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49fde31983455/"/>
    </mc:Choice>
  </mc:AlternateContent>
  <xr:revisionPtr revIDLastSave="0" documentId="8_{5EA2FFC5-973E-43CD-8247-FBC3A2BC032E}" xr6:coauthVersionLast="47" xr6:coauthVersionMax="47" xr10:uidLastSave="{00000000-0000-0000-0000-000000000000}"/>
  <bookViews>
    <workbookView xWindow="-120" yWindow="-120" windowWidth="20730" windowHeight="11040" activeTab="3" xr2:uid="{DDC3A930-47C1-4A3B-B4C9-76083154D970}"/>
  </bookViews>
  <sheets>
    <sheet name="ERP_transactions" sheetId="1" r:id="rId1"/>
    <sheet name="CRM_transactions" sheetId="5" r:id="rId2"/>
    <sheet name="Cleaned_CRM" sheetId="14" r:id="rId3"/>
    <sheet name="KPI_Dashboard" sheetId="15" r:id="rId4"/>
    <sheet name="EXCEPTIONS" sheetId="13" r:id="rId5"/>
    <sheet name="Agent Exception Rate" sheetId="21" r:id="rId6"/>
    <sheet name="ERP‑Missing sub‑report" sheetId="20" r:id="rId7"/>
    <sheet name="Agent Report Pivot" sheetId="17" r:id="rId8"/>
    <sheet name="Month trend pivot" sheetId="19" r:id="rId9"/>
    <sheet name="Products Report Pivot" sheetId="18" r:id="rId10"/>
    <sheet name="Total Tnx calculation by agents" sheetId="22" r:id="rId11"/>
    <sheet name="Calendar" sheetId="12" r:id="rId12"/>
    <sheet name="products" sheetId="6" r:id="rId13"/>
    <sheet name="customers" sheetId="7" r:id="rId14"/>
    <sheet name="price_list" sheetId="8" r:id="rId15"/>
    <sheet name="blank_product_ID" sheetId="11" r:id="rId16"/>
    <sheet name="blank_customer_ID" sheetId="10" r:id="rId17"/>
    <sheet name="crm_duplicate_trans" sheetId="9" r:id="rId18"/>
  </sheets>
  <definedNames>
    <definedName name="_xlnm._FilterDatabase" localSheetId="7" hidden="1">'Agent Report Pivot'!$M$5:$N$35</definedName>
    <definedName name="_xlnm._FilterDatabase" localSheetId="2" hidden="1">Cleaned_CRM!$A$1:$U$1740</definedName>
    <definedName name="_xlnm._FilterDatabase" localSheetId="3" hidden="1">KPI_Dashboard!$F$2:$F$33</definedName>
  </definedNames>
  <calcPr calcId="191028"/>
  <pivotCaches>
    <pivotCache cacheId="3197" r:id="rId19"/>
    <pivotCache cacheId="3198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7" l="1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6" i="17"/>
  <c r="W2" i="13"/>
  <c r="W3" i="13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N2" i="5"/>
  <c r="V2" i="13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0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V196" i="13"/>
  <c r="V197" i="13"/>
  <c r="V198" i="13"/>
  <c r="V199" i="13"/>
  <c r="V200" i="13"/>
  <c r="V201" i="13"/>
  <c r="V202" i="13"/>
  <c r="V203" i="13"/>
  <c r="V204" i="13"/>
  <c r="C4" i="15"/>
  <c r="C3" i="1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0" i="5"/>
  <c r="T1101" i="5"/>
  <c r="T1102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3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R2" i="5"/>
  <c r="R3" i="5"/>
  <c r="S3" i="5" s="1"/>
  <c r="R4" i="5"/>
  <c r="S4" i="5" s="1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R155" i="5"/>
  <c r="S155" i="5" s="1"/>
  <c r="R156" i="5"/>
  <c r="S156" i="5" s="1"/>
  <c r="R157" i="5"/>
  <c r="S157" i="5" s="1"/>
  <c r="R158" i="5"/>
  <c r="S158" i="5" s="1"/>
  <c r="R159" i="5"/>
  <c r="S159" i="5" s="1"/>
  <c r="R160" i="5"/>
  <c r="S160" i="5" s="1"/>
  <c r="R161" i="5"/>
  <c r="S161" i="5" s="1"/>
  <c r="R162" i="5"/>
  <c r="S162" i="5" s="1"/>
  <c r="R163" i="5"/>
  <c r="S163" i="5" s="1"/>
  <c r="R164" i="5"/>
  <c r="S164" i="5" s="1"/>
  <c r="R165" i="5"/>
  <c r="S165" i="5" s="1"/>
  <c r="R166" i="5"/>
  <c r="S166" i="5" s="1"/>
  <c r="R167" i="5"/>
  <c r="S167" i="5" s="1"/>
  <c r="R168" i="5"/>
  <c r="S168" i="5" s="1"/>
  <c r="R169" i="5"/>
  <c r="S169" i="5" s="1"/>
  <c r="R170" i="5"/>
  <c r="S170" i="5" s="1"/>
  <c r="R171" i="5"/>
  <c r="S171" i="5" s="1"/>
  <c r="R172" i="5"/>
  <c r="S172" i="5" s="1"/>
  <c r="R173" i="5"/>
  <c r="S173" i="5" s="1"/>
  <c r="R174" i="5"/>
  <c r="S174" i="5" s="1"/>
  <c r="R175" i="5"/>
  <c r="S175" i="5" s="1"/>
  <c r="R176" i="5"/>
  <c r="S176" i="5" s="1"/>
  <c r="R177" i="5"/>
  <c r="S177" i="5" s="1"/>
  <c r="R178" i="5"/>
  <c r="S178" i="5" s="1"/>
  <c r="R179" i="5"/>
  <c r="S179" i="5" s="1"/>
  <c r="R180" i="5"/>
  <c r="S180" i="5" s="1"/>
  <c r="R181" i="5"/>
  <c r="S181" i="5" s="1"/>
  <c r="R182" i="5"/>
  <c r="S182" i="5" s="1"/>
  <c r="R183" i="5"/>
  <c r="S183" i="5" s="1"/>
  <c r="R184" i="5"/>
  <c r="S184" i="5" s="1"/>
  <c r="R185" i="5"/>
  <c r="S185" i="5" s="1"/>
  <c r="R186" i="5"/>
  <c r="S186" i="5" s="1"/>
  <c r="R187" i="5"/>
  <c r="S187" i="5" s="1"/>
  <c r="R188" i="5"/>
  <c r="S188" i="5" s="1"/>
  <c r="R189" i="5"/>
  <c r="S189" i="5" s="1"/>
  <c r="R190" i="5"/>
  <c r="S190" i="5" s="1"/>
  <c r="R191" i="5"/>
  <c r="S191" i="5" s="1"/>
  <c r="R192" i="5"/>
  <c r="S192" i="5" s="1"/>
  <c r="R193" i="5"/>
  <c r="S193" i="5" s="1"/>
  <c r="R194" i="5"/>
  <c r="S194" i="5" s="1"/>
  <c r="R195" i="5"/>
  <c r="S195" i="5" s="1"/>
  <c r="R196" i="5"/>
  <c r="S196" i="5" s="1"/>
  <c r="R197" i="5"/>
  <c r="S197" i="5" s="1"/>
  <c r="R198" i="5"/>
  <c r="S198" i="5" s="1"/>
  <c r="R199" i="5"/>
  <c r="S199" i="5" s="1"/>
  <c r="R200" i="5"/>
  <c r="S200" i="5" s="1"/>
  <c r="R201" i="5"/>
  <c r="S201" i="5" s="1"/>
  <c r="R202" i="5"/>
  <c r="S202" i="5" s="1"/>
  <c r="R203" i="5"/>
  <c r="S203" i="5" s="1"/>
  <c r="R204" i="5"/>
  <c r="S204" i="5" s="1"/>
  <c r="R205" i="5"/>
  <c r="S205" i="5" s="1"/>
  <c r="R206" i="5"/>
  <c r="S206" i="5" s="1"/>
  <c r="R207" i="5"/>
  <c r="S207" i="5" s="1"/>
  <c r="R208" i="5"/>
  <c r="S208" i="5" s="1"/>
  <c r="R209" i="5"/>
  <c r="S209" i="5" s="1"/>
  <c r="R210" i="5"/>
  <c r="S210" i="5" s="1"/>
  <c r="R211" i="5"/>
  <c r="S211" i="5" s="1"/>
  <c r="R212" i="5"/>
  <c r="S212" i="5" s="1"/>
  <c r="R213" i="5"/>
  <c r="S213" i="5" s="1"/>
  <c r="R214" i="5"/>
  <c r="S214" i="5" s="1"/>
  <c r="R215" i="5"/>
  <c r="S215" i="5" s="1"/>
  <c r="R216" i="5"/>
  <c r="S216" i="5" s="1"/>
  <c r="R217" i="5"/>
  <c r="S217" i="5" s="1"/>
  <c r="R218" i="5"/>
  <c r="S218" i="5" s="1"/>
  <c r="R219" i="5"/>
  <c r="S219" i="5" s="1"/>
  <c r="R220" i="5"/>
  <c r="S220" i="5" s="1"/>
  <c r="R221" i="5"/>
  <c r="S221" i="5" s="1"/>
  <c r="R222" i="5"/>
  <c r="S222" i="5" s="1"/>
  <c r="R223" i="5"/>
  <c r="S223" i="5" s="1"/>
  <c r="R224" i="5"/>
  <c r="S224" i="5" s="1"/>
  <c r="R225" i="5"/>
  <c r="S225" i="5" s="1"/>
  <c r="R226" i="5"/>
  <c r="S226" i="5" s="1"/>
  <c r="R227" i="5"/>
  <c r="S227" i="5" s="1"/>
  <c r="R228" i="5"/>
  <c r="S228" i="5" s="1"/>
  <c r="R229" i="5"/>
  <c r="S229" i="5" s="1"/>
  <c r="R230" i="5"/>
  <c r="S230" i="5" s="1"/>
  <c r="R231" i="5"/>
  <c r="S231" i="5" s="1"/>
  <c r="R232" i="5"/>
  <c r="S232" i="5" s="1"/>
  <c r="R233" i="5"/>
  <c r="S233" i="5" s="1"/>
  <c r="R234" i="5"/>
  <c r="S234" i="5" s="1"/>
  <c r="R235" i="5"/>
  <c r="S235" i="5" s="1"/>
  <c r="R236" i="5"/>
  <c r="S236" i="5" s="1"/>
  <c r="R237" i="5"/>
  <c r="S237" i="5" s="1"/>
  <c r="R238" i="5"/>
  <c r="S238" i="5" s="1"/>
  <c r="R239" i="5"/>
  <c r="S239" i="5" s="1"/>
  <c r="R240" i="5"/>
  <c r="S240" i="5" s="1"/>
  <c r="R241" i="5"/>
  <c r="S241" i="5" s="1"/>
  <c r="R242" i="5"/>
  <c r="S242" i="5" s="1"/>
  <c r="R243" i="5"/>
  <c r="S243" i="5" s="1"/>
  <c r="R244" i="5"/>
  <c r="S244" i="5" s="1"/>
  <c r="R245" i="5"/>
  <c r="S245" i="5" s="1"/>
  <c r="R246" i="5"/>
  <c r="S246" i="5" s="1"/>
  <c r="R247" i="5"/>
  <c r="S247" i="5" s="1"/>
  <c r="R248" i="5"/>
  <c r="S248" i="5" s="1"/>
  <c r="R249" i="5"/>
  <c r="S249" i="5" s="1"/>
  <c r="R250" i="5"/>
  <c r="S250" i="5" s="1"/>
  <c r="R251" i="5"/>
  <c r="S251" i="5" s="1"/>
  <c r="R252" i="5"/>
  <c r="S252" i="5" s="1"/>
  <c r="R253" i="5"/>
  <c r="S253" i="5" s="1"/>
  <c r="R254" i="5"/>
  <c r="S254" i="5" s="1"/>
  <c r="R255" i="5"/>
  <c r="S255" i="5" s="1"/>
  <c r="R256" i="5"/>
  <c r="S256" i="5" s="1"/>
  <c r="R257" i="5"/>
  <c r="S257" i="5" s="1"/>
  <c r="R258" i="5"/>
  <c r="S258" i="5" s="1"/>
  <c r="R259" i="5"/>
  <c r="S259" i="5" s="1"/>
  <c r="R260" i="5"/>
  <c r="S260" i="5" s="1"/>
  <c r="R261" i="5"/>
  <c r="S261" i="5" s="1"/>
  <c r="R262" i="5"/>
  <c r="S262" i="5" s="1"/>
  <c r="R263" i="5"/>
  <c r="S263" i="5" s="1"/>
  <c r="R264" i="5"/>
  <c r="S264" i="5" s="1"/>
  <c r="R265" i="5"/>
  <c r="S265" i="5" s="1"/>
  <c r="R266" i="5"/>
  <c r="S266" i="5" s="1"/>
  <c r="R267" i="5"/>
  <c r="S267" i="5" s="1"/>
  <c r="R268" i="5"/>
  <c r="S268" i="5" s="1"/>
  <c r="R269" i="5"/>
  <c r="S269" i="5" s="1"/>
  <c r="R270" i="5"/>
  <c r="S270" i="5" s="1"/>
  <c r="R271" i="5"/>
  <c r="S271" i="5" s="1"/>
  <c r="R272" i="5"/>
  <c r="S272" i="5" s="1"/>
  <c r="R273" i="5"/>
  <c r="S273" i="5" s="1"/>
  <c r="R274" i="5"/>
  <c r="S274" i="5" s="1"/>
  <c r="R275" i="5"/>
  <c r="S275" i="5" s="1"/>
  <c r="R276" i="5"/>
  <c r="S276" i="5" s="1"/>
  <c r="R277" i="5"/>
  <c r="S277" i="5" s="1"/>
  <c r="R278" i="5"/>
  <c r="S278" i="5" s="1"/>
  <c r="R279" i="5"/>
  <c r="S279" i="5" s="1"/>
  <c r="R280" i="5"/>
  <c r="S280" i="5" s="1"/>
  <c r="R281" i="5"/>
  <c r="S281" i="5" s="1"/>
  <c r="R282" i="5"/>
  <c r="S282" i="5" s="1"/>
  <c r="R283" i="5"/>
  <c r="S283" i="5" s="1"/>
  <c r="R284" i="5"/>
  <c r="S284" i="5" s="1"/>
  <c r="R285" i="5"/>
  <c r="S285" i="5" s="1"/>
  <c r="R286" i="5"/>
  <c r="S286" i="5" s="1"/>
  <c r="R287" i="5"/>
  <c r="S287" i="5" s="1"/>
  <c r="R288" i="5"/>
  <c r="S288" i="5" s="1"/>
  <c r="R289" i="5"/>
  <c r="S289" i="5" s="1"/>
  <c r="R290" i="5"/>
  <c r="S290" i="5" s="1"/>
  <c r="R291" i="5"/>
  <c r="S291" i="5" s="1"/>
  <c r="R292" i="5"/>
  <c r="S292" i="5" s="1"/>
  <c r="R293" i="5"/>
  <c r="S293" i="5" s="1"/>
  <c r="R294" i="5"/>
  <c r="S294" i="5" s="1"/>
  <c r="R295" i="5"/>
  <c r="S295" i="5" s="1"/>
  <c r="R296" i="5"/>
  <c r="S296" i="5" s="1"/>
  <c r="R297" i="5"/>
  <c r="S297" i="5" s="1"/>
  <c r="R298" i="5"/>
  <c r="S298" i="5" s="1"/>
  <c r="R299" i="5"/>
  <c r="S299" i="5" s="1"/>
  <c r="R300" i="5"/>
  <c r="S300" i="5" s="1"/>
  <c r="R301" i="5"/>
  <c r="S301" i="5" s="1"/>
  <c r="R302" i="5"/>
  <c r="S302" i="5" s="1"/>
  <c r="R303" i="5"/>
  <c r="S303" i="5" s="1"/>
  <c r="R304" i="5"/>
  <c r="S304" i="5" s="1"/>
  <c r="R305" i="5"/>
  <c r="S305" i="5" s="1"/>
  <c r="R306" i="5"/>
  <c r="S306" i="5" s="1"/>
  <c r="R307" i="5"/>
  <c r="S307" i="5" s="1"/>
  <c r="R308" i="5"/>
  <c r="S308" i="5" s="1"/>
  <c r="R309" i="5"/>
  <c r="S309" i="5" s="1"/>
  <c r="R310" i="5"/>
  <c r="S310" i="5" s="1"/>
  <c r="R311" i="5"/>
  <c r="S311" i="5" s="1"/>
  <c r="R312" i="5"/>
  <c r="S312" i="5" s="1"/>
  <c r="R313" i="5"/>
  <c r="S313" i="5" s="1"/>
  <c r="R314" i="5"/>
  <c r="S314" i="5" s="1"/>
  <c r="R315" i="5"/>
  <c r="S315" i="5" s="1"/>
  <c r="R316" i="5"/>
  <c r="S316" i="5" s="1"/>
  <c r="R317" i="5"/>
  <c r="S317" i="5" s="1"/>
  <c r="R318" i="5"/>
  <c r="S318" i="5" s="1"/>
  <c r="R319" i="5"/>
  <c r="S319" i="5" s="1"/>
  <c r="R320" i="5"/>
  <c r="S320" i="5" s="1"/>
  <c r="R321" i="5"/>
  <c r="S321" i="5" s="1"/>
  <c r="R322" i="5"/>
  <c r="S322" i="5" s="1"/>
  <c r="R323" i="5"/>
  <c r="S323" i="5" s="1"/>
  <c r="R324" i="5"/>
  <c r="S324" i="5" s="1"/>
  <c r="R325" i="5"/>
  <c r="S325" i="5" s="1"/>
  <c r="R326" i="5"/>
  <c r="S326" i="5" s="1"/>
  <c r="R327" i="5"/>
  <c r="S327" i="5" s="1"/>
  <c r="R328" i="5"/>
  <c r="S328" i="5" s="1"/>
  <c r="R329" i="5"/>
  <c r="S329" i="5" s="1"/>
  <c r="R330" i="5"/>
  <c r="S330" i="5" s="1"/>
  <c r="R331" i="5"/>
  <c r="S331" i="5" s="1"/>
  <c r="R332" i="5"/>
  <c r="S332" i="5" s="1"/>
  <c r="R333" i="5"/>
  <c r="S333" i="5" s="1"/>
  <c r="R334" i="5"/>
  <c r="S334" i="5" s="1"/>
  <c r="R335" i="5"/>
  <c r="S335" i="5" s="1"/>
  <c r="R336" i="5"/>
  <c r="S336" i="5" s="1"/>
  <c r="R337" i="5"/>
  <c r="S337" i="5" s="1"/>
  <c r="R338" i="5"/>
  <c r="S338" i="5" s="1"/>
  <c r="R339" i="5"/>
  <c r="S339" i="5" s="1"/>
  <c r="R340" i="5"/>
  <c r="S340" i="5" s="1"/>
  <c r="R341" i="5"/>
  <c r="S341" i="5" s="1"/>
  <c r="R342" i="5"/>
  <c r="S342" i="5" s="1"/>
  <c r="R343" i="5"/>
  <c r="S343" i="5" s="1"/>
  <c r="R344" i="5"/>
  <c r="S344" i="5" s="1"/>
  <c r="R345" i="5"/>
  <c r="S345" i="5" s="1"/>
  <c r="R346" i="5"/>
  <c r="S346" i="5" s="1"/>
  <c r="R347" i="5"/>
  <c r="S347" i="5" s="1"/>
  <c r="R348" i="5"/>
  <c r="S348" i="5" s="1"/>
  <c r="R349" i="5"/>
  <c r="S349" i="5" s="1"/>
  <c r="R350" i="5"/>
  <c r="S350" i="5" s="1"/>
  <c r="R351" i="5"/>
  <c r="S351" i="5" s="1"/>
  <c r="R352" i="5"/>
  <c r="S352" i="5" s="1"/>
  <c r="R353" i="5"/>
  <c r="S353" i="5" s="1"/>
  <c r="R354" i="5"/>
  <c r="S354" i="5" s="1"/>
  <c r="R355" i="5"/>
  <c r="S355" i="5" s="1"/>
  <c r="R356" i="5"/>
  <c r="S356" i="5" s="1"/>
  <c r="R357" i="5"/>
  <c r="S357" i="5" s="1"/>
  <c r="R358" i="5"/>
  <c r="S358" i="5" s="1"/>
  <c r="R359" i="5"/>
  <c r="S359" i="5" s="1"/>
  <c r="R360" i="5"/>
  <c r="S360" i="5" s="1"/>
  <c r="R361" i="5"/>
  <c r="S361" i="5" s="1"/>
  <c r="R362" i="5"/>
  <c r="S362" i="5" s="1"/>
  <c r="R363" i="5"/>
  <c r="S363" i="5" s="1"/>
  <c r="R364" i="5"/>
  <c r="S364" i="5" s="1"/>
  <c r="R365" i="5"/>
  <c r="S365" i="5" s="1"/>
  <c r="R366" i="5"/>
  <c r="S366" i="5" s="1"/>
  <c r="R367" i="5"/>
  <c r="S367" i="5" s="1"/>
  <c r="R368" i="5"/>
  <c r="S368" i="5" s="1"/>
  <c r="R369" i="5"/>
  <c r="S369" i="5" s="1"/>
  <c r="R370" i="5"/>
  <c r="S370" i="5" s="1"/>
  <c r="R371" i="5"/>
  <c r="S371" i="5" s="1"/>
  <c r="R372" i="5"/>
  <c r="S372" i="5" s="1"/>
  <c r="R373" i="5"/>
  <c r="S373" i="5" s="1"/>
  <c r="R374" i="5"/>
  <c r="S374" i="5" s="1"/>
  <c r="R375" i="5"/>
  <c r="S375" i="5" s="1"/>
  <c r="R376" i="5"/>
  <c r="S376" i="5" s="1"/>
  <c r="R377" i="5"/>
  <c r="S377" i="5" s="1"/>
  <c r="R378" i="5"/>
  <c r="S378" i="5" s="1"/>
  <c r="R379" i="5"/>
  <c r="S379" i="5" s="1"/>
  <c r="R380" i="5"/>
  <c r="S380" i="5" s="1"/>
  <c r="R381" i="5"/>
  <c r="S381" i="5" s="1"/>
  <c r="R382" i="5"/>
  <c r="S382" i="5" s="1"/>
  <c r="R383" i="5"/>
  <c r="S383" i="5" s="1"/>
  <c r="R384" i="5"/>
  <c r="S384" i="5" s="1"/>
  <c r="R385" i="5"/>
  <c r="S385" i="5" s="1"/>
  <c r="R386" i="5"/>
  <c r="S386" i="5" s="1"/>
  <c r="R387" i="5"/>
  <c r="S387" i="5" s="1"/>
  <c r="R388" i="5"/>
  <c r="S388" i="5" s="1"/>
  <c r="R389" i="5"/>
  <c r="S389" i="5" s="1"/>
  <c r="R390" i="5"/>
  <c r="S390" i="5" s="1"/>
  <c r="R391" i="5"/>
  <c r="S391" i="5" s="1"/>
  <c r="R392" i="5"/>
  <c r="S392" i="5" s="1"/>
  <c r="R393" i="5"/>
  <c r="S393" i="5" s="1"/>
  <c r="R394" i="5"/>
  <c r="S394" i="5" s="1"/>
  <c r="R395" i="5"/>
  <c r="S395" i="5" s="1"/>
  <c r="R396" i="5"/>
  <c r="S396" i="5" s="1"/>
  <c r="R397" i="5"/>
  <c r="S397" i="5" s="1"/>
  <c r="R398" i="5"/>
  <c r="S398" i="5" s="1"/>
  <c r="R399" i="5"/>
  <c r="S399" i="5" s="1"/>
  <c r="R400" i="5"/>
  <c r="S400" i="5" s="1"/>
  <c r="R401" i="5"/>
  <c r="S401" i="5" s="1"/>
  <c r="R402" i="5"/>
  <c r="S402" i="5" s="1"/>
  <c r="R403" i="5"/>
  <c r="S403" i="5" s="1"/>
  <c r="R404" i="5"/>
  <c r="S404" i="5" s="1"/>
  <c r="R405" i="5"/>
  <c r="S405" i="5" s="1"/>
  <c r="R406" i="5"/>
  <c r="S406" i="5" s="1"/>
  <c r="R407" i="5"/>
  <c r="S407" i="5" s="1"/>
  <c r="R408" i="5"/>
  <c r="S408" i="5" s="1"/>
  <c r="R409" i="5"/>
  <c r="S409" i="5" s="1"/>
  <c r="R410" i="5"/>
  <c r="S410" i="5" s="1"/>
  <c r="R411" i="5"/>
  <c r="S411" i="5" s="1"/>
  <c r="R412" i="5"/>
  <c r="S412" i="5" s="1"/>
  <c r="R413" i="5"/>
  <c r="S413" i="5" s="1"/>
  <c r="R414" i="5"/>
  <c r="S414" i="5" s="1"/>
  <c r="R415" i="5"/>
  <c r="S415" i="5" s="1"/>
  <c r="R416" i="5"/>
  <c r="S416" i="5" s="1"/>
  <c r="R417" i="5"/>
  <c r="S417" i="5" s="1"/>
  <c r="R418" i="5"/>
  <c r="S418" i="5" s="1"/>
  <c r="R419" i="5"/>
  <c r="S419" i="5" s="1"/>
  <c r="R420" i="5"/>
  <c r="S420" i="5" s="1"/>
  <c r="R421" i="5"/>
  <c r="S421" i="5" s="1"/>
  <c r="R422" i="5"/>
  <c r="S422" i="5" s="1"/>
  <c r="R423" i="5"/>
  <c r="S423" i="5" s="1"/>
  <c r="R424" i="5"/>
  <c r="S424" i="5" s="1"/>
  <c r="R425" i="5"/>
  <c r="S425" i="5" s="1"/>
  <c r="R426" i="5"/>
  <c r="S426" i="5" s="1"/>
  <c r="R427" i="5"/>
  <c r="S427" i="5" s="1"/>
  <c r="R428" i="5"/>
  <c r="S428" i="5" s="1"/>
  <c r="R429" i="5"/>
  <c r="S429" i="5" s="1"/>
  <c r="R430" i="5"/>
  <c r="S430" i="5" s="1"/>
  <c r="R431" i="5"/>
  <c r="S431" i="5" s="1"/>
  <c r="R432" i="5"/>
  <c r="S432" i="5" s="1"/>
  <c r="R433" i="5"/>
  <c r="S433" i="5" s="1"/>
  <c r="R434" i="5"/>
  <c r="S434" i="5" s="1"/>
  <c r="R435" i="5"/>
  <c r="S435" i="5" s="1"/>
  <c r="R436" i="5"/>
  <c r="S436" i="5" s="1"/>
  <c r="R437" i="5"/>
  <c r="S437" i="5" s="1"/>
  <c r="R438" i="5"/>
  <c r="S438" i="5" s="1"/>
  <c r="R439" i="5"/>
  <c r="S439" i="5" s="1"/>
  <c r="R440" i="5"/>
  <c r="S440" i="5" s="1"/>
  <c r="R441" i="5"/>
  <c r="S441" i="5" s="1"/>
  <c r="R442" i="5"/>
  <c r="S442" i="5" s="1"/>
  <c r="R443" i="5"/>
  <c r="S443" i="5" s="1"/>
  <c r="R444" i="5"/>
  <c r="S444" i="5" s="1"/>
  <c r="R445" i="5"/>
  <c r="S445" i="5" s="1"/>
  <c r="R446" i="5"/>
  <c r="S446" i="5" s="1"/>
  <c r="R447" i="5"/>
  <c r="S447" i="5" s="1"/>
  <c r="R448" i="5"/>
  <c r="S448" i="5" s="1"/>
  <c r="R449" i="5"/>
  <c r="S449" i="5" s="1"/>
  <c r="R450" i="5"/>
  <c r="S450" i="5" s="1"/>
  <c r="R451" i="5"/>
  <c r="S451" i="5" s="1"/>
  <c r="R452" i="5"/>
  <c r="S452" i="5" s="1"/>
  <c r="R453" i="5"/>
  <c r="S453" i="5" s="1"/>
  <c r="R454" i="5"/>
  <c r="S454" i="5" s="1"/>
  <c r="R455" i="5"/>
  <c r="S455" i="5" s="1"/>
  <c r="R456" i="5"/>
  <c r="S456" i="5" s="1"/>
  <c r="R457" i="5"/>
  <c r="S457" i="5" s="1"/>
  <c r="R458" i="5"/>
  <c r="S458" i="5" s="1"/>
  <c r="R459" i="5"/>
  <c r="S459" i="5" s="1"/>
  <c r="R460" i="5"/>
  <c r="S460" i="5" s="1"/>
  <c r="R461" i="5"/>
  <c r="S461" i="5" s="1"/>
  <c r="R462" i="5"/>
  <c r="S462" i="5" s="1"/>
  <c r="R463" i="5"/>
  <c r="S463" i="5" s="1"/>
  <c r="R464" i="5"/>
  <c r="S464" i="5" s="1"/>
  <c r="R465" i="5"/>
  <c r="S465" i="5" s="1"/>
  <c r="R466" i="5"/>
  <c r="S466" i="5" s="1"/>
  <c r="R467" i="5"/>
  <c r="S467" i="5" s="1"/>
  <c r="R468" i="5"/>
  <c r="S468" i="5" s="1"/>
  <c r="R469" i="5"/>
  <c r="S469" i="5" s="1"/>
  <c r="R470" i="5"/>
  <c r="S470" i="5" s="1"/>
  <c r="R471" i="5"/>
  <c r="S471" i="5" s="1"/>
  <c r="R472" i="5"/>
  <c r="S472" i="5" s="1"/>
  <c r="R473" i="5"/>
  <c r="S473" i="5" s="1"/>
  <c r="R474" i="5"/>
  <c r="S474" i="5" s="1"/>
  <c r="R475" i="5"/>
  <c r="S475" i="5" s="1"/>
  <c r="R476" i="5"/>
  <c r="S476" i="5" s="1"/>
  <c r="R477" i="5"/>
  <c r="S477" i="5" s="1"/>
  <c r="R478" i="5"/>
  <c r="S478" i="5" s="1"/>
  <c r="R479" i="5"/>
  <c r="S479" i="5" s="1"/>
  <c r="R480" i="5"/>
  <c r="S480" i="5" s="1"/>
  <c r="R481" i="5"/>
  <c r="S481" i="5" s="1"/>
  <c r="R482" i="5"/>
  <c r="S482" i="5" s="1"/>
  <c r="R483" i="5"/>
  <c r="S483" i="5" s="1"/>
  <c r="R484" i="5"/>
  <c r="S484" i="5" s="1"/>
  <c r="R485" i="5"/>
  <c r="S485" i="5" s="1"/>
  <c r="R486" i="5"/>
  <c r="S486" i="5" s="1"/>
  <c r="R487" i="5"/>
  <c r="S487" i="5" s="1"/>
  <c r="R488" i="5"/>
  <c r="S488" i="5" s="1"/>
  <c r="R489" i="5"/>
  <c r="S489" i="5" s="1"/>
  <c r="R490" i="5"/>
  <c r="S490" i="5" s="1"/>
  <c r="R491" i="5"/>
  <c r="S491" i="5" s="1"/>
  <c r="R492" i="5"/>
  <c r="S492" i="5" s="1"/>
  <c r="R493" i="5"/>
  <c r="S493" i="5" s="1"/>
  <c r="R494" i="5"/>
  <c r="S494" i="5" s="1"/>
  <c r="R495" i="5"/>
  <c r="S495" i="5" s="1"/>
  <c r="R496" i="5"/>
  <c r="S496" i="5" s="1"/>
  <c r="R497" i="5"/>
  <c r="S497" i="5" s="1"/>
  <c r="R498" i="5"/>
  <c r="S498" i="5" s="1"/>
  <c r="R499" i="5"/>
  <c r="S499" i="5" s="1"/>
  <c r="R500" i="5"/>
  <c r="S500" i="5" s="1"/>
  <c r="R501" i="5"/>
  <c r="S501" i="5" s="1"/>
  <c r="R502" i="5"/>
  <c r="S502" i="5" s="1"/>
  <c r="R503" i="5"/>
  <c r="S503" i="5" s="1"/>
  <c r="R504" i="5"/>
  <c r="S504" i="5" s="1"/>
  <c r="R505" i="5"/>
  <c r="S505" i="5" s="1"/>
  <c r="R506" i="5"/>
  <c r="S506" i="5" s="1"/>
  <c r="R507" i="5"/>
  <c r="S507" i="5" s="1"/>
  <c r="R508" i="5"/>
  <c r="S508" i="5" s="1"/>
  <c r="R509" i="5"/>
  <c r="S509" i="5" s="1"/>
  <c r="R510" i="5"/>
  <c r="S510" i="5" s="1"/>
  <c r="R511" i="5"/>
  <c r="S511" i="5" s="1"/>
  <c r="R512" i="5"/>
  <c r="S512" i="5" s="1"/>
  <c r="R513" i="5"/>
  <c r="S513" i="5" s="1"/>
  <c r="R514" i="5"/>
  <c r="S514" i="5" s="1"/>
  <c r="R515" i="5"/>
  <c r="S515" i="5" s="1"/>
  <c r="R516" i="5"/>
  <c r="S516" i="5" s="1"/>
  <c r="R517" i="5"/>
  <c r="S517" i="5" s="1"/>
  <c r="R518" i="5"/>
  <c r="S518" i="5" s="1"/>
  <c r="R519" i="5"/>
  <c r="S519" i="5" s="1"/>
  <c r="R520" i="5"/>
  <c r="S520" i="5" s="1"/>
  <c r="R521" i="5"/>
  <c r="S521" i="5" s="1"/>
  <c r="R522" i="5"/>
  <c r="S522" i="5" s="1"/>
  <c r="R523" i="5"/>
  <c r="S523" i="5" s="1"/>
  <c r="R524" i="5"/>
  <c r="S524" i="5" s="1"/>
  <c r="R525" i="5"/>
  <c r="S525" i="5" s="1"/>
  <c r="R526" i="5"/>
  <c r="S526" i="5" s="1"/>
  <c r="R527" i="5"/>
  <c r="S527" i="5" s="1"/>
  <c r="R528" i="5"/>
  <c r="S528" i="5" s="1"/>
  <c r="R529" i="5"/>
  <c r="S529" i="5" s="1"/>
  <c r="R530" i="5"/>
  <c r="S530" i="5" s="1"/>
  <c r="R531" i="5"/>
  <c r="S531" i="5" s="1"/>
  <c r="R532" i="5"/>
  <c r="S532" i="5" s="1"/>
  <c r="R533" i="5"/>
  <c r="S533" i="5" s="1"/>
  <c r="R534" i="5"/>
  <c r="S534" i="5" s="1"/>
  <c r="R535" i="5"/>
  <c r="S535" i="5" s="1"/>
  <c r="R536" i="5"/>
  <c r="S536" i="5" s="1"/>
  <c r="R537" i="5"/>
  <c r="S537" i="5" s="1"/>
  <c r="R538" i="5"/>
  <c r="S538" i="5" s="1"/>
  <c r="R539" i="5"/>
  <c r="S539" i="5" s="1"/>
  <c r="R540" i="5"/>
  <c r="S540" i="5" s="1"/>
  <c r="R541" i="5"/>
  <c r="S541" i="5" s="1"/>
  <c r="R542" i="5"/>
  <c r="S542" i="5" s="1"/>
  <c r="R543" i="5"/>
  <c r="S543" i="5" s="1"/>
  <c r="R544" i="5"/>
  <c r="S544" i="5" s="1"/>
  <c r="R545" i="5"/>
  <c r="S545" i="5" s="1"/>
  <c r="R546" i="5"/>
  <c r="S546" i="5" s="1"/>
  <c r="R547" i="5"/>
  <c r="S547" i="5" s="1"/>
  <c r="R548" i="5"/>
  <c r="S548" i="5" s="1"/>
  <c r="R549" i="5"/>
  <c r="S549" i="5" s="1"/>
  <c r="R550" i="5"/>
  <c r="S550" i="5" s="1"/>
  <c r="R551" i="5"/>
  <c r="S551" i="5" s="1"/>
  <c r="R552" i="5"/>
  <c r="S552" i="5" s="1"/>
  <c r="R553" i="5"/>
  <c r="S553" i="5" s="1"/>
  <c r="R554" i="5"/>
  <c r="S554" i="5" s="1"/>
  <c r="R555" i="5"/>
  <c r="S555" i="5" s="1"/>
  <c r="R556" i="5"/>
  <c r="S556" i="5" s="1"/>
  <c r="R557" i="5"/>
  <c r="S557" i="5" s="1"/>
  <c r="R558" i="5"/>
  <c r="S558" i="5" s="1"/>
  <c r="R559" i="5"/>
  <c r="S559" i="5" s="1"/>
  <c r="R560" i="5"/>
  <c r="S560" i="5" s="1"/>
  <c r="R561" i="5"/>
  <c r="S561" i="5" s="1"/>
  <c r="R562" i="5"/>
  <c r="S562" i="5" s="1"/>
  <c r="R563" i="5"/>
  <c r="S563" i="5" s="1"/>
  <c r="R564" i="5"/>
  <c r="S564" i="5" s="1"/>
  <c r="R565" i="5"/>
  <c r="S565" i="5" s="1"/>
  <c r="R566" i="5"/>
  <c r="S566" i="5" s="1"/>
  <c r="R567" i="5"/>
  <c r="S567" i="5" s="1"/>
  <c r="R568" i="5"/>
  <c r="S568" i="5" s="1"/>
  <c r="R569" i="5"/>
  <c r="S569" i="5" s="1"/>
  <c r="R570" i="5"/>
  <c r="S570" i="5" s="1"/>
  <c r="R571" i="5"/>
  <c r="S571" i="5" s="1"/>
  <c r="R572" i="5"/>
  <c r="S572" i="5" s="1"/>
  <c r="R573" i="5"/>
  <c r="S573" i="5" s="1"/>
  <c r="R574" i="5"/>
  <c r="S574" i="5" s="1"/>
  <c r="R575" i="5"/>
  <c r="S575" i="5" s="1"/>
  <c r="R576" i="5"/>
  <c r="S576" i="5" s="1"/>
  <c r="R577" i="5"/>
  <c r="S577" i="5" s="1"/>
  <c r="R578" i="5"/>
  <c r="S578" i="5" s="1"/>
  <c r="R579" i="5"/>
  <c r="S579" i="5" s="1"/>
  <c r="R580" i="5"/>
  <c r="S580" i="5" s="1"/>
  <c r="R581" i="5"/>
  <c r="S581" i="5" s="1"/>
  <c r="R582" i="5"/>
  <c r="S582" i="5" s="1"/>
  <c r="R583" i="5"/>
  <c r="S583" i="5" s="1"/>
  <c r="R584" i="5"/>
  <c r="S584" i="5" s="1"/>
  <c r="R585" i="5"/>
  <c r="S585" i="5" s="1"/>
  <c r="R586" i="5"/>
  <c r="S586" i="5" s="1"/>
  <c r="R587" i="5"/>
  <c r="S587" i="5" s="1"/>
  <c r="R588" i="5"/>
  <c r="S588" i="5" s="1"/>
  <c r="R589" i="5"/>
  <c r="S589" i="5" s="1"/>
  <c r="R590" i="5"/>
  <c r="S590" i="5" s="1"/>
  <c r="R591" i="5"/>
  <c r="S591" i="5" s="1"/>
  <c r="R592" i="5"/>
  <c r="S592" i="5" s="1"/>
  <c r="R593" i="5"/>
  <c r="S593" i="5" s="1"/>
  <c r="R594" i="5"/>
  <c r="S594" i="5" s="1"/>
  <c r="R595" i="5"/>
  <c r="S595" i="5" s="1"/>
  <c r="R596" i="5"/>
  <c r="S596" i="5" s="1"/>
  <c r="R597" i="5"/>
  <c r="S597" i="5" s="1"/>
  <c r="R598" i="5"/>
  <c r="S598" i="5" s="1"/>
  <c r="R599" i="5"/>
  <c r="S599" i="5" s="1"/>
  <c r="R600" i="5"/>
  <c r="S600" i="5" s="1"/>
  <c r="R601" i="5"/>
  <c r="S601" i="5" s="1"/>
  <c r="R602" i="5"/>
  <c r="S602" i="5" s="1"/>
  <c r="R603" i="5"/>
  <c r="S603" i="5" s="1"/>
  <c r="R604" i="5"/>
  <c r="S604" i="5" s="1"/>
  <c r="R605" i="5"/>
  <c r="S605" i="5" s="1"/>
  <c r="R606" i="5"/>
  <c r="S606" i="5" s="1"/>
  <c r="R607" i="5"/>
  <c r="S607" i="5" s="1"/>
  <c r="R608" i="5"/>
  <c r="S608" i="5" s="1"/>
  <c r="R609" i="5"/>
  <c r="S609" i="5" s="1"/>
  <c r="R610" i="5"/>
  <c r="S610" i="5" s="1"/>
  <c r="R611" i="5"/>
  <c r="S611" i="5" s="1"/>
  <c r="R612" i="5"/>
  <c r="S612" i="5" s="1"/>
  <c r="R613" i="5"/>
  <c r="S613" i="5" s="1"/>
  <c r="R614" i="5"/>
  <c r="S614" i="5" s="1"/>
  <c r="R615" i="5"/>
  <c r="S615" i="5" s="1"/>
  <c r="R616" i="5"/>
  <c r="S616" i="5" s="1"/>
  <c r="R617" i="5"/>
  <c r="S617" i="5" s="1"/>
  <c r="R618" i="5"/>
  <c r="S618" i="5" s="1"/>
  <c r="R619" i="5"/>
  <c r="S619" i="5" s="1"/>
  <c r="R620" i="5"/>
  <c r="S620" i="5" s="1"/>
  <c r="R621" i="5"/>
  <c r="S621" i="5" s="1"/>
  <c r="R622" i="5"/>
  <c r="S622" i="5" s="1"/>
  <c r="R623" i="5"/>
  <c r="S623" i="5" s="1"/>
  <c r="R624" i="5"/>
  <c r="S624" i="5" s="1"/>
  <c r="R625" i="5"/>
  <c r="S625" i="5" s="1"/>
  <c r="R626" i="5"/>
  <c r="S626" i="5" s="1"/>
  <c r="R627" i="5"/>
  <c r="S627" i="5" s="1"/>
  <c r="R628" i="5"/>
  <c r="S628" i="5" s="1"/>
  <c r="R629" i="5"/>
  <c r="S629" i="5" s="1"/>
  <c r="R630" i="5"/>
  <c r="S630" i="5" s="1"/>
  <c r="R631" i="5"/>
  <c r="S631" i="5" s="1"/>
  <c r="R632" i="5"/>
  <c r="S632" i="5" s="1"/>
  <c r="R633" i="5"/>
  <c r="S633" i="5" s="1"/>
  <c r="R634" i="5"/>
  <c r="S634" i="5" s="1"/>
  <c r="R635" i="5"/>
  <c r="S635" i="5" s="1"/>
  <c r="R636" i="5"/>
  <c r="S636" i="5" s="1"/>
  <c r="R637" i="5"/>
  <c r="S637" i="5" s="1"/>
  <c r="R638" i="5"/>
  <c r="S638" i="5" s="1"/>
  <c r="R639" i="5"/>
  <c r="S639" i="5" s="1"/>
  <c r="R640" i="5"/>
  <c r="S640" i="5" s="1"/>
  <c r="R641" i="5"/>
  <c r="S641" i="5" s="1"/>
  <c r="R642" i="5"/>
  <c r="S642" i="5" s="1"/>
  <c r="R643" i="5"/>
  <c r="S643" i="5" s="1"/>
  <c r="R644" i="5"/>
  <c r="S644" i="5" s="1"/>
  <c r="R645" i="5"/>
  <c r="S645" i="5" s="1"/>
  <c r="R646" i="5"/>
  <c r="S646" i="5" s="1"/>
  <c r="R647" i="5"/>
  <c r="S647" i="5" s="1"/>
  <c r="R648" i="5"/>
  <c r="S648" i="5" s="1"/>
  <c r="R649" i="5"/>
  <c r="S649" i="5" s="1"/>
  <c r="R650" i="5"/>
  <c r="S650" i="5" s="1"/>
  <c r="R651" i="5"/>
  <c r="S651" i="5" s="1"/>
  <c r="R652" i="5"/>
  <c r="S652" i="5" s="1"/>
  <c r="R653" i="5"/>
  <c r="S653" i="5" s="1"/>
  <c r="R654" i="5"/>
  <c r="S654" i="5" s="1"/>
  <c r="R655" i="5"/>
  <c r="S655" i="5" s="1"/>
  <c r="R656" i="5"/>
  <c r="S656" i="5" s="1"/>
  <c r="R657" i="5"/>
  <c r="S657" i="5" s="1"/>
  <c r="R658" i="5"/>
  <c r="S658" i="5" s="1"/>
  <c r="R659" i="5"/>
  <c r="S659" i="5" s="1"/>
  <c r="R660" i="5"/>
  <c r="S660" i="5" s="1"/>
  <c r="R661" i="5"/>
  <c r="S661" i="5" s="1"/>
  <c r="R662" i="5"/>
  <c r="S662" i="5" s="1"/>
  <c r="R663" i="5"/>
  <c r="S663" i="5" s="1"/>
  <c r="R664" i="5"/>
  <c r="S664" i="5" s="1"/>
  <c r="R665" i="5"/>
  <c r="S665" i="5" s="1"/>
  <c r="R666" i="5"/>
  <c r="S666" i="5" s="1"/>
  <c r="R667" i="5"/>
  <c r="S667" i="5" s="1"/>
  <c r="R668" i="5"/>
  <c r="S668" i="5" s="1"/>
  <c r="R669" i="5"/>
  <c r="S669" i="5" s="1"/>
  <c r="R670" i="5"/>
  <c r="S670" i="5" s="1"/>
  <c r="R671" i="5"/>
  <c r="S671" i="5" s="1"/>
  <c r="R672" i="5"/>
  <c r="S672" i="5" s="1"/>
  <c r="R673" i="5"/>
  <c r="S673" i="5" s="1"/>
  <c r="R674" i="5"/>
  <c r="S674" i="5" s="1"/>
  <c r="R675" i="5"/>
  <c r="S675" i="5" s="1"/>
  <c r="R676" i="5"/>
  <c r="S676" i="5" s="1"/>
  <c r="R677" i="5"/>
  <c r="S677" i="5" s="1"/>
  <c r="R678" i="5"/>
  <c r="S678" i="5" s="1"/>
  <c r="R679" i="5"/>
  <c r="S679" i="5" s="1"/>
  <c r="R680" i="5"/>
  <c r="S680" i="5" s="1"/>
  <c r="R681" i="5"/>
  <c r="S681" i="5" s="1"/>
  <c r="R682" i="5"/>
  <c r="S682" i="5" s="1"/>
  <c r="R683" i="5"/>
  <c r="S683" i="5" s="1"/>
  <c r="R684" i="5"/>
  <c r="S684" i="5" s="1"/>
  <c r="R685" i="5"/>
  <c r="S685" i="5" s="1"/>
  <c r="R686" i="5"/>
  <c r="S686" i="5" s="1"/>
  <c r="R687" i="5"/>
  <c r="S687" i="5" s="1"/>
  <c r="R688" i="5"/>
  <c r="S688" i="5" s="1"/>
  <c r="R689" i="5"/>
  <c r="S689" i="5" s="1"/>
  <c r="R690" i="5"/>
  <c r="S690" i="5" s="1"/>
  <c r="R691" i="5"/>
  <c r="S691" i="5" s="1"/>
  <c r="R692" i="5"/>
  <c r="S692" i="5" s="1"/>
  <c r="R693" i="5"/>
  <c r="S693" i="5" s="1"/>
  <c r="R694" i="5"/>
  <c r="S694" i="5" s="1"/>
  <c r="R695" i="5"/>
  <c r="S695" i="5" s="1"/>
  <c r="R696" i="5"/>
  <c r="S696" i="5" s="1"/>
  <c r="R697" i="5"/>
  <c r="S697" i="5" s="1"/>
  <c r="R698" i="5"/>
  <c r="S698" i="5" s="1"/>
  <c r="R699" i="5"/>
  <c r="S699" i="5" s="1"/>
  <c r="R700" i="5"/>
  <c r="S700" i="5" s="1"/>
  <c r="R701" i="5"/>
  <c r="S701" i="5" s="1"/>
  <c r="R702" i="5"/>
  <c r="S702" i="5" s="1"/>
  <c r="R703" i="5"/>
  <c r="S703" i="5" s="1"/>
  <c r="R704" i="5"/>
  <c r="S704" i="5" s="1"/>
  <c r="R705" i="5"/>
  <c r="S705" i="5" s="1"/>
  <c r="R706" i="5"/>
  <c r="S706" i="5" s="1"/>
  <c r="R707" i="5"/>
  <c r="S707" i="5" s="1"/>
  <c r="R708" i="5"/>
  <c r="S708" i="5" s="1"/>
  <c r="R709" i="5"/>
  <c r="S709" i="5" s="1"/>
  <c r="R710" i="5"/>
  <c r="S710" i="5" s="1"/>
  <c r="R711" i="5"/>
  <c r="S711" i="5" s="1"/>
  <c r="R712" i="5"/>
  <c r="S712" i="5" s="1"/>
  <c r="R713" i="5"/>
  <c r="S713" i="5" s="1"/>
  <c r="R714" i="5"/>
  <c r="S714" i="5" s="1"/>
  <c r="R715" i="5"/>
  <c r="S715" i="5" s="1"/>
  <c r="R716" i="5"/>
  <c r="S716" i="5" s="1"/>
  <c r="R717" i="5"/>
  <c r="S717" i="5" s="1"/>
  <c r="R718" i="5"/>
  <c r="S718" i="5" s="1"/>
  <c r="R719" i="5"/>
  <c r="S719" i="5" s="1"/>
  <c r="R720" i="5"/>
  <c r="S720" i="5" s="1"/>
  <c r="R721" i="5"/>
  <c r="S721" i="5" s="1"/>
  <c r="R722" i="5"/>
  <c r="S722" i="5" s="1"/>
  <c r="R723" i="5"/>
  <c r="S723" i="5" s="1"/>
  <c r="R724" i="5"/>
  <c r="S724" i="5" s="1"/>
  <c r="R725" i="5"/>
  <c r="S725" i="5" s="1"/>
  <c r="R726" i="5"/>
  <c r="S726" i="5" s="1"/>
  <c r="R727" i="5"/>
  <c r="S727" i="5" s="1"/>
  <c r="R728" i="5"/>
  <c r="S728" i="5" s="1"/>
  <c r="R729" i="5"/>
  <c r="S729" i="5" s="1"/>
  <c r="R730" i="5"/>
  <c r="S730" i="5" s="1"/>
  <c r="R731" i="5"/>
  <c r="S731" i="5" s="1"/>
  <c r="R732" i="5"/>
  <c r="S732" i="5" s="1"/>
  <c r="R733" i="5"/>
  <c r="S733" i="5" s="1"/>
  <c r="R734" i="5"/>
  <c r="S734" i="5" s="1"/>
  <c r="R735" i="5"/>
  <c r="S735" i="5" s="1"/>
  <c r="R736" i="5"/>
  <c r="S736" i="5" s="1"/>
  <c r="R737" i="5"/>
  <c r="S737" i="5" s="1"/>
  <c r="R738" i="5"/>
  <c r="S738" i="5" s="1"/>
  <c r="R739" i="5"/>
  <c r="S739" i="5" s="1"/>
  <c r="R740" i="5"/>
  <c r="S740" i="5" s="1"/>
  <c r="R741" i="5"/>
  <c r="S741" i="5" s="1"/>
  <c r="R742" i="5"/>
  <c r="S742" i="5" s="1"/>
  <c r="R743" i="5"/>
  <c r="S743" i="5" s="1"/>
  <c r="R744" i="5"/>
  <c r="S744" i="5" s="1"/>
  <c r="R745" i="5"/>
  <c r="S745" i="5" s="1"/>
  <c r="R746" i="5"/>
  <c r="S746" i="5" s="1"/>
  <c r="R747" i="5"/>
  <c r="S747" i="5" s="1"/>
  <c r="R748" i="5"/>
  <c r="S748" i="5" s="1"/>
  <c r="R749" i="5"/>
  <c r="S749" i="5" s="1"/>
  <c r="R750" i="5"/>
  <c r="S750" i="5" s="1"/>
  <c r="R751" i="5"/>
  <c r="S751" i="5" s="1"/>
  <c r="R752" i="5"/>
  <c r="S752" i="5" s="1"/>
  <c r="R753" i="5"/>
  <c r="S753" i="5" s="1"/>
  <c r="R754" i="5"/>
  <c r="S754" i="5" s="1"/>
  <c r="R755" i="5"/>
  <c r="S755" i="5" s="1"/>
  <c r="R756" i="5"/>
  <c r="S756" i="5" s="1"/>
  <c r="R757" i="5"/>
  <c r="S757" i="5" s="1"/>
  <c r="R758" i="5"/>
  <c r="S758" i="5" s="1"/>
  <c r="R759" i="5"/>
  <c r="S759" i="5" s="1"/>
  <c r="R760" i="5"/>
  <c r="S760" i="5" s="1"/>
  <c r="R761" i="5"/>
  <c r="S761" i="5" s="1"/>
  <c r="R762" i="5"/>
  <c r="S762" i="5" s="1"/>
  <c r="R763" i="5"/>
  <c r="S763" i="5" s="1"/>
  <c r="R764" i="5"/>
  <c r="S764" i="5" s="1"/>
  <c r="R765" i="5"/>
  <c r="S765" i="5" s="1"/>
  <c r="R766" i="5"/>
  <c r="S766" i="5" s="1"/>
  <c r="R767" i="5"/>
  <c r="S767" i="5" s="1"/>
  <c r="R768" i="5"/>
  <c r="S768" i="5" s="1"/>
  <c r="R769" i="5"/>
  <c r="S769" i="5" s="1"/>
  <c r="R770" i="5"/>
  <c r="S770" i="5" s="1"/>
  <c r="R771" i="5"/>
  <c r="S771" i="5" s="1"/>
  <c r="R772" i="5"/>
  <c r="S772" i="5" s="1"/>
  <c r="R773" i="5"/>
  <c r="S773" i="5" s="1"/>
  <c r="R774" i="5"/>
  <c r="S774" i="5" s="1"/>
  <c r="R775" i="5"/>
  <c r="S775" i="5" s="1"/>
  <c r="R776" i="5"/>
  <c r="S776" i="5" s="1"/>
  <c r="R777" i="5"/>
  <c r="S777" i="5" s="1"/>
  <c r="R778" i="5"/>
  <c r="S778" i="5" s="1"/>
  <c r="R779" i="5"/>
  <c r="S779" i="5" s="1"/>
  <c r="R780" i="5"/>
  <c r="S780" i="5" s="1"/>
  <c r="R781" i="5"/>
  <c r="S781" i="5" s="1"/>
  <c r="R782" i="5"/>
  <c r="S782" i="5" s="1"/>
  <c r="R783" i="5"/>
  <c r="S783" i="5" s="1"/>
  <c r="R784" i="5"/>
  <c r="S784" i="5" s="1"/>
  <c r="R785" i="5"/>
  <c r="S785" i="5" s="1"/>
  <c r="R786" i="5"/>
  <c r="S786" i="5" s="1"/>
  <c r="R787" i="5"/>
  <c r="S787" i="5" s="1"/>
  <c r="R788" i="5"/>
  <c r="S788" i="5" s="1"/>
  <c r="R789" i="5"/>
  <c r="S789" i="5" s="1"/>
  <c r="R790" i="5"/>
  <c r="S790" i="5" s="1"/>
  <c r="R791" i="5"/>
  <c r="S791" i="5" s="1"/>
  <c r="R792" i="5"/>
  <c r="S792" i="5" s="1"/>
  <c r="R793" i="5"/>
  <c r="S793" i="5" s="1"/>
  <c r="R794" i="5"/>
  <c r="S794" i="5" s="1"/>
  <c r="R795" i="5"/>
  <c r="S795" i="5" s="1"/>
  <c r="R796" i="5"/>
  <c r="S796" i="5" s="1"/>
  <c r="R797" i="5"/>
  <c r="S797" i="5" s="1"/>
  <c r="R798" i="5"/>
  <c r="S798" i="5" s="1"/>
  <c r="R799" i="5"/>
  <c r="S799" i="5" s="1"/>
  <c r="R800" i="5"/>
  <c r="S800" i="5" s="1"/>
  <c r="R801" i="5"/>
  <c r="S801" i="5" s="1"/>
  <c r="R802" i="5"/>
  <c r="S802" i="5" s="1"/>
  <c r="R803" i="5"/>
  <c r="S803" i="5" s="1"/>
  <c r="R804" i="5"/>
  <c r="S804" i="5" s="1"/>
  <c r="R805" i="5"/>
  <c r="S805" i="5" s="1"/>
  <c r="R806" i="5"/>
  <c r="S806" i="5" s="1"/>
  <c r="R807" i="5"/>
  <c r="S807" i="5" s="1"/>
  <c r="R808" i="5"/>
  <c r="S808" i="5" s="1"/>
  <c r="R809" i="5"/>
  <c r="S809" i="5" s="1"/>
  <c r="R810" i="5"/>
  <c r="S810" i="5" s="1"/>
  <c r="R811" i="5"/>
  <c r="S811" i="5" s="1"/>
  <c r="R812" i="5"/>
  <c r="S812" i="5" s="1"/>
  <c r="R813" i="5"/>
  <c r="S813" i="5" s="1"/>
  <c r="R814" i="5"/>
  <c r="S814" i="5" s="1"/>
  <c r="R815" i="5"/>
  <c r="S815" i="5" s="1"/>
  <c r="R816" i="5"/>
  <c r="S816" i="5" s="1"/>
  <c r="R817" i="5"/>
  <c r="S817" i="5" s="1"/>
  <c r="R818" i="5"/>
  <c r="S818" i="5" s="1"/>
  <c r="R819" i="5"/>
  <c r="S819" i="5" s="1"/>
  <c r="R820" i="5"/>
  <c r="S820" i="5" s="1"/>
  <c r="R821" i="5"/>
  <c r="S821" i="5" s="1"/>
  <c r="R822" i="5"/>
  <c r="S822" i="5" s="1"/>
  <c r="R823" i="5"/>
  <c r="S823" i="5" s="1"/>
  <c r="R824" i="5"/>
  <c r="S824" i="5" s="1"/>
  <c r="R825" i="5"/>
  <c r="S825" i="5" s="1"/>
  <c r="R826" i="5"/>
  <c r="S826" i="5" s="1"/>
  <c r="R827" i="5"/>
  <c r="S827" i="5" s="1"/>
  <c r="R828" i="5"/>
  <c r="S828" i="5" s="1"/>
  <c r="R829" i="5"/>
  <c r="S829" i="5" s="1"/>
  <c r="R830" i="5"/>
  <c r="S830" i="5" s="1"/>
  <c r="R831" i="5"/>
  <c r="S831" i="5" s="1"/>
  <c r="R832" i="5"/>
  <c r="S832" i="5" s="1"/>
  <c r="R833" i="5"/>
  <c r="S833" i="5" s="1"/>
  <c r="R834" i="5"/>
  <c r="S834" i="5" s="1"/>
  <c r="R835" i="5"/>
  <c r="S835" i="5" s="1"/>
  <c r="R836" i="5"/>
  <c r="S836" i="5" s="1"/>
  <c r="R837" i="5"/>
  <c r="S837" i="5" s="1"/>
  <c r="R838" i="5"/>
  <c r="S838" i="5" s="1"/>
  <c r="R839" i="5"/>
  <c r="S839" i="5" s="1"/>
  <c r="R840" i="5"/>
  <c r="S840" i="5" s="1"/>
  <c r="R841" i="5"/>
  <c r="S841" i="5" s="1"/>
  <c r="R842" i="5"/>
  <c r="S842" i="5" s="1"/>
  <c r="R843" i="5"/>
  <c r="S843" i="5" s="1"/>
  <c r="R844" i="5"/>
  <c r="S844" i="5" s="1"/>
  <c r="R845" i="5"/>
  <c r="S845" i="5" s="1"/>
  <c r="R846" i="5"/>
  <c r="S846" i="5" s="1"/>
  <c r="R847" i="5"/>
  <c r="S847" i="5" s="1"/>
  <c r="R848" i="5"/>
  <c r="S848" i="5" s="1"/>
  <c r="R849" i="5"/>
  <c r="S849" i="5" s="1"/>
  <c r="R850" i="5"/>
  <c r="S850" i="5" s="1"/>
  <c r="R851" i="5"/>
  <c r="S851" i="5" s="1"/>
  <c r="R852" i="5"/>
  <c r="S852" i="5" s="1"/>
  <c r="R853" i="5"/>
  <c r="S853" i="5" s="1"/>
  <c r="R854" i="5"/>
  <c r="S854" i="5" s="1"/>
  <c r="R855" i="5"/>
  <c r="S855" i="5" s="1"/>
  <c r="R856" i="5"/>
  <c r="S856" i="5" s="1"/>
  <c r="R857" i="5"/>
  <c r="S857" i="5" s="1"/>
  <c r="R858" i="5"/>
  <c r="S858" i="5" s="1"/>
  <c r="R859" i="5"/>
  <c r="S859" i="5" s="1"/>
  <c r="R860" i="5"/>
  <c r="S860" i="5" s="1"/>
  <c r="R861" i="5"/>
  <c r="S861" i="5" s="1"/>
  <c r="R862" i="5"/>
  <c r="S862" i="5" s="1"/>
  <c r="R863" i="5"/>
  <c r="S863" i="5" s="1"/>
  <c r="R864" i="5"/>
  <c r="S864" i="5" s="1"/>
  <c r="R865" i="5"/>
  <c r="S865" i="5" s="1"/>
  <c r="R866" i="5"/>
  <c r="S866" i="5" s="1"/>
  <c r="R867" i="5"/>
  <c r="S867" i="5" s="1"/>
  <c r="R868" i="5"/>
  <c r="S868" i="5" s="1"/>
  <c r="R869" i="5"/>
  <c r="S869" i="5" s="1"/>
  <c r="R870" i="5"/>
  <c r="S870" i="5" s="1"/>
  <c r="R871" i="5"/>
  <c r="S871" i="5" s="1"/>
  <c r="R872" i="5"/>
  <c r="S872" i="5" s="1"/>
  <c r="R873" i="5"/>
  <c r="S873" i="5" s="1"/>
  <c r="R874" i="5"/>
  <c r="S874" i="5" s="1"/>
  <c r="R875" i="5"/>
  <c r="S875" i="5" s="1"/>
  <c r="R876" i="5"/>
  <c r="S876" i="5" s="1"/>
  <c r="R877" i="5"/>
  <c r="S877" i="5" s="1"/>
  <c r="R878" i="5"/>
  <c r="S878" i="5" s="1"/>
  <c r="R879" i="5"/>
  <c r="S879" i="5" s="1"/>
  <c r="R880" i="5"/>
  <c r="S880" i="5" s="1"/>
  <c r="R881" i="5"/>
  <c r="S881" i="5" s="1"/>
  <c r="R882" i="5"/>
  <c r="S882" i="5" s="1"/>
  <c r="R883" i="5"/>
  <c r="S883" i="5" s="1"/>
  <c r="R884" i="5"/>
  <c r="S884" i="5" s="1"/>
  <c r="R885" i="5"/>
  <c r="S885" i="5" s="1"/>
  <c r="R886" i="5"/>
  <c r="S886" i="5" s="1"/>
  <c r="R887" i="5"/>
  <c r="S887" i="5" s="1"/>
  <c r="R888" i="5"/>
  <c r="S888" i="5" s="1"/>
  <c r="R889" i="5"/>
  <c r="S889" i="5" s="1"/>
  <c r="R890" i="5"/>
  <c r="S890" i="5" s="1"/>
  <c r="R891" i="5"/>
  <c r="S891" i="5" s="1"/>
  <c r="R892" i="5"/>
  <c r="S892" i="5" s="1"/>
  <c r="R893" i="5"/>
  <c r="S893" i="5" s="1"/>
  <c r="R894" i="5"/>
  <c r="S894" i="5" s="1"/>
  <c r="R895" i="5"/>
  <c r="S895" i="5" s="1"/>
  <c r="R896" i="5"/>
  <c r="S896" i="5" s="1"/>
  <c r="R897" i="5"/>
  <c r="S897" i="5" s="1"/>
  <c r="R898" i="5"/>
  <c r="S898" i="5" s="1"/>
  <c r="R899" i="5"/>
  <c r="S899" i="5" s="1"/>
  <c r="R900" i="5"/>
  <c r="S900" i="5" s="1"/>
  <c r="R901" i="5"/>
  <c r="S901" i="5" s="1"/>
  <c r="R902" i="5"/>
  <c r="S902" i="5" s="1"/>
  <c r="R903" i="5"/>
  <c r="S903" i="5" s="1"/>
  <c r="R904" i="5"/>
  <c r="S904" i="5" s="1"/>
  <c r="R905" i="5"/>
  <c r="S905" i="5" s="1"/>
  <c r="R906" i="5"/>
  <c r="S906" i="5" s="1"/>
  <c r="R907" i="5"/>
  <c r="S907" i="5" s="1"/>
  <c r="R908" i="5"/>
  <c r="S908" i="5" s="1"/>
  <c r="R909" i="5"/>
  <c r="S909" i="5" s="1"/>
  <c r="R910" i="5"/>
  <c r="S910" i="5" s="1"/>
  <c r="R911" i="5"/>
  <c r="S911" i="5" s="1"/>
  <c r="R912" i="5"/>
  <c r="S912" i="5" s="1"/>
  <c r="R913" i="5"/>
  <c r="S913" i="5" s="1"/>
  <c r="R914" i="5"/>
  <c r="S914" i="5" s="1"/>
  <c r="R915" i="5"/>
  <c r="S915" i="5" s="1"/>
  <c r="R916" i="5"/>
  <c r="S916" i="5" s="1"/>
  <c r="R917" i="5"/>
  <c r="S917" i="5" s="1"/>
  <c r="R918" i="5"/>
  <c r="S918" i="5" s="1"/>
  <c r="R919" i="5"/>
  <c r="S919" i="5" s="1"/>
  <c r="R920" i="5"/>
  <c r="S920" i="5" s="1"/>
  <c r="R921" i="5"/>
  <c r="S921" i="5" s="1"/>
  <c r="R922" i="5"/>
  <c r="S922" i="5" s="1"/>
  <c r="R923" i="5"/>
  <c r="S923" i="5" s="1"/>
  <c r="R924" i="5"/>
  <c r="S924" i="5" s="1"/>
  <c r="R925" i="5"/>
  <c r="S925" i="5" s="1"/>
  <c r="R926" i="5"/>
  <c r="S926" i="5" s="1"/>
  <c r="R927" i="5"/>
  <c r="S927" i="5" s="1"/>
  <c r="R928" i="5"/>
  <c r="S928" i="5" s="1"/>
  <c r="R929" i="5"/>
  <c r="S929" i="5" s="1"/>
  <c r="R930" i="5"/>
  <c r="S930" i="5" s="1"/>
  <c r="R931" i="5"/>
  <c r="S931" i="5" s="1"/>
  <c r="R932" i="5"/>
  <c r="S932" i="5" s="1"/>
  <c r="R933" i="5"/>
  <c r="S933" i="5" s="1"/>
  <c r="R934" i="5"/>
  <c r="S934" i="5" s="1"/>
  <c r="R935" i="5"/>
  <c r="S935" i="5" s="1"/>
  <c r="R936" i="5"/>
  <c r="S936" i="5" s="1"/>
  <c r="R937" i="5"/>
  <c r="S937" i="5" s="1"/>
  <c r="R938" i="5"/>
  <c r="S938" i="5" s="1"/>
  <c r="R939" i="5"/>
  <c r="S939" i="5" s="1"/>
  <c r="R940" i="5"/>
  <c r="S940" i="5" s="1"/>
  <c r="R941" i="5"/>
  <c r="S941" i="5" s="1"/>
  <c r="R942" i="5"/>
  <c r="S942" i="5" s="1"/>
  <c r="R943" i="5"/>
  <c r="S943" i="5" s="1"/>
  <c r="R944" i="5"/>
  <c r="S944" i="5" s="1"/>
  <c r="R945" i="5"/>
  <c r="S945" i="5" s="1"/>
  <c r="R946" i="5"/>
  <c r="S946" i="5" s="1"/>
  <c r="R947" i="5"/>
  <c r="S947" i="5" s="1"/>
  <c r="R948" i="5"/>
  <c r="S948" i="5" s="1"/>
  <c r="R949" i="5"/>
  <c r="S949" i="5" s="1"/>
  <c r="R950" i="5"/>
  <c r="S950" i="5" s="1"/>
  <c r="R951" i="5"/>
  <c r="S951" i="5" s="1"/>
  <c r="R952" i="5"/>
  <c r="S952" i="5" s="1"/>
  <c r="R953" i="5"/>
  <c r="S953" i="5" s="1"/>
  <c r="R954" i="5"/>
  <c r="S954" i="5" s="1"/>
  <c r="R955" i="5"/>
  <c r="S955" i="5" s="1"/>
  <c r="R956" i="5"/>
  <c r="S956" i="5" s="1"/>
  <c r="R957" i="5"/>
  <c r="S957" i="5" s="1"/>
  <c r="R958" i="5"/>
  <c r="S958" i="5" s="1"/>
  <c r="R959" i="5"/>
  <c r="S959" i="5" s="1"/>
  <c r="R960" i="5"/>
  <c r="S960" i="5" s="1"/>
  <c r="R961" i="5"/>
  <c r="S961" i="5" s="1"/>
  <c r="R962" i="5"/>
  <c r="S962" i="5" s="1"/>
  <c r="R963" i="5"/>
  <c r="S963" i="5" s="1"/>
  <c r="R964" i="5"/>
  <c r="S964" i="5" s="1"/>
  <c r="R965" i="5"/>
  <c r="S965" i="5" s="1"/>
  <c r="R966" i="5"/>
  <c r="S966" i="5" s="1"/>
  <c r="R967" i="5"/>
  <c r="S967" i="5" s="1"/>
  <c r="R968" i="5"/>
  <c r="S968" i="5" s="1"/>
  <c r="R969" i="5"/>
  <c r="S969" i="5" s="1"/>
  <c r="R970" i="5"/>
  <c r="S970" i="5" s="1"/>
  <c r="R971" i="5"/>
  <c r="S971" i="5" s="1"/>
  <c r="R972" i="5"/>
  <c r="S972" i="5" s="1"/>
  <c r="R973" i="5"/>
  <c r="S973" i="5" s="1"/>
  <c r="R974" i="5"/>
  <c r="S974" i="5" s="1"/>
  <c r="R975" i="5"/>
  <c r="S975" i="5" s="1"/>
  <c r="R976" i="5"/>
  <c r="S976" i="5" s="1"/>
  <c r="R977" i="5"/>
  <c r="S977" i="5" s="1"/>
  <c r="R978" i="5"/>
  <c r="S978" i="5" s="1"/>
  <c r="R979" i="5"/>
  <c r="S979" i="5" s="1"/>
  <c r="R980" i="5"/>
  <c r="S980" i="5" s="1"/>
  <c r="R981" i="5"/>
  <c r="S981" i="5" s="1"/>
  <c r="R982" i="5"/>
  <c r="S982" i="5" s="1"/>
  <c r="R983" i="5"/>
  <c r="S983" i="5" s="1"/>
  <c r="R984" i="5"/>
  <c r="S984" i="5" s="1"/>
  <c r="R985" i="5"/>
  <c r="S985" i="5" s="1"/>
  <c r="R986" i="5"/>
  <c r="S986" i="5" s="1"/>
  <c r="R987" i="5"/>
  <c r="S987" i="5" s="1"/>
  <c r="R988" i="5"/>
  <c r="S988" i="5" s="1"/>
  <c r="R989" i="5"/>
  <c r="S989" i="5" s="1"/>
  <c r="R990" i="5"/>
  <c r="S990" i="5" s="1"/>
  <c r="R991" i="5"/>
  <c r="S991" i="5" s="1"/>
  <c r="R992" i="5"/>
  <c r="S992" i="5" s="1"/>
  <c r="R993" i="5"/>
  <c r="S993" i="5" s="1"/>
  <c r="R994" i="5"/>
  <c r="S994" i="5" s="1"/>
  <c r="R995" i="5"/>
  <c r="S995" i="5" s="1"/>
  <c r="R996" i="5"/>
  <c r="S996" i="5" s="1"/>
  <c r="R997" i="5"/>
  <c r="S997" i="5" s="1"/>
  <c r="R998" i="5"/>
  <c r="S998" i="5" s="1"/>
  <c r="R999" i="5"/>
  <c r="S999" i="5" s="1"/>
  <c r="R1000" i="5"/>
  <c r="S1000" i="5" s="1"/>
  <c r="R1001" i="5"/>
  <c r="S1001" i="5" s="1"/>
  <c r="R1002" i="5"/>
  <c r="S1002" i="5" s="1"/>
  <c r="R1003" i="5"/>
  <c r="S1003" i="5" s="1"/>
  <c r="R1004" i="5"/>
  <c r="S1004" i="5" s="1"/>
  <c r="R1005" i="5"/>
  <c r="S1005" i="5" s="1"/>
  <c r="R1006" i="5"/>
  <c r="S1006" i="5" s="1"/>
  <c r="R1007" i="5"/>
  <c r="S1007" i="5" s="1"/>
  <c r="R1008" i="5"/>
  <c r="S1008" i="5" s="1"/>
  <c r="R1009" i="5"/>
  <c r="S1009" i="5" s="1"/>
  <c r="R1010" i="5"/>
  <c r="S1010" i="5" s="1"/>
  <c r="R1011" i="5"/>
  <c r="S1011" i="5" s="1"/>
  <c r="R1012" i="5"/>
  <c r="S1012" i="5" s="1"/>
  <c r="R1013" i="5"/>
  <c r="S1013" i="5" s="1"/>
  <c r="R1014" i="5"/>
  <c r="S1014" i="5" s="1"/>
  <c r="R1015" i="5"/>
  <c r="S1015" i="5" s="1"/>
  <c r="R1016" i="5"/>
  <c r="S1016" i="5" s="1"/>
  <c r="R1017" i="5"/>
  <c r="S1017" i="5" s="1"/>
  <c r="R1018" i="5"/>
  <c r="S1018" i="5" s="1"/>
  <c r="R1019" i="5"/>
  <c r="S1019" i="5" s="1"/>
  <c r="R1020" i="5"/>
  <c r="S1020" i="5" s="1"/>
  <c r="R1021" i="5"/>
  <c r="S1021" i="5" s="1"/>
  <c r="R1022" i="5"/>
  <c r="S1022" i="5" s="1"/>
  <c r="R1023" i="5"/>
  <c r="S1023" i="5" s="1"/>
  <c r="R1024" i="5"/>
  <c r="S1024" i="5" s="1"/>
  <c r="R1025" i="5"/>
  <c r="S1025" i="5" s="1"/>
  <c r="R1026" i="5"/>
  <c r="S1026" i="5" s="1"/>
  <c r="R1027" i="5"/>
  <c r="S1027" i="5" s="1"/>
  <c r="R1028" i="5"/>
  <c r="S1028" i="5" s="1"/>
  <c r="R1029" i="5"/>
  <c r="S1029" i="5" s="1"/>
  <c r="R1030" i="5"/>
  <c r="S1030" i="5" s="1"/>
  <c r="R1031" i="5"/>
  <c r="S1031" i="5" s="1"/>
  <c r="R1032" i="5"/>
  <c r="S1032" i="5" s="1"/>
  <c r="R1033" i="5"/>
  <c r="S1033" i="5" s="1"/>
  <c r="R1034" i="5"/>
  <c r="S1034" i="5" s="1"/>
  <c r="R1035" i="5"/>
  <c r="S1035" i="5" s="1"/>
  <c r="R1036" i="5"/>
  <c r="S1036" i="5" s="1"/>
  <c r="R1037" i="5"/>
  <c r="S1037" i="5" s="1"/>
  <c r="R1038" i="5"/>
  <c r="S1038" i="5" s="1"/>
  <c r="R1039" i="5"/>
  <c r="S1039" i="5" s="1"/>
  <c r="R1040" i="5"/>
  <c r="S1040" i="5" s="1"/>
  <c r="R1041" i="5"/>
  <c r="S1041" i="5" s="1"/>
  <c r="R1042" i="5"/>
  <c r="S1042" i="5" s="1"/>
  <c r="R1043" i="5"/>
  <c r="S1043" i="5" s="1"/>
  <c r="R1044" i="5"/>
  <c r="S1044" i="5" s="1"/>
  <c r="R1045" i="5"/>
  <c r="S1045" i="5" s="1"/>
  <c r="R1046" i="5"/>
  <c r="S1046" i="5" s="1"/>
  <c r="R1047" i="5"/>
  <c r="S1047" i="5" s="1"/>
  <c r="R1048" i="5"/>
  <c r="S1048" i="5" s="1"/>
  <c r="R1049" i="5"/>
  <c r="S1049" i="5" s="1"/>
  <c r="R1050" i="5"/>
  <c r="S1050" i="5" s="1"/>
  <c r="R1051" i="5"/>
  <c r="S1051" i="5" s="1"/>
  <c r="R1052" i="5"/>
  <c r="S1052" i="5" s="1"/>
  <c r="R1053" i="5"/>
  <c r="S1053" i="5" s="1"/>
  <c r="R1054" i="5"/>
  <c r="S1054" i="5" s="1"/>
  <c r="R1055" i="5"/>
  <c r="S1055" i="5" s="1"/>
  <c r="R1056" i="5"/>
  <c r="S1056" i="5" s="1"/>
  <c r="R1057" i="5"/>
  <c r="S1057" i="5" s="1"/>
  <c r="R1058" i="5"/>
  <c r="S1058" i="5" s="1"/>
  <c r="R1059" i="5"/>
  <c r="S1059" i="5" s="1"/>
  <c r="R1060" i="5"/>
  <c r="S1060" i="5" s="1"/>
  <c r="R1061" i="5"/>
  <c r="S1061" i="5" s="1"/>
  <c r="R1062" i="5"/>
  <c r="S1062" i="5" s="1"/>
  <c r="R1063" i="5"/>
  <c r="S1063" i="5" s="1"/>
  <c r="R1064" i="5"/>
  <c r="S1064" i="5" s="1"/>
  <c r="R1065" i="5"/>
  <c r="S1065" i="5" s="1"/>
  <c r="R1066" i="5"/>
  <c r="S1066" i="5" s="1"/>
  <c r="R1067" i="5"/>
  <c r="S1067" i="5" s="1"/>
  <c r="R1068" i="5"/>
  <c r="S1068" i="5" s="1"/>
  <c r="R1069" i="5"/>
  <c r="S1069" i="5" s="1"/>
  <c r="R1070" i="5"/>
  <c r="S1070" i="5" s="1"/>
  <c r="R1071" i="5"/>
  <c r="S1071" i="5" s="1"/>
  <c r="R1072" i="5"/>
  <c r="S1072" i="5" s="1"/>
  <c r="R1073" i="5"/>
  <c r="S1073" i="5" s="1"/>
  <c r="R1074" i="5"/>
  <c r="S1074" i="5" s="1"/>
  <c r="R1075" i="5"/>
  <c r="S1075" i="5" s="1"/>
  <c r="R1076" i="5"/>
  <c r="S1076" i="5" s="1"/>
  <c r="R1077" i="5"/>
  <c r="S1077" i="5" s="1"/>
  <c r="R1078" i="5"/>
  <c r="S1078" i="5" s="1"/>
  <c r="R1079" i="5"/>
  <c r="S1079" i="5" s="1"/>
  <c r="R1080" i="5"/>
  <c r="S1080" i="5" s="1"/>
  <c r="R1081" i="5"/>
  <c r="S1081" i="5" s="1"/>
  <c r="R1082" i="5"/>
  <c r="S1082" i="5" s="1"/>
  <c r="R1083" i="5"/>
  <c r="S1083" i="5" s="1"/>
  <c r="R1084" i="5"/>
  <c r="S1084" i="5" s="1"/>
  <c r="R1085" i="5"/>
  <c r="S1085" i="5" s="1"/>
  <c r="R1086" i="5"/>
  <c r="S1086" i="5" s="1"/>
  <c r="R1087" i="5"/>
  <c r="S1087" i="5" s="1"/>
  <c r="R1088" i="5"/>
  <c r="S1088" i="5" s="1"/>
  <c r="R1089" i="5"/>
  <c r="S1089" i="5" s="1"/>
  <c r="R1090" i="5"/>
  <c r="S1090" i="5" s="1"/>
  <c r="R1091" i="5"/>
  <c r="S1091" i="5" s="1"/>
  <c r="R1092" i="5"/>
  <c r="S1092" i="5" s="1"/>
  <c r="R1093" i="5"/>
  <c r="S1093" i="5" s="1"/>
  <c r="R1094" i="5"/>
  <c r="S1094" i="5" s="1"/>
  <c r="R1095" i="5"/>
  <c r="S1095" i="5" s="1"/>
  <c r="R1096" i="5"/>
  <c r="S1096" i="5" s="1"/>
  <c r="R1097" i="5"/>
  <c r="S1097" i="5" s="1"/>
  <c r="R1098" i="5"/>
  <c r="S1098" i="5" s="1"/>
  <c r="R1099" i="5"/>
  <c r="S1099" i="5" s="1"/>
  <c r="R1100" i="5"/>
  <c r="S1100" i="5" s="1"/>
  <c r="R1101" i="5"/>
  <c r="S1101" i="5" s="1"/>
  <c r="R1102" i="5"/>
  <c r="S1102" i="5" s="1"/>
  <c r="R1103" i="5"/>
  <c r="S1103" i="5" s="1"/>
  <c r="R1104" i="5"/>
  <c r="S1104" i="5" s="1"/>
  <c r="R1105" i="5"/>
  <c r="S1105" i="5" s="1"/>
  <c r="R1106" i="5"/>
  <c r="S1106" i="5" s="1"/>
  <c r="R1107" i="5"/>
  <c r="S1107" i="5" s="1"/>
  <c r="R1108" i="5"/>
  <c r="S1108" i="5" s="1"/>
  <c r="R1109" i="5"/>
  <c r="S1109" i="5" s="1"/>
  <c r="R1110" i="5"/>
  <c r="S1110" i="5" s="1"/>
  <c r="R1111" i="5"/>
  <c r="S1111" i="5" s="1"/>
  <c r="R1112" i="5"/>
  <c r="S1112" i="5" s="1"/>
  <c r="R1113" i="5"/>
  <c r="S1113" i="5" s="1"/>
  <c r="R1114" i="5"/>
  <c r="S1114" i="5" s="1"/>
  <c r="R1115" i="5"/>
  <c r="S1115" i="5" s="1"/>
  <c r="R1116" i="5"/>
  <c r="S1116" i="5" s="1"/>
  <c r="R1117" i="5"/>
  <c r="S1117" i="5" s="1"/>
  <c r="R1118" i="5"/>
  <c r="S1118" i="5" s="1"/>
  <c r="R1119" i="5"/>
  <c r="S1119" i="5" s="1"/>
  <c r="R1120" i="5"/>
  <c r="S1120" i="5" s="1"/>
  <c r="R1121" i="5"/>
  <c r="S1121" i="5" s="1"/>
  <c r="R1122" i="5"/>
  <c r="S1122" i="5" s="1"/>
  <c r="R1123" i="5"/>
  <c r="S1123" i="5" s="1"/>
  <c r="R1124" i="5"/>
  <c r="S1124" i="5" s="1"/>
  <c r="R1125" i="5"/>
  <c r="S1125" i="5" s="1"/>
  <c r="R1126" i="5"/>
  <c r="S1126" i="5" s="1"/>
  <c r="R1127" i="5"/>
  <c r="S1127" i="5" s="1"/>
  <c r="R1128" i="5"/>
  <c r="S1128" i="5" s="1"/>
  <c r="R1129" i="5"/>
  <c r="S1129" i="5" s="1"/>
  <c r="R1130" i="5"/>
  <c r="S1130" i="5" s="1"/>
  <c r="R1131" i="5"/>
  <c r="S1131" i="5" s="1"/>
  <c r="R1132" i="5"/>
  <c r="S1132" i="5" s="1"/>
  <c r="R1133" i="5"/>
  <c r="S1133" i="5" s="1"/>
  <c r="R1134" i="5"/>
  <c r="S1134" i="5" s="1"/>
  <c r="R1135" i="5"/>
  <c r="S1135" i="5" s="1"/>
  <c r="R1136" i="5"/>
  <c r="S1136" i="5" s="1"/>
  <c r="R1137" i="5"/>
  <c r="S1137" i="5" s="1"/>
  <c r="R1138" i="5"/>
  <c r="S1138" i="5" s="1"/>
  <c r="R1139" i="5"/>
  <c r="S1139" i="5" s="1"/>
  <c r="R1140" i="5"/>
  <c r="S1140" i="5" s="1"/>
  <c r="R1141" i="5"/>
  <c r="S1141" i="5" s="1"/>
  <c r="R1142" i="5"/>
  <c r="S1142" i="5" s="1"/>
  <c r="R1143" i="5"/>
  <c r="S1143" i="5" s="1"/>
  <c r="R1144" i="5"/>
  <c r="S1144" i="5" s="1"/>
  <c r="R1145" i="5"/>
  <c r="S1145" i="5" s="1"/>
  <c r="R1146" i="5"/>
  <c r="S1146" i="5" s="1"/>
  <c r="R1147" i="5"/>
  <c r="S1147" i="5" s="1"/>
  <c r="R1148" i="5"/>
  <c r="S1148" i="5" s="1"/>
  <c r="R1149" i="5"/>
  <c r="S1149" i="5" s="1"/>
  <c r="R1150" i="5"/>
  <c r="S1150" i="5" s="1"/>
  <c r="R1151" i="5"/>
  <c r="S1151" i="5" s="1"/>
  <c r="R1152" i="5"/>
  <c r="S1152" i="5" s="1"/>
  <c r="R1153" i="5"/>
  <c r="S1153" i="5" s="1"/>
  <c r="R1154" i="5"/>
  <c r="S1154" i="5" s="1"/>
  <c r="R1155" i="5"/>
  <c r="S1155" i="5" s="1"/>
  <c r="R1156" i="5"/>
  <c r="S1156" i="5" s="1"/>
  <c r="R1157" i="5"/>
  <c r="S1157" i="5" s="1"/>
  <c r="R1158" i="5"/>
  <c r="S1158" i="5" s="1"/>
  <c r="R1159" i="5"/>
  <c r="S1159" i="5" s="1"/>
  <c r="R1160" i="5"/>
  <c r="S1160" i="5" s="1"/>
  <c r="R1161" i="5"/>
  <c r="S1161" i="5" s="1"/>
  <c r="R1162" i="5"/>
  <c r="S1162" i="5" s="1"/>
  <c r="R1163" i="5"/>
  <c r="S1163" i="5" s="1"/>
  <c r="R1164" i="5"/>
  <c r="S1164" i="5" s="1"/>
  <c r="R1165" i="5"/>
  <c r="S1165" i="5" s="1"/>
  <c r="R1166" i="5"/>
  <c r="S1166" i="5" s="1"/>
  <c r="R1167" i="5"/>
  <c r="S1167" i="5" s="1"/>
  <c r="R1168" i="5"/>
  <c r="S1168" i="5" s="1"/>
  <c r="R1169" i="5"/>
  <c r="S1169" i="5" s="1"/>
  <c r="R1170" i="5"/>
  <c r="S1170" i="5" s="1"/>
  <c r="R1171" i="5"/>
  <c r="S1171" i="5" s="1"/>
  <c r="R1172" i="5"/>
  <c r="S1172" i="5" s="1"/>
  <c r="R1173" i="5"/>
  <c r="S1173" i="5" s="1"/>
  <c r="R1174" i="5"/>
  <c r="S1174" i="5" s="1"/>
  <c r="R1175" i="5"/>
  <c r="S1175" i="5" s="1"/>
  <c r="R1176" i="5"/>
  <c r="S1176" i="5" s="1"/>
  <c r="R1177" i="5"/>
  <c r="S1177" i="5" s="1"/>
  <c r="R1178" i="5"/>
  <c r="S1178" i="5" s="1"/>
  <c r="R1179" i="5"/>
  <c r="S1179" i="5" s="1"/>
  <c r="R1180" i="5"/>
  <c r="S1180" i="5" s="1"/>
  <c r="R1181" i="5"/>
  <c r="S1181" i="5" s="1"/>
  <c r="R1182" i="5"/>
  <c r="S1182" i="5" s="1"/>
  <c r="R1183" i="5"/>
  <c r="S1183" i="5" s="1"/>
  <c r="R1184" i="5"/>
  <c r="S1184" i="5" s="1"/>
  <c r="R1185" i="5"/>
  <c r="S1185" i="5" s="1"/>
  <c r="R1186" i="5"/>
  <c r="S1186" i="5" s="1"/>
  <c r="R1187" i="5"/>
  <c r="S1187" i="5" s="1"/>
  <c r="R1188" i="5"/>
  <c r="S1188" i="5" s="1"/>
  <c r="R1189" i="5"/>
  <c r="S1189" i="5" s="1"/>
  <c r="R1190" i="5"/>
  <c r="S1190" i="5" s="1"/>
  <c r="R1191" i="5"/>
  <c r="S1191" i="5" s="1"/>
  <c r="R1192" i="5"/>
  <c r="S1192" i="5" s="1"/>
  <c r="R1193" i="5"/>
  <c r="S1193" i="5" s="1"/>
  <c r="R1194" i="5"/>
  <c r="S1194" i="5" s="1"/>
  <c r="R1195" i="5"/>
  <c r="S1195" i="5" s="1"/>
  <c r="R1196" i="5"/>
  <c r="S1196" i="5" s="1"/>
  <c r="R1197" i="5"/>
  <c r="S1197" i="5" s="1"/>
  <c r="R1198" i="5"/>
  <c r="S1198" i="5" s="1"/>
  <c r="R1199" i="5"/>
  <c r="S1199" i="5" s="1"/>
  <c r="R1200" i="5"/>
  <c r="S1200" i="5" s="1"/>
  <c r="R1201" i="5"/>
  <c r="S1201" i="5" s="1"/>
  <c r="R1202" i="5"/>
  <c r="S1202" i="5" s="1"/>
  <c r="R1203" i="5"/>
  <c r="S1203" i="5" s="1"/>
  <c r="R1204" i="5"/>
  <c r="S1204" i="5" s="1"/>
  <c r="R1205" i="5"/>
  <c r="S1205" i="5" s="1"/>
  <c r="R1206" i="5"/>
  <c r="S1206" i="5" s="1"/>
  <c r="R1207" i="5"/>
  <c r="S1207" i="5" s="1"/>
  <c r="R1208" i="5"/>
  <c r="S1208" i="5" s="1"/>
  <c r="R1209" i="5"/>
  <c r="S1209" i="5" s="1"/>
  <c r="R1210" i="5"/>
  <c r="S1210" i="5" s="1"/>
  <c r="R1211" i="5"/>
  <c r="S1211" i="5" s="1"/>
  <c r="R1212" i="5"/>
  <c r="S1212" i="5" s="1"/>
  <c r="R1213" i="5"/>
  <c r="S1213" i="5" s="1"/>
  <c r="R1214" i="5"/>
  <c r="S1214" i="5" s="1"/>
  <c r="R1215" i="5"/>
  <c r="S1215" i="5" s="1"/>
  <c r="R1216" i="5"/>
  <c r="S1216" i="5" s="1"/>
  <c r="R1217" i="5"/>
  <c r="S1217" i="5" s="1"/>
  <c r="R1218" i="5"/>
  <c r="S1218" i="5" s="1"/>
  <c r="R1219" i="5"/>
  <c r="S1219" i="5" s="1"/>
  <c r="R1220" i="5"/>
  <c r="S1220" i="5" s="1"/>
  <c r="R1221" i="5"/>
  <c r="S1221" i="5" s="1"/>
  <c r="R1222" i="5"/>
  <c r="S1222" i="5" s="1"/>
  <c r="R1223" i="5"/>
  <c r="S1223" i="5" s="1"/>
  <c r="R1224" i="5"/>
  <c r="S1224" i="5" s="1"/>
  <c r="R1225" i="5"/>
  <c r="S1225" i="5" s="1"/>
  <c r="R1226" i="5"/>
  <c r="S1226" i="5" s="1"/>
  <c r="R1227" i="5"/>
  <c r="S1227" i="5" s="1"/>
  <c r="R1228" i="5"/>
  <c r="S1228" i="5" s="1"/>
  <c r="R1229" i="5"/>
  <c r="S1229" i="5" s="1"/>
  <c r="R1230" i="5"/>
  <c r="S1230" i="5" s="1"/>
  <c r="R1231" i="5"/>
  <c r="S1231" i="5" s="1"/>
  <c r="R1232" i="5"/>
  <c r="S1232" i="5" s="1"/>
  <c r="R1233" i="5"/>
  <c r="S1233" i="5" s="1"/>
  <c r="R1234" i="5"/>
  <c r="S1234" i="5" s="1"/>
  <c r="R1235" i="5"/>
  <c r="S1235" i="5" s="1"/>
  <c r="R1236" i="5"/>
  <c r="S1236" i="5" s="1"/>
  <c r="R1237" i="5"/>
  <c r="S1237" i="5" s="1"/>
  <c r="R1238" i="5"/>
  <c r="S1238" i="5" s="1"/>
  <c r="R1239" i="5"/>
  <c r="S1239" i="5" s="1"/>
  <c r="R1240" i="5"/>
  <c r="S1240" i="5" s="1"/>
  <c r="R1241" i="5"/>
  <c r="S1241" i="5" s="1"/>
  <c r="R1242" i="5"/>
  <c r="S1242" i="5" s="1"/>
  <c r="R1243" i="5"/>
  <c r="S1243" i="5" s="1"/>
  <c r="R1244" i="5"/>
  <c r="S1244" i="5" s="1"/>
  <c r="R1245" i="5"/>
  <c r="S1245" i="5" s="1"/>
  <c r="R1246" i="5"/>
  <c r="S1246" i="5" s="1"/>
  <c r="R1247" i="5"/>
  <c r="S1247" i="5" s="1"/>
  <c r="R1248" i="5"/>
  <c r="S1248" i="5" s="1"/>
  <c r="R1249" i="5"/>
  <c r="S1249" i="5" s="1"/>
  <c r="R1250" i="5"/>
  <c r="S1250" i="5" s="1"/>
  <c r="R1251" i="5"/>
  <c r="S1251" i="5" s="1"/>
  <c r="R1252" i="5"/>
  <c r="S1252" i="5" s="1"/>
  <c r="R1253" i="5"/>
  <c r="S1253" i="5" s="1"/>
  <c r="R1254" i="5"/>
  <c r="S1254" i="5" s="1"/>
  <c r="R1255" i="5"/>
  <c r="S1255" i="5" s="1"/>
  <c r="R1256" i="5"/>
  <c r="S1256" i="5" s="1"/>
  <c r="R1257" i="5"/>
  <c r="S1257" i="5" s="1"/>
  <c r="R1258" i="5"/>
  <c r="S1258" i="5" s="1"/>
  <c r="R1259" i="5"/>
  <c r="S1259" i="5" s="1"/>
  <c r="R1260" i="5"/>
  <c r="S1260" i="5" s="1"/>
  <c r="R1261" i="5"/>
  <c r="S1261" i="5" s="1"/>
  <c r="R1262" i="5"/>
  <c r="S1262" i="5" s="1"/>
  <c r="R1263" i="5"/>
  <c r="S1263" i="5" s="1"/>
  <c r="R1264" i="5"/>
  <c r="S1264" i="5" s="1"/>
  <c r="R1265" i="5"/>
  <c r="S1265" i="5" s="1"/>
  <c r="R1266" i="5"/>
  <c r="S1266" i="5" s="1"/>
  <c r="R1267" i="5"/>
  <c r="S1267" i="5" s="1"/>
  <c r="R1268" i="5"/>
  <c r="S1268" i="5" s="1"/>
  <c r="R1269" i="5"/>
  <c r="S1269" i="5" s="1"/>
  <c r="R1270" i="5"/>
  <c r="S1270" i="5" s="1"/>
  <c r="R1271" i="5"/>
  <c r="S1271" i="5" s="1"/>
  <c r="R1272" i="5"/>
  <c r="S1272" i="5" s="1"/>
  <c r="R1273" i="5"/>
  <c r="S1273" i="5" s="1"/>
  <c r="R1274" i="5"/>
  <c r="S1274" i="5" s="1"/>
  <c r="R1275" i="5"/>
  <c r="S1275" i="5" s="1"/>
  <c r="R1276" i="5"/>
  <c r="S1276" i="5" s="1"/>
  <c r="R1277" i="5"/>
  <c r="S1277" i="5" s="1"/>
  <c r="R1278" i="5"/>
  <c r="S1278" i="5" s="1"/>
  <c r="R1279" i="5"/>
  <c r="S1279" i="5" s="1"/>
  <c r="R1280" i="5"/>
  <c r="S1280" i="5" s="1"/>
  <c r="R1281" i="5"/>
  <c r="S1281" i="5" s="1"/>
  <c r="R1282" i="5"/>
  <c r="S1282" i="5" s="1"/>
  <c r="R1283" i="5"/>
  <c r="S1283" i="5" s="1"/>
  <c r="R1284" i="5"/>
  <c r="S1284" i="5" s="1"/>
  <c r="R1285" i="5"/>
  <c r="S1285" i="5" s="1"/>
  <c r="R1286" i="5"/>
  <c r="S1286" i="5" s="1"/>
  <c r="R1287" i="5"/>
  <c r="S1287" i="5" s="1"/>
  <c r="R1288" i="5"/>
  <c r="S1288" i="5" s="1"/>
  <c r="R1289" i="5"/>
  <c r="S1289" i="5" s="1"/>
  <c r="R1290" i="5"/>
  <c r="S1290" i="5" s="1"/>
  <c r="R1291" i="5"/>
  <c r="S1291" i="5" s="1"/>
  <c r="R1292" i="5"/>
  <c r="S1292" i="5" s="1"/>
  <c r="R1293" i="5"/>
  <c r="S1293" i="5" s="1"/>
  <c r="R1294" i="5"/>
  <c r="S1294" i="5" s="1"/>
  <c r="R1295" i="5"/>
  <c r="S1295" i="5" s="1"/>
  <c r="R1296" i="5"/>
  <c r="S1296" i="5" s="1"/>
  <c r="R1297" i="5"/>
  <c r="S1297" i="5" s="1"/>
  <c r="R1298" i="5"/>
  <c r="S1298" i="5" s="1"/>
  <c r="R1299" i="5"/>
  <c r="S1299" i="5" s="1"/>
  <c r="R1300" i="5"/>
  <c r="S1300" i="5" s="1"/>
  <c r="R1301" i="5"/>
  <c r="S1301" i="5" s="1"/>
  <c r="R1302" i="5"/>
  <c r="S1302" i="5" s="1"/>
  <c r="R1303" i="5"/>
  <c r="S1303" i="5" s="1"/>
  <c r="R1304" i="5"/>
  <c r="S1304" i="5" s="1"/>
  <c r="R1305" i="5"/>
  <c r="S1305" i="5" s="1"/>
  <c r="R1306" i="5"/>
  <c r="S1306" i="5" s="1"/>
  <c r="R1307" i="5"/>
  <c r="S1307" i="5" s="1"/>
  <c r="R1308" i="5"/>
  <c r="S1308" i="5" s="1"/>
  <c r="R1309" i="5"/>
  <c r="S1309" i="5" s="1"/>
  <c r="R1310" i="5"/>
  <c r="S1310" i="5" s="1"/>
  <c r="R1311" i="5"/>
  <c r="S1311" i="5" s="1"/>
  <c r="R1312" i="5"/>
  <c r="S1312" i="5" s="1"/>
  <c r="R1313" i="5"/>
  <c r="S1313" i="5" s="1"/>
  <c r="R1314" i="5"/>
  <c r="S1314" i="5" s="1"/>
  <c r="R1315" i="5"/>
  <c r="S1315" i="5" s="1"/>
  <c r="R1316" i="5"/>
  <c r="S1316" i="5" s="1"/>
  <c r="R1317" i="5"/>
  <c r="S1317" i="5" s="1"/>
  <c r="R1318" i="5"/>
  <c r="S1318" i="5" s="1"/>
  <c r="R1319" i="5"/>
  <c r="S1319" i="5" s="1"/>
  <c r="R1320" i="5"/>
  <c r="S1320" i="5" s="1"/>
  <c r="R1321" i="5"/>
  <c r="S1321" i="5" s="1"/>
  <c r="R1322" i="5"/>
  <c r="S1322" i="5" s="1"/>
  <c r="R1323" i="5"/>
  <c r="S1323" i="5" s="1"/>
  <c r="R1324" i="5"/>
  <c r="S1324" i="5" s="1"/>
  <c r="R1325" i="5"/>
  <c r="S1325" i="5" s="1"/>
  <c r="R1326" i="5"/>
  <c r="S1326" i="5" s="1"/>
  <c r="R1327" i="5"/>
  <c r="S1327" i="5" s="1"/>
  <c r="R1328" i="5"/>
  <c r="S1328" i="5" s="1"/>
  <c r="R1329" i="5"/>
  <c r="S1329" i="5" s="1"/>
  <c r="R1330" i="5"/>
  <c r="S1330" i="5" s="1"/>
  <c r="R1331" i="5"/>
  <c r="S1331" i="5" s="1"/>
  <c r="R1332" i="5"/>
  <c r="S1332" i="5" s="1"/>
  <c r="R1333" i="5"/>
  <c r="S1333" i="5" s="1"/>
  <c r="R1334" i="5"/>
  <c r="S1334" i="5" s="1"/>
  <c r="R1335" i="5"/>
  <c r="S1335" i="5" s="1"/>
  <c r="R1336" i="5"/>
  <c r="S1336" i="5" s="1"/>
  <c r="R1337" i="5"/>
  <c r="S1337" i="5" s="1"/>
  <c r="R1338" i="5"/>
  <c r="S1338" i="5" s="1"/>
  <c r="R1339" i="5"/>
  <c r="S1339" i="5" s="1"/>
  <c r="R1340" i="5"/>
  <c r="S1340" i="5" s="1"/>
  <c r="R1341" i="5"/>
  <c r="S1341" i="5" s="1"/>
  <c r="R1342" i="5"/>
  <c r="S1342" i="5" s="1"/>
  <c r="R1343" i="5"/>
  <c r="S1343" i="5" s="1"/>
  <c r="R1344" i="5"/>
  <c r="S1344" i="5" s="1"/>
  <c r="R1345" i="5"/>
  <c r="S1345" i="5" s="1"/>
  <c r="R1346" i="5"/>
  <c r="S1346" i="5" s="1"/>
  <c r="R1347" i="5"/>
  <c r="S1347" i="5" s="1"/>
  <c r="R1348" i="5"/>
  <c r="S1348" i="5" s="1"/>
  <c r="R1349" i="5"/>
  <c r="S1349" i="5" s="1"/>
  <c r="R1350" i="5"/>
  <c r="S1350" i="5" s="1"/>
  <c r="R1351" i="5"/>
  <c r="S1351" i="5" s="1"/>
  <c r="R1352" i="5"/>
  <c r="S1352" i="5" s="1"/>
  <c r="R1353" i="5"/>
  <c r="S1353" i="5" s="1"/>
  <c r="R1354" i="5"/>
  <c r="S1354" i="5" s="1"/>
  <c r="R1355" i="5"/>
  <c r="S1355" i="5" s="1"/>
  <c r="R1356" i="5"/>
  <c r="S1356" i="5" s="1"/>
  <c r="R1357" i="5"/>
  <c r="S1357" i="5" s="1"/>
  <c r="R1358" i="5"/>
  <c r="S1358" i="5" s="1"/>
  <c r="R1359" i="5"/>
  <c r="S1359" i="5" s="1"/>
  <c r="R1360" i="5"/>
  <c r="S1360" i="5" s="1"/>
  <c r="R1361" i="5"/>
  <c r="S1361" i="5" s="1"/>
  <c r="R1362" i="5"/>
  <c r="S1362" i="5" s="1"/>
  <c r="R1363" i="5"/>
  <c r="S1363" i="5" s="1"/>
  <c r="R1364" i="5"/>
  <c r="S1364" i="5" s="1"/>
  <c r="R1365" i="5"/>
  <c r="S1365" i="5" s="1"/>
  <c r="R1366" i="5"/>
  <c r="S1366" i="5" s="1"/>
  <c r="R1367" i="5"/>
  <c r="S1367" i="5" s="1"/>
  <c r="R1368" i="5"/>
  <c r="S1368" i="5" s="1"/>
  <c r="R1369" i="5"/>
  <c r="S1369" i="5" s="1"/>
  <c r="R1370" i="5"/>
  <c r="S1370" i="5" s="1"/>
  <c r="R1371" i="5"/>
  <c r="S1371" i="5" s="1"/>
  <c r="R1372" i="5"/>
  <c r="S1372" i="5" s="1"/>
  <c r="R1373" i="5"/>
  <c r="S1373" i="5" s="1"/>
  <c r="R1374" i="5"/>
  <c r="S1374" i="5" s="1"/>
  <c r="R1375" i="5"/>
  <c r="S1375" i="5" s="1"/>
  <c r="R1376" i="5"/>
  <c r="S1376" i="5" s="1"/>
  <c r="R1377" i="5"/>
  <c r="S1377" i="5" s="1"/>
  <c r="R1378" i="5"/>
  <c r="S1378" i="5" s="1"/>
  <c r="R1379" i="5"/>
  <c r="S1379" i="5" s="1"/>
  <c r="R1380" i="5"/>
  <c r="S1380" i="5" s="1"/>
  <c r="R1381" i="5"/>
  <c r="S1381" i="5" s="1"/>
  <c r="R1382" i="5"/>
  <c r="S1382" i="5" s="1"/>
  <c r="R1383" i="5"/>
  <c r="S1383" i="5" s="1"/>
  <c r="R1384" i="5"/>
  <c r="S1384" i="5" s="1"/>
  <c r="R1385" i="5"/>
  <c r="S1385" i="5" s="1"/>
  <c r="R1386" i="5"/>
  <c r="S1386" i="5" s="1"/>
  <c r="R1387" i="5"/>
  <c r="S1387" i="5" s="1"/>
  <c r="R1388" i="5"/>
  <c r="S1388" i="5" s="1"/>
  <c r="R1389" i="5"/>
  <c r="S1389" i="5" s="1"/>
  <c r="R1390" i="5"/>
  <c r="S1390" i="5" s="1"/>
  <c r="R1391" i="5"/>
  <c r="S1391" i="5" s="1"/>
  <c r="R1392" i="5"/>
  <c r="S1392" i="5" s="1"/>
  <c r="R1393" i="5"/>
  <c r="S1393" i="5" s="1"/>
  <c r="R1394" i="5"/>
  <c r="S1394" i="5" s="1"/>
  <c r="R1395" i="5"/>
  <c r="S1395" i="5" s="1"/>
  <c r="R1396" i="5"/>
  <c r="S1396" i="5" s="1"/>
  <c r="R1397" i="5"/>
  <c r="S1397" i="5" s="1"/>
  <c r="R1398" i="5"/>
  <c r="S1398" i="5" s="1"/>
  <c r="R1399" i="5"/>
  <c r="S1399" i="5" s="1"/>
  <c r="R1400" i="5"/>
  <c r="S1400" i="5" s="1"/>
  <c r="R1401" i="5"/>
  <c r="S1401" i="5" s="1"/>
  <c r="R1402" i="5"/>
  <c r="S1402" i="5" s="1"/>
  <c r="R1403" i="5"/>
  <c r="S1403" i="5" s="1"/>
  <c r="R1404" i="5"/>
  <c r="S1404" i="5" s="1"/>
  <c r="R1405" i="5"/>
  <c r="S1405" i="5" s="1"/>
  <c r="R1406" i="5"/>
  <c r="S1406" i="5" s="1"/>
  <c r="R1407" i="5"/>
  <c r="S1407" i="5" s="1"/>
  <c r="R1408" i="5"/>
  <c r="S1408" i="5" s="1"/>
  <c r="R1409" i="5"/>
  <c r="S1409" i="5" s="1"/>
  <c r="R1410" i="5"/>
  <c r="S1410" i="5" s="1"/>
  <c r="R1411" i="5"/>
  <c r="S1411" i="5" s="1"/>
  <c r="R1412" i="5"/>
  <c r="S1412" i="5" s="1"/>
  <c r="R1413" i="5"/>
  <c r="S1413" i="5" s="1"/>
  <c r="R1414" i="5"/>
  <c r="S1414" i="5" s="1"/>
  <c r="R1415" i="5"/>
  <c r="S1415" i="5" s="1"/>
  <c r="R1416" i="5"/>
  <c r="S1416" i="5" s="1"/>
  <c r="R1417" i="5"/>
  <c r="S1417" i="5" s="1"/>
  <c r="R1418" i="5"/>
  <c r="S1418" i="5" s="1"/>
  <c r="R1419" i="5"/>
  <c r="S1419" i="5" s="1"/>
  <c r="R1420" i="5"/>
  <c r="S1420" i="5" s="1"/>
  <c r="R1421" i="5"/>
  <c r="S1421" i="5" s="1"/>
  <c r="R1422" i="5"/>
  <c r="S1422" i="5" s="1"/>
  <c r="R1423" i="5"/>
  <c r="S1423" i="5" s="1"/>
  <c r="R1424" i="5"/>
  <c r="S1424" i="5" s="1"/>
  <c r="R1425" i="5"/>
  <c r="S1425" i="5" s="1"/>
  <c r="R1426" i="5"/>
  <c r="S1426" i="5" s="1"/>
  <c r="R1427" i="5"/>
  <c r="S1427" i="5" s="1"/>
  <c r="R1428" i="5"/>
  <c r="S1428" i="5" s="1"/>
  <c r="R1429" i="5"/>
  <c r="S1429" i="5" s="1"/>
  <c r="R1430" i="5"/>
  <c r="S1430" i="5" s="1"/>
  <c r="R1431" i="5"/>
  <c r="S1431" i="5" s="1"/>
  <c r="R1432" i="5"/>
  <c r="S1432" i="5" s="1"/>
  <c r="R1433" i="5"/>
  <c r="S1433" i="5" s="1"/>
  <c r="R1434" i="5"/>
  <c r="S1434" i="5" s="1"/>
  <c r="R1435" i="5"/>
  <c r="S1435" i="5" s="1"/>
  <c r="R1436" i="5"/>
  <c r="S1436" i="5" s="1"/>
  <c r="R1437" i="5"/>
  <c r="S1437" i="5" s="1"/>
  <c r="R1438" i="5"/>
  <c r="S1438" i="5" s="1"/>
  <c r="R1439" i="5"/>
  <c r="S1439" i="5" s="1"/>
  <c r="R1440" i="5"/>
  <c r="S1440" i="5" s="1"/>
  <c r="R1441" i="5"/>
  <c r="S1441" i="5" s="1"/>
  <c r="R1442" i="5"/>
  <c r="S1442" i="5" s="1"/>
  <c r="R1443" i="5"/>
  <c r="S1443" i="5" s="1"/>
  <c r="R1444" i="5"/>
  <c r="S1444" i="5" s="1"/>
  <c r="R1445" i="5"/>
  <c r="S1445" i="5" s="1"/>
  <c r="R1446" i="5"/>
  <c r="S1446" i="5" s="1"/>
  <c r="R1447" i="5"/>
  <c r="S1447" i="5" s="1"/>
  <c r="R1448" i="5"/>
  <c r="S1448" i="5" s="1"/>
  <c r="R1449" i="5"/>
  <c r="S1449" i="5" s="1"/>
  <c r="R1450" i="5"/>
  <c r="S1450" i="5" s="1"/>
  <c r="R1451" i="5"/>
  <c r="S1451" i="5" s="1"/>
  <c r="R1452" i="5"/>
  <c r="S1452" i="5" s="1"/>
  <c r="R1453" i="5"/>
  <c r="S1453" i="5" s="1"/>
  <c r="R1454" i="5"/>
  <c r="S1454" i="5" s="1"/>
  <c r="R1455" i="5"/>
  <c r="S1455" i="5" s="1"/>
  <c r="R1456" i="5"/>
  <c r="S1456" i="5" s="1"/>
  <c r="R1457" i="5"/>
  <c r="S1457" i="5" s="1"/>
  <c r="R1458" i="5"/>
  <c r="S1458" i="5" s="1"/>
  <c r="R1459" i="5"/>
  <c r="S1459" i="5" s="1"/>
  <c r="R1460" i="5"/>
  <c r="S1460" i="5" s="1"/>
  <c r="R1461" i="5"/>
  <c r="S1461" i="5" s="1"/>
  <c r="R1462" i="5"/>
  <c r="S1462" i="5" s="1"/>
  <c r="R1463" i="5"/>
  <c r="S1463" i="5" s="1"/>
  <c r="R1464" i="5"/>
  <c r="S1464" i="5" s="1"/>
  <c r="R1465" i="5"/>
  <c r="S1465" i="5" s="1"/>
  <c r="R1466" i="5"/>
  <c r="S1466" i="5" s="1"/>
  <c r="R1467" i="5"/>
  <c r="S1467" i="5" s="1"/>
  <c r="R1468" i="5"/>
  <c r="S1468" i="5" s="1"/>
  <c r="R1469" i="5"/>
  <c r="S1469" i="5" s="1"/>
  <c r="R1470" i="5"/>
  <c r="S1470" i="5" s="1"/>
  <c r="R1471" i="5"/>
  <c r="S1471" i="5" s="1"/>
  <c r="R1472" i="5"/>
  <c r="S1472" i="5" s="1"/>
  <c r="R1473" i="5"/>
  <c r="S1473" i="5" s="1"/>
  <c r="R1474" i="5"/>
  <c r="S1474" i="5" s="1"/>
  <c r="R1475" i="5"/>
  <c r="S1475" i="5" s="1"/>
  <c r="R1476" i="5"/>
  <c r="S1476" i="5" s="1"/>
  <c r="R1477" i="5"/>
  <c r="S1477" i="5" s="1"/>
  <c r="R1478" i="5"/>
  <c r="S1478" i="5" s="1"/>
  <c r="R1479" i="5"/>
  <c r="S1479" i="5" s="1"/>
  <c r="R1480" i="5"/>
  <c r="S1480" i="5" s="1"/>
  <c r="R1481" i="5"/>
  <c r="S1481" i="5" s="1"/>
  <c r="R1482" i="5"/>
  <c r="S1482" i="5" s="1"/>
  <c r="R1483" i="5"/>
  <c r="S1483" i="5" s="1"/>
  <c r="R1484" i="5"/>
  <c r="S1484" i="5" s="1"/>
  <c r="R1485" i="5"/>
  <c r="S1485" i="5" s="1"/>
  <c r="R1486" i="5"/>
  <c r="S1486" i="5" s="1"/>
  <c r="R1487" i="5"/>
  <c r="S1487" i="5" s="1"/>
  <c r="R1488" i="5"/>
  <c r="S1488" i="5" s="1"/>
  <c r="R1489" i="5"/>
  <c r="S1489" i="5" s="1"/>
  <c r="R1490" i="5"/>
  <c r="S1490" i="5" s="1"/>
  <c r="R1491" i="5"/>
  <c r="S1491" i="5" s="1"/>
  <c r="R1492" i="5"/>
  <c r="S1492" i="5" s="1"/>
  <c r="R1493" i="5"/>
  <c r="S1493" i="5" s="1"/>
  <c r="R1494" i="5"/>
  <c r="S1494" i="5" s="1"/>
  <c r="R1495" i="5"/>
  <c r="S1495" i="5" s="1"/>
  <c r="R1496" i="5"/>
  <c r="S1496" i="5" s="1"/>
  <c r="R1497" i="5"/>
  <c r="S1497" i="5" s="1"/>
  <c r="R1498" i="5"/>
  <c r="S1498" i="5" s="1"/>
  <c r="R1499" i="5"/>
  <c r="S1499" i="5" s="1"/>
  <c r="R1500" i="5"/>
  <c r="S1500" i="5" s="1"/>
  <c r="R1501" i="5"/>
  <c r="S1501" i="5" s="1"/>
  <c r="R1502" i="5"/>
  <c r="S1502" i="5" s="1"/>
  <c r="R1503" i="5"/>
  <c r="S1503" i="5" s="1"/>
  <c r="R1504" i="5"/>
  <c r="S1504" i="5" s="1"/>
  <c r="R1505" i="5"/>
  <c r="S1505" i="5" s="1"/>
  <c r="R1506" i="5"/>
  <c r="S1506" i="5" s="1"/>
  <c r="R1507" i="5"/>
  <c r="S1507" i="5" s="1"/>
  <c r="R1508" i="5"/>
  <c r="S1508" i="5" s="1"/>
  <c r="R1509" i="5"/>
  <c r="S1509" i="5" s="1"/>
  <c r="R1510" i="5"/>
  <c r="S1510" i="5" s="1"/>
  <c r="R1511" i="5"/>
  <c r="S1511" i="5" s="1"/>
  <c r="R1512" i="5"/>
  <c r="S1512" i="5" s="1"/>
  <c r="R1513" i="5"/>
  <c r="S1513" i="5" s="1"/>
  <c r="R1514" i="5"/>
  <c r="S1514" i="5" s="1"/>
  <c r="R1515" i="5"/>
  <c r="S1515" i="5" s="1"/>
  <c r="R1516" i="5"/>
  <c r="S1516" i="5" s="1"/>
  <c r="R1517" i="5"/>
  <c r="S1517" i="5" s="1"/>
  <c r="R1518" i="5"/>
  <c r="S1518" i="5" s="1"/>
  <c r="R1519" i="5"/>
  <c r="S1519" i="5" s="1"/>
  <c r="R1520" i="5"/>
  <c r="S1520" i="5" s="1"/>
  <c r="R1521" i="5"/>
  <c r="S1521" i="5" s="1"/>
  <c r="R1522" i="5"/>
  <c r="S1522" i="5" s="1"/>
  <c r="R1523" i="5"/>
  <c r="S1523" i="5" s="1"/>
  <c r="R1524" i="5"/>
  <c r="S1524" i="5" s="1"/>
  <c r="R1525" i="5"/>
  <c r="S1525" i="5" s="1"/>
  <c r="R1526" i="5"/>
  <c r="S1526" i="5" s="1"/>
  <c r="R1527" i="5"/>
  <c r="S1527" i="5" s="1"/>
  <c r="R1528" i="5"/>
  <c r="S1528" i="5" s="1"/>
  <c r="R1529" i="5"/>
  <c r="S1529" i="5" s="1"/>
  <c r="R1530" i="5"/>
  <c r="S1530" i="5" s="1"/>
  <c r="R1531" i="5"/>
  <c r="S1531" i="5" s="1"/>
  <c r="R1532" i="5"/>
  <c r="S1532" i="5" s="1"/>
  <c r="R1533" i="5"/>
  <c r="S1533" i="5" s="1"/>
  <c r="R1534" i="5"/>
  <c r="S1534" i="5" s="1"/>
  <c r="R1535" i="5"/>
  <c r="S1535" i="5" s="1"/>
  <c r="R1536" i="5"/>
  <c r="S1536" i="5" s="1"/>
  <c r="R1537" i="5"/>
  <c r="S1537" i="5" s="1"/>
  <c r="R1538" i="5"/>
  <c r="S1538" i="5" s="1"/>
  <c r="R1539" i="5"/>
  <c r="S1539" i="5" s="1"/>
  <c r="R1540" i="5"/>
  <c r="S1540" i="5" s="1"/>
  <c r="R1541" i="5"/>
  <c r="S1541" i="5" s="1"/>
  <c r="R1542" i="5"/>
  <c r="S1542" i="5" s="1"/>
  <c r="R1543" i="5"/>
  <c r="S1543" i="5" s="1"/>
  <c r="R1544" i="5"/>
  <c r="S1544" i="5" s="1"/>
  <c r="R1545" i="5"/>
  <c r="S1545" i="5" s="1"/>
  <c r="R1546" i="5"/>
  <c r="S1546" i="5" s="1"/>
  <c r="R1547" i="5"/>
  <c r="S1547" i="5" s="1"/>
  <c r="R1548" i="5"/>
  <c r="S1548" i="5" s="1"/>
  <c r="R1549" i="5"/>
  <c r="S1549" i="5" s="1"/>
  <c r="R1550" i="5"/>
  <c r="S1550" i="5" s="1"/>
  <c r="R1551" i="5"/>
  <c r="S1551" i="5" s="1"/>
  <c r="R1552" i="5"/>
  <c r="S1552" i="5" s="1"/>
  <c r="R1553" i="5"/>
  <c r="S1553" i="5" s="1"/>
  <c r="R1554" i="5"/>
  <c r="S1554" i="5" s="1"/>
  <c r="R1555" i="5"/>
  <c r="S1555" i="5" s="1"/>
  <c r="R1556" i="5"/>
  <c r="S1556" i="5" s="1"/>
  <c r="R1557" i="5"/>
  <c r="S1557" i="5" s="1"/>
  <c r="R1558" i="5"/>
  <c r="S1558" i="5" s="1"/>
  <c r="R1559" i="5"/>
  <c r="S1559" i="5" s="1"/>
  <c r="R1560" i="5"/>
  <c r="S1560" i="5" s="1"/>
  <c r="R1561" i="5"/>
  <c r="S1561" i="5" s="1"/>
  <c r="R1562" i="5"/>
  <c r="S1562" i="5" s="1"/>
  <c r="R1563" i="5"/>
  <c r="S1563" i="5" s="1"/>
  <c r="R1564" i="5"/>
  <c r="S1564" i="5" s="1"/>
  <c r="R1565" i="5"/>
  <c r="S1565" i="5" s="1"/>
  <c r="R1566" i="5"/>
  <c r="S1566" i="5" s="1"/>
  <c r="R1567" i="5"/>
  <c r="S1567" i="5" s="1"/>
  <c r="R1568" i="5"/>
  <c r="S1568" i="5" s="1"/>
  <c r="R1569" i="5"/>
  <c r="S1569" i="5" s="1"/>
  <c r="R1570" i="5"/>
  <c r="S1570" i="5" s="1"/>
  <c r="R1571" i="5"/>
  <c r="S1571" i="5" s="1"/>
  <c r="R1572" i="5"/>
  <c r="S1572" i="5" s="1"/>
  <c r="R1573" i="5"/>
  <c r="S1573" i="5" s="1"/>
  <c r="R1574" i="5"/>
  <c r="S1574" i="5" s="1"/>
  <c r="R1575" i="5"/>
  <c r="S1575" i="5" s="1"/>
  <c r="R1576" i="5"/>
  <c r="S1576" i="5" s="1"/>
  <c r="R1577" i="5"/>
  <c r="S1577" i="5" s="1"/>
  <c r="R1578" i="5"/>
  <c r="S1578" i="5" s="1"/>
  <c r="R1579" i="5"/>
  <c r="S1579" i="5" s="1"/>
  <c r="R1580" i="5"/>
  <c r="S1580" i="5" s="1"/>
  <c r="R1581" i="5"/>
  <c r="S1581" i="5" s="1"/>
  <c r="R1582" i="5"/>
  <c r="S1582" i="5" s="1"/>
  <c r="R1583" i="5"/>
  <c r="S1583" i="5" s="1"/>
  <c r="R1584" i="5"/>
  <c r="S1584" i="5" s="1"/>
  <c r="R1585" i="5"/>
  <c r="S1585" i="5" s="1"/>
  <c r="R1586" i="5"/>
  <c r="S1586" i="5" s="1"/>
  <c r="R1587" i="5"/>
  <c r="S1587" i="5" s="1"/>
  <c r="R1588" i="5"/>
  <c r="S1588" i="5" s="1"/>
  <c r="R1589" i="5"/>
  <c r="S1589" i="5" s="1"/>
  <c r="R1590" i="5"/>
  <c r="S1590" i="5" s="1"/>
  <c r="R1591" i="5"/>
  <c r="S1591" i="5" s="1"/>
  <c r="R1592" i="5"/>
  <c r="S1592" i="5" s="1"/>
  <c r="R1593" i="5"/>
  <c r="S1593" i="5" s="1"/>
  <c r="R1594" i="5"/>
  <c r="S1594" i="5" s="1"/>
  <c r="R1595" i="5"/>
  <c r="S1595" i="5" s="1"/>
  <c r="R1596" i="5"/>
  <c r="S1596" i="5" s="1"/>
  <c r="R1597" i="5"/>
  <c r="S1597" i="5" s="1"/>
  <c r="R1598" i="5"/>
  <c r="S1598" i="5" s="1"/>
  <c r="R1599" i="5"/>
  <c r="S1599" i="5" s="1"/>
  <c r="R1600" i="5"/>
  <c r="S1600" i="5" s="1"/>
  <c r="R1601" i="5"/>
  <c r="S1601" i="5" s="1"/>
  <c r="R1602" i="5"/>
  <c r="S1602" i="5" s="1"/>
  <c r="R1603" i="5"/>
  <c r="S1603" i="5" s="1"/>
  <c r="R1604" i="5"/>
  <c r="S1604" i="5" s="1"/>
  <c r="R1605" i="5"/>
  <c r="S1605" i="5" s="1"/>
  <c r="R1606" i="5"/>
  <c r="S1606" i="5" s="1"/>
  <c r="R1607" i="5"/>
  <c r="S1607" i="5" s="1"/>
  <c r="R1608" i="5"/>
  <c r="S1608" i="5" s="1"/>
  <c r="R1609" i="5"/>
  <c r="S1609" i="5" s="1"/>
  <c r="R1610" i="5"/>
  <c r="S1610" i="5" s="1"/>
  <c r="R1611" i="5"/>
  <c r="S1611" i="5" s="1"/>
  <c r="R1612" i="5"/>
  <c r="S1612" i="5" s="1"/>
  <c r="R1613" i="5"/>
  <c r="S1613" i="5" s="1"/>
  <c r="R1614" i="5"/>
  <c r="S1614" i="5" s="1"/>
  <c r="R1615" i="5"/>
  <c r="S1615" i="5" s="1"/>
  <c r="R1616" i="5"/>
  <c r="S1616" i="5" s="1"/>
  <c r="R1617" i="5"/>
  <c r="S1617" i="5" s="1"/>
  <c r="R1618" i="5"/>
  <c r="S1618" i="5" s="1"/>
  <c r="R1619" i="5"/>
  <c r="S1619" i="5" s="1"/>
  <c r="R1620" i="5"/>
  <c r="S1620" i="5" s="1"/>
  <c r="R1621" i="5"/>
  <c r="S1621" i="5" s="1"/>
  <c r="R1622" i="5"/>
  <c r="S1622" i="5" s="1"/>
  <c r="R1623" i="5"/>
  <c r="S1623" i="5" s="1"/>
  <c r="R1624" i="5"/>
  <c r="S1624" i="5" s="1"/>
  <c r="R1625" i="5"/>
  <c r="S1625" i="5" s="1"/>
  <c r="R1626" i="5"/>
  <c r="S1626" i="5" s="1"/>
  <c r="R1627" i="5"/>
  <c r="S1627" i="5" s="1"/>
  <c r="R1628" i="5"/>
  <c r="S1628" i="5" s="1"/>
  <c r="R1629" i="5"/>
  <c r="S1629" i="5" s="1"/>
  <c r="R1630" i="5"/>
  <c r="S1630" i="5" s="1"/>
  <c r="R1631" i="5"/>
  <c r="S1631" i="5" s="1"/>
  <c r="R1632" i="5"/>
  <c r="S1632" i="5" s="1"/>
  <c r="R1633" i="5"/>
  <c r="S1633" i="5" s="1"/>
  <c r="R1634" i="5"/>
  <c r="S1634" i="5" s="1"/>
  <c r="R1635" i="5"/>
  <c r="S1635" i="5" s="1"/>
  <c r="R1636" i="5"/>
  <c r="S1636" i="5" s="1"/>
  <c r="R1637" i="5"/>
  <c r="S1637" i="5" s="1"/>
  <c r="R1638" i="5"/>
  <c r="S1638" i="5" s="1"/>
  <c r="R1639" i="5"/>
  <c r="S1639" i="5" s="1"/>
  <c r="R1640" i="5"/>
  <c r="S1640" i="5" s="1"/>
  <c r="R1641" i="5"/>
  <c r="S1641" i="5" s="1"/>
  <c r="R1642" i="5"/>
  <c r="S1642" i="5" s="1"/>
  <c r="R1643" i="5"/>
  <c r="S1643" i="5" s="1"/>
  <c r="R1644" i="5"/>
  <c r="S1644" i="5" s="1"/>
  <c r="R1645" i="5"/>
  <c r="S1645" i="5" s="1"/>
  <c r="R1646" i="5"/>
  <c r="S1646" i="5" s="1"/>
  <c r="R1647" i="5"/>
  <c r="S1647" i="5" s="1"/>
  <c r="R1648" i="5"/>
  <c r="S1648" i="5" s="1"/>
  <c r="R1649" i="5"/>
  <c r="S1649" i="5" s="1"/>
  <c r="R1650" i="5"/>
  <c r="S1650" i="5" s="1"/>
  <c r="R1651" i="5"/>
  <c r="S1651" i="5" s="1"/>
  <c r="R1652" i="5"/>
  <c r="S1652" i="5" s="1"/>
  <c r="R1653" i="5"/>
  <c r="S1653" i="5" s="1"/>
  <c r="R1654" i="5"/>
  <c r="S1654" i="5" s="1"/>
  <c r="R1655" i="5"/>
  <c r="S1655" i="5" s="1"/>
  <c r="R1656" i="5"/>
  <c r="S1656" i="5" s="1"/>
  <c r="R1657" i="5"/>
  <c r="S1657" i="5" s="1"/>
  <c r="R1658" i="5"/>
  <c r="S1658" i="5" s="1"/>
  <c r="R1659" i="5"/>
  <c r="S1659" i="5" s="1"/>
  <c r="R1660" i="5"/>
  <c r="S1660" i="5" s="1"/>
  <c r="R1661" i="5"/>
  <c r="S1661" i="5" s="1"/>
  <c r="R1662" i="5"/>
  <c r="S1662" i="5" s="1"/>
  <c r="R1663" i="5"/>
  <c r="S1663" i="5" s="1"/>
  <c r="R1664" i="5"/>
  <c r="S1664" i="5" s="1"/>
  <c r="R1665" i="5"/>
  <c r="S1665" i="5" s="1"/>
  <c r="R1666" i="5"/>
  <c r="S1666" i="5" s="1"/>
  <c r="R1667" i="5"/>
  <c r="S1667" i="5" s="1"/>
  <c r="R1668" i="5"/>
  <c r="S1668" i="5" s="1"/>
  <c r="R1669" i="5"/>
  <c r="S1669" i="5" s="1"/>
  <c r="R1670" i="5"/>
  <c r="S1670" i="5" s="1"/>
  <c r="R1671" i="5"/>
  <c r="S1671" i="5" s="1"/>
  <c r="R1672" i="5"/>
  <c r="S1672" i="5" s="1"/>
  <c r="R1673" i="5"/>
  <c r="S1673" i="5" s="1"/>
  <c r="R1674" i="5"/>
  <c r="S1674" i="5" s="1"/>
  <c r="R1675" i="5"/>
  <c r="S1675" i="5" s="1"/>
  <c r="R1676" i="5"/>
  <c r="S1676" i="5" s="1"/>
  <c r="R1677" i="5"/>
  <c r="S1677" i="5" s="1"/>
  <c r="R1678" i="5"/>
  <c r="S1678" i="5" s="1"/>
  <c r="R1679" i="5"/>
  <c r="S1679" i="5" s="1"/>
  <c r="R1680" i="5"/>
  <c r="S1680" i="5" s="1"/>
  <c r="R1681" i="5"/>
  <c r="S1681" i="5" s="1"/>
  <c r="R1682" i="5"/>
  <c r="S1682" i="5" s="1"/>
  <c r="R1683" i="5"/>
  <c r="S1683" i="5" s="1"/>
  <c r="R1684" i="5"/>
  <c r="S1684" i="5" s="1"/>
  <c r="R1685" i="5"/>
  <c r="S1685" i="5" s="1"/>
  <c r="R1686" i="5"/>
  <c r="S1686" i="5" s="1"/>
  <c r="R1687" i="5"/>
  <c r="S1687" i="5" s="1"/>
  <c r="R1688" i="5"/>
  <c r="S1688" i="5" s="1"/>
  <c r="R1689" i="5"/>
  <c r="S1689" i="5" s="1"/>
  <c r="R1690" i="5"/>
  <c r="S1690" i="5" s="1"/>
  <c r="R1691" i="5"/>
  <c r="S1691" i="5" s="1"/>
  <c r="R1692" i="5"/>
  <c r="S1692" i="5" s="1"/>
  <c r="R1693" i="5"/>
  <c r="S1693" i="5" s="1"/>
  <c r="R1694" i="5"/>
  <c r="S1694" i="5" s="1"/>
  <c r="R1695" i="5"/>
  <c r="S1695" i="5" s="1"/>
  <c r="R1696" i="5"/>
  <c r="S1696" i="5" s="1"/>
  <c r="R1697" i="5"/>
  <c r="S1697" i="5" s="1"/>
  <c r="R1698" i="5"/>
  <c r="S1698" i="5" s="1"/>
  <c r="R1699" i="5"/>
  <c r="S1699" i="5" s="1"/>
  <c r="R1700" i="5"/>
  <c r="S1700" i="5" s="1"/>
  <c r="R1701" i="5"/>
  <c r="S1701" i="5" s="1"/>
  <c r="R1702" i="5"/>
  <c r="S1702" i="5" s="1"/>
  <c r="R1703" i="5"/>
  <c r="S1703" i="5" s="1"/>
  <c r="R1704" i="5"/>
  <c r="S1704" i="5" s="1"/>
  <c r="R1705" i="5"/>
  <c r="S1705" i="5" s="1"/>
  <c r="R1706" i="5"/>
  <c r="S1706" i="5" s="1"/>
  <c r="R1707" i="5"/>
  <c r="S1707" i="5" s="1"/>
  <c r="R1708" i="5"/>
  <c r="S1708" i="5" s="1"/>
  <c r="R1709" i="5"/>
  <c r="S1709" i="5" s="1"/>
  <c r="R1710" i="5"/>
  <c r="S1710" i="5" s="1"/>
  <c r="R1711" i="5"/>
  <c r="S1711" i="5" s="1"/>
  <c r="R1712" i="5"/>
  <c r="S1712" i="5" s="1"/>
  <c r="R1713" i="5"/>
  <c r="S1713" i="5" s="1"/>
  <c r="R1714" i="5"/>
  <c r="S1714" i="5" s="1"/>
  <c r="R1715" i="5"/>
  <c r="S1715" i="5" s="1"/>
  <c r="R1716" i="5"/>
  <c r="S1716" i="5" s="1"/>
  <c r="R1717" i="5"/>
  <c r="S1717" i="5" s="1"/>
  <c r="R1718" i="5"/>
  <c r="S1718" i="5" s="1"/>
  <c r="R1719" i="5"/>
  <c r="S1719" i="5" s="1"/>
  <c r="R1720" i="5"/>
  <c r="S1720" i="5" s="1"/>
  <c r="R1721" i="5"/>
  <c r="S1721" i="5" s="1"/>
  <c r="R1722" i="5"/>
  <c r="S1722" i="5" s="1"/>
  <c r="R1723" i="5"/>
  <c r="S1723" i="5" s="1"/>
  <c r="R1724" i="5"/>
  <c r="S1724" i="5" s="1"/>
  <c r="R1725" i="5"/>
  <c r="S1725" i="5" s="1"/>
  <c r="R1726" i="5"/>
  <c r="S1726" i="5" s="1"/>
  <c r="R1727" i="5"/>
  <c r="S1727" i="5" s="1"/>
  <c r="R1728" i="5"/>
  <c r="S1728" i="5" s="1"/>
  <c r="R1729" i="5"/>
  <c r="S1729" i="5" s="1"/>
  <c r="R1730" i="5"/>
  <c r="S1730" i="5" s="1"/>
  <c r="R1731" i="5"/>
  <c r="S1731" i="5" s="1"/>
  <c r="R1732" i="5"/>
  <c r="S1732" i="5" s="1"/>
  <c r="R1733" i="5"/>
  <c r="S1733" i="5" s="1"/>
  <c r="R1734" i="5"/>
  <c r="S1734" i="5" s="1"/>
  <c r="R1735" i="5"/>
  <c r="S1735" i="5" s="1"/>
  <c r="R1736" i="5"/>
  <c r="S1736" i="5" s="1"/>
  <c r="R1737" i="5"/>
  <c r="S1737" i="5" s="1"/>
  <c r="R1738" i="5"/>
  <c r="S1738" i="5" s="1"/>
  <c r="R1739" i="5"/>
  <c r="S1739" i="5" s="1"/>
  <c r="R1740" i="5"/>
  <c r="S1740" i="5" s="1"/>
  <c r="R1741" i="5"/>
  <c r="S1741" i="5" s="1"/>
  <c r="R1742" i="5"/>
  <c r="S1742" i="5" s="1"/>
  <c r="R1743" i="5"/>
  <c r="S1743" i="5" s="1"/>
  <c r="R1744" i="5"/>
  <c r="S1744" i="5" s="1"/>
  <c r="R1745" i="5"/>
  <c r="S1745" i="5" s="1"/>
  <c r="R1746" i="5"/>
  <c r="S1746" i="5" s="1"/>
  <c r="R1747" i="5"/>
  <c r="S1747" i="5" s="1"/>
  <c r="R1748" i="5"/>
  <c r="S1748" i="5" s="1"/>
  <c r="R1749" i="5"/>
  <c r="S1749" i="5" s="1"/>
  <c r="R1750" i="5"/>
  <c r="S1750" i="5" s="1"/>
  <c r="R1751" i="5"/>
  <c r="S1751" i="5" s="1"/>
  <c r="R1752" i="5"/>
  <c r="S1752" i="5" s="1"/>
  <c r="R1753" i="5"/>
  <c r="S1753" i="5" s="1"/>
  <c r="R1754" i="5"/>
  <c r="S1754" i="5" s="1"/>
  <c r="R1755" i="5"/>
  <c r="S1755" i="5" s="1"/>
  <c r="R1756" i="5"/>
  <c r="S1756" i="5" s="1"/>
  <c r="R1757" i="5"/>
  <c r="S1757" i="5" s="1"/>
  <c r="R1758" i="5"/>
  <c r="S1758" i="5" s="1"/>
  <c r="R1759" i="5"/>
  <c r="S1759" i="5" s="1"/>
  <c r="R1760" i="5"/>
  <c r="S1760" i="5" s="1"/>
  <c r="R1761" i="5"/>
  <c r="S1761" i="5" s="1"/>
  <c r="R1762" i="5"/>
  <c r="S1762" i="5" s="1"/>
  <c r="R1763" i="5"/>
  <c r="S1763" i="5" s="1"/>
  <c r="R1764" i="5"/>
  <c r="S1764" i="5" s="1"/>
  <c r="R1765" i="5"/>
  <c r="S1765" i="5" s="1"/>
  <c r="R1766" i="5"/>
  <c r="S1766" i="5" s="1"/>
  <c r="R1767" i="5"/>
  <c r="S1767" i="5" s="1"/>
  <c r="R1768" i="5"/>
  <c r="S1768" i="5" s="1"/>
  <c r="R1769" i="5"/>
  <c r="S1769" i="5" s="1"/>
  <c r="R1770" i="5"/>
  <c r="S1770" i="5" s="1"/>
  <c r="R1771" i="5"/>
  <c r="S1771" i="5" s="1"/>
  <c r="R1772" i="5"/>
  <c r="S1772" i="5" s="1"/>
  <c r="R1773" i="5"/>
  <c r="S1773" i="5" s="1"/>
  <c r="R1774" i="5"/>
  <c r="S1774" i="5" s="1"/>
  <c r="R1775" i="5"/>
  <c r="S1775" i="5" s="1"/>
  <c r="R1776" i="5"/>
  <c r="S1776" i="5" s="1"/>
  <c r="R1777" i="5"/>
  <c r="S1777" i="5" s="1"/>
  <c r="R1778" i="5"/>
  <c r="S1778" i="5" s="1"/>
  <c r="R1779" i="5"/>
  <c r="S1779" i="5" s="1"/>
  <c r="R1780" i="5"/>
  <c r="S1780" i="5" s="1"/>
  <c r="R1781" i="5"/>
  <c r="S1781" i="5" s="1"/>
  <c r="R1782" i="5"/>
  <c r="S1782" i="5" s="1"/>
  <c r="R1783" i="5"/>
  <c r="S1783" i="5" s="1"/>
  <c r="R1784" i="5"/>
  <c r="S1784" i="5" s="1"/>
  <c r="R1785" i="5"/>
  <c r="S1785" i="5" s="1"/>
  <c r="R1786" i="5"/>
  <c r="S1786" i="5" s="1"/>
  <c r="R1787" i="5"/>
  <c r="S1787" i="5" s="1"/>
  <c r="R1788" i="5"/>
  <c r="S1788" i="5" s="1"/>
  <c r="R1789" i="5"/>
  <c r="S1789" i="5" s="1"/>
  <c r="R1790" i="5"/>
  <c r="S1790" i="5" s="1"/>
  <c r="R1791" i="5"/>
  <c r="S1791" i="5" s="1"/>
  <c r="R1792" i="5"/>
  <c r="S1792" i="5" s="1"/>
  <c r="R1793" i="5"/>
  <c r="S1793" i="5" s="1"/>
  <c r="R1794" i="5"/>
  <c r="S1794" i="5" s="1"/>
  <c r="R1795" i="5"/>
  <c r="S1795" i="5" s="1"/>
  <c r="R1796" i="5"/>
  <c r="S1796" i="5" s="1"/>
  <c r="R1797" i="5"/>
  <c r="S1797" i="5" s="1"/>
  <c r="R1798" i="5"/>
  <c r="S1798" i="5" s="1"/>
  <c r="R1799" i="5"/>
  <c r="S1799" i="5" s="1"/>
  <c r="R1800" i="5"/>
  <c r="S1800" i="5" s="1"/>
  <c r="R1801" i="5"/>
  <c r="S1801" i="5" s="1"/>
  <c r="R1802" i="5"/>
  <c r="S1802" i="5" s="1"/>
  <c r="R1803" i="5"/>
  <c r="S1803" i="5" s="1"/>
  <c r="R1804" i="5"/>
  <c r="S1804" i="5" s="1"/>
  <c r="R1805" i="5"/>
  <c r="S1805" i="5" s="1"/>
  <c r="R1806" i="5"/>
  <c r="S1806" i="5" s="1"/>
  <c r="R1807" i="5"/>
  <c r="S1807" i="5" s="1"/>
  <c r="R1808" i="5"/>
  <c r="S1808" i="5" s="1"/>
  <c r="R1809" i="5"/>
  <c r="S1809" i="5" s="1"/>
  <c r="R1810" i="5"/>
  <c r="S1810" i="5" s="1"/>
  <c r="R1811" i="5"/>
  <c r="S1811" i="5" s="1"/>
  <c r="R1812" i="5"/>
  <c r="S1812" i="5" s="1"/>
  <c r="R1813" i="5"/>
  <c r="S1813" i="5" s="1"/>
  <c r="R1814" i="5"/>
  <c r="S1814" i="5" s="1"/>
  <c r="R1815" i="5"/>
  <c r="S1815" i="5" s="1"/>
  <c r="R1816" i="5"/>
  <c r="S1816" i="5" s="1"/>
  <c r="R1817" i="5"/>
  <c r="S1817" i="5" s="1"/>
  <c r="R1818" i="5"/>
  <c r="S1818" i="5" s="1"/>
  <c r="R1819" i="5"/>
  <c r="S1819" i="5" s="1"/>
  <c r="R1820" i="5"/>
  <c r="S1820" i="5" s="1"/>
  <c r="R1821" i="5"/>
  <c r="S1821" i="5" s="1"/>
  <c r="R1822" i="5"/>
  <c r="S1822" i="5" s="1"/>
  <c r="R1823" i="5"/>
  <c r="S1823" i="5" s="1"/>
  <c r="R1824" i="5"/>
  <c r="S1824" i="5" s="1"/>
  <c r="R1825" i="5"/>
  <c r="S1825" i="5" s="1"/>
  <c r="R1826" i="5"/>
  <c r="S1826" i="5" s="1"/>
  <c r="R1827" i="5"/>
  <c r="S1827" i="5" s="1"/>
  <c r="R1828" i="5"/>
  <c r="S1828" i="5" s="1"/>
  <c r="R1829" i="5"/>
  <c r="S1829" i="5" s="1"/>
  <c r="R1830" i="5"/>
  <c r="S1830" i="5" s="1"/>
  <c r="R1831" i="5"/>
  <c r="S1831" i="5" s="1"/>
  <c r="R1832" i="5"/>
  <c r="S1832" i="5" s="1"/>
  <c r="R1833" i="5"/>
  <c r="S1833" i="5" s="1"/>
  <c r="R1834" i="5"/>
  <c r="S1834" i="5" s="1"/>
  <c r="R1835" i="5"/>
  <c r="S1835" i="5" s="1"/>
  <c r="R1836" i="5"/>
  <c r="S1836" i="5" s="1"/>
  <c r="R1837" i="5"/>
  <c r="S1837" i="5" s="1"/>
  <c r="R1838" i="5"/>
  <c r="S1838" i="5" s="1"/>
  <c r="R1839" i="5"/>
  <c r="S1839" i="5" s="1"/>
  <c r="R1840" i="5"/>
  <c r="S1840" i="5" s="1"/>
  <c r="R1841" i="5"/>
  <c r="S1841" i="5" s="1"/>
  <c r="R1842" i="5"/>
  <c r="S1842" i="5" s="1"/>
  <c r="R1843" i="5"/>
  <c r="S1843" i="5" s="1"/>
  <c r="R1844" i="5"/>
  <c r="S1844" i="5" s="1"/>
  <c r="R1845" i="5"/>
  <c r="S1845" i="5" s="1"/>
  <c r="R1846" i="5"/>
  <c r="S1846" i="5" s="1"/>
  <c r="R1847" i="5"/>
  <c r="S1847" i="5" s="1"/>
  <c r="R1848" i="5"/>
  <c r="S1848" i="5" s="1"/>
  <c r="R1849" i="5"/>
  <c r="S1849" i="5" s="1"/>
  <c r="R1850" i="5"/>
  <c r="S1850" i="5" s="1"/>
  <c r="R1851" i="5"/>
  <c r="S1851" i="5" s="1"/>
  <c r="R1852" i="5"/>
  <c r="S1852" i="5" s="1"/>
  <c r="R1853" i="5"/>
  <c r="S1853" i="5" s="1"/>
  <c r="R1854" i="5"/>
  <c r="S1854" i="5" s="1"/>
  <c r="R1855" i="5"/>
  <c r="S1855" i="5" s="1"/>
  <c r="R1856" i="5"/>
  <c r="S1856" i="5" s="1"/>
  <c r="R1857" i="5"/>
  <c r="S1857" i="5" s="1"/>
  <c r="R1858" i="5"/>
  <c r="S1858" i="5" s="1"/>
  <c r="R1859" i="5"/>
  <c r="S1859" i="5" s="1"/>
  <c r="R1860" i="5"/>
  <c r="S1860" i="5" s="1"/>
  <c r="R1861" i="5"/>
  <c r="S1861" i="5" s="1"/>
  <c r="R1862" i="5"/>
  <c r="S1862" i="5" s="1"/>
  <c r="R1863" i="5"/>
  <c r="S1863" i="5" s="1"/>
  <c r="R1864" i="5"/>
  <c r="S1864" i="5" s="1"/>
  <c r="R1865" i="5"/>
  <c r="S1865" i="5" s="1"/>
  <c r="R1866" i="5"/>
  <c r="S1866" i="5" s="1"/>
  <c r="R1867" i="5"/>
  <c r="S1867" i="5" s="1"/>
  <c r="R1868" i="5"/>
  <c r="S1868" i="5" s="1"/>
  <c r="R1869" i="5"/>
  <c r="S1869" i="5" s="1"/>
  <c r="R1870" i="5"/>
  <c r="S1870" i="5" s="1"/>
  <c r="R1871" i="5"/>
  <c r="S1871" i="5" s="1"/>
  <c r="R1872" i="5"/>
  <c r="S1872" i="5" s="1"/>
  <c r="R1873" i="5"/>
  <c r="S1873" i="5" s="1"/>
  <c r="R1874" i="5"/>
  <c r="S1874" i="5" s="1"/>
  <c r="R1875" i="5"/>
  <c r="S1875" i="5" s="1"/>
  <c r="R1876" i="5"/>
  <c r="S1876" i="5" s="1"/>
  <c r="R1877" i="5"/>
  <c r="S1877" i="5" s="1"/>
  <c r="R1878" i="5"/>
  <c r="S1878" i="5" s="1"/>
  <c r="R1879" i="5"/>
  <c r="S1879" i="5" s="1"/>
  <c r="R1880" i="5"/>
  <c r="S1880" i="5" s="1"/>
  <c r="R1881" i="5"/>
  <c r="S1881" i="5" s="1"/>
  <c r="R1882" i="5"/>
  <c r="S1882" i="5" s="1"/>
  <c r="R1883" i="5"/>
  <c r="S1883" i="5" s="1"/>
  <c r="R1884" i="5"/>
  <c r="S1884" i="5" s="1"/>
  <c r="R1885" i="5"/>
  <c r="S1885" i="5" s="1"/>
  <c r="R1886" i="5"/>
  <c r="S1886" i="5" s="1"/>
  <c r="R1887" i="5"/>
  <c r="S1887" i="5" s="1"/>
  <c r="R1888" i="5"/>
  <c r="S1888" i="5" s="1"/>
  <c r="R1889" i="5"/>
  <c r="S1889" i="5" s="1"/>
  <c r="R1890" i="5"/>
  <c r="S1890" i="5" s="1"/>
  <c r="R1891" i="5"/>
  <c r="S1891" i="5" s="1"/>
  <c r="R1892" i="5"/>
  <c r="S1892" i="5" s="1"/>
  <c r="R1893" i="5"/>
  <c r="S1893" i="5" s="1"/>
  <c r="R1894" i="5"/>
  <c r="S1894" i="5" s="1"/>
  <c r="R1895" i="5"/>
  <c r="S1895" i="5" s="1"/>
  <c r="R1896" i="5"/>
  <c r="S1896" i="5" s="1"/>
  <c r="R1897" i="5"/>
  <c r="S1897" i="5" s="1"/>
  <c r="R1898" i="5"/>
  <c r="S1898" i="5" s="1"/>
  <c r="R1899" i="5"/>
  <c r="S1899" i="5" s="1"/>
  <c r="R1900" i="5"/>
  <c r="S1900" i="5" s="1"/>
  <c r="R1901" i="5"/>
  <c r="S1901" i="5" s="1"/>
  <c r="R1902" i="5"/>
  <c r="S1902" i="5" s="1"/>
  <c r="R1903" i="5"/>
  <c r="S1903" i="5" s="1"/>
  <c r="R1904" i="5"/>
  <c r="S1904" i="5" s="1"/>
  <c r="R1905" i="5"/>
  <c r="S1905" i="5" s="1"/>
  <c r="R1906" i="5"/>
  <c r="S1906" i="5" s="1"/>
  <c r="R1907" i="5"/>
  <c r="S1907" i="5" s="1"/>
  <c r="R1908" i="5"/>
  <c r="S1908" i="5" s="1"/>
  <c r="R1909" i="5"/>
  <c r="S1909" i="5" s="1"/>
  <c r="R1910" i="5"/>
  <c r="S1910" i="5" s="1"/>
  <c r="R1911" i="5"/>
  <c r="S1911" i="5" s="1"/>
  <c r="R1912" i="5"/>
  <c r="S1912" i="5" s="1"/>
  <c r="R1913" i="5"/>
  <c r="S1913" i="5" s="1"/>
  <c r="R1914" i="5"/>
  <c r="S1914" i="5" s="1"/>
  <c r="R1915" i="5"/>
  <c r="S1915" i="5" s="1"/>
  <c r="R1916" i="5"/>
  <c r="S1916" i="5" s="1"/>
  <c r="R1917" i="5"/>
  <c r="S1917" i="5" s="1"/>
  <c r="R1918" i="5"/>
  <c r="S1918" i="5" s="1"/>
  <c r="R1919" i="5"/>
  <c r="S1919" i="5" s="1"/>
  <c r="R1920" i="5"/>
  <c r="S1920" i="5" s="1"/>
  <c r="R1921" i="5"/>
  <c r="S1921" i="5" s="1"/>
  <c r="R1922" i="5"/>
  <c r="S1922" i="5" s="1"/>
  <c r="R1923" i="5"/>
  <c r="S1923" i="5" s="1"/>
  <c r="R1924" i="5"/>
  <c r="S1924" i="5" s="1"/>
  <c r="R1925" i="5"/>
  <c r="S1925" i="5" s="1"/>
  <c r="R1926" i="5"/>
  <c r="S1926" i="5" s="1"/>
  <c r="R1927" i="5"/>
  <c r="S1927" i="5" s="1"/>
  <c r="R1928" i="5"/>
  <c r="S1928" i="5" s="1"/>
  <c r="R1929" i="5"/>
  <c r="S1929" i="5" s="1"/>
  <c r="R1930" i="5"/>
  <c r="S1930" i="5" s="1"/>
  <c r="R1931" i="5"/>
  <c r="S1931" i="5" s="1"/>
  <c r="R1932" i="5"/>
  <c r="S1932" i="5" s="1"/>
  <c r="R1933" i="5"/>
  <c r="S1933" i="5" s="1"/>
  <c r="R1934" i="5"/>
  <c r="S1934" i="5" s="1"/>
  <c r="R1935" i="5"/>
  <c r="S1935" i="5" s="1"/>
  <c r="R1936" i="5"/>
  <c r="S1936" i="5" s="1"/>
  <c r="R1937" i="5"/>
  <c r="S1937" i="5" s="1"/>
  <c r="R1938" i="5"/>
  <c r="S1938" i="5" s="1"/>
  <c r="R1939" i="5"/>
  <c r="S1939" i="5" s="1"/>
  <c r="R1940" i="5"/>
  <c r="S1940" i="5" s="1"/>
  <c r="R1941" i="5"/>
  <c r="S1941" i="5" s="1"/>
  <c r="R1942" i="5"/>
  <c r="S1942" i="5" s="1"/>
  <c r="R1943" i="5"/>
  <c r="S1943" i="5" s="1"/>
  <c r="O2" i="5"/>
  <c r="Q2" i="5" s="1"/>
  <c r="O3" i="5"/>
  <c r="Q3" i="5" s="1"/>
  <c r="O4" i="5"/>
  <c r="Q4" i="5" s="1"/>
  <c r="O5" i="5"/>
  <c r="Q5" i="5" s="1"/>
  <c r="O6" i="5"/>
  <c r="Q6" i="5" s="1"/>
  <c r="O7" i="5"/>
  <c r="Q7" i="5" s="1"/>
  <c r="O8" i="5"/>
  <c r="Q8" i="5" s="1"/>
  <c r="O9" i="5"/>
  <c r="Q9" i="5" s="1"/>
  <c r="O10" i="5"/>
  <c r="Q10" i="5" s="1"/>
  <c r="O11" i="5"/>
  <c r="Q11" i="5" s="1"/>
  <c r="O12" i="5"/>
  <c r="Q12" i="5" s="1"/>
  <c r="O13" i="5"/>
  <c r="Q13" i="5" s="1"/>
  <c r="O14" i="5"/>
  <c r="Q14" i="5" s="1"/>
  <c r="O15" i="5"/>
  <c r="Q15" i="5" s="1"/>
  <c r="O16" i="5"/>
  <c r="Q16" i="5" s="1"/>
  <c r="O17" i="5"/>
  <c r="Q17" i="5" s="1"/>
  <c r="O18" i="5"/>
  <c r="Q18" i="5" s="1"/>
  <c r="O19" i="5"/>
  <c r="Q19" i="5" s="1"/>
  <c r="O20" i="5"/>
  <c r="Q20" i="5" s="1"/>
  <c r="O21" i="5"/>
  <c r="Q21" i="5" s="1"/>
  <c r="O22" i="5"/>
  <c r="Q22" i="5" s="1"/>
  <c r="O23" i="5"/>
  <c r="Q23" i="5" s="1"/>
  <c r="O24" i="5"/>
  <c r="Q24" i="5" s="1"/>
  <c r="O25" i="5"/>
  <c r="Q25" i="5" s="1"/>
  <c r="O26" i="5"/>
  <c r="Q26" i="5" s="1"/>
  <c r="O27" i="5"/>
  <c r="Q27" i="5" s="1"/>
  <c r="O28" i="5"/>
  <c r="Q28" i="5" s="1"/>
  <c r="O29" i="5"/>
  <c r="Q29" i="5" s="1"/>
  <c r="O30" i="5"/>
  <c r="Q30" i="5" s="1"/>
  <c r="O31" i="5"/>
  <c r="Q31" i="5" s="1"/>
  <c r="O32" i="5"/>
  <c r="Q32" i="5" s="1"/>
  <c r="O33" i="5"/>
  <c r="Q33" i="5" s="1"/>
  <c r="O34" i="5"/>
  <c r="Q34" i="5" s="1"/>
  <c r="O35" i="5"/>
  <c r="Q35" i="5" s="1"/>
  <c r="O36" i="5"/>
  <c r="Q36" i="5" s="1"/>
  <c r="O37" i="5"/>
  <c r="Q37" i="5" s="1"/>
  <c r="O38" i="5"/>
  <c r="Q38" i="5" s="1"/>
  <c r="O39" i="5"/>
  <c r="Q39" i="5" s="1"/>
  <c r="O40" i="5"/>
  <c r="Q40" i="5" s="1"/>
  <c r="O41" i="5"/>
  <c r="Q41" i="5" s="1"/>
  <c r="O42" i="5"/>
  <c r="Q42" i="5" s="1"/>
  <c r="O43" i="5"/>
  <c r="Q43" i="5" s="1"/>
  <c r="O44" i="5"/>
  <c r="Q44" i="5" s="1"/>
  <c r="O45" i="5"/>
  <c r="Q45" i="5" s="1"/>
  <c r="O46" i="5"/>
  <c r="Q46" i="5" s="1"/>
  <c r="O47" i="5"/>
  <c r="Q47" i="5" s="1"/>
  <c r="O48" i="5"/>
  <c r="Q48" i="5" s="1"/>
  <c r="O49" i="5"/>
  <c r="Q49" i="5" s="1"/>
  <c r="O50" i="5"/>
  <c r="Q50" i="5" s="1"/>
  <c r="O51" i="5"/>
  <c r="Q51" i="5" s="1"/>
  <c r="O52" i="5"/>
  <c r="Q52" i="5" s="1"/>
  <c r="O53" i="5"/>
  <c r="Q53" i="5" s="1"/>
  <c r="O54" i="5"/>
  <c r="Q54" i="5" s="1"/>
  <c r="O55" i="5"/>
  <c r="Q55" i="5" s="1"/>
  <c r="O56" i="5"/>
  <c r="Q56" i="5" s="1"/>
  <c r="O57" i="5"/>
  <c r="Q57" i="5" s="1"/>
  <c r="O58" i="5"/>
  <c r="Q58" i="5" s="1"/>
  <c r="O59" i="5"/>
  <c r="Q59" i="5" s="1"/>
  <c r="O60" i="5"/>
  <c r="Q60" i="5" s="1"/>
  <c r="O61" i="5"/>
  <c r="Q61" i="5" s="1"/>
  <c r="O62" i="5"/>
  <c r="Q62" i="5" s="1"/>
  <c r="O63" i="5"/>
  <c r="Q63" i="5" s="1"/>
  <c r="O64" i="5"/>
  <c r="Q64" i="5" s="1"/>
  <c r="O65" i="5"/>
  <c r="Q65" i="5" s="1"/>
  <c r="O66" i="5"/>
  <c r="Q66" i="5" s="1"/>
  <c r="O67" i="5"/>
  <c r="Q67" i="5" s="1"/>
  <c r="O68" i="5"/>
  <c r="Q68" i="5" s="1"/>
  <c r="O69" i="5"/>
  <c r="Q69" i="5" s="1"/>
  <c r="O70" i="5"/>
  <c r="Q70" i="5" s="1"/>
  <c r="O71" i="5"/>
  <c r="Q71" i="5" s="1"/>
  <c r="O72" i="5"/>
  <c r="Q72" i="5" s="1"/>
  <c r="O73" i="5"/>
  <c r="Q73" i="5" s="1"/>
  <c r="O74" i="5"/>
  <c r="Q74" i="5" s="1"/>
  <c r="O75" i="5"/>
  <c r="Q75" i="5" s="1"/>
  <c r="O76" i="5"/>
  <c r="Q76" i="5" s="1"/>
  <c r="O77" i="5"/>
  <c r="Q77" i="5" s="1"/>
  <c r="O78" i="5"/>
  <c r="Q78" i="5" s="1"/>
  <c r="O79" i="5"/>
  <c r="Q79" i="5" s="1"/>
  <c r="O80" i="5"/>
  <c r="Q80" i="5" s="1"/>
  <c r="O81" i="5"/>
  <c r="Q81" i="5" s="1"/>
  <c r="O82" i="5"/>
  <c r="Q82" i="5" s="1"/>
  <c r="O83" i="5"/>
  <c r="Q83" i="5" s="1"/>
  <c r="O84" i="5"/>
  <c r="Q84" i="5" s="1"/>
  <c r="O85" i="5"/>
  <c r="Q85" i="5" s="1"/>
  <c r="O86" i="5"/>
  <c r="Q86" i="5" s="1"/>
  <c r="O87" i="5"/>
  <c r="Q87" i="5" s="1"/>
  <c r="O88" i="5"/>
  <c r="Q88" i="5" s="1"/>
  <c r="O89" i="5"/>
  <c r="Q89" i="5" s="1"/>
  <c r="O90" i="5"/>
  <c r="Q90" i="5" s="1"/>
  <c r="O91" i="5"/>
  <c r="Q91" i="5" s="1"/>
  <c r="O92" i="5"/>
  <c r="Q92" i="5" s="1"/>
  <c r="O93" i="5"/>
  <c r="Q93" i="5" s="1"/>
  <c r="O94" i="5"/>
  <c r="Q94" i="5" s="1"/>
  <c r="O95" i="5"/>
  <c r="Q95" i="5" s="1"/>
  <c r="O96" i="5"/>
  <c r="Q96" i="5" s="1"/>
  <c r="O97" i="5"/>
  <c r="Q97" i="5" s="1"/>
  <c r="O98" i="5"/>
  <c r="Q98" i="5" s="1"/>
  <c r="O99" i="5"/>
  <c r="Q99" i="5" s="1"/>
  <c r="O100" i="5"/>
  <c r="Q100" i="5" s="1"/>
  <c r="O101" i="5"/>
  <c r="Q101" i="5" s="1"/>
  <c r="O102" i="5"/>
  <c r="Q102" i="5" s="1"/>
  <c r="O103" i="5"/>
  <c r="Q103" i="5" s="1"/>
  <c r="O104" i="5"/>
  <c r="Q104" i="5" s="1"/>
  <c r="O105" i="5"/>
  <c r="Q105" i="5" s="1"/>
  <c r="O106" i="5"/>
  <c r="Q106" i="5" s="1"/>
  <c r="O107" i="5"/>
  <c r="Q107" i="5" s="1"/>
  <c r="O108" i="5"/>
  <c r="Q108" i="5" s="1"/>
  <c r="O109" i="5"/>
  <c r="Q109" i="5" s="1"/>
  <c r="O110" i="5"/>
  <c r="Q110" i="5" s="1"/>
  <c r="O111" i="5"/>
  <c r="Q111" i="5" s="1"/>
  <c r="O112" i="5"/>
  <c r="Q112" i="5" s="1"/>
  <c r="O113" i="5"/>
  <c r="Q113" i="5" s="1"/>
  <c r="O114" i="5"/>
  <c r="Q114" i="5" s="1"/>
  <c r="O115" i="5"/>
  <c r="Q115" i="5" s="1"/>
  <c r="O116" i="5"/>
  <c r="Q116" i="5" s="1"/>
  <c r="O117" i="5"/>
  <c r="Q117" i="5" s="1"/>
  <c r="O118" i="5"/>
  <c r="Q118" i="5" s="1"/>
  <c r="O119" i="5"/>
  <c r="Q119" i="5" s="1"/>
  <c r="O120" i="5"/>
  <c r="Q120" i="5" s="1"/>
  <c r="O121" i="5"/>
  <c r="Q121" i="5" s="1"/>
  <c r="O122" i="5"/>
  <c r="Q122" i="5" s="1"/>
  <c r="O123" i="5"/>
  <c r="Q123" i="5" s="1"/>
  <c r="O124" i="5"/>
  <c r="Q124" i="5" s="1"/>
  <c r="O125" i="5"/>
  <c r="Q125" i="5" s="1"/>
  <c r="O126" i="5"/>
  <c r="Q126" i="5" s="1"/>
  <c r="O127" i="5"/>
  <c r="Q127" i="5" s="1"/>
  <c r="O128" i="5"/>
  <c r="Q128" i="5" s="1"/>
  <c r="O129" i="5"/>
  <c r="Q129" i="5" s="1"/>
  <c r="O130" i="5"/>
  <c r="Q130" i="5" s="1"/>
  <c r="O131" i="5"/>
  <c r="Q131" i="5" s="1"/>
  <c r="O132" i="5"/>
  <c r="Q132" i="5" s="1"/>
  <c r="O133" i="5"/>
  <c r="Q133" i="5" s="1"/>
  <c r="O134" i="5"/>
  <c r="Q134" i="5" s="1"/>
  <c r="O135" i="5"/>
  <c r="Q135" i="5" s="1"/>
  <c r="O136" i="5"/>
  <c r="Q136" i="5" s="1"/>
  <c r="O137" i="5"/>
  <c r="Q137" i="5" s="1"/>
  <c r="O138" i="5"/>
  <c r="Q138" i="5" s="1"/>
  <c r="O139" i="5"/>
  <c r="Q139" i="5" s="1"/>
  <c r="O140" i="5"/>
  <c r="Q140" i="5" s="1"/>
  <c r="O141" i="5"/>
  <c r="Q141" i="5" s="1"/>
  <c r="O142" i="5"/>
  <c r="Q142" i="5" s="1"/>
  <c r="O143" i="5"/>
  <c r="Q143" i="5" s="1"/>
  <c r="O144" i="5"/>
  <c r="Q144" i="5" s="1"/>
  <c r="O145" i="5"/>
  <c r="Q145" i="5" s="1"/>
  <c r="O146" i="5"/>
  <c r="Q146" i="5" s="1"/>
  <c r="O147" i="5"/>
  <c r="Q147" i="5" s="1"/>
  <c r="O148" i="5"/>
  <c r="Q148" i="5" s="1"/>
  <c r="O149" i="5"/>
  <c r="Q149" i="5" s="1"/>
  <c r="O150" i="5"/>
  <c r="Q150" i="5" s="1"/>
  <c r="O151" i="5"/>
  <c r="Q151" i="5" s="1"/>
  <c r="O152" i="5"/>
  <c r="Q152" i="5" s="1"/>
  <c r="O153" i="5"/>
  <c r="Q153" i="5" s="1"/>
  <c r="O154" i="5"/>
  <c r="Q154" i="5" s="1"/>
  <c r="O155" i="5"/>
  <c r="Q155" i="5" s="1"/>
  <c r="O156" i="5"/>
  <c r="Q156" i="5" s="1"/>
  <c r="O157" i="5"/>
  <c r="Q157" i="5" s="1"/>
  <c r="O158" i="5"/>
  <c r="Q158" i="5" s="1"/>
  <c r="O159" i="5"/>
  <c r="Q159" i="5" s="1"/>
  <c r="O160" i="5"/>
  <c r="Q160" i="5" s="1"/>
  <c r="O161" i="5"/>
  <c r="Q161" i="5" s="1"/>
  <c r="O162" i="5"/>
  <c r="Q162" i="5" s="1"/>
  <c r="O163" i="5"/>
  <c r="Q163" i="5" s="1"/>
  <c r="O164" i="5"/>
  <c r="Q164" i="5" s="1"/>
  <c r="O165" i="5"/>
  <c r="Q165" i="5" s="1"/>
  <c r="O166" i="5"/>
  <c r="Q166" i="5" s="1"/>
  <c r="O167" i="5"/>
  <c r="Q167" i="5" s="1"/>
  <c r="O168" i="5"/>
  <c r="Q168" i="5" s="1"/>
  <c r="O169" i="5"/>
  <c r="Q169" i="5" s="1"/>
  <c r="O170" i="5"/>
  <c r="Q170" i="5" s="1"/>
  <c r="O171" i="5"/>
  <c r="Q171" i="5" s="1"/>
  <c r="O172" i="5"/>
  <c r="Q172" i="5" s="1"/>
  <c r="O173" i="5"/>
  <c r="Q173" i="5" s="1"/>
  <c r="O174" i="5"/>
  <c r="Q174" i="5" s="1"/>
  <c r="O175" i="5"/>
  <c r="Q175" i="5" s="1"/>
  <c r="O176" i="5"/>
  <c r="Q176" i="5" s="1"/>
  <c r="O177" i="5"/>
  <c r="Q177" i="5" s="1"/>
  <c r="O178" i="5"/>
  <c r="Q178" i="5" s="1"/>
  <c r="O179" i="5"/>
  <c r="Q179" i="5" s="1"/>
  <c r="O180" i="5"/>
  <c r="Q180" i="5" s="1"/>
  <c r="O181" i="5"/>
  <c r="Q181" i="5" s="1"/>
  <c r="O182" i="5"/>
  <c r="Q182" i="5" s="1"/>
  <c r="O183" i="5"/>
  <c r="Q183" i="5" s="1"/>
  <c r="O184" i="5"/>
  <c r="Q184" i="5" s="1"/>
  <c r="O185" i="5"/>
  <c r="Q185" i="5" s="1"/>
  <c r="O186" i="5"/>
  <c r="Q186" i="5" s="1"/>
  <c r="O187" i="5"/>
  <c r="Q187" i="5" s="1"/>
  <c r="O188" i="5"/>
  <c r="Q188" i="5" s="1"/>
  <c r="O189" i="5"/>
  <c r="Q189" i="5" s="1"/>
  <c r="O190" i="5"/>
  <c r="Q190" i="5" s="1"/>
  <c r="O191" i="5"/>
  <c r="Q191" i="5" s="1"/>
  <c r="O192" i="5"/>
  <c r="Q192" i="5" s="1"/>
  <c r="O193" i="5"/>
  <c r="Q193" i="5" s="1"/>
  <c r="O194" i="5"/>
  <c r="Q194" i="5" s="1"/>
  <c r="O195" i="5"/>
  <c r="Q195" i="5" s="1"/>
  <c r="O196" i="5"/>
  <c r="Q196" i="5" s="1"/>
  <c r="O197" i="5"/>
  <c r="Q197" i="5" s="1"/>
  <c r="O198" i="5"/>
  <c r="Q198" i="5" s="1"/>
  <c r="O199" i="5"/>
  <c r="Q199" i="5" s="1"/>
  <c r="O200" i="5"/>
  <c r="Q200" i="5" s="1"/>
  <c r="O201" i="5"/>
  <c r="Q201" i="5" s="1"/>
  <c r="O202" i="5"/>
  <c r="Q202" i="5" s="1"/>
  <c r="O203" i="5"/>
  <c r="Q203" i="5" s="1"/>
  <c r="O204" i="5"/>
  <c r="Q204" i="5" s="1"/>
  <c r="O205" i="5"/>
  <c r="Q205" i="5" s="1"/>
  <c r="O206" i="5"/>
  <c r="Q206" i="5" s="1"/>
  <c r="O207" i="5"/>
  <c r="Q207" i="5" s="1"/>
  <c r="O208" i="5"/>
  <c r="Q208" i="5" s="1"/>
  <c r="O209" i="5"/>
  <c r="Q209" i="5" s="1"/>
  <c r="O210" i="5"/>
  <c r="Q210" i="5" s="1"/>
  <c r="O211" i="5"/>
  <c r="Q211" i="5" s="1"/>
  <c r="O212" i="5"/>
  <c r="Q212" i="5" s="1"/>
  <c r="O213" i="5"/>
  <c r="Q213" i="5" s="1"/>
  <c r="O214" i="5"/>
  <c r="Q214" i="5" s="1"/>
  <c r="O215" i="5"/>
  <c r="Q215" i="5" s="1"/>
  <c r="O216" i="5"/>
  <c r="Q216" i="5" s="1"/>
  <c r="O217" i="5"/>
  <c r="Q217" i="5" s="1"/>
  <c r="O218" i="5"/>
  <c r="Q218" i="5" s="1"/>
  <c r="O219" i="5"/>
  <c r="Q219" i="5" s="1"/>
  <c r="O220" i="5"/>
  <c r="Q220" i="5" s="1"/>
  <c r="O221" i="5"/>
  <c r="Q221" i="5" s="1"/>
  <c r="O222" i="5"/>
  <c r="Q222" i="5" s="1"/>
  <c r="O223" i="5"/>
  <c r="Q223" i="5" s="1"/>
  <c r="O224" i="5"/>
  <c r="Q224" i="5" s="1"/>
  <c r="O225" i="5"/>
  <c r="Q225" i="5" s="1"/>
  <c r="O226" i="5"/>
  <c r="Q226" i="5" s="1"/>
  <c r="O227" i="5"/>
  <c r="Q227" i="5" s="1"/>
  <c r="O228" i="5"/>
  <c r="Q228" i="5" s="1"/>
  <c r="O229" i="5"/>
  <c r="Q229" i="5" s="1"/>
  <c r="O230" i="5"/>
  <c r="Q230" i="5" s="1"/>
  <c r="O231" i="5"/>
  <c r="Q231" i="5" s="1"/>
  <c r="O232" i="5"/>
  <c r="Q232" i="5" s="1"/>
  <c r="O233" i="5"/>
  <c r="Q233" i="5" s="1"/>
  <c r="O234" i="5"/>
  <c r="Q234" i="5" s="1"/>
  <c r="O235" i="5"/>
  <c r="Q235" i="5" s="1"/>
  <c r="O236" i="5"/>
  <c r="Q236" i="5" s="1"/>
  <c r="O237" i="5"/>
  <c r="Q237" i="5" s="1"/>
  <c r="O238" i="5"/>
  <c r="Q238" i="5" s="1"/>
  <c r="O239" i="5"/>
  <c r="Q239" i="5" s="1"/>
  <c r="O240" i="5"/>
  <c r="Q240" i="5" s="1"/>
  <c r="O241" i="5"/>
  <c r="Q241" i="5" s="1"/>
  <c r="O242" i="5"/>
  <c r="Q242" i="5" s="1"/>
  <c r="O243" i="5"/>
  <c r="Q243" i="5" s="1"/>
  <c r="O244" i="5"/>
  <c r="Q244" i="5" s="1"/>
  <c r="O245" i="5"/>
  <c r="Q245" i="5" s="1"/>
  <c r="O246" i="5"/>
  <c r="Q246" i="5" s="1"/>
  <c r="O247" i="5"/>
  <c r="Q247" i="5" s="1"/>
  <c r="O248" i="5"/>
  <c r="Q248" i="5" s="1"/>
  <c r="O249" i="5"/>
  <c r="Q249" i="5" s="1"/>
  <c r="O250" i="5"/>
  <c r="Q250" i="5" s="1"/>
  <c r="O251" i="5"/>
  <c r="Q251" i="5" s="1"/>
  <c r="O252" i="5"/>
  <c r="Q252" i="5" s="1"/>
  <c r="O253" i="5"/>
  <c r="Q253" i="5" s="1"/>
  <c r="O254" i="5"/>
  <c r="Q254" i="5" s="1"/>
  <c r="O255" i="5"/>
  <c r="Q255" i="5" s="1"/>
  <c r="O256" i="5"/>
  <c r="Q256" i="5" s="1"/>
  <c r="O257" i="5"/>
  <c r="Q257" i="5" s="1"/>
  <c r="O258" i="5"/>
  <c r="Q258" i="5" s="1"/>
  <c r="O259" i="5"/>
  <c r="Q259" i="5" s="1"/>
  <c r="O260" i="5"/>
  <c r="Q260" i="5" s="1"/>
  <c r="O261" i="5"/>
  <c r="Q261" i="5" s="1"/>
  <c r="O262" i="5"/>
  <c r="Q262" i="5" s="1"/>
  <c r="O263" i="5"/>
  <c r="Q263" i="5" s="1"/>
  <c r="O264" i="5"/>
  <c r="Q264" i="5" s="1"/>
  <c r="O265" i="5"/>
  <c r="Q265" i="5" s="1"/>
  <c r="O266" i="5"/>
  <c r="Q266" i="5" s="1"/>
  <c r="O267" i="5"/>
  <c r="Q267" i="5" s="1"/>
  <c r="O268" i="5"/>
  <c r="Q268" i="5" s="1"/>
  <c r="O269" i="5"/>
  <c r="Q269" i="5" s="1"/>
  <c r="O270" i="5"/>
  <c r="Q270" i="5" s="1"/>
  <c r="O271" i="5"/>
  <c r="Q271" i="5" s="1"/>
  <c r="O272" i="5"/>
  <c r="Q272" i="5" s="1"/>
  <c r="O273" i="5"/>
  <c r="Q273" i="5" s="1"/>
  <c r="O274" i="5"/>
  <c r="Q274" i="5" s="1"/>
  <c r="O275" i="5"/>
  <c r="Q275" i="5" s="1"/>
  <c r="O276" i="5"/>
  <c r="Q276" i="5" s="1"/>
  <c r="O277" i="5"/>
  <c r="Q277" i="5" s="1"/>
  <c r="O278" i="5"/>
  <c r="Q278" i="5" s="1"/>
  <c r="O279" i="5"/>
  <c r="Q279" i="5" s="1"/>
  <c r="O280" i="5"/>
  <c r="Q280" i="5" s="1"/>
  <c r="O281" i="5"/>
  <c r="Q281" i="5" s="1"/>
  <c r="O282" i="5"/>
  <c r="Q282" i="5" s="1"/>
  <c r="O283" i="5"/>
  <c r="Q283" i="5" s="1"/>
  <c r="O284" i="5"/>
  <c r="Q284" i="5" s="1"/>
  <c r="O285" i="5"/>
  <c r="Q285" i="5" s="1"/>
  <c r="O286" i="5"/>
  <c r="Q286" i="5" s="1"/>
  <c r="O287" i="5"/>
  <c r="Q287" i="5" s="1"/>
  <c r="O288" i="5"/>
  <c r="Q288" i="5" s="1"/>
  <c r="O289" i="5"/>
  <c r="Q289" i="5" s="1"/>
  <c r="O290" i="5"/>
  <c r="Q290" i="5" s="1"/>
  <c r="O291" i="5"/>
  <c r="Q291" i="5" s="1"/>
  <c r="O292" i="5"/>
  <c r="Q292" i="5" s="1"/>
  <c r="O293" i="5"/>
  <c r="Q293" i="5" s="1"/>
  <c r="O294" i="5"/>
  <c r="Q294" i="5" s="1"/>
  <c r="O295" i="5"/>
  <c r="Q295" i="5" s="1"/>
  <c r="O296" i="5"/>
  <c r="Q296" i="5" s="1"/>
  <c r="O297" i="5"/>
  <c r="Q297" i="5" s="1"/>
  <c r="O298" i="5"/>
  <c r="Q298" i="5" s="1"/>
  <c r="O299" i="5"/>
  <c r="Q299" i="5" s="1"/>
  <c r="O300" i="5"/>
  <c r="Q300" i="5" s="1"/>
  <c r="O301" i="5"/>
  <c r="Q301" i="5" s="1"/>
  <c r="O302" i="5"/>
  <c r="Q302" i="5" s="1"/>
  <c r="O303" i="5"/>
  <c r="Q303" i="5" s="1"/>
  <c r="O304" i="5"/>
  <c r="Q304" i="5" s="1"/>
  <c r="O305" i="5"/>
  <c r="Q305" i="5" s="1"/>
  <c r="O306" i="5"/>
  <c r="Q306" i="5" s="1"/>
  <c r="O307" i="5"/>
  <c r="Q307" i="5" s="1"/>
  <c r="O308" i="5"/>
  <c r="Q308" i="5" s="1"/>
  <c r="O309" i="5"/>
  <c r="Q309" i="5" s="1"/>
  <c r="O310" i="5"/>
  <c r="Q310" i="5" s="1"/>
  <c r="O311" i="5"/>
  <c r="Q311" i="5" s="1"/>
  <c r="O312" i="5"/>
  <c r="Q312" i="5" s="1"/>
  <c r="O313" i="5"/>
  <c r="Q313" i="5" s="1"/>
  <c r="O314" i="5"/>
  <c r="Q314" i="5" s="1"/>
  <c r="O315" i="5"/>
  <c r="Q315" i="5" s="1"/>
  <c r="O316" i="5"/>
  <c r="Q316" i="5" s="1"/>
  <c r="O317" i="5"/>
  <c r="Q317" i="5" s="1"/>
  <c r="O318" i="5"/>
  <c r="Q318" i="5" s="1"/>
  <c r="O319" i="5"/>
  <c r="Q319" i="5" s="1"/>
  <c r="O320" i="5"/>
  <c r="Q320" i="5" s="1"/>
  <c r="O321" i="5"/>
  <c r="Q321" i="5" s="1"/>
  <c r="O322" i="5"/>
  <c r="Q322" i="5" s="1"/>
  <c r="O323" i="5"/>
  <c r="Q323" i="5" s="1"/>
  <c r="O324" i="5"/>
  <c r="Q324" i="5" s="1"/>
  <c r="O325" i="5"/>
  <c r="Q325" i="5" s="1"/>
  <c r="O326" i="5"/>
  <c r="Q326" i="5" s="1"/>
  <c r="O327" i="5"/>
  <c r="Q327" i="5" s="1"/>
  <c r="O328" i="5"/>
  <c r="Q328" i="5" s="1"/>
  <c r="O329" i="5"/>
  <c r="Q329" i="5" s="1"/>
  <c r="O330" i="5"/>
  <c r="Q330" i="5" s="1"/>
  <c r="O331" i="5"/>
  <c r="Q331" i="5" s="1"/>
  <c r="O332" i="5"/>
  <c r="Q332" i="5" s="1"/>
  <c r="O333" i="5"/>
  <c r="Q333" i="5" s="1"/>
  <c r="O334" i="5"/>
  <c r="Q334" i="5" s="1"/>
  <c r="O335" i="5"/>
  <c r="Q335" i="5" s="1"/>
  <c r="O336" i="5"/>
  <c r="Q336" i="5" s="1"/>
  <c r="O337" i="5"/>
  <c r="Q337" i="5" s="1"/>
  <c r="O338" i="5"/>
  <c r="Q338" i="5" s="1"/>
  <c r="O339" i="5"/>
  <c r="Q339" i="5" s="1"/>
  <c r="O340" i="5"/>
  <c r="Q340" i="5" s="1"/>
  <c r="O341" i="5"/>
  <c r="Q341" i="5" s="1"/>
  <c r="O342" i="5"/>
  <c r="Q342" i="5" s="1"/>
  <c r="O343" i="5"/>
  <c r="Q343" i="5" s="1"/>
  <c r="O344" i="5"/>
  <c r="Q344" i="5" s="1"/>
  <c r="O345" i="5"/>
  <c r="Q345" i="5" s="1"/>
  <c r="O346" i="5"/>
  <c r="Q346" i="5" s="1"/>
  <c r="O347" i="5"/>
  <c r="Q347" i="5" s="1"/>
  <c r="O348" i="5"/>
  <c r="Q348" i="5" s="1"/>
  <c r="O349" i="5"/>
  <c r="Q349" i="5" s="1"/>
  <c r="O350" i="5"/>
  <c r="Q350" i="5" s="1"/>
  <c r="O351" i="5"/>
  <c r="Q351" i="5" s="1"/>
  <c r="O352" i="5"/>
  <c r="Q352" i="5" s="1"/>
  <c r="O353" i="5"/>
  <c r="Q353" i="5" s="1"/>
  <c r="O354" i="5"/>
  <c r="Q354" i="5" s="1"/>
  <c r="O355" i="5"/>
  <c r="Q355" i="5" s="1"/>
  <c r="O356" i="5"/>
  <c r="Q356" i="5" s="1"/>
  <c r="O357" i="5"/>
  <c r="Q357" i="5" s="1"/>
  <c r="O358" i="5"/>
  <c r="Q358" i="5" s="1"/>
  <c r="O359" i="5"/>
  <c r="Q359" i="5" s="1"/>
  <c r="O360" i="5"/>
  <c r="Q360" i="5" s="1"/>
  <c r="O361" i="5"/>
  <c r="Q361" i="5" s="1"/>
  <c r="O362" i="5"/>
  <c r="Q362" i="5" s="1"/>
  <c r="O363" i="5"/>
  <c r="Q363" i="5" s="1"/>
  <c r="O364" i="5"/>
  <c r="Q364" i="5" s="1"/>
  <c r="O365" i="5"/>
  <c r="Q365" i="5" s="1"/>
  <c r="O366" i="5"/>
  <c r="Q366" i="5" s="1"/>
  <c r="O367" i="5"/>
  <c r="Q367" i="5" s="1"/>
  <c r="O368" i="5"/>
  <c r="Q368" i="5" s="1"/>
  <c r="O369" i="5"/>
  <c r="Q369" i="5" s="1"/>
  <c r="O370" i="5"/>
  <c r="Q370" i="5" s="1"/>
  <c r="O371" i="5"/>
  <c r="Q371" i="5" s="1"/>
  <c r="O372" i="5"/>
  <c r="Q372" i="5" s="1"/>
  <c r="O373" i="5"/>
  <c r="Q373" i="5" s="1"/>
  <c r="O374" i="5"/>
  <c r="Q374" i="5" s="1"/>
  <c r="O375" i="5"/>
  <c r="Q375" i="5" s="1"/>
  <c r="O376" i="5"/>
  <c r="Q376" i="5" s="1"/>
  <c r="O377" i="5"/>
  <c r="Q377" i="5" s="1"/>
  <c r="O378" i="5"/>
  <c r="Q378" i="5" s="1"/>
  <c r="O379" i="5"/>
  <c r="Q379" i="5" s="1"/>
  <c r="O380" i="5"/>
  <c r="Q380" i="5" s="1"/>
  <c r="O381" i="5"/>
  <c r="Q381" i="5" s="1"/>
  <c r="O382" i="5"/>
  <c r="Q382" i="5" s="1"/>
  <c r="O383" i="5"/>
  <c r="Q383" i="5" s="1"/>
  <c r="O384" i="5"/>
  <c r="Q384" i="5" s="1"/>
  <c r="O385" i="5"/>
  <c r="Q385" i="5" s="1"/>
  <c r="O386" i="5"/>
  <c r="Q386" i="5" s="1"/>
  <c r="O387" i="5"/>
  <c r="Q387" i="5" s="1"/>
  <c r="O388" i="5"/>
  <c r="Q388" i="5" s="1"/>
  <c r="O389" i="5"/>
  <c r="Q389" i="5" s="1"/>
  <c r="O390" i="5"/>
  <c r="Q390" i="5" s="1"/>
  <c r="O391" i="5"/>
  <c r="Q391" i="5" s="1"/>
  <c r="O392" i="5"/>
  <c r="Q392" i="5" s="1"/>
  <c r="O393" i="5"/>
  <c r="Q393" i="5" s="1"/>
  <c r="O394" i="5"/>
  <c r="Q394" i="5" s="1"/>
  <c r="O395" i="5"/>
  <c r="Q395" i="5" s="1"/>
  <c r="O396" i="5"/>
  <c r="Q396" i="5" s="1"/>
  <c r="O397" i="5"/>
  <c r="Q397" i="5" s="1"/>
  <c r="O398" i="5"/>
  <c r="Q398" i="5" s="1"/>
  <c r="O399" i="5"/>
  <c r="Q399" i="5" s="1"/>
  <c r="O400" i="5"/>
  <c r="Q400" i="5" s="1"/>
  <c r="O401" i="5"/>
  <c r="Q401" i="5" s="1"/>
  <c r="O402" i="5"/>
  <c r="Q402" i="5" s="1"/>
  <c r="O403" i="5"/>
  <c r="Q403" i="5" s="1"/>
  <c r="O404" i="5"/>
  <c r="Q404" i="5" s="1"/>
  <c r="O405" i="5"/>
  <c r="Q405" i="5" s="1"/>
  <c r="O406" i="5"/>
  <c r="Q406" i="5" s="1"/>
  <c r="O407" i="5"/>
  <c r="Q407" i="5" s="1"/>
  <c r="O408" i="5"/>
  <c r="Q408" i="5" s="1"/>
  <c r="O409" i="5"/>
  <c r="Q409" i="5" s="1"/>
  <c r="O410" i="5"/>
  <c r="Q410" i="5" s="1"/>
  <c r="O411" i="5"/>
  <c r="Q411" i="5" s="1"/>
  <c r="O412" i="5"/>
  <c r="Q412" i="5" s="1"/>
  <c r="O413" i="5"/>
  <c r="Q413" i="5" s="1"/>
  <c r="O414" i="5"/>
  <c r="Q414" i="5" s="1"/>
  <c r="O415" i="5"/>
  <c r="Q415" i="5" s="1"/>
  <c r="O416" i="5"/>
  <c r="Q416" i="5" s="1"/>
  <c r="O417" i="5"/>
  <c r="Q417" i="5" s="1"/>
  <c r="O418" i="5"/>
  <c r="Q418" i="5" s="1"/>
  <c r="O419" i="5"/>
  <c r="Q419" i="5" s="1"/>
  <c r="O420" i="5"/>
  <c r="Q420" i="5" s="1"/>
  <c r="O421" i="5"/>
  <c r="Q421" i="5" s="1"/>
  <c r="O422" i="5"/>
  <c r="Q422" i="5" s="1"/>
  <c r="O423" i="5"/>
  <c r="Q423" i="5" s="1"/>
  <c r="O424" i="5"/>
  <c r="Q424" i="5" s="1"/>
  <c r="O425" i="5"/>
  <c r="Q425" i="5" s="1"/>
  <c r="O426" i="5"/>
  <c r="Q426" i="5" s="1"/>
  <c r="O427" i="5"/>
  <c r="Q427" i="5" s="1"/>
  <c r="O428" i="5"/>
  <c r="Q428" i="5" s="1"/>
  <c r="O429" i="5"/>
  <c r="Q429" i="5" s="1"/>
  <c r="O430" i="5"/>
  <c r="Q430" i="5" s="1"/>
  <c r="O431" i="5"/>
  <c r="Q431" i="5" s="1"/>
  <c r="O432" i="5"/>
  <c r="Q432" i="5" s="1"/>
  <c r="O433" i="5"/>
  <c r="Q433" i="5" s="1"/>
  <c r="O434" i="5"/>
  <c r="Q434" i="5" s="1"/>
  <c r="O435" i="5"/>
  <c r="Q435" i="5" s="1"/>
  <c r="O436" i="5"/>
  <c r="Q436" i="5" s="1"/>
  <c r="O437" i="5"/>
  <c r="Q437" i="5" s="1"/>
  <c r="O438" i="5"/>
  <c r="Q438" i="5" s="1"/>
  <c r="O439" i="5"/>
  <c r="Q439" i="5" s="1"/>
  <c r="O440" i="5"/>
  <c r="Q440" i="5" s="1"/>
  <c r="O441" i="5"/>
  <c r="Q441" i="5" s="1"/>
  <c r="O442" i="5"/>
  <c r="Q442" i="5" s="1"/>
  <c r="O443" i="5"/>
  <c r="Q443" i="5" s="1"/>
  <c r="O444" i="5"/>
  <c r="Q444" i="5" s="1"/>
  <c r="O445" i="5"/>
  <c r="Q445" i="5" s="1"/>
  <c r="O446" i="5"/>
  <c r="Q446" i="5" s="1"/>
  <c r="O447" i="5"/>
  <c r="Q447" i="5" s="1"/>
  <c r="O448" i="5"/>
  <c r="Q448" i="5" s="1"/>
  <c r="O449" i="5"/>
  <c r="Q449" i="5" s="1"/>
  <c r="O450" i="5"/>
  <c r="Q450" i="5" s="1"/>
  <c r="O451" i="5"/>
  <c r="Q451" i="5" s="1"/>
  <c r="O452" i="5"/>
  <c r="Q452" i="5" s="1"/>
  <c r="O453" i="5"/>
  <c r="Q453" i="5" s="1"/>
  <c r="O454" i="5"/>
  <c r="Q454" i="5" s="1"/>
  <c r="O455" i="5"/>
  <c r="Q455" i="5" s="1"/>
  <c r="O456" i="5"/>
  <c r="Q456" i="5" s="1"/>
  <c r="O457" i="5"/>
  <c r="Q457" i="5" s="1"/>
  <c r="O458" i="5"/>
  <c r="Q458" i="5" s="1"/>
  <c r="O459" i="5"/>
  <c r="Q459" i="5" s="1"/>
  <c r="O460" i="5"/>
  <c r="Q460" i="5" s="1"/>
  <c r="O461" i="5"/>
  <c r="Q461" i="5" s="1"/>
  <c r="O462" i="5"/>
  <c r="Q462" i="5" s="1"/>
  <c r="O463" i="5"/>
  <c r="Q463" i="5" s="1"/>
  <c r="O464" i="5"/>
  <c r="Q464" i="5" s="1"/>
  <c r="O465" i="5"/>
  <c r="Q465" i="5" s="1"/>
  <c r="O466" i="5"/>
  <c r="Q466" i="5" s="1"/>
  <c r="O467" i="5"/>
  <c r="Q467" i="5" s="1"/>
  <c r="O468" i="5"/>
  <c r="Q468" i="5" s="1"/>
  <c r="O469" i="5"/>
  <c r="Q469" i="5" s="1"/>
  <c r="O470" i="5"/>
  <c r="Q470" i="5" s="1"/>
  <c r="O471" i="5"/>
  <c r="Q471" i="5" s="1"/>
  <c r="O472" i="5"/>
  <c r="Q472" i="5" s="1"/>
  <c r="O473" i="5"/>
  <c r="Q473" i="5" s="1"/>
  <c r="O474" i="5"/>
  <c r="Q474" i="5" s="1"/>
  <c r="O475" i="5"/>
  <c r="Q475" i="5" s="1"/>
  <c r="O476" i="5"/>
  <c r="Q476" i="5" s="1"/>
  <c r="O477" i="5"/>
  <c r="Q477" i="5" s="1"/>
  <c r="O478" i="5"/>
  <c r="Q478" i="5" s="1"/>
  <c r="O479" i="5"/>
  <c r="Q479" i="5" s="1"/>
  <c r="O480" i="5"/>
  <c r="Q480" i="5" s="1"/>
  <c r="O481" i="5"/>
  <c r="Q481" i="5" s="1"/>
  <c r="O482" i="5"/>
  <c r="Q482" i="5" s="1"/>
  <c r="O483" i="5"/>
  <c r="Q483" i="5" s="1"/>
  <c r="O484" i="5"/>
  <c r="Q484" i="5" s="1"/>
  <c r="O485" i="5"/>
  <c r="Q485" i="5" s="1"/>
  <c r="O486" i="5"/>
  <c r="Q486" i="5" s="1"/>
  <c r="O487" i="5"/>
  <c r="Q487" i="5" s="1"/>
  <c r="O488" i="5"/>
  <c r="Q488" i="5" s="1"/>
  <c r="O489" i="5"/>
  <c r="Q489" i="5" s="1"/>
  <c r="O490" i="5"/>
  <c r="Q490" i="5" s="1"/>
  <c r="O491" i="5"/>
  <c r="Q491" i="5" s="1"/>
  <c r="O492" i="5"/>
  <c r="Q492" i="5" s="1"/>
  <c r="O493" i="5"/>
  <c r="Q493" i="5" s="1"/>
  <c r="O494" i="5"/>
  <c r="Q494" i="5" s="1"/>
  <c r="O495" i="5"/>
  <c r="Q495" i="5" s="1"/>
  <c r="O496" i="5"/>
  <c r="Q496" i="5" s="1"/>
  <c r="O497" i="5"/>
  <c r="Q497" i="5" s="1"/>
  <c r="O498" i="5"/>
  <c r="Q498" i="5" s="1"/>
  <c r="O499" i="5"/>
  <c r="Q499" i="5" s="1"/>
  <c r="O500" i="5"/>
  <c r="Q500" i="5" s="1"/>
  <c r="O501" i="5"/>
  <c r="Q501" i="5" s="1"/>
  <c r="O502" i="5"/>
  <c r="Q502" i="5" s="1"/>
  <c r="O503" i="5"/>
  <c r="Q503" i="5" s="1"/>
  <c r="O504" i="5"/>
  <c r="Q504" i="5" s="1"/>
  <c r="O505" i="5"/>
  <c r="Q505" i="5" s="1"/>
  <c r="O506" i="5"/>
  <c r="Q506" i="5" s="1"/>
  <c r="O507" i="5"/>
  <c r="Q507" i="5" s="1"/>
  <c r="O508" i="5"/>
  <c r="Q508" i="5" s="1"/>
  <c r="O509" i="5"/>
  <c r="Q509" i="5" s="1"/>
  <c r="O510" i="5"/>
  <c r="Q510" i="5" s="1"/>
  <c r="O511" i="5"/>
  <c r="Q511" i="5" s="1"/>
  <c r="O512" i="5"/>
  <c r="Q512" i="5" s="1"/>
  <c r="O513" i="5"/>
  <c r="Q513" i="5" s="1"/>
  <c r="O514" i="5"/>
  <c r="Q514" i="5" s="1"/>
  <c r="O515" i="5"/>
  <c r="Q515" i="5" s="1"/>
  <c r="O516" i="5"/>
  <c r="Q516" i="5" s="1"/>
  <c r="O517" i="5"/>
  <c r="Q517" i="5" s="1"/>
  <c r="O518" i="5"/>
  <c r="Q518" i="5" s="1"/>
  <c r="O519" i="5"/>
  <c r="Q519" i="5" s="1"/>
  <c r="O520" i="5"/>
  <c r="Q520" i="5" s="1"/>
  <c r="O521" i="5"/>
  <c r="Q521" i="5" s="1"/>
  <c r="O522" i="5"/>
  <c r="Q522" i="5" s="1"/>
  <c r="O523" i="5"/>
  <c r="Q523" i="5" s="1"/>
  <c r="O524" i="5"/>
  <c r="Q524" i="5" s="1"/>
  <c r="O525" i="5"/>
  <c r="Q525" i="5" s="1"/>
  <c r="O526" i="5"/>
  <c r="Q526" i="5" s="1"/>
  <c r="O527" i="5"/>
  <c r="Q527" i="5" s="1"/>
  <c r="O528" i="5"/>
  <c r="Q528" i="5" s="1"/>
  <c r="O529" i="5"/>
  <c r="Q529" i="5" s="1"/>
  <c r="O530" i="5"/>
  <c r="Q530" i="5" s="1"/>
  <c r="O531" i="5"/>
  <c r="Q531" i="5" s="1"/>
  <c r="O532" i="5"/>
  <c r="Q532" i="5" s="1"/>
  <c r="O533" i="5"/>
  <c r="Q533" i="5" s="1"/>
  <c r="O534" i="5"/>
  <c r="Q534" i="5" s="1"/>
  <c r="O535" i="5"/>
  <c r="Q535" i="5" s="1"/>
  <c r="O536" i="5"/>
  <c r="Q536" i="5" s="1"/>
  <c r="O537" i="5"/>
  <c r="Q537" i="5" s="1"/>
  <c r="O538" i="5"/>
  <c r="Q538" i="5" s="1"/>
  <c r="O539" i="5"/>
  <c r="Q539" i="5" s="1"/>
  <c r="O540" i="5"/>
  <c r="Q540" i="5" s="1"/>
  <c r="O541" i="5"/>
  <c r="Q541" i="5" s="1"/>
  <c r="O542" i="5"/>
  <c r="Q542" i="5" s="1"/>
  <c r="O543" i="5"/>
  <c r="Q543" i="5" s="1"/>
  <c r="O544" i="5"/>
  <c r="Q544" i="5" s="1"/>
  <c r="O545" i="5"/>
  <c r="Q545" i="5" s="1"/>
  <c r="O546" i="5"/>
  <c r="Q546" i="5" s="1"/>
  <c r="O547" i="5"/>
  <c r="Q547" i="5" s="1"/>
  <c r="O548" i="5"/>
  <c r="Q548" i="5" s="1"/>
  <c r="O549" i="5"/>
  <c r="Q549" i="5" s="1"/>
  <c r="O550" i="5"/>
  <c r="Q550" i="5" s="1"/>
  <c r="O551" i="5"/>
  <c r="Q551" i="5" s="1"/>
  <c r="O552" i="5"/>
  <c r="Q552" i="5" s="1"/>
  <c r="O553" i="5"/>
  <c r="Q553" i="5" s="1"/>
  <c r="O554" i="5"/>
  <c r="Q554" i="5" s="1"/>
  <c r="O555" i="5"/>
  <c r="Q555" i="5" s="1"/>
  <c r="O556" i="5"/>
  <c r="Q556" i="5" s="1"/>
  <c r="O557" i="5"/>
  <c r="Q557" i="5" s="1"/>
  <c r="O558" i="5"/>
  <c r="Q558" i="5" s="1"/>
  <c r="O559" i="5"/>
  <c r="Q559" i="5" s="1"/>
  <c r="O560" i="5"/>
  <c r="Q560" i="5" s="1"/>
  <c r="O561" i="5"/>
  <c r="Q561" i="5" s="1"/>
  <c r="O562" i="5"/>
  <c r="Q562" i="5" s="1"/>
  <c r="O563" i="5"/>
  <c r="Q563" i="5" s="1"/>
  <c r="O564" i="5"/>
  <c r="Q564" i="5" s="1"/>
  <c r="O565" i="5"/>
  <c r="Q565" i="5" s="1"/>
  <c r="O566" i="5"/>
  <c r="Q566" i="5" s="1"/>
  <c r="O567" i="5"/>
  <c r="Q567" i="5" s="1"/>
  <c r="O568" i="5"/>
  <c r="Q568" i="5" s="1"/>
  <c r="O569" i="5"/>
  <c r="Q569" i="5" s="1"/>
  <c r="O570" i="5"/>
  <c r="Q570" i="5" s="1"/>
  <c r="O571" i="5"/>
  <c r="Q571" i="5" s="1"/>
  <c r="O572" i="5"/>
  <c r="Q572" i="5" s="1"/>
  <c r="O573" i="5"/>
  <c r="Q573" i="5" s="1"/>
  <c r="O574" i="5"/>
  <c r="Q574" i="5" s="1"/>
  <c r="O575" i="5"/>
  <c r="Q575" i="5" s="1"/>
  <c r="O576" i="5"/>
  <c r="Q576" i="5" s="1"/>
  <c r="O577" i="5"/>
  <c r="Q577" i="5" s="1"/>
  <c r="O578" i="5"/>
  <c r="Q578" i="5" s="1"/>
  <c r="O579" i="5"/>
  <c r="Q579" i="5" s="1"/>
  <c r="O580" i="5"/>
  <c r="Q580" i="5" s="1"/>
  <c r="O581" i="5"/>
  <c r="Q581" i="5" s="1"/>
  <c r="O582" i="5"/>
  <c r="Q582" i="5" s="1"/>
  <c r="O583" i="5"/>
  <c r="Q583" i="5" s="1"/>
  <c r="O584" i="5"/>
  <c r="Q584" i="5" s="1"/>
  <c r="O585" i="5"/>
  <c r="Q585" i="5" s="1"/>
  <c r="O586" i="5"/>
  <c r="Q586" i="5" s="1"/>
  <c r="O587" i="5"/>
  <c r="Q587" i="5" s="1"/>
  <c r="O588" i="5"/>
  <c r="Q588" i="5" s="1"/>
  <c r="O589" i="5"/>
  <c r="Q589" i="5" s="1"/>
  <c r="O590" i="5"/>
  <c r="Q590" i="5" s="1"/>
  <c r="O591" i="5"/>
  <c r="Q591" i="5" s="1"/>
  <c r="O592" i="5"/>
  <c r="Q592" i="5" s="1"/>
  <c r="O593" i="5"/>
  <c r="Q593" i="5" s="1"/>
  <c r="O594" i="5"/>
  <c r="Q594" i="5" s="1"/>
  <c r="O595" i="5"/>
  <c r="Q595" i="5" s="1"/>
  <c r="O596" i="5"/>
  <c r="Q596" i="5" s="1"/>
  <c r="O597" i="5"/>
  <c r="Q597" i="5" s="1"/>
  <c r="O598" i="5"/>
  <c r="Q598" i="5" s="1"/>
  <c r="O599" i="5"/>
  <c r="Q599" i="5" s="1"/>
  <c r="O600" i="5"/>
  <c r="Q600" i="5" s="1"/>
  <c r="O601" i="5"/>
  <c r="Q601" i="5" s="1"/>
  <c r="O602" i="5"/>
  <c r="Q602" i="5" s="1"/>
  <c r="O603" i="5"/>
  <c r="Q603" i="5" s="1"/>
  <c r="O604" i="5"/>
  <c r="Q604" i="5" s="1"/>
  <c r="O605" i="5"/>
  <c r="Q605" i="5" s="1"/>
  <c r="O606" i="5"/>
  <c r="Q606" i="5" s="1"/>
  <c r="O607" i="5"/>
  <c r="Q607" i="5" s="1"/>
  <c r="O608" i="5"/>
  <c r="Q608" i="5" s="1"/>
  <c r="O609" i="5"/>
  <c r="Q609" i="5" s="1"/>
  <c r="O610" i="5"/>
  <c r="Q610" i="5" s="1"/>
  <c r="O611" i="5"/>
  <c r="Q611" i="5" s="1"/>
  <c r="O612" i="5"/>
  <c r="Q612" i="5" s="1"/>
  <c r="O613" i="5"/>
  <c r="Q613" i="5" s="1"/>
  <c r="O614" i="5"/>
  <c r="Q614" i="5" s="1"/>
  <c r="O615" i="5"/>
  <c r="Q615" i="5" s="1"/>
  <c r="O616" i="5"/>
  <c r="Q616" i="5" s="1"/>
  <c r="O617" i="5"/>
  <c r="Q617" i="5" s="1"/>
  <c r="O618" i="5"/>
  <c r="Q618" i="5" s="1"/>
  <c r="O619" i="5"/>
  <c r="Q619" i="5" s="1"/>
  <c r="O620" i="5"/>
  <c r="Q620" i="5" s="1"/>
  <c r="O621" i="5"/>
  <c r="Q621" i="5" s="1"/>
  <c r="O622" i="5"/>
  <c r="Q622" i="5" s="1"/>
  <c r="O623" i="5"/>
  <c r="Q623" i="5" s="1"/>
  <c r="O624" i="5"/>
  <c r="Q624" i="5" s="1"/>
  <c r="O625" i="5"/>
  <c r="Q625" i="5" s="1"/>
  <c r="O626" i="5"/>
  <c r="Q626" i="5" s="1"/>
  <c r="O627" i="5"/>
  <c r="Q627" i="5" s="1"/>
  <c r="O628" i="5"/>
  <c r="Q628" i="5" s="1"/>
  <c r="O629" i="5"/>
  <c r="Q629" i="5" s="1"/>
  <c r="O630" i="5"/>
  <c r="Q630" i="5" s="1"/>
  <c r="O631" i="5"/>
  <c r="Q631" i="5" s="1"/>
  <c r="O632" i="5"/>
  <c r="Q632" i="5" s="1"/>
  <c r="O633" i="5"/>
  <c r="Q633" i="5" s="1"/>
  <c r="O634" i="5"/>
  <c r="Q634" i="5" s="1"/>
  <c r="O635" i="5"/>
  <c r="Q635" i="5" s="1"/>
  <c r="O636" i="5"/>
  <c r="Q636" i="5" s="1"/>
  <c r="O637" i="5"/>
  <c r="Q637" i="5" s="1"/>
  <c r="O638" i="5"/>
  <c r="Q638" i="5" s="1"/>
  <c r="O639" i="5"/>
  <c r="Q639" i="5" s="1"/>
  <c r="O640" i="5"/>
  <c r="Q640" i="5" s="1"/>
  <c r="O641" i="5"/>
  <c r="Q641" i="5" s="1"/>
  <c r="O642" i="5"/>
  <c r="Q642" i="5" s="1"/>
  <c r="O643" i="5"/>
  <c r="Q643" i="5" s="1"/>
  <c r="O644" i="5"/>
  <c r="Q644" i="5" s="1"/>
  <c r="O645" i="5"/>
  <c r="Q645" i="5" s="1"/>
  <c r="O646" i="5"/>
  <c r="Q646" i="5" s="1"/>
  <c r="O647" i="5"/>
  <c r="Q647" i="5" s="1"/>
  <c r="O648" i="5"/>
  <c r="Q648" i="5" s="1"/>
  <c r="O649" i="5"/>
  <c r="Q649" i="5" s="1"/>
  <c r="O650" i="5"/>
  <c r="Q650" i="5" s="1"/>
  <c r="O651" i="5"/>
  <c r="Q651" i="5" s="1"/>
  <c r="O652" i="5"/>
  <c r="Q652" i="5" s="1"/>
  <c r="O653" i="5"/>
  <c r="Q653" i="5" s="1"/>
  <c r="O654" i="5"/>
  <c r="Q654" i="5" s="1"/>
  <c r="O655" i="5"/>
  <c r="Q655" i="5" s="1"/>
  <c r="O656" i="5"/>
  <c r="Q656" i="5" s="1"/>
  <c r="O657" i="5"/>
  <c r="Q657" i="5" s="1"/>
  <c r="O658" i="5"/>
  <c r="Q658" i="5" s="1"/>
  <c r="O659" i="5"/>
  <c r="Q659" i="5" s="1"/>
  <c r="O660" i="5"/>
  <c r="Q660" i="5" s="1"/>
  <c r="O661" i="5"/>
  <c r="Q661" i="5" s="1"/>
  <c r="O662" i="5"/>
  <c r="Q662" i="5" s="1"/>
  <c r="O663" i="5"/>
  <c r="Q663" i="5" s="1"/>
  <c r="O664" i="5"/>
  <c r="Q664" i="5" s="1"/>
  <c r="O665" i="5"/>
  <c r="Q665" i="5" s="1"/>
  <c r="O666" i="5"/>
  <c r="Q666" i="5" s="1"/>
  <c r="O667" i="5"/>
  <c r="Q667" i="5" s="1"/>
  <c r="O668" i="5"/>
  <c r="Q668" i="5" s="1"/>
  <c r="O669" i="5"/>
  <c r="Q669" i="5" s="1"/>
  <c r="O670" i="5"/>
  <c r="Q670" i="5" s="1"/>
  <c r="O671" i="5"/>
  <c r="Q671" i="5" s="1"/>
  <c r="O672" i="5"/>
  <c r="Q672" i="5" s="1"/>
  <c r="O673" i="5"/>
  <c r="Q673" i="5" s="1"/>
  <c r="O674" i="5"/>
  <c r="Q674" i="5" s="1"/>
  <c r="O675" i="5"/>
  <c r="Q675" i="5" s="1"/>
  <c r="O676" i="5"/>
  <c r="Q676" i="5" s="1"/>
  <c r="O677" i="5"/>
  <c r="Q677" i="5" s="1"/>
  <c r="O678" i="5"/>
  <c r="Q678" i="5" s="1"/>
  <c r="O679" i="5"/>
  <c r="Q679" i="5" s="1"/>
  <c r="O680" i="5"/>
  <c r="Q680" i="5" s="1"/>
  <c r="O681" i="5"/>
  <c r="Q681" i="5" s="1"/>
  <c r="O682" i="5"/>
  <c r="Q682" i="5" s="1"/>
  <c r="O683" i="5"/>
  <c r="Q683" i="5" s="1"/>
  <c r="O684" i="5"/>
  <c r="Q684" i="5" s="1"/>
  <c r="O685" i="5"/>
  <c r="Q685" i="5" s="1"/>
  <c r="O686" i="5"/>
  <c r="Q686" i="5" s="1"/>
  <c r="O687" i="5"/>
  <c r="Q687" i="5" s="1"/>
  <c r="O688" i="5"/>
  <c r="Q688" i="5" s="1"/>
  <c r="O689" i="5"/>
  <c r="Q689" i="5" s="1"/>
  <c r="O690" i="5"/>
  <c r="Q690" i="5" s="1"/>
  <c r="O691" i="5"/>
  <c r="Q691" i="5" s="1"/>
  <c r="O692" i="5"/>
  <c r="Q692" i="5" s="1"/>
  <c r="O693" i="5"/>
  <c r="Q693" i="5" s="1"/>
  <c r="O694" i="5"/>
  <c r="Q694" i="5" s="1"/>
  <c r="O695" i="5"/>
  <c r="Q695" i="5" s="1"/>
  <c r="O696" i="5"/>
  <c r="Q696" i="5" s="1"/>
  <c r="O697" i="5"/>
  <c r="Q697" i="5" s="1"/>
  <c r="O698" i="5"/>
  <c r="Q698" i="5" s="1"/>
  <c r="O699" i="5"/>
  <c r="Q699" i="5" s="1"/>
  <c r="O700" i="5"/>
  <c r="Q700" i="5" s="1"/>
  <c r="O701" i="5"/>
  <c r="Q701" i="5" s="1"/>
  <c r="O702" i="5"/>
  <c r="Q702" i="5" s="1"/>
  <c r="O703" i="5"/>
  <c r="Q703" i="5" s="1"/>
  <c r="O704" i="5"/>
  <c r="Q704" i="5" s="1"/>
  <c r="O705" i="5"/>
  <c r="Q705" i="5" s="1"/>
  <c r="O706" i="5"/>
  <c r="Q706" i="5" s="1"/>
  <c r="O707" i="5"/>
  <c r="Q707" i="5" s="1"/>
  <c r="O708" i="5"/>
  <c r="Q708" i="5" s="1"/>
  <c r="O709" i="5"/>
  <c r="Q709" i="5" s="1"/>
  <c r="O710" i="5"/>
  <c r="Q710" i="5" s="1"/>
  <c r="O711" i="5"/>
  <c r="Q711" i="5" s="1"/>
  <c r="O712" i="5"/>
  <c r="Q712" i="5" s="1"/>
  <c r="O713" i="5"/>
  <c r="Q713" i="5" s="1"/>
  <c r="O714" i="5"/>
  <c r="Q714" i="5" s="1"/>
  <c r="O715" i="5"/>
  <c r="Q715" i="5" s="1"/>
  <c r="O716" i="5"/>
  <c r="Q716" i="5" s="1"/>
  <c r="O717" i="5"/>
  <c r="Q717" i="5" s="1"/>
  <c r="O718" i="5"/>
  <c r="Q718" i="5" s="1"/>
  <c r="O719" i="5"/>
  <c r="Q719" i="5" s="1"/>
  <c r="O720" i="5"/>
  <c r="Q720" i="5" s="1"/>
  <c r="O721" i="5"/>
  <c r="Q721" i="5" s="1"/>
  <c r="O722" i="5"/>
  <c r="Q722" i="5" s="1"/>
  <c r="O723" i="5"/>
  <c r="Q723" i="5" s="1"/>
  <c r="O724" i="5"/>
  <c r="Q724" i="5" s="1"/>
  <c r="O725" i="5"/>
  <c r="Q725" i="5" s="1"/>
  <c r="O726" i="5"/>
  <c r="Q726" i="5" s="1"/>
  <c r="O727" i="5"/>
  <c r="Q727" i="5" s="1"/>
  <c r="O728" i="5"/>
  <c r="Q728" i="5" s="1"/>
  <c r="O729" i="5"/>
  <c r="Q729" i="5" s="1"/>
  <c r="O730" i="5"/>
  <c r="Q730" i="5" s="1"/>
  <c r="O731" i="5"/>
  <c r="Q731" i="5" s="1"/>
  <c r="O732" i="5"/>
  <c r="Q732" i="5" s="1"/>
  <c r="O733" i="5"/>
  <c r="Q733" i="5" s="1"/>
  <c r="O734" i="5"/>
  <c r="Q734" i="5" s="1"/>
  <c r="O735" i="5"/>
  <c r="Q735" i="5" s="1"/>
  <c r="O736" i="5"/>
  <c r="Q736" i="5" s="1"/>
  <c r="O737" i="5"/>
  <c r="Q737" i="5" s="1"/>
  <c r="O738" i="5"/>
  <c r="Q738" i="5" s="1"/>
  <c r="O739" i="5"/>
  <c r="Q739" i="5" s="1"/>
  <c r="O740" i="5"/>
  <c r="Q740" i="5" s="1"/>
  <c r="O741" i="5"/>
  <c r="Q741" i="5" s="1"/>
  <c r="O742" i="5"/>
  <c r="Q742" i="5" s="1"/>
  <c r="O743" i="5"/>
  <c r="Q743" i="5" s="1"/>
  <c r="O744" i="5"/>
  <c r="Q744" i="5" s="1"/>
  <c r="O745" i="5"/>
  <c r="Q745" i="5" s="1"/>
  <c r="O746" i="5"/>
  <c r="Q746" i="5" s="1"/>
  <c r="O747" i="5"/>
  <c r="Q747" i="5" s="1"/>
  <c r="O748" i="5"/>
  <c r="Q748" i="5" s="1"/>
  <c r="O749" i="5"/>
  <c r="Q749" i="5" s="1"/>
  <c r="O750" i="5"/>
  <c r="Q750" i="5" s="1"/>
  <c r="O751" i="5"/>
  <c r="Q751" i="5" s="1"/>
  <c r="O752" i="5"/>
  <c r="Q752" i="5" s="1"/>
  <c r="O753" i="5"/>
  <c r="Q753" i="5" s="1"/>
  <c r="O754" i="5"/>
  <c r="Q754" i="5" s="1"/>
  <c r="O755" i="5"/>
  <c r="Q755" i="5" s="1"/>
  <c r="O756" i="5"/>
  <c r="Q756" i="5" s="1"/>
  <c r="O757" i="5"/>
  <c r="Q757" i="5" s="1"/>
  <c r="O758" i="5"/>
  <c r="Q758" i="5" s="1"/>
  <c r="O759" i="5"/>
  <c r="Q759" i="5" s="1"/>
  <c r="O760" i="5"/>
  <c r="Q760" i="5" s="1"/>
  <c r="O761" i="5"/>
  <c r="Q761" i="5" s="1"/>
  <c r="O762" i="5"/>
  <c r="Q762" i="5" s="1"/>
  <c r="O763" i="5"/>
  <c r="Q763" i="5" s="1"/>
  <c r="O764" i="5"/>
  <c r="Q764" i="5" s="1"/>
  <c r="O765" i="5"/>
  <c r="Q765" i="5" s="1"/>
  <c r="O766" i="5"/>
  <c r="Q766" i="5" s="1"/>
  <c r="O767" i="5"/>
  <c r="Q767" i="5" s="1"/>
  <c r="O768" i="5"/>
  <c r="Q768" i="5" s="1"/>
  <c r="O769" i="5"/>
  <c r="Q769" i="5" s="1"/>
  <c r="O770" i="5"/>
  <c r="Q770" i="5" s="1"/>
  <c r="O771" i="5"/>
  <c r="Q771" i="5" s="1"/>
  <c r="O772" i="5"/>
  <c r="Q772" i="5" s="1"/>
  <c r="O773" i="5"/>
  <c r="Q773" i="5" s="1"/>
  <c r="O774" i="5"/>
  <c r="Q774" i="5" s="1"/>
  <c r="O775" i="5"/>
  <c r="Q775" i="5" s="1"/>
  <c r="O776" i="5"/>
  <c r="Q776" i="5" s="1"/>
  <c r="O777" i="5"/>
  <c r="Q777" i="5" s="1"/>
  <c r="O778" i="5"/>
  <c r="Q778" i="5" s="1"/>
  <c r="O779" i="5"/>
  <c r="Q779" i="5" s="1"/>
  <c r="O780" i="5"/>
  <c r="Q780" i="5" s="1"/>
  <c r="O781" i="5"/>
  <c r="Q781" i="5" s="1"/>
  <c r="O782" i="5"/>
  <c r="Q782" i="5" s="1"/>
  <c r="O783" i="5"/>
  <c r="Q783" i="5" s="1"/>
  <c r="O784" i="5"/>
  <c r="Q784" i="5" s="1"/>
  <c r="O785" i="5"/>
  <c r="Q785" i="5" s="1"/>
  <c r="O786" i="5"/>
  <c r="Q786" i="5" s="1"/>
  <c r="O787" i="5"/>
  <c r="Q787" i="5" s="1"/>
  <c r="O788" i="5"/>
  <c r="Q788" i="5" s="1"/>
  <c r="O789" i="5"/>
  <c r="Q789" i="5" s="1"/>
  <c r="O790" i="5"/>
  <c r="Q790" i="5" s="1"/>
  <c r="O791" i="5"/>
  <c r="Q791" i="5" s="1"/>
  <c r="O792" i="5"/>
  <c r="Q792" i="5" s="1"/>
  <c r="O793" i="5"/>
  <c r="Q793" i="5" s="1"/>
  <c r="O794" i="5"/>
  <c r="Q794" i="5" s="1"/>
  <c r="O795" i="5"/>
  <c r="Q795" i="5" s="1"/>
  <c r="O796" i="5"/>
  <c r="Q796" i="5" s="1"/>
  <c r="O797" i="5"/>
  <c r="Q797" i="5" s="1"/>
  <c r="O798" i="5"/>
  <c r="Q798" i="5" s="1"/>
  <c r="O799" i="5"/>
  <c r="Q799" i="5" s="1"/>
  <c r="O800" i="5"/>
  <c r="Q800" i="5" s="1"/>
  <c r="O801" i="5"/>
  <c r="Q801" i="5" s="1"/>
  <c r="O802" i="5"/>
  <c r="Q802" i="5" s="1"/>
  <c r="O803" i="5"/>
  <c r="Q803" i="5" s="1"/>
  <c r="O804" i="5"/>
  <c r="Q804" i="5" s="1"/>
  <c r="O805" i="5"/>
  <c r="Q805" i="5" s="1"/>
  <c r="O806" i="5"/>
  <c r="Q806" i="5" s="1"/>
  <c r="O807" i="5"/>
  <c r="Q807" i="5" s="1"/>
  <c r="O808" i="5"/>
  <c r="Q808" i="5" s="1"/>
  <c r="O809" i="5"/>
  <c r="Q809" i="5" s="1"/>
  <c r="O810" i="5"/>
  <c r="Q810" i="5" s="1"/>
  <c r="O811" i="5"/>
  <c r="Q811" i="5" s="1"/>
  <c r="O812" i="5"/>
  <c r="Q812" i="5" s="1"/>
  <c r="O813" i="5"/>
  <c r="Q813" i="5" s="1"/>
  <c r="O814" i="5"/>
  <c r="Q814" i="5" s="1"/>
  <c r="O815" i="5"/>
  <c r="Q815" i="5" s="1"/>
  <c r="O816" i="5"/>
  <c r="Q816" i="5" s="1"/>
  <c r="O817" i="5"/>
  <c r="Q817" i="5" s="1"/>
  <c r="O818" i="5"/>
  <c r="Q818" i="5" s="1"/>
  <c r="O819" i="5"/>
  <c r="Q819" i="5" s="1"/>
  <c r="O820" i="5"/>
  <c r="Q820" i="5" s="1"/>
  <c r="O821" i="5"/>
  <c r="Q821" i="5" s="1"/>
  <c r="O822" i="5"/>
  <c r="Q822" i="5" s="1"/>
  <c r="O823" i="5"/>
  <c r="Q823" i="5" s="1"/>
  <c r="O824" i="5"/>
  <c r="Q824" i="5" s="1"/>
  <c r="O825" i="5"/>
  <c r="Q825" i="5" s="1"/>
  <c r="O826" i="5"/>
  <c r="Q826" i="5" s="1"/>
  <c r="O827" i="5"/>
  <c r="Q827" i="5" s="1"/>
  <c r="O828" i="5"/>
  <c r="Q828" i="5" s="1"/>
  <c r="O829" i="5"/>
  <c r="Q829" i="5" s="1"/>
  <c r="O830" i="5"/>
  <c r="Q830" i="5" s="1"/>
  <c r="O831" i="5"/>
  <c r="Q831" i="5" s="1"/>
  <c r="O832" i="5"/>
  <c r="Q832" i="5" s="1"/>
  <c r="O833" i="5"/>
  <c r="Q833" i="5" s="1"/>
  <c r="O834" i="5"/>
  <c r="Q834" i="5" s="1"/>
  <c r="O835" i="5"/>
  <c r="Q835" i="5" s="1"/>
  <c r="O836" i="5"/>
  <c r="Q836" i="5" s="1"/>
  <c r="O837" i="5"/>
  <c r="Q837" i="5" s="1"/>
  <c r="O838" i="5"/>
  <c r="Q838" i="5" s="1"/>
  <c r="O839" i="5"/>
  <c r="Q839" i="5" s="1"/>
  <c r="O840" i="5"/>
  <c r="Q840" i="5" s="1"/>
  <c r="O841" i="5"/>
  <c r="Q841" i="5" s="1"/>
  <c r="O842" i="5"/>
  <c r="Q842" i="5" s="1"/>
  <c r="O843" i="5"/>
  <c r="Q843" i="5" s="1"/>
  <c r="O844" i="5"/>
  <c r="Q844" i="5" s="1"/>
  <c r="O845" i="5"/>
  <c r="Q845" i="5" s="1"/>
  <c r="O846" i="5"/>
  <c r="Q846" i="5" s="1"/>
  <c r="O847" i="5"/>
  <c r="Q847" i="5" s="1"/>
  <c r="O848" i="5"/>
  <c r="Q848" i="5" s="1"/>
  <c r="O849" i="5"/>
  <c r="Q849" i="5" s="1"/>
  <c r="O850" i="5"/>
  <c r="Q850" i="5" s="1"/>
  <c r="O851" i="5"/>
  <c r="Q851" i="5" s="1"/>
  <c r="O852" i="5"/>
  <c r="Q852" i="5" s="1"/>
  <c r="O853" i="5"/>
  <c r="Q853" i="5" s="1"/>
  <c r="O854" i="5"/>
  <c r="Q854" i="5" s="1"/>
  <c r="O855" i="5"/>
  <c r="Q855" i="5" s="1"/>
  <c r="O856" i="5"/>
  <c r="Q856" i="5" s="1"/>
  <c r="O857" i="5"/>
  <c r="Q857" i="5" s="1"/>
  <c r="O858" i="5"/>
  <c r="Q858" i="5" s="1"/>
  <c r="O859" i="5"/>
  <c r="Q859" i="5" s="1"/>
  <c r="O860" i="5"/>
  <c r="Q860" i="5" s="1"/>
  <c r="O861" i="5"/>
  <c r="Q861" i="5" s="1"/>
  <c r="O862" i="5"/>
  <c r="Q862" i="5" s="1"/>
  <c r="O863" i="5"/>
  <c r="Q863" i="5" s="1"/>
  <c r="O864" i="5"/>
  <c r="Q864" i="5" s="1"/>
  <c r="O865" i="5"/>
  <c r="Q865" i="5" s="1"/>
  <c r="O866" i="5"/>
  <c r="Q866" i="5" s="1"/>
  <c r="O867" i="5"/>
  <c r="Q867" i="5" s="1"/>
  <c r="O868" i="5"/>
  <c r="Q868" i="5" s="1"/>
  <c r="O869" i="5"/>
  <c r="Q869" i="5" s="1"/>
  <c r="O870" i="5"/>
  <c r="Q870" i="5" s="1"/>
  <c r="O871" i="5"/>
  <c r="Q871" i="5" s="1"/>
  <c r="O872" i="5"/>
  <c r="Q872" i="5" s="1"/>
  <c r="O873" i="5"/>
  <c r="Q873" i="5" s="1"/>
  <c r="O874" i="5"/>
  <c r="Q874" i="5" s="1"/>
  <c r="O875" i="5"/>
  <c r="Q875" i="5" s="1"/>
  <c r="O876" i="5"/>
  <c r="Q876" i="5" s="1"/>
  <c r="O877" i="5"/>
  <c r="Q877" i="5" s="1"/>
  <c r="O878" i="5"/>
  <c r="Q878" i="5" s="1"/>
  <c r="O879" i="5"/>
  <c r="Q879" i="5" s="1"/>
  <c r="O880" i="5"/>
  <c r="Q880" i="5" s="1"/>
  <c r="O881" i="5"/>
  <c r="Q881" i="5" s="1"/>
  <c r="O882" i="5"/>
  <c r="Q882" i="5" s="1"/>
  <c r="O883" i="5"/>
  <c r="Q883" i="5" s="1"/>
  <c r="O884" i="5"/>
  <c r="Q884" i="5" s="1"/>
  <c r="O885" i="5"/>
  <c r="Q885" i="5" s="1"/>
  <c r="O886" i="5"/>
  <c r="Q886" i="5" s="1"/>
  <c r="O887" i="5"/>
  <c r="Q887" i="5" s="1"/>
  <c r="O888" i="5"/>
  <c r="Q888" i="5" s="1"/>
  <c r="O889" i="5"/>
  <c r="Q889" i="5" s="1"/>
  <c r="O890" i="5"/>
  <c r="Q890" i="5" s="1"/>
  <c r="O891" i="5"/>
  <c r="Q891" i="5" s="1"/>
  <c r="O892" i="5"/>
  <c r="Q892" i="5" s="1"/>
  <c r="O893" i="5"/>
  <c r="Q893" i="5" s="1"/>
  <c r="O894" i="5"/>
  <c r="Q894" i="5" s="1"/>
  <c r="O895" i="5"/>
  <c r="Q895" i="5" s="1"/>
  <c r="O896" i="5"/>
  <c r="Q896" i="5" s="1"/>
  <c r="O897" i="5"/>
  <c r="Q897" i="5" s="1"/>
  <c r="O898" i="5"/>
  <c r="Q898" i="5" s="1"/>
  <c r="O899" i="5"/>
  <c r="Q899" i="5" s="1"/>
  <c r="O900" i="5"/>
  <c r="Q900" i="5" s="1"/>
  <c r="O901" i="5"/>
  <c r="Q901" i="5" s="1"/>
  <c r="O902" i="5"/>
  <c r="Q902" i="5" s="1"/>
  <c r="O903" i="5"/>
  <c r="Q903" i="5" s="1"/>
  <c r="O904" i="5"/>
  <c r="Q904" i="5" s="1"/>
  <c r="O905" i="5"/>
  <c r="Q905" i="5" s="1"/>
  <c r="O906" i="5"/>
  <c r="Q906" i="5" s="1"/>
  <c r="O907" i="5"/>
  <c r="Q907" i="5" s="1"/>
  <c r="O908" i="5"/>
  <c r="Q908" i="5" s="1"/>
  <c r="O909" i="5"/>
  <c r="Q909" i="5" s="1"/>
  <c r="O910" i="5"/>
  <c r="Q910" i="5" s="1"/>
  <c r="O911" i="5"/>
  <c r="Q911" i="5" s="1"/>
  <c r="O912" i="5"/>
  <c r="Q912" i="5" s="1"/>
  <c r="O913" i="5"/>
  <c r="Q913" i="5" s="1"/>
  <c r="O914" i="5"/>
  <c r="Q914" i="5" s="1"/>
  <c r="O915" i="5"/>
  <c r="Q915" i="5" s="1"/>
  <c r="O916" i="5"/>
  <c r="Q916" i="5" s="1"/>
  <c r="O917" i="5"/>
  <c r="Q917" i="5" s="1"/>
  <c r="O918" i="5"/>
  <c r="Q918" i="5" s="1"/>
  <c r="O919" i="5"/>
  <c r="Q919" i="5" s="1"/>
  <c r="O920" i="5"/>
  <c r="Q920" i="5" s="1"/>
  <c r="O921" i="5"/>
  <c r="Q921" i="5" s="1"/>
  <c r="O922" i="5"/>
  <c r="Q922" i="5" s="1"/>
  <c r="O923" i="5"/>
  <c r="Q923" i="5" s="1"/>
  <c r="O924" i="5"/>
  <c r="Q924" i="5" s="1"/>
  <c r="O925" i="5"/>
  <c r="Q925" i="5" s="1"/>
  <c r="O926" i="5"/>
  <c r="Q926" i="5" s="1"/>
  <c r="O927" i="5"/>
  <c r="Q927" i="5" s="1"/>
  <c r="O928" i="5"/>
  <c r="Q928" i="5" s="1"/>
  <c r="O929" i="5"/>
  <c r="Q929" i="5" s="1"/>
  <c r="O930" i="5"/>
  <c r="Q930" i="5" s="1"/>
  <c r="O931" i="5"/>
  <c r="Q931" i="5" s="1"/>
  <c r="O932" i="5"/>
  <c r="Q932" i="5" s="1"/>
  <c r="O933" i="5"/>
  <c r="Q933" i="5" s="1"/>
  <c r="O934" i="5"/>
  <c r="Q934" i="5" s="1"/>
  <c r="O935" i="5"/>
  <c r="Q935" i="5" s="1"/>
  <c r="O936" i="5"/>
  <c r="Q936" i="5" s="1"/>
  <c r="O937" i="5"/>
  <c r="Q937" i="5" s="1"/>
  <c r="O938" i="5"/>
  <c r="Q938" i="5" s="1"/>
  <c r="O939" i="5"/>
  <c r="Q939" i="5" s="1"/>
  <c r="O940" i="5"/>
  <c r="Q940" i="5" s="1"/>
  <c r="O941" i="5"/>
  <c r="Q941" i="5" s="1"/>
  <c r="O942" i="5"/>
  <c r="Q942" i="5" s="1"/>
  <c r="O943" i="5"/>
  <c r="Q943" i="5" s="1"/>
  <c r="O944" i="5"/>
  <c r="Q944" i="5" s="1"/>
  <c r="O945" i="5"/>
  <c r="Q945" i="5" s="1"/>
  <c r="O946" i="5"/>
  <c r="Q946" i="5" s="1"/>
  <c r="O947" i="5"/>
  <c r="Q947" i="5" s="1"/>
  <c r="O948" i="5"/>
  <c r="Q948" i="5" s="1"/>
  <c r="O949" i="5"/>
  <c r="Q949" i="5" s="1"/>
  <c r="O950" i="5"/>
  <c r="Q950" i="5" s="1"/>
  <c r="O951" i="5"/>
  <c r="Q951" i="5" s="1"/>
  <c r="O952" i="5"/>
  <c r="Q952" i="5" s="1"/>
  <c r="O953" i="5"/>
  <c r="Q953" i="5" s="1"/>
  <c r="O954" i="5"/>
  <c r="Q954" i="5" s="1"/>
  <c r="O955" i="5"/>
  <c r="Q955" i="5" s="1"/>
  <c r="O956" i="5"/>
  <c r="Q956" i="5" s="1"/>
  <c r="O957" i="5"/>
  <c r="Q957" i="5" s="1"/>
  <c r="O958" i="5"/>
  <c r="Q958" i="5" s="1"/>
  <c r="O959" i="5"/>
  <c r="Q959" i="5" s="1"/>
  <c r="O960" i="5"/>
  <c r="Q960" i="5" s="1"/>
  <c r="O961" i="5"/>
  <c r="Q961" i="5" s="1"/>
  <c r="O962" i="5"/>
  <c r="Q962" i="5" s="1"/>
  <c r="O963" i="5"/>
  <c r="Q963" i="5" s="1"/>
  <c r="O964" i="5"/>
  <c r="Q964" i="5" s="1"/>
  <c r="O965" i="5"/>
  <c r="Q965" i="5" s="1"/>
  <c r="O966" i="5"/>
  <c r="Q966" i="5" s="1"/>
  <c r="O967" i="5"/>
  <c r="Q967" i="5" s="1"/>
  <c r="O968" i="5"/>
  <c r="Q968" i="5" s="1"/>
  <c r="O969" i="5"/>
  <c r="Q969" i="5" s="1"/>
  <c r="O970" i="5"/>
  <c r="Q970" i="5" s="1"/>
  <c r="O971" i="5"/>
  <c r="Q971" i="5" s="1"/>
  <c r="O972" i="5"/>
  <c r="Q972" i="5" s="1"/>
  <c r="O973" i="5"/>
  <c r="Q973" i="5" s="1"/>
  <c r="O974" i="5"/>
  <c r="Q974" i="5" s="1"/>
  <c r="O975" i="5"/>
  <c r="Q975" i="5" s="1"/>
  <c r="O976" i="5"/>
  <c r="Q976" i="5" s="1"/>
  <c r="O977" i="5"/>
  <c r="Q977" i="5" s="1"/>
  <c r="O978" i="5"/>
  <c r="Q978" i="5" s="1"/>
  <c r="O979" i="5"/>
  <c r="Q979" i="5" s="1"/>
  <c r="O980" i="5"/>
  <c r="Q980" i="5" s="1"/>
  <c r="O981" i="5"/>
  <c r="Q981" i="5" s="1"/>
  <c r="O982" i="5"/>
  <c r="Q982" i="5" s="1"/>
  <c r="O983" i="5"/>
  <c r="Q983" i="5" s="1"/>
  <c r="O984" i="5"/>
  <c r="Q984" i="5" s="1"/>
  <c r="O985" i="5"/>
  <c r="Q985" i="5" s="1"/>
  <c r="O986" i="5"/>
  <c r="Q986" i="5" s="1"/>
  <c r="O987" i="5"/>
  <c r="Q987" i="5" s="1"/>
  <c r="O988" i="5"/>
  <c r="Q988" i="5" s="1"/>
  <c r="O989" i="5"/>
  <c r="Q989" i="5" s="1"/>
  <c r="O990" i="5"/>
  <c r="Q990" i="5" s="1"/>
  <c r="O991" i="5"/>
  <c r="Q991" i="5" s="1"/>
  <c r="O992" i="5"/>
  <c r="Q992" i="5" s="1"/>
  <c r="O993" i="5"/>
  <c r="Q993" i="5" s="1"/>
  <c r="O994" i="5"/>
  <c r="Q994" i="5" s="1"/>
  <c r="O995" i="5"/>
  <c r="Q995" i="5" s="1"/>
  <c r="O996" i="5"/>
  <c r="Q996" i="5" s="1"/>
  <c r="O997" i="5"/>
  <c r="Q997" i="5" s="1"/>
  <c r="O998" i="5"/>
  <c r="Q998" i="5" s="1"/>
  <c r="O999" i="5"/>
  <c r="Q999" i="5" s="1"/>
  <c r="O1000" i="5"/>
  <c r="Q1000" i="5" s="1"/>
  <c r="O1001" i="5"/>
  <c r="Q1001" i="5" s="1"/>
  <c r="O1002" i="5"/>
  <c r="Q1002" i="5" s="1"/>
  <c r="O1003" i="5"/>
  <c r="Q1003" i="5" s="1"/>
  <c r="O1004" i="5"/>
  <c r="Q1004" i="5" s="1"/>
  <c r="O1005" i="5"/>
  <c r="Q1005" i="5" s="1"/>
  <c r="O1006" i="5"/>
  <c r="Q1006" i="5" s="1"/>
  <c r="O1007" i="5"/>
  <c r="Q1007" i="5" s="1"/>
  <c r="O1008" i="5"/>
  <c r="Q1008" i="5" s="1"/>
  <c r="O1009" i="5"/>
  <c r="Q1009" i="5" s="1"/>
  <c r="O1010" i="5"/>
  <c r="Q1010" i="5" s="1"/>
  <c r="O1011" i="5"/>
  <c r="Q1011" i="5" s="1"/>
  <c r="O1012" i="5"/>
  <c r="Q1012" i="5" s="1"/>
  <c r="O1013" i="5"/>
  <c r="Q1013" i="5" s="1"/>
  <c r="O1014" i="5"/>
  <c r="Q1014" i="5" s="1"/>
  <c r="O1015" i="5"/>
  <c r="Q1015" i="5" s="1"/>
  <c r="O1016" i="5"/>
  <c r="Q1016" i="5" s="1"/>
  <c r="O1017" i="5"/>
  <c r="Q1017" i="5" s="1"/>
  <c r="O1018" i="5"/>
  <c r="Q1018" i="5" s="1"/>
  <c r="O1019" i="5"/>
  <c r="Q1019" i="5" s="1"/>
  <c r="O1020" i="5"/>
  <c r="Q1020" i="5" s="1"/>
  <c r="O1021" i="5"/>
  <c r="Q1021" i="5" s="1"/>
  <c r="O1022" i="5"/>
  <c r="Q1022" i="5" s="1"/>
  <c r="O1023" i="5"/>
  <c r="Q1023" i="5" s="1"/>
  <c r="O1024" i="5"/>
  <c r="Q1024" i="5" s="1"/>
  <c r="O1025" i="5"/>
  <c r="Q1025" i="5" s="1"/>
  <c r="O1026" i="5"/>
  <c r="Q1026" i="5" s="1"/>
  <c r="O1027" i="5"/>
  <c r="Q1027" i="5" s="1"/>
  <c r="O1028" i="5"/>
  <c r="Q1028" i="5" s="1"/>
  <c r="O1029" i="5"/>
  <c r="Q1029" i="5" s="1"/>
  <c r="O1030" i="5"/>
  <c r="Q1030" i="5" s="1"/>
  <c r="O1031" i="5"/>
  <c r="Q1031" i="5" s="1"/>
  <c r="O1032" i="5"/>
  <c r="Q1032" i="5" s="1"/>
  <c r="O1033" i="5"/>
  <c r="Q1033" i="5" s="1"/>
  <c r="O1034" i="5"/>
  <c r="Q1034" i="5" s="1"/>
  <c r="O1035" i="5"/>
  <c r="Q1035" i="5" s="1"/>
  <c r="O1036" i="5"/>
  <c r="Q1036" i="5" s="1"/>
  <c r="O1037" i="5"/>
  <c r="Q1037" i="5" s="1"/>
  <c r="O1038" i="5"/>
  <c r="Q1038" i="5" s="1"/>
  <c r="O1039" i="5"/>
  <c r="Q1039" i="5" s="1"/>
  <c r="O1040" i="5"/>
  <c r="Q1040" i="5" s="1"/>
  <c r="O1041" i="5"/>
  <c r="Q1041" i="5" s="1"/>
  <c r="O1042" i="5"/>
  <c r="Q1042" i="5" s="1"/>
  <c r="O1043" i="5"/>
  <c r="Q1043" i="5" s="1"/>
  <c r="O1044" i="5"/>
  <c r="Q1044" i="5" s="1"/>
  <c r="O1045" i="5"/>
  <c r="Q1045" i="5" s="1"/>
  <c r="O1046" i="5"/>
  <c r="Q1046" i="5" s="1"/>
  <c r="O1047" i="5"/>
  <c r="Q1047" i="5" s="1"/>
  <c r="O1048" i="5"/>
  <c r="Q1048" i="5" s="1"/>
  <c r="O1049" i="5"/>
  <c r="Q1049" i="5" s="1"/>
  <c r="O1050" i="5"/>
  <c r="Q1050" i="5" s="1"/>
  <c r="O1051" i="5"/>
  <c r="Q1051" i="5" s="1"/>
  <c r="O1052" i="5"/>
  <c r="Q1052" i="5" s="1"/>
  <c r="O1053" i="5"/>
  <c r="Q1053" i="5" s="1"/>
  <c r="O1054" i="5"/>
  <c r="Q1054" i="5" s="1"/>
  <c r="O1055" i="5"/>
  <c r="Q1055" i="5" s="1"/>
  <c r="O1056" i="5"/>
  <c r="Q1056" i="5" s="1"/>
  <c r="O1057" i="5"/>
  <c r="Q1057" i="5" s="1"/>
  <c r="O1058" i="5"/>
  <c r="Q1058" i="5" s="1"/>
  <c r="O1059" i="5"/>
  <c r="Q1059" i="5" s="1"/>
  <c r="O1060" i="5"/>
  <c r="Q1060" i="5" s="1"/>
  <c r="O1061" i="5"/>
  <c r="Q1061" i="5" s="1"/>
  <c r="O1062" i="5"/>
  <c r="Q1062" i="5" s="1"/>
  <c r="O1063" i="5"/>
  <c r="Q1063" i="5" s="1"/>
  <c r="O1064" i="5"/>
  <c r="Q1064" i="5" s="1"/>
  <c r="O1065" i="5"/>
  <c r="Q1065" i="5" s="1"/>
  <c r="O1066" i="5"/>
  <c r="Q1066" i="5" s="1"/>
  <c r="O1067" i="5"/>
  <c r="Q1067" i="5" s="1"/>
  <c r="O1068" i="5"/>
  <c r="Q1068" i="5" s="1"/>
  <c r="O1069" i="5"/>
  <c r="Q1069" i="5" s="1"/>
  <c r="O1070" i="5"/>
  <c r="Q1070" i="5" s="1"/>
  <c r="O1071" i="5"/>
  <c r="Q1071" i="5" s="1"/>
  <c r="O1072" i="5"/>
  <c r="Q1072" i="5" s="1"/>
  <c r="O1073" i="5"/>
  <c r="Q1073" i="5" s="1"/>
  <c r="O1074" i="5"/>
  <c r="Q1074" i="5" s="1"/>
  <c r="O1075" i="5"/>
  <c r="Q1075" i="5" s="1"/>
  <c r="O1076" i="5"/>
  <c r="Q1076" i="5" s="1"/>
  <c r="O1077" i="5"/>
  <c r="Q1077" i="5" s="1"/>
  <c r="O1078" i="5"/>
  <c r="Q1078" i="5" s="1"/>
  <c r="O1079" i="5"/>
  <c r="Q1079" i="5" s="1"/>
  <c r="O1080" i="5"/>
  <c r="Q1080" i="5" s="1"/>
  <c r="O1081" i="5"/>
  <c r="Q1081" i="5" s="1"/>
  <c r="O1082" i="5"/>
  <c r="Q1082" i="5" s="1"/>
  <c r="O1083" i="5"/>
  <c r="Q1083" i="5" s="1"/>
  <c r="O1084" i="5"/>
  <c r="Q1084" i="5" s="1"/>
  <c r="O1085" i="5"/>
  <c r="Q1085" i="5" s="1"/>
  <c r="O1086" i="5"/>
  <c r="Q1086" i="5" s="1"/>
  <c r="O1087" i="5"/>
  <c r="Q1087" i="5" s="1"/>
  <c r="O1088" i="5"/>
  <c r="Q1088" i="5" s="1"/>
  <c r="O1089" i="5"/>
  <c r="Q1089" i="5" s="1"/>
  <c r="O1090" i="5"/>
  <c r="Q1090" i="5" s="1"/>
  <c r="O1091" i="5"/>
  <c r="Q1091" i="5" s="1"/>
  <c r="O1092" i="5"/>
  <c r="Q1092" i="5" s="1"/>
  <c r="O1093" i="5"/>
  <c r="Q1093" i="5" s="1"/>
  <c r="O1094" i="5"/>
  <c r="Q1094" i="5" s="1"/>
  <c r="O1095" i="5"/>
  <c r="Q1095" i="5" s="1"/>
  <c r="O1096" i="5"/>
  <c r="Q1096" i="5" s="1"/>
  <c r="O1097" i="5"/>
  <c r="Q1097" i="5" s="1"/>
  <c r="O1098" i="5"/>
  <c r="Q1098" i="5" s="1"/>
  <c r="O1099" i="5"/>
  <c r="Q1099" i="5" s="1"/>
  <c r="O1100" i="5"/>
  <c r="Q1100" i="5" s="1"/>
  <c r="O1101" i="5"/>
  <c r="Q1101" i="5" s="1"/>
  <c r="O1102" i="5"/>
  <c r="Q1102" i="5" s="1"/>
  <c r="O1103" i="5"/>
  <c r="Q1103" i="5" s="1"/>
  <c r="O1104" i="5"/>
  <c r="Q1104" i="5" s="1"/>
  <c r="O1105" i="5"/>
  <c r="Q1105" i="5" s="1"/>
  <c r="O1106" i="5"/>
  <c r="Q1106" i="5" s="1"/>
  <c r="O1107" i="5"/>
  <c r="Q1107" i="5" s="1"/>
  <c r="O1108" i="5"/>
  <c r="Q1108" i="5" s="1"/>
  <c r="O1109" i="5"/>
  <c r="Q1109" i="5" s="1"/>
  <c r="O1110" i="5"/>
  <c r="Q1110" i="5" s="1"/>
  <c r="O1111" i="5"/>
  <c r="Q1111" i="5" s="1"/>
  <c r="O1112" i="5"/>
  <c r="Q1112" i="5" s="1"/>
  <c r="O1113" i="5"/>
  <c r="Q1113" i="5" s="1"/>
  <c r="O1114" i="5"/>
  <c r="Q1114" i="5" s="1"/>
  <c r="O1115" i="5"/>
  <c r="Q1115" i="5" s="1"/>
  <c r="O1116" i="5"/>
  <c r="Q1116" i="5" s="1"/>
  <c r="O1117" i="5"/>
  <c r="Q1117" i="5" s="1"/>
  <c r="O1118" i="5"/>
  <c r="Q1118" i="5" s="1"/>
  <c r="O1119" i="5"/>
  <c r="Q1119" i="5" s="1"/>
  <c r="O1120" i="5"/>
  <c r="Q1120" i="5" s="1"/>
  <c r="O1121" i="5"/>
  <c r="Q1121" i="5" s="1"/>
  <c r="O1122" i="5"/>
  <c r="Q1122" i="5" s="1"/>
  <c r="O1123" i="5"/>
  <c r="Q1123" i="5" s="1"/>
  <c r="O1124" i="5"/>
  <c r="Q1124" i="5" s="1"/>
  <c r="O1125" i="5"/>
  <c r="Q1125" i="5" s="1"/>
  <c r="O1126" i="5"/>
  <c r="Q1126" i="5" s="1"/>
  <c r="O1127" i="5"/>
  <c r="Q1127" i="5" s="1"/>
  <c r="O1128" i="5"/>
  <c r="Q1128" i="5" s="1"/>
  <c r="O1129" i="5"/>
  <c r="Q1129" i="5" s="1"/>
  <c r="O1130" i="5"/>
  <c r="Q1130" i="5" s="1"/>
  <c r="O1131" i="5"/>
  <c r="Q1131" i="5" s="1"/>
  <c r="O1132" i="5"/>
  <c r="Q1132" i="5" s="1"/>
  <c r="O1133" i="5"/>
  <c r="Q1133" i="5" s="1"/>
  <c r="O1134" i="5"/>
  <c r="Q1134" i="5" s="1"/>
  <c r="O1135" i="5"/>
  <c r="Q1135" i="5" s="1"/>
  <c r="O1136" i="5"/>
  <c r="Q1136" i="5" s="1"/>
  <c r="O1137" i="5"/>
  <c r="Q1137" i="5" s="1"/>
  <c r="O1138" i="5"/>
  <c r="Q1138" i="5" s="1"/>
  <c r="O1139" i="5"/>
  <c r="Q1139" i="5" s="1"/>
  <c r="O1140" i="5"/>
  <c r="Q1140" i="5" s="1"/>
  <c r="O1141" i="5"/>
  <c r="Q1141" i="5" s="1"/>
  <c r="O1142" i="5"/>
  <c r="Q1142" i="5" s="1"/>
  <c r="O1143" i="5"/>
  <c r="Q1143" i="5" s="1"/>
  <c r="O1144" i="5"/>
  <c r="Q1144" i="5" s="1"/>
  <c r="O1145" i="5"/>
  <c r="Q1145" i="5" s="1"/>
  <c r="O1146" i="5"/>
  <c r="Q1146" i="5" s="1"/>
  <c r="O1147" i="5"/>
  <c r="Q1147" i="5" s="1"/>
  <c r="O1148" i="5"/>
  <c r="Q1148" i="5" s="1"/>
  <c r="O1149" i="5"/>
  <c r="Q1149" i="5" s="1"/>
  <c r="O1150" i="5"/>
  <c r="Q1150" i="5" s="1"/>
  <c r="O1151" i="5"/>
  <c r="Q1151" i="5" s="1"/>
  <c r="O1152" i="5"/>
  <c r="Q1152" i="5" s="1"/>
  <c r="O1153" i="5"/>
  <c r="Q1153" i="5" s="1"/>
  <c r="O1154" i="5"/>
  <c r="Q1154" i="5" s="1"/>
  <c r="O1155" i="5"/>
  <c r="Q1155" i="5" s="1"/>
  <c r="O1156" i="5"/>
  <c r="Q1156" i="5" s="1"/>
  <c r="O1157" i="5"/>
  <c r="Q1157" i="5" s="1"/>
  <c r="O1158" i="5"/>
  <c r="Q1158" i="5" s="1"/>
  <c r="O1159" i="5"/>
  <c r="Q1159" i="5" s="1"/>
  <c r="O1160" i="5"/>
  <c r="Q1160" i="5" s="1"/>
  <c r="O1161" i="5"/>
  <c r="Q1161" i="5" s="1"/>
  <c r="O1162" i="5"/>
  <c r="Q1162" i="5" s="1"/>
  <c r="O1163" i="5"/>
  <c r="Q1163" i="5" s="1"/>
  <c r="O1164" i="5"/>
  <c r="Q1164" i="5" s="1"/>
  <c r="O1165" i="5"/>
  <c r="Q1165" i="5" s="1"/>
  <c r="O1166" i="5"/>
  <c r="Q1166" i="5" s="1"/>
  <c r="O1167" i="5"/>
  <c r="Q1167" i="5" s="1"/>
  <c r="O1168" i="5"/>
  <c r="Q1168" i="5" s="1"/>
  <c r="O1169" i="5"/>
  <c r="Q1169" i="5" s="1"/>
  <c r="O1170" i="5"/>
  <c r="Q1170" i="5" s="1"/>
  <c r="O1171" i="5"/>
  <c r="Q1171" i="5" s="1"/>
  <c r="O1172" i="5"/>
  <c r="Q1172" i="5" s="1"/>
  <c r="O1173" i="5"/>
  <c r="Q1173" i="5" s="1"/>
  <c r="O1174" i="5"/>
  <c r="Q1174" i="5" s="1"/>
  <c r="O1175" i="5"/>
  <c r="Q1175" i="5" s="1"/>
  <c r="O1176" i="5"/>
  <c r="Q1176" i="5" s="1"/>
  <c r="O1177" i="5"/>
  <c r="Q1177" i="5" s="1"/>
  <c r="O1178" i="5"/>
  <c r="Q1178" i="5" s="1"/>
  <c r="O1179" i="5"/>
  <c r="Q1179" i="5" s="1"/>
  <c r="O1180" i="5"/>
  <c r="Q1180" i="5" s="1"/>
  <c r="O1181" i="5"/>
  <c r="Q1181" i="5" s="1"/>
  <c r="O1182" i="5"/>
  <c r="Q1182" i="5" s="1"/>
  <c r="O1183" i="5"/>
  <c r="Q1183" i="5" s="1"/>
  <c r="O1184" i="5"/>
  <c r="Q1184" i="5" s="1"/>
  <c r="O1185" i="5"/>
  <c r="Q1185" i="5" s="1"/>
  <c r="O1186" i="5"/>
  <c r="Q1186" i="5" s="1"/>
  <c r="O1187" i="5"/>
  <c r="Q1187" i="5" s="1"/>
  <c r="O1188" i="5"/>
  <c r="Q1188" i="5" s="1"/>
  <c r="O1189" i="5"/>
  <c r="Q1189" i="5" s="1"/>
  <c r="O1190" i="5"/>
  <c r="Q1190" i="5" s="1"/>
  <c r="O1191" i="5"/>
  <c r="Q1191" i="5" s="1"/>
  <c r="O1192" i="5"/>
  <c r="Q1192" i="5" s="1"/>
  <c r="O1193" i="5"/>
  <c r="Q1193" i="5" s="1"/>
  <c r="O1194" i="5"/>
  <c r="Q1194" i="5" s="1"/>
  <c r="O1195" i="5"/>
  <c r="Q1195" i="5" s="1"/>
  <c r="O1196" i="5"/>
  <c r="Q1196" i="5" s="1"/>
  <c r="O1197" i="5"/>
  <c r="Q1197" i="5" s="1"/>
  <c r="O1198" i="5"/>
  <c r="Q1198" i="5" s="1"/>
  <c r="O1199" i="5"/>
  <c r="Q1199" i="5" s="1"/>
  <c r="O1200" i="5"/>
  <c r="Q1200" i="5" s="1"/>
  <c r="O1201" i="5"/>
  <c r="Q1201" i="5" s="1"/>
  <c r="O1202" i="5"/>
  <c r="Q1202" i="5" s="1"/>
  <c r="O1203" i="5"/>
  <c r="Q1203" i="5" s="1"/>
  <c r="O1204" i="5"/>
  <c r="Q1204" i="5" s="1"/>
  <c r="O1205" i="5"/>
  <c r="Q1205" i="5" s="1"/>
  <c r="O1206" i="5"/>
  <c r="Q1206" i="5" s="1"/>
  <c r="O1207" i="5"/>
  <c r="Q1207" i="5" s="1"/>
  <c r="O1208" i="5"/>
  <c r="Q1208" i="5" s="1"/>
  <c r="O1209" i="5"/>
  <c r="Q1209" i="5" s="1"/>
  <c r="O1210" i="5"/>
  <c r="Q1210" i="5" s="1"/>
  <c r="O1211" i="5"/>
  <c r="Q1211" i="5" s="1"/>
  <c r="O1212" i="5"/>
  <c r="Q1212" i="5" s="1"/>
  <c r="O1213" i="5"/>
  <c r="Q1213" i="5" s="1"/>
  <c r="O1214" i="5"/>
  <c r="Q1214" i="5" s="1"/>
  <c r="O1215" i="5"/>
  <c r="Q1215" i="5" s="1"/>
  <c r="O1216" i="5"/>
  <c r="Q1216" i="5" s="1"/>
  <c r="O1217" i="5"/>
  <c r="Q1217" i="5" s="1"/>
  <c r="O1218" i="5"/>
  <c r="Q1218" i="5" s="1"/>
  <c r="O1219" i="5"/>
  <c r="Q1219" i="5" s="1"/>
  <c r="O1220" i="5"/>
  <c r="Q1220" i="5" s="1"/>
  <c r="O1221" i="5"/>
  <c r="Q1221" i="5" s="1"/>
  <c r="O1222" i="5"/>
  <c r="Q1222" i="5" s="1"/>
  <c r="O1223" i="5"/>
  <c r="Q1223" i="5" s="1"/>
  <c r="O1224" i="5"/>
  <c r="Q1224" i="5" s="1"/>
  <c r="O1225" i="5"/>
  <c r="Q1225" i="5" s="1"/>
  <c r="O1226" i="5"/>
  <c r="Q1226" i="5" s="1"/>
  <c r="O1227" i="5"/>
  <c r="Q1227" i="5" s="1"/>
  <c r="O1228" i="5"/>
  <c r="Q1228" i="5" s="1"/>
  <c r="O1229" i="5"/>
  <c r="Q1229" i="5" s="1"/>
  <c r="O1230" i="5"/>
  <c r="Q1230" i="5" s="1"/>
  <c r="O1231" i="5"/>
  <c r="Q1231" i="5" s="1"/>
  <c r="O1232" i="5"/>
  <c r="Q1232" i="5" s="1"/>
  <c r="O1233" i="5"/>
  <c r="Q1233" i="5" s="1"/>
  <c r="O1234" i="5"/>
  <c r="Q1234" i="5" s="1"/>
  <c r="O1235" i="5"/>
  <c r="Q1235" i="5" s="1"/>
  <c r="O1236" i="5"/>
  <c r="Q1236" i="5" s="1"/>
  <c r="O1237" i="5"/>
  <c r="Q1237" i="5" s="1"/>
  <c r="O1238" i="5"/>
  <c r="Q1238" i="5" s="1"/>
  <c r="O1239" i="5"/>
  <c r="Q1239" i="5" s="1"/>
  <c r="O1240" i="5"/>
  <c r="Q1240" i="5" s="1"/>
  <c r="O1241" i="5"/>
  <c r="Q1241" i="5" s="1"/>
  <c r="O1242" i="5"/>
  <c r="Q1242" i="5" s="1"/>
  <c r="O1243" i="5"/>
  <c r="Q1243" i="5" s="1"/>
  <c r="O1244" i="5"/>
  <c r="Q1244" i="5" s="1"/>
  <c r="O1245" i="5"/>
  <c r="Q1245" i="5" s="1"/>
  <c r="O1246" i="5"/>
  <c r="Q1246" i="5" s="1"/>
  <c r="O1247" i="5"/>
  <c r="Q1247" i="5" s="1"/>
  <c r="O1248" i="5"/>
  <c r="Q1248" i="5" s="1"/>
  <c r="O1249" i="5"/>
  <c r="Q1249" i="5" s="1"/>
  <c r="O1250" i="5"/>
  <c r="Q1250" i="5" s="1"/>
  <c r="O1251" i="5"/>
  <c r="Q1251" i="5" s="1"/>
  <c r="O1252" i="5"/>
  <c r="Q1252" i="5" s="1"/>
  <c r="O1253" i="5"/>
  <c r="Q1253" i="5" s="1"/>
  <c r="O1254" i="5"/>
  <c r="Q1254" i="5" s="1"/>
  <c r="O1255" i="5"/>
  <c r="Q1255" i="5" s="1"/>
  <c r="O1256" i="5"/>
  <c r="Q1256" i="5" s="1"/>
  <c r="O1257" i="5"/>
  <c r="Q1257" i="5" s="1"/>
  <c r="O1258" i="5"/>
  <c r="Q1258" i="5" s="1"/>
  <c r="O1259" i="5"/>
  <c r="Q1259" i="5" s="1"/>
  <c r="O1260" i="5"/>
  <c r="Q1260" i="5" s="1"/>
  <c r="O1261" i="5"/>
  <c r="Q1261" i="5" s="1"/>
  <c r="O1262" i="5"/>
  <c r="Q1262" i="5" s="1"/>
  <c r="O1263" i="5"/>
  <c r="Q1263" i="5" s="1"/>
  <c r="O1264" i="5"/>
  <c r="Q1264" i="5" s="1"/>
  <c r="O1265" i="5"/>
  <c r="Q1265" i="5" s="1"/>
  <c r="O1266" i="5"/>
  <c r="Q1266" i="5" s="1"/>
  <c r="O1267" i="5"/>
  <c r="Q1267" i="5" s="1"/>
  <c r="O1268" i="5"/>
  <c r="Q1268" i="5" s="1"/>
  <c r="O1269" i="5"/>
  <c r="Q1269" i="5" s="1"/>
  <c r="O1270" i="5"/>
  <c r="Q1270" i="5" s="1"/>
  <c r="O1271" i="5"/>
  <c r="Q1271" i="5" s="1"/>
  <c r="O1272" i="5"/>
  <c r="Q1272" i="5" s="1"/>
  <c r="O1273" i="5"/>
  <c r="Q1273" i="5" s="1"/>
  <c r="O1274" i="5"/>
  <c r="Q1274" i="5" s="1"/>
  <c r="O1275" i="5"/>
  <c r="Q1275" i="5" s="1"/>
  <c r="O1276" i="5"/>
  <c r="Q1276" i="5" s="1"/>
  <c r="O1277" i="5"/>
  <c r="Q1277" i="5" s="1"/>
  <c r="O1278" i="5"/>
  <c r="Q1278" i="5" s="1"/>
  <c r="O1279" i="5"/>
  <c r="Q1279" i="5" s="1"/>
  <c r="O1280" i="5"/>
  <c r="Q1280" i="5" s="1"/>
  <c r="O1281" i="5"/>
  <c r="Q1281" i="5" s="1"/>
  <c r="O1282" i="5"/>
  <c r="Q1282" i="5" s="1"/>
  <c r="O1283" i="5"/>
  <c r="Q1283" i="5" s="1"/>
  <c r="O1284" i="5"/>
  <c r="Q1284" i="5" s="1"/>
  <c r="O1285" i="5"/>
  <c r="Q1285" i="5" s="1"/>
  <c r="O1286" i="5"/>
  <c r="Q1286" i="5" s="1"/>
  <c r="O1287" i="5"/>
  <c r="Q1287" i="5" s="1"/>
  <c r="O1288" i="5"/>
  <c r="Q1288" i="5" s="1"/>
  <c r="O1289" i="5"/>
  <c r="Q1289" i="5" s="1"/>
  <c r="O1290" i="5"/>
  <c r="Q1290" i="5" s="1"/>
  <c r="O1291" i="5"/>
  <c r="Q1291" i="5" s="1"/>
  <c r="O1292" i="5"/>
  <c r="Q1292" i="5" s="1"/>
  <c r="O1293" i="5"/>
  <c r="Q1293" i="5" s="1"/>
  <c r="O1294" i="5"/>
  <c r="Q1294" i="5" s="1"/>
  <c r="O1295" i="5"/>
  <c r="Q1295" i="5" s="1"/>
  <c r="O1296" i="5"/>
  <c r="Q1296" i="5" s="1"/>
  <c r="O1297" i="5"/>
  <c r="Q1297" i="5" s="1"/>
  <c r="O1298" i="5"/>
  <c r="Q1298" i="5" s="1"/>
  <c r="O1299" i="5"/>
  <c r="Q1299" i="5" s="1"/>
  <c r="O1300" i="5"/>
  <c r="Q1300" i="5" s="1"/>
  <c r="O1301" i="5"/>
  <c r="Q1301" i="5" s="1"/>
  <c r="O1302" i="5"/>
  <c r="Q1302" i="5" s="1"/>
  <c r="O1303" i="5"/>
  <c r="Q1303" i="5" s="1"/>
  <c r="O1304" i="5"/>
  <c r="Q1304" i="5" s="1"/>
  <c r="O1305" i="5"/>
  <c r="Q1305" i="5" s="1"/>
  <c r="O1306" i="5"/>
  <c r="Q1306" i="5" s="1"/>
  <c r="O1307" i="5"/>
  <c r="Q1307" i="5" s="1"/>
  <c r="O1308" i="5"/>
  <c r="Q1308" i="5" s="1"/>
  <c r="O1309" i="5"/>
  <c r="Q1309" i="5" s="1"/>
  <c r="O1310" i="5"/>
  <c r="Q1310" i="5" s="1"/>
  <c r="O1311" i="5"/>
  <c r="Q1311" i="5" s="1"/>
  <c r="O1312" i="5"/>
  <c r="Q1312" i="5" s="1"/>
  <c r="O1313" i="5"/>
  <c r="Q1313" i="5" s="1"/>
  <c r="O1314" i="5"/>
  <c r="Q1314" i="5" s="1"/>
  <c r="O1315" i="5"/>
  <c r="Q1315" i="5" s="1"/>
  <c r="O1316" i="5"/>
  <c r="Q1316" i="5" s="1"/>
  <c r="O1317" i="5"/>
  <c r="Q1317" i="5" s="1"/>
  <c r="O1318" i="5"/>
  <c r="Q1318" i="5" s="1"/>
  <c r="O1319" i="5"/>
  <c r="Q1319" i="5" s="1"/>
  <c r="O1320" i="5"/>
  <c r="Q1320" i="5" s="1"/>
  <c r="O1321" i="5"/>
  <c r="Q1321" i="5" s="1"/>
  <c r="O1322" i="5"/>
  <c r="Q1322" i="5" s="1"/>
  <c r="O1323" i="5"/>
  <c r="Q1323" i="5" s="1"/>
  <c r="O1324" i="5"/>
  <c r="Q1324" i="5" s="1"/>
  <c r="O1325" i="5"/>
  <c r="Q1325" i="5" s="1"/>
  <c r="O1326" i="5"/>
  <c r="Q1326" i="5" s="1"/>
  <c r="O1327" i="5"/>
  <c r="Q1327" i="5" s="1"/>
  <c r="O1328" i="5"/>
  <c r="Q1328" i="5" s="1"/>
  <c r="O1329" i="5"/>
  <c r="Q1329" i="5" s="1"/>
  <c r="O1330" i="5"/>
  <c r="Q1330" i="5" s="1"/>
  <c r="O1331" i="5"/>
  <c r="Q1331" i="5" s="1"/>
  <c r="O1332" i="5"/>
  <c r="Q1332" i="5" s="1"/>
  <c r="O1333" i="5"/>
  <c r="Q1333" i="5" s="1"/>
  <c r="O1334" i="5"/>
  <c r="Q1334" i="5" s="1"/>
  <c r="O1335" i="5"/>
  <c r="Q1335" i="5" s="1"/>
  <c r="O1336" i="5"/>
  <c r="Q1336" i="5" s="1"/>
  <c r="O1337" i="5"/>
  <c r="Q1337" i="5" s="1"/>
  <c r="O1338" i="5"/>
  <c r="Q1338" i="5" s="1"/>
  <c r="O1339" i="5"/>
  <c r="Q1339" i="5" s="1"/>
  <c r="O1340" i="5"/>
  <c r="Q1340" i="5" s="1"/>
  <c r="O1341" i="5"/>
  <c r="Q1341" i="5" s="1"/>
  <c r="O1342" i="5"/>
  <c r="Q1342" i="5" s="1"/>
  <c r="O1343" i="5"/>
  <c r="Q1343" i="5" s="1"/>
  <c r="O1344" i="5"/>
  <c r="Q1344" i="5" s="1"/>
  <c r="O1345" i="5"/>
  <c r="Q1345" i="5" s="1"/>
  <c r="O1346" i="5"/>
  <c r="Q1346" i="5" s="1"/>
  <c r="O1347" i="5"/>
  <c r="Q1347" i="5" s="1"/>
  <c r="O1348" i="5"/>
  <c r="Q1348" i="5" s="1"/>
  <c r="O1349" i="5"/>
  <c r="Q1349" i="5" s="1"/>
  <c r="O1350" i="5"/>
  <c r="Q1350" i="5" s="1"/>
  <c r="O1351" i="5"/>
  <c r="Q1351" i="5" s="1"/>
  <c r="O1352" i="5"/>
  <c r="Q1352" i="5" s="1"/>
  <c r="O1353" i="5"/>
  <c r="Q1353" i="5" s="1"/>
  <c r="O1354" i="5"/>
  <c r="Q1354" i="5" s="1"/>
  <c r="O1355" i="5"/>
  <c r="Q1355" i="5" s="1"/>
  <c r="O1356" i="5"/>
  <c r="Q1356" i="5" s="1"/>
  <c r="O1357" i="5"/>
  <c r="Q1357" i="5" s="1"/>
  <c r="O1358" i="5"/>
  <c r="Q1358" i="5" s="1"/>
  <c r="O1359" i="5"/>
  <c r="Q1359" i="5" s="1"/>
  <c r="O1360" i="5"/>
  <c r="Q1360" i="5" s="1"/>
  <c r="O1361" i="5"/>
  <c r="Q1361" i="5" s="1"/>
  <c r="O1362" i="5"/>
  <c r="Q1362" i="5" s="1"/>
  <c r="O1363" i="5"/>
  <c r="Q1363" i="5" s="1"/>
  <c r="O1364" i="5"/>
  <c r="Q1364" i="5" s="1"/>
  <c r="O1365" i="5"/>
  <c r="Q1365" i="5" s="1"/>
  <c r="O1366" i="5"/>
  <c r="Q1366" i="5" s="1"/>
  <c r="O1367" i="5"/>
  <c r="Q1367" i="5" s="1"/>
  <c r="O1368" i="5"/>
  <c r="Q1368" i="5" s="1"/>
  <c r="O1369" i="5"/>
  <c r="Q1369" i="5" s="1"/>
  <c r="O1370" i="5"/>
  <c r="Q1370" i="5" s="1"/>
  <c r="O1371" i="5"/>
  <c r="Q1371" i="5" s="1"/>
  <c r="O1372" i="5"/>
  <c r="Q1372" i="5" s="1"/>
  <c r="O1373" i="5"/>
  <c r="Q1373" i="5" s="1"/>
  <c r="O1374" i="5"/>
  <c r="Q1374" i="5" s="1"/>
  <c r="O1375" i="5"/>
  <c r="Q1375" i="5" s="1"/>
  <c r="O1376" i="5"/>
  <c r="Q1376" i="5" s="1"/>
  <c r="O1377" i="5"/>
  <c r="Q1377" i="5" s="1"/>
  <c r="O1378" i="5"/>
  <c r="Q1378" i="5" s="1"/>
  <c r="O1379" i="5"/>
  <c r="Q1379" i="5" s="1"/>
  <c r="O1380" i="5"/>
  <c r="Q1380" i="5" s="1"/>
  <c r="O1381" i="5"/>
  <c r="Q1381" i="5" s="1"/>
  <c r="O1382" i="5"/>
  <c r="Q1382" i="5" s="1"/>
  <c r="O1383" i="5"/>
  <c r="Q1383" i="5" s="1"/>
  <c r="O1384" i="5"/>
  <c r="Q1384" i="5" s="1"/>
  <c r="O1385" i="5"/>
  <c r="Q1385" i="5" s="1"/>
  <c r="O1386" i="5"/>
  <c r="Q1386" i="5" s="1"/>
  <c r="O1387" i="5"/>
  <c r="Q1387" i="5" s="1"/>
  <c r="O1388" i="5"/>
  <c r="Q1388" i="5" s="1"/>
  <c r="O1389" i="5"/>
  <c r="Q1389" i="5" s="1"/>
  <c r="O1390" i="5"/>
  <c r="Q1390" i="5" s="1"/>
  <c r="O1391" i="5"/>
  <c r="Q1391" i="5" s="1"/>
  <c r="O1392" i="5"/>
  <c r="Q1392" i="5" s="1"/>
  <c r="O1393" i="5"/>
  <c r="Q1393" i="5" s="1"/>
  <c r="O1394" i="5"/>
  <c r="Q1394" i="5" s="1"/>
  <c r="O1395" i="5"/>
  <c r="Q1395" i="5" s="1"/>
  <c r="O1396" i="5"/>
  <c r="Q1396" i="5" s="1"/>
  <c r="O1397" i="5"/>
  <c r="Q1397" i="5" s="1"/>
  <c r="O1398" i="5"/>
  <c r="Q1398" i="5" s="1"/>
  <c r="O1399" i="5"/>
  <c r="Q1399" i="5" s="1"/>
  <c r="O1400" i="5"/>
  <c r="Q1400" i="5" s="1"/>
  <c r="O1401" i="5"/>
  <c r="Q1401" i="5" s="1"/>
  <c r="O1402" i="5"/>
  <c r="Q1402" i="5" s="1"/>
  <c r="O1403" i="5"/>
  <c r="Q1403" i="5" s="1"/>
  <c r="O1404" i="5"/>
  <c r="Q1404" i="5" s="1"/>
  <c r="O1405" i="5"/>
  <c r="Q1405" i="5" s="1"/>
  <c r="O1406" i="5"/>
  <c r="Q1406" i="5" s="1"/>
  <c r="O1407" i="5"/>
  <c r="Q1407" i="5" s="1"/>
  <c r="O1408" i="5"/>
  <c r="Q1408" i="5" s="1"/>
  <c r="O1409" i="5"/>
  <c r="Q1409" i="5" s="1"/>
  <c r="O1410" i="5"/>
  <c r="Q1410" i="5" s="1"/>
  <c r="O1411" i="5"/>
  <c r="Q1411" i="5" s="1"/>
  <c r="O1412" i="5"/>
  <c r="Q1412" i="5" s="1"/>
  <c r="O1413" i="5"/>
  <c r="Q1413" i="5" s="1"/>
  <c r="O1414" i="5"/>
  <c r="Q1414" i="5" s="1"/>
  <c r="O1415" i="5"/>
  <c r="Q1415" i="5" s="1"/>
  <c r="O1416" i="5"/>
  <c r="Q1416" i="5" s="1"/>
  <c r="O1417" i="5"/>
  <c r="Q1417" i="5" s="1"/>
  <c r="O1418" i="5"/>
  <c r="Q1418" i="5" s="1"/>
  <c r="O1419" i="5"/>
  <c r="Q1419" i="5" s="1"/>
  <c r="O1420" i="5"/>
  <c r="Q1420" i="5" s="1"/>
  <c r="O1421" i="5"/>
  <c r="Q1421" i="5" s="1"/>
  <c r="O1422" i="5"/>
  <c r="Q1422" i="5" s="1"/>
  <c r="O1423" i="5"/>
  <c r="Q1423" i="5" s="1"/>
  <c r="O1424" i="5"/>
  <c r="Q1424" i="5" s="1"/>
  <c r="O1425" i="5"/>
  <c r="Q1425" i="5" s="1"/>
  <c r="O1426" i="5"/>
  <c r="Q1426" i="5" s="1"/>
  <c r="O1427" i="5"/>
  <c r="Q1427" i="5" s="1"/>
  <c r="O1428" i="5"/>
  <c r="Q1428" i="5" s="1"/>
  <c r="O1429" i="5"/>
  <c r="Q1429" i="5" s="1"/>
  <c r="O1430" i="5"/>
  <c r="Q1430" i="5" s="1"/>
  <c r="O1431" i="5"/>
  <c r="Q1431" i="5" s="1"/>
  <c r="O1432" i="5"/>
  <c r="Q1432" i="5" s="1"/>
  <c r="O1433" i="5"/>
  <c r="Q1433" i="5" s="1"/>
  <c r="O1434" i="5"/>
  <c r="Q1434" i="5" s="1"/>
  <c r="O1435" i="5"/>
  <c r="Q1435" i="5" s="1"/>
  <c r="O1436" i="5"/>
  <c r="Q1436" i="5" s="1"/>
  <c r="O1437" i="5"/>
  <c r="Q1437" i="5" s="1"/>
  <c r="O1438" i="5"/>
  <c r="Q1438" i="5" s="1"/>
  <c r="O1439" i="5"/>
  <c r="Q1439" i="5" s="1"/>
  <c r="O1440" i="5"/>
  <c r="Q1440" i="5" s="1"/>
  <c r="O1441" i="5"/>
  <c r="Q1441" i="5" s="1"/>
  <c r="O1442" i="5"/>
  <c r="Q1442" i="5" s="1"/>
  <c r="O1443" i="5"/>
  <c r="Q1443" i="5" s="1"/>
  <c r="O1444" i="5"/>
  <c r="Q1444" i="5" s="1"/>
  <c r="O1445" i="5"/>
  <c r="Q1445" i="5" s="1"/>
  <c r="O1446" i="5"/>
  <c r="Q1446" i="5" s="1"/>
  <c r="O1447" i="5"/>
  <c r="Q1447" i="5" s="1"/>
  <c r="O1448" i="5"/>
  <c r="Q1448" i="5" s="1"/>
  <c r="O1449" i="5"/>
  <c r="Q1449" i="5" s="1"/>
  <c r="O1450" i="5"/>
  <c r="Q1450" i="5" s="1"/>
  <c r="O1451" i="5"/>
  <c r="Q1451" i="5" s="1"/>
  <c r="O1452" i="5"/>
  <c r="Q1452" i="5" s="1"/>
  <c r="O1453" i="5"/>
  <c r="Q1453" i="5" s="1"/>
  <c r="O1454" i="5"/>
  <c r="Q1454" i="5" s="1"/>
  <c r="O1455" i="5"/>
  <c r="Q1455" i="5" s="1"/>
  <c r="O1456" i="5"/>
  <c r="Q1456" i="5" s="1"/>
  <c r="O1457" i="5"/>
  <c r="Q1457" i="5" s="1"/>
  <c r="O1458" i="5"/>
  <c r="Q1458" i="5" s="1"/>
  <c r="O1459" i="5"/>
  <c r="Q1459" i="5" s="1"/>
  <c r="O1460" i="5"/>
  <c r="Q1460" i="5" s="1"/>
  <c r="O1461" i="5"/>
  <c r="Q1461" i="5" s="1"/>
  <c r="O1462" i="5"/>
  <c r="Q1462" i="5" s="1"/>
  <c r="O1463" i="5"/>
  <c r="Q1463" i="5" s="1"/>
  <c r="O1464" i="5"/>
  <c r="Q1464" i="5" s="1"/>
  <c r="O1465" i="5"/>
  <c r="Q1465" i="5" s="1"/>
  <c r="O1466" i="5"/>
  <c r="Q1466" i="5" s="1"/>
  <c r="O1467" i="5"/>
  <c r="Q1467" i="5" s="1"/>
  <c r="O1468" i="5"/>
  <c r="Q1468" i="5" s="1"/>
  <c r="O1469" i="5"/>
  <c r="Q1469" i="5" s="1"/>
  <c r="O1470" i="5"/>
  <c r="Q1470" i="5" s="1"/>
  <c r="O1471" i="5"/>
  <c r="Q1471" i="5" s="1"/>
  <c r="O1472" i="5"/>
  <c r="Q1472" i="5" s="1"/>
  <c r="O1473" i="5"/>
  <c r="Q1473" i="5" s="1"/>
  <c r="O1474" i="5"/>
  <c r="Q1474" i="5" s="1"/>
  <c r="O1475" i="5"/>
  <c r="Q1475" i="5" s="1"/>
  <c r="O1476" i="5"/>
  <c r="Q1476" i="5" s="1"/>
  <c r="O1477" i="5"/>
  <c r="Q1477" i="5" s="1"/>
  <c r="O1478" i="5"/>
  <c r="Q1478" i="5" s="1"/>
  <c r="O1479" i="5"/>
  <c r="Q1479" i="5" s="1"/>
  <c r="O1480" i="5"/>
  <c r="Q1480" i="5" s="1"/>
  <c r="O1481" i="5"/>
  <c r="Q1481" i="5" s="1"/>
  <c r="O1482" i="5"/>
  <c r="Q1482" i="5" s="1"/>
  <c r="O1483" i="5"/>
  <c r="Q1483" i="5" s="1"/>
  <c r="O1484" i="5"/>
  <c r="Q1484" i="5" s="1"/>
  <c r="O1485" i="5"/>
  <c r="Q1485" i="5" s="1"/>
  <c r="O1486" i="5"/>
  <c r="Q1486" i="5" s="1"/>
  <c r="O1487" i="5"/>
  <c r="Q1487" i="5" s="1"/>
  <c r="O1488" i="5"/>
  <c r="Q1488" i="5" s="1"/>
  <c r="O1489" i="5"/>
  <c r="Q1489" i="5" s="1"/>
  <c r="O1490" i="5"/>
  <c r="Q1490" i="5" s="1"/>
  <c r="O1491" i="5"/>
  <c r="Q1491" i="5" s="1"/>
  <c r="O1492" i="5"/>
  <c r="Q1492" i="5" s="1"/>
  <c r="O1493" i="5"/>
  <c r="Q1493" i="5" s="1"/>
  <c r="O1494" i="5"/>
  <c r="Q1494" i="5" s="1"/>
  <c r="O1495" i="5"/>
  <c r="Q1495" i="5" s="1"/>
  <c r="O1496" i="5"/>
  <c r="Q1496" i="5" s="1"/>
  <c r="O1497" i="5"/>
  <c r="Q1497" i="5" s="1"/>
  <c r="O1498" i="5"/>
  <c r="Q1498" i="5" s="1"/>
  <c r="O1499" i="5"/>
  <c r="Q1499" i="5" s="1"/>
  <c r="O1500" i="5"/>
  <c r="Q1500" i="5" s="1"/>
  <c r="O1501" i="5"/>
  <c r="Q1501" i="5" s="1"/>
  <c r="O1502" i="5"/>
  <c r="Q1502" i="5" s="1"/>
  <c r="O1503" i="5"/>
  <c r="Q1503" i="5" s="1"/>
  <c r="O1504" i="5"/>
  <c r="Q1504" i="5" s="1"/>
  <c r="O1505" i="5"/>
  <c r="Q1505" i="5" s="1"/>
  <c r="O1506" i="5"/>
  <c r="Q1506" i="5" s="1"/>
  <c r="O1507" i="5"/>
  <c r="Q1507" i="5" s="1"/>
  <c r="O1508" i="5"/>
  <c r="Q1508" i="5" s="1"/>
  <c r="O1509" i="5"/>
  <c r="Q1509" i="5" s="1"/>
  <c r="O1510" i="5"/>
  <c r="Q1510" i="5" s="1"/>
  <c r="O1511" i="5"/>
  <c r="Q1511" i="5" s="1"/>
  <c r="O1512" i="5"/>
  <c r="Q1512" i="5" s="1"/>
  <c r="O1513" i="5"/>
  <c r="Q1513" i="5" s="1"/>
  <c r="O1514" i="5"/>
  <c r="Q1514" i="5" s="1"/>
  <c r="O1515" i="5"/>
  <c r="Q1515" i="5" s="1"/>
  <c r="O1516" i="5"/>
  <c r="Q1516" i="5" s="1"/>
  <c r="O1517" i="5"/>
  <c r="Q1517" i="5" s="1"/>
  <c r="O1518" i="5"/>
  <c r="Q1518" i="5" s="1"/>
  <c r="O1519" i="5"/>
  <c r="Q1519" i="5" s="1"/>
  <c r="O1520" i="5"/>
  <c r="Q1520" i="5" s="1"/>
  <c r="O1521" i="5"/>
  <c r="Q1521" i="5" s="1"/>
  <c r="O1522" i="5"/>
  <c r="Q1522" i="5" s="1"/>
  <c r="O1523" i="5"/>
  <c r="Q1523" i="5" s="1"/>
  <c r="O1524" i="5"/>
  <c r="Q1524" i="5" s="1"/>
  <c r="O1525" i="5"/>
  <c r="Q1525" i="5" s="1"/>
  <c r="O1526" i="5"/>
  <c r="Q1526" i="5" s="1"/>
  <c r="O1527" i="5"/>
  <c r="Q1527" i="5" s="1"/>
  <c r="O1528" i="5"/>
  <c r="Q1528" i="5" s="1"/>
  <c r="O1529" i="5"/>
  <c r="Q1529" i="5" s="1"/>
  <c r="O1530" i="5"/>
  <c r="Q1530" i="5" s="1"/>
  <c r="O1531" i="5"/>
  <c r="Q1531" i="5" s="1"/>
  <c r="O1532" i="5"/>
  <c r="Q1532" i="5" s="1"/>
  <c r="O1533" i="5"/>
  <c r="Q1533" i="5" s="1"/>
  <c r="O1534" i="5"/>
  <c r="Q1534" i="5" s="1"/>
  <c r="O1535" i="5"/>
  <c r="Q1535" i="5" s="1"/>
  <c r="O1536" i="5"/>
  <c r="Q1536" i="5" s="1"/>
  <c r="O1537" i="5"/>
  <c r="Q1537" i="5" s="1"/>
  <c r="O1538" i="5"/>
  <c r="Q1538" i="5" s="1"/>
  <c r="O1539" i="5"/>
  <c r="Q1539" i="5" s="1"/>
  <c r="O1540" i="5"/>
  <c r="Q1540" i="5" s="1"/>
  <c r="O1541" i="5"/>
  <c r="Q1541" i="5" s="1"/>
  <c r="O1542" i="5"/>
  <c r="Q1542" i="5" s="1"/>
  <c r="O1543" i="5"/>
  <c r="Q1543" i="5" s="1"/>
  <c r="O1544" i="5"/>
  <c r="Q1544" i="5" s="1"/>
  <c r="O1545" i="5"/>
  <c r="Q1545" i="5" s="1"/>
  <c r="O1546" i="5"/>
  <c r="Q1546" i="5" s="1"/>
  <c r="O1547" i="5"/>
  <c r="Q1547" i="5" s="1"/>
  <c r="O1548" i="5"/>
  <c r="Q1548" i="5" s="1"/>
  <c r="O1549" i="5"/>
  <c r="Q1549" i="5" s="1"/>
  <c r="O1550" i="5"/>
  <c r="Q1550" i="5" s="1"/>
  <c r="O1551" i="5"/>
  <c r="Q1551" i="5" s="1"/>
  <c r="O1552" i="5"/>
  <c r="Q1552" i="5" s="1"/>
  <c r="O1553" i="5"/>
  <c r="Q1553" i="5" s="1"/>
  <c r="O1554" i="5"/>
  <c r="Q1554" i="5" s="1"/>
  <c r="O1555" i="5"/>
  <c r="Q1555" i="5" s="1"/>
  <c r="O1556" i="5"/>
  <c r="Q1556" i="5" s="1"/>
  <c r="O1557" i="5"/>
  <c r="Q1557" i="5" s="1"/>
  <c r="O1558" i="5"/>
  <c r="Q1558" i="5" s="1"/>
  <c r="O1559" i="5"/>
  <c r="Q1559" i="5" s="1"/>
  <c r="O1560" i="5"/>
  <c r="Q1560" i="5" s="1"/>
  <c r="O1561" i="5"/>
  <c r="Q1561" i="5" s="1"/>
  <c r="O1562" i="5"/>
  <c r="Q1562" i="5" s="1"/>
  <c r="O1563" i="5"/>
  <c r="Q1563" i="5" s="1"/>
  <c r="O1564" i="5"/>
  <c r="Q1564" i="5" s="1"/>
  <c r="O1565" i="5"/>
  <c r="Q1565" i="5" s="1"/>
  <c r="O1566" i="5"/>
  <c r="Q1566" i="5" s="1"/>
  <c r="O1567" i="5"/>
  <c r="Q1567" i="5" s="1"/>
  <c r="O1568" i="5"/>
  <c r="Q1568" i="5" s="1"/>
  <c r="O1569" i="5"/>
  <c r="Q1569" i="5" s="1"/>
  <c r="O1570" i="5"/>
  <c r="Q1570" i="5" s="1"/>
  <c r="O1571" i="5"/>
  <c r="Q1571" i="5" s="1"/>
  <c r="O1572" i="5"/>
  <c r="Q1572" i="5" s="1"/>
  <c r="O1573" i="5"/>
  <c r="Q1573" i="5" s="1"/>
  <c r="O1574" i="5"/>
  <c r="Q1574" i="5" s="1"/>
  <c r="O1575" i="5"/>
  <c r="Q1575" i="5" s="1"/>
  <c r="O1576" i="5"/>
  <c r="Q1576" i="5" s="1"/>
  <c r="O1577" i="5"/>
  <c r="Q1577" i="5" s="1"/>
  <c r="O1578" i="5"/>
  <c r="Q1578" i="5" s="1"/>
  <c r="O1579" i="5"/>
  <c r="Q1579" i="5" s="1"/>
  <c r="O1580" i="5"/>
  <c r="Q1580" i="5" s="1"/>
  <c r="O1581" i="5"/>
  <c r="Q1581" i="5" s="1"/>
  <c r="O1582" i="5"/>
  <c r="Q1582" i="5" s="1"/>
  <c r="O1583" i="5"/>
  <c r="Q1583" i="5" s="1"/>
  <c r="O1584" i="5"/>
  <c r="Q1584" i="5" s="1"/>
  <c r="O1585" i="5"/>
  <c r="Q1585" i="5" s="1"/>
  <c r="O1586" i="5"/>
  <c r="Q1586" i="5" s="1"/>
  <c r="O1587" i="5"/>
  <c r="Q1587" i="5" s="1"/>
  <c r="O1588" i="5"/>
  <c r="Q1588" i="5" s="1"/>
  <c r="O1589" i="5"/>
  <c r="Q1589" i="5" s="1"/>
  <c r="O1590" i="5"/>
  <c r="Q1590" i="5" s="1"/>
  <c r="O1591" i="5"/>
  <c r="Q1591" i="5" s="1"/>
  <c r="O1592" i="5"/>
  <c r="Q1592" i="5" s="1"/>
  <c r="O1593" i="5"/>
  <c r="Q1593" i="5" s="1"/>
  <c r="O1594" i="5"/>
  <c r="Q1594" i="5" s="1"/>
  <c r="O1595" i="5"/>
  <c r="Q1595" i="5" s="1"/>
  <c r="O1596" i="5"/>
  <c r="Q1596" i="5" s="1"/>
  <c r="O1597" i="5"/>
  <c r="Q1597" i="5" s="1"/>
  <c r="O1598" i="5"/>
  <c r="Q1598" i="5" s="1"/>
  <c r="O1599" i="5"/>
  <c r="Q1599" i="5" s="1"/>
  <c r="O1600" i="5"/>
  <c r="Q1600" i="5" s="1"/>
  <c r="O1601" i="5"/>
  <c r="Q1601" i="5" s="1"/>
  <c r="O1602" i="5"/>
  <c r="Q1602" i="5" s="1"/>
  <c r="O1603" i="5"/>
  <c r="Q1603" i="5" s="1"/>
  <c r="O1604" i="5"/>
  <c r="Q1604" i="5" s="1"/>
  <c r="O1605" i="5"/>
  <c r="Q1605" i="5" s="1"/>
  <c r="O1606" i="5"/>
  <c r="Q1606" i="5" s="1"/>
  <c r="O1607" i="5"/>
  <c r="Q1607" i="5" s="1"/>
  <c r="O1608" i="5"/>
  <c r="Q1608" i="5" s="1"/>
  <c r="O1609" i="5"/>
  <c r="Q1609" i="5" s="1"/>
  <c r="O1610" i="5"/>
  <c r="Q1610" i="5" s="1"/>
  <c r="O1611" i="5"/>
  <c r="Q1611" i="5" s="1"/>
  <c r="O1612" i="5"/>
  <c r="Q1612" i="5" s="1"/>
  <c r="O1613" i="5"/>
  <c r="Q1613" i="5" s="1"/>
  <c r="O1614" i="5"/>
  <c r="Q1614" i="5" s="1"/>
  <c r="O1615" i="5"/>
  <c r="Q1615" i="5" s="1"/>
  <c r="O1616" i="5"/>
  <c r="Q1616" i="5" s="1"/>
  <c r="O1617" i="5"/>
  <c r="Q1617" i="5" s="1"/>
  <c r="O1618" i="5"/>
  <c r="Q1618" i="5" s="1"/>
  <c r="O1619" i="5"/>
  <c r="Q1619" i="5" s="1"/>
  <c r="O1620" i="5"/>
  <c r="Q1620" i="5" s="1"/>
  <c r="O1621" i="5"/>
  <c r="Q1621" i="5" s="1"/>
  <c r="O1622" i="5"/>
  <c r="Q1622" i="5" s="1"/>
  <c r="O1623" i="5"/>
  <c r="Q1623" i="5" s="1"/>
  <c r="O1624" i="5"/>
  <c r="Q1624" i="5" s="1"/>
  <c r="O1625" i="5"/>
  <c r="Q1625" i="5" s="1"/>
  <c r="O1626" i="5"/>
  <c r="Q1626" i="5" s="1"/>
  <c r="O1627" i="5"/>
  <c r="Q1627" i="5" s="1"/>
  <c r="O1628" i="5"/>
  <c r="Q1628" i="5" s="1"/>
  <c r="O1629" i="5"/>
  <c r="Q1629" i="5" s="1"/>
  <c r="O1630" i="5"/>
  <c r="Q1630" i="5" s="1"/>
  <c r="O1631" i="5"/>
  <c r="Q1631" i="5" s="1"/>
  <c r="O1632" i="5"/>
  <c r="Q1632" i="5" s="1"/>
  <c r="O1633" i="5"/>
  <c r="Q1633" i="5" s="1"/>
  <c r="O1634" i="5"/>
  <c r="Q1634" i="5" s="1"/>
  <c r="O1635" i="5"/>
  <c r="Q1635" i="5" s="1"/>
  <c r="O1636" i="5"/>
  <c r="Q1636" i="5" s="1"/>
  <c r="O1637" i="5"/>
  <c r="Q1637" i="5" s="1"/>
  <c r="O1638" i="5"/>
  <c r="Q1638" i="5" s="1"/>
  <c r="O1639" i="5"/>
  <c r="Q1639" i="5" s="1"/>
  <c r="O1640" i="5"/>
  <c r="Q1640" i="5" s="1"/>
  <c r="O1641" i="5"/>
  <c r="Q1641" i="5" s="1"/>
  <c r="O1642" i="5"/>
  <c r="Q1642" i="5" s="1"/>
  <c r="O1643" i="5"/>
  <c r="Q1643" i="5" s="1"/>
  <c r="O1644" i="5"/>
  <c r="Q1644" i="5" s="1"/>
  <c r="O1645" i="5"/>
  <c r="Q1645" i="5" s="1"/>
  <c r="O1646" i="5"/>
  <c r="Q1646" i="5" s="1"/>
  <c r="O1647" i="5"/>
  <c r="Q1647" i="5" s="1"/>
  <c r="O1648" i="5"/>
  <c r="Q1648" i="5" s="1"/>
  <c r="O1649" i="5"/>
  <c r="Q1649" i="5" s="1"/>
  <c r="O1650" i="5"/>
  <c r="Q1650" i="5" s="1"/>
  <c r="O1651" i="5"/>
  <c r="Q1651" i="5" s="1"/>
  <c r="O1652" i="5"/>
  <c r="Q1652" i="5" s="1"/>
  <c r="O1653" i="5"/>
  <c r="Q1653" i="5" s="1"/>
  <c r="O1654" i="5"/>
  <c r="Q1654" i="5" s="1"/>
  <c r="O1655" i="5"/>
  <c r="Q1655" i="5" s="1"/>
  <c r="O1656" i="5"/>
  <c r="Q1656" i="5" s="1"/>
  <c r="O1657" i="5"/>
  <c r="Q1657" i="5" s="1"/>
  <c r="O1658" i="5"/>
  <c r="Q1658" i="5" s="1"/>
  <c r="O1659" i="5"/>
  <c r="Q1659" i="5" s="1"/>
  <c r="O1660" i="5"/>
  <c r="Q1660" i="5" s="1"/>
  <c r="O1661" i="5"/>
  <c r="Q1661" i="5" s="1"/>
  <c r="O1662" i="5"/>
  <c r="Q1662" i="5" s="1"/>
  <c r="O1663" i="5"/>
  <c r="Q1663" i="5" s="1"/>
  <c r="O1664" i="5"/>
  <c r="Q1664" i="5" s="1"/>
  <c r="O1665" i="5"/>
  <c r="Q1665" i="5" s="1"/>
  <c r="O1666" i="5"/>
  <c r="Q1666" i="5" s="1"/>
  <c r="O1667" i="5"/>
  <c r="Q1667" i="5" s="1"/>
  <c r="O1668" i="5"/>
  <c r="Q1668" i="5" s="1"/>
  <c r="O1669" i="5"/>
  <c r="Q1669" i="5" s="1"/>
  <c r="O1670" i="5"/>
  <c r="Q1670" i="5" s="1"/>
  <c r="O1671" i="5"/>
  <c r="Q1671" i="5" s="1"/>
  <c r="O1672" i="5"/>
  <c r="Q1672" i="5" s="1"/>
  <c r="O1673" i="5"/>
  <c r="Q1673" i="5" s="1"/>
  <c r="O1674" i="5"/>
  <c r="Q1674" i="5" s="1"/>
  <c r="O1675" i="5"/>
  <c r="Q1675" i="5" s="1"/>
  <c r="O1676" i="5"/>
  <c r="Q1676" i="5" s="1"/>
  <c r="O1677" i="5"/>
  <c r="Q1677" i="5" s="1"/>
  <c r="O1678" i="5"/>
  <c r="Q1678" i="5" s="1"/>
  <c r="O1679" i="5"/>
  <c r="Q1679" i="5" s="1"/>
  <c r="O1680" i="5"/>
  <c r="Q1680" i="5" s="1"/>
  <c r="O1681" i="5"/>
  <c r="Q1681" i="5" s="1"/>
  <c r="O1682" i="5"/>
  <c r="Q1682" i="5" s="1"/>
  <c r="O1683" i="5"/>
  <c r="Q1683" i="5" s="1"/>
  <c r="O1684" i="5"/>
  <c r="Q1684" i="5" s="1"/>
  <c r="O1685" i="5"/>
  <c r="Q1685" i="5" s="1"/>
  <c r="O1686" i="5"/>
  <c r="Q1686" i="5" s="1"/>
  <c r="O1687" i="5"/>
  <c r="Q1687" i="5" s="1"/>
  <c r="O1688" i="5"/>
  <c r="Q1688" i="5" s="1"/>
  <c r="O1689" i="5"/>
  <c r="Q1689" i="5" s="1"/>
  <c r="O1690" i="5"/>
  <c r="Q1690" i="5" s="1"/>
  <c r="O1691" i="5"/>
  <c r="Q1691" i="5" s="1"/>
  <c r="O1692" i="5"/>
  <c r="Q1692" i="5" s="1"/>
  <c r="O1693" i="5"/>
  <c r="Q1693" i="5" s="1"/>
  <c r="O1694" i="5"/>
  <c r="Q1694" i="5" s="1"/>
  <c r="O1695" i="5"/>
  <c r="Q1695" i="5" s="1"/>
  <c r="O1696" i="5"/>
  <c r="Q1696" i="5" s="1"/>
  <c r="O1697" i="5"/>
  <c r="Q1697" i="5" s="1"/>
  <c r="O1698" i="5"/>
  <c r="Q1698" i="5" s="1"/>
  <c r="O1699" i="5"/>
  <c r="Q1699" i="5" s="1"/>
  <c r="O1700" i="5"/>
  <c r="Q1700" i="5" s="1"/>
  <c r="O1701" i="5"/>
  <c r="Q1701" i="5" s="1"/>
  <c r="O1702" i="5"/>
  <c r="Q1702" i="5" s="1"/>
  <c r="O1703" i="5"/>
  <c r="Q1703" i="5" s="1"/>
  <c r="O1704" i="5"/>
  <c r="Q1704" i="5" s="1"/>
  <c r="O1705" i="5"/>
  <c r="Q1705" i="5" s="1"/>
  <c r="O1706" i="5"/>
  <c r="Q1706" i="5" s="1"/>
  <c r="O1707" i="5"/>
  <c r="Q1707" i="5" s="1"/>
  <c r="O1708" i="5"/>
  <c r="Q1708" i="5" s="1"/>
  <c r="O1709" i="5"/>
  <c r="Q1709" i="5" s="1"/>
  <c r="O1710" i="5"/>
  <c r="Q1710" i="5" s="1"/>
  <c r="O1711" i="5"/>
  <c r="Q1711" i="5" s="1"/>
  <c r="O1712" i="5"/>
  <c r="Q1712" i="5" s="1"/>
  <c r="O1713" i="5"/>
  <c r="Q1713" i="5" s="1"/>
  <c r="O1714" i="5"/>
  <c r="Q1714" i="5" s="1"/>
  <c r="O1715" i="5"/>
  <c r="Q1715" i="5" s="1"/>
  <c r="O1716" i="5"/>
  <c r="Q1716" i="5" s="1"/>
  <c r="O1717" i="5"/>
  <c r="Q1717" i="5" s="1"/>
  <c r="O1718" i="5"/>
  <c r="Q1718" i="5" s="1"/>
  <c r="O1719" i="5"/>
  <c r="Q1719" i="5" s="1"/>
  <c r="O1720" i="5"/>
  <c r="Q1720" i="5" s="1"/>
  <c r="O1721" i="5"/>
  <c r="Q1721" i="5" s="1"/>
  <c r="O1722" i="5"/>
  <c r="Q1722" i="5" s="1"/>
  <c r="O1723" i="5"/>
  <c r="Q1723" i="5" s="1"/>
  <c r="O1724" i="5"/>
  <c r="Q1724" i="5" s="1"/>
  <c r="O1725" i="5"/>
  <c r="Q1725" i="5" s="1"/>
  <c r="O1726" i="5"/>
  <c r="Q1726" i="5" s="1"/>
  <c r="O1727" i="5"/>
  <c r="Q1727" i="5" s="1"/>
  <c r="O1728" i="5"/>
  <c r="Q1728" i="5" s="1"/>
  <c r="O1729" i="5"/>
  <c r="Q1729" i="5" s="1"/>
  <c r="O1730" i="5"/>
  <c r="Q1730" i="5" s="1"/>
  <c r="O1731" i="5"/>
  <c r="Q1731" i="5" s="1"/>
  <c r="O1732" i="5"/>
  <c r="Q1732" i="5" s="1"/>
  <c r="O1733" i="5"/>
  <c r="Q1733" i="5" s="1"/>
  <c r="O1734" i="5"/>
  <c r="Q1734" i="5" s="1"/>
  <c r="O1735" i="5"/>
  <c r="Q1735" i="5" s="1"/>
  <c r="O1736" i="5"/>
  <c r="Q1736" i="5" s="1"/>
  <c r="O1737" i="5"/>
  <c r="Q1737" i="5" s="1"/>
  <c r="O1738" i="5"/>
  <c r="Q1738" i="5" s="1"/>
  <c r="O1739" i="5"/>
  <c r="Q1739" i="5" s="1"/>
  <c r="O1740" i="5"/>
  <c r="Q1740" i="5" s="1"/>
  <c r="O1741" i="5"/>
  <c r="Q1741" i="5" s="1"/>
  <c r="O1742" i="5"/>
  <c r="Q1742" i="5" s="1"/>
  <c r="O1743" i="5"/>
  <c r="Q1743" i="5" s="1"/>
  <c r="O1744" i="5"/>
  <c r="Q1744" i="5" s="1"/>
  <c r="O1745" i="5"/>
  <c r="Q1745" i="5" s="1"/>
  <c r="O1746" i="5"/>
  <c r="Q1746" i="5" s="1"/>
  <c r="O1747" i="5"/>
  <c r="Q1747" i="5" s="1"/>
  <c r="O1748" i="5"/>
  <c r="Q1748" i="5" s="1"/>
  <c r="O1749" i="5"/>
  <c r="Q1749" i="5" s="1"/>
  <c r="O1750" i="5"/>
  <c r="Q1750" i="5" s="1"/>
  <c r="O1751" i="5"/>
  <c r="Q1751" i="5" s="1"/>
  <c r="O1752" i="5"/>
  <c r="Q1752" i="5" s="1"/>
  <c r="O1753" i="5"/>
  <c r="Q1753" i="5" s="1"/>
  <c r="O1754" i="5"/>
  <c r="Q1754" i="5" s="1"/>
  <c r="O1755" i="5"/>
  <c r="Q1755" i="5" s="1"/>
  <c r="O1756" i="5"/>
  <c r="Q1756" i="5" s="1"/>
  <c r="O1757" i="5"/>
  <c r="Q1757" i="5" s="1"/>
  <c r="O1758" i="5"/>
  <c r="Q1758" i="5" s="1"/>
  <c r="O1759" i="5"/>
  <c r="Q1759" i="5" s="1"/>
  <c r="O1760" i="5"/>
  <c r="Q1760" i="5" s="1"/>
  <c r="O1761" i="5"/>
  <c r="Q1761" i="5" s="1"/>
  <c r="O1762" i="5"/>
  <c r="Q1762" i="5" s="1"/>
  <c r="O1763" i="5"/>
  <c r="Q1763" i="5" s="1"/>
  <c r="O1764" i="5"/>
  <c r="Q1764" i="5" s="1"/>
  <c r="O1765" i="5"/>
  <c r="Q1765" i="5" s="1"/>
  <c r="O1766" i="5"/>
  <c r="Q1766" i="5" s="1"/>
  <c r="O1767" i="5"/>
  <c r="Q1767" i="5" s="1"/>
  <c r="O1768" i="5"/>
  <c r="Q1768" i="5" s="1"/>
  <c r="O1769" i="5"/>
  <c r="Q1769" i="5" s="1"/>
  <c r="O1770" i="5"/>
  <c r="Q1770" i="5" s="1"/>
  <c r="O1771" i="5"/>
  <c r="Q1771" i="5" s="1"/>
  <c r="O1772" i="5"/>
  <c r="Q1772" i="5" s="1"/>
  <c r="O1773" i="5"/>
  <c r="Q1773" i="5" s="1"/>
  <c r="O1774" i="5"/>
  <c r="Q1774" i="5" s="1"/>
  <c r="O1775" i="5"/>
  <c r="Q1775" i="5" s="1"/>
  <c r="O1776" i="5"/>
  <c r="Q1776" i="5" s="1"/>
  <c r="O1777" i="5"/>
  <c r="Q1777" i="5" s="1"/>
  <c r="O1778" i="5"/>
  <c r="Q1778" i="5" s="1"/>
  <c r="O1779" i="5"/>
  <c r="Q1779" i="5" s="1"/>
  <c r="O1780" i="5"/>
  <c r="Q1780" i="5" s="1"/>
  <c r="O1781" i="5"/>
  <c r="Q1781" i="5" s="1"/>
  <c r="O1782" i="5"/>
  <c r="Q1782" i="5" s="1"/>
  <c r="O1783" i="5"/>
  <c r="Q1783" i="5" s="1"/>
  <c r="O1784" i="5"/>
  <c r="Q1784" i="5" s="1"/>
  <c r="O1785" i="5"/>
  <c r="Q1785" i="5" s="1"/>
  <c r="O1786" i="5"/>
  <c r="Q1786" i="5" s="1"/>
  <c r="O1787" i="5"/>
  <c r="Q1787" i="5" s="1"/>
  <c r="O1788" i="5"/>
  <c r="Q1788" i="5" s="1"/>
  <c r="O1789" i="5"/>
  <c r="Q1789" i="5" s="1"/>
  <c r="O1790" i="5"/>
  <c r="Q1790" i="5" s="1"/>
  <c r="O1791" i="5"/>
  <c r="Q1791" i="5" s="1"/>
  <c r="O1792" i="5"/>
  <c r="Q1792" i="5" s="1"/>
  <c r="O1793" i="5"/>
  <c r="Q1793" i="5" s="1"/>
  <c r="O1794" i="5"/>
  <c r="Q1794" i="5" s="1"/>
  <c r="O1795" i="5"/>
  <c r="Q1795" i="5" s="1"/>
  <c r="O1796" i="5"/>
  <c r="Q1796" i="5" s="1"/>
  <c r="O1797" i="5"/>
  <c r="Q1797" i="5" s="1"/>
  <c r="O1798" i="5"/>
  <c r="Q1798" i="5" s="1"/>
  <c r="O1799" i="5"/>
  <c r="Q1799" i="5" s="1"/>
  <c r="O1800" i="5"/>
  <c r="Q1800" i="5" s="1"/>
  <c r="O1801" i="5"/>
  <c r="Q1801" i="5" s="1"/>
  <c r="O1802" i="5"/>
  <c r="Q1802" i="5" s="1"/>
  <c r="O1803" i="5"/>
  <c r="Q1803" i="5" s="1"/>
  <c r="O1804" i="5"/>
  <c r="Q1804" i="5" s="1"/>
  <c r="O1805" i="5"/>
  <c r="Q1805" i="5" s="1"/>
  <c r="O1806" i="5"/>
  <c r="Q1806" i="5" s="1"/>
  <c r="O1807" i="5"/>
  <c r="Q1807" i="5" s="1"/>
  <c r="O1808" i="5"/>
  <c r="Q1808" i="5" s="1"/>
  <c r="O1809" i="5"/>
  <c r="Q1809" i="5" s="1"/>
  <c r="O1810" i="5"/>
  <c r="Q1810" i="5" s="1"/>
  <c r="O1811" i="5"/>
  <c r="Q1811" i="5" s="1"/>
  <c r="O1812" i="5"/>
  <c r="Q1812" i="5" s="1"/>
  <c r="O1813" i="5"/>
  <c r="Q1813" i="5" s="1"/>
  <c r="O1814" i="5"/>
  <c r="Q1814" i="5" s="1"/>
  <c r="O1815" i="5"/>
  <c r="Q1815" i="5" s="1"/>
  <c r="O1816" i="5"/>
  <c r="Q1816" i="5" s="1"/>
  <c r="O1817" i="5"/>
  <c r="Q1817" i="5" s="1"/>
  <c r="O1818" i="5"/>
  <c r="Q1818" i="5" s="1"/>
  <c r="O1819" i="5"/>
  <c r="Q1819" i="5" s="1"/>
  <c r="O1820" i="5"/>
  <c r="Q1820" i="5" s="1"/>
  <c r="O1821" i="5"/>
  <c r="Q1821" i="5" s="1"/>
  <c r="O1822" i="5"/>
  <c r="Q1822" i="5" s="1"/>
  <c r="O1823" i="5"/>
  <c r="Q1823" i="5" s="1"/>
  <c r="O1824" i="5"/>
  <c r="Q1824" i="5" s="1"/>
  <c r="O1825" i="5"/>
  <c r="Q1825" i="5" s="1"/>
  <c r="O1826" i="5"/>
  <c r="Q1826" i="5" s="1"/>
  <c r="O1827" i="5"/>
  <c r="Q1827" i="5" s="1"/>
  <c r="O1828" i="5"/>
  <c r="Q1828" i="5" s="1"/>
  <c r="O1829" i="5"/>
  <c r="Q1829" i="5" s="1"/>
  <c r="O1830" i="5"/>
  <c r="Q1830" i="5" s="1"/>
  <c r="O1831" i="5"/>
  <c r="Q1831" i="5" s="1"/>
  <c r="O1832" i="5"/>
  <c r="Q1832" i="5" s="1"/>
  <c r="O1833" i="5"/>
  <c r="Q1833" i="5" s="1"/>
  <c r="O1834" i="5"/>
  <c r="Q1834" i="5" s="1"/>
  <c r="O1835" i="5"/>
  <c r="Q1835" i="5" s="1"/>
  <c r="O1836" i="5"/>
  <c r="Q1836" i="5" s="1"/>
  <c r="O1837" i="5"/>
  <c r="Q1837" i="5" s="1"/>
  <c r="O1838" i="5"/>
  <c r="Q1838" i="5" s="1"/>
  <c r="O1839" i="5"/>
  <c r="Q1839" i="5" s="1"/>
  <c r="O1840" i="5"/>
  <c r="Q1840" i="5" s="1"/>
  <c r="O1841" i="5"/>
  <c r="Q1841" i="5" s="1"/>
  <c r="O1842" i="5"/>
  <c r="Q1842" i="5" s="1"/>
  <c r="O1843" i="5"/>
  <c r="Q1843" i="5" s="1"/>
  <c r="O1844" i="5"/>
  <c r="Q1844" i="5" s="1"/>
  <c r="O1845" i="5"/>
  <c r="Q1845" i="5" s="1"/>
  <c r="O1846" i="5"/>
  <c r="Q1846" i="5" s="1"/>
  <c r="O1847" i="5"/>
  <c r="Q1847" i="5" s="1"/>
  <c r="O1848" i="5"/>
  <c r="Q1848" i="5" s="1"/>
  <c r="O1849" i="5"/>
  <c r="Q1849" i="5" s="1"/>
  <c r="O1850" i="5"/>
  <c r="Q1850" i="5" s="1"/>
  <c r="O1851" i="5"/>
  <c r="Q1851" i="5" s="1"/>
  <c r="O1852" i="5"/>
  <c r="Q1852" i="5" s="1"/>
  <c r="O1853" i="5"/>
  <c r="Q1853" i="5" s="1"/>
  <c r="O1854" i="5"/>
  <c r="Q1854" i="5" s="1"/>
  <c r="O1855" i="5"/>
  <c r="Q1855" i="5" s="1"/>
  <c r="O1856" i="5"/>
  <c r="Q1856" i="5" s="1"/>
  <c r="O1857" i="5"/>
  <c r="Q1857" i="5" s="1"/>
  <c r="O1858" i="5"/>
  <c r="Q1858" i="5" s="1"/>
  <c r="O1859" i="5"/>
  <c r="Q1859" i="5" s="1"/>
  <c r="O1860" i="5"/>
  <c r="Q1860" i="5" s="1"/>
  <c r="O1861" i="5"/>
  <c r="Q1861" i="5" s="1"/>
  <c r="O1862" i="5"/>
  <c r="Q1862" i="5" s="1"/>
  <c r="O1863" i="5"/>
  <c r="Q1863" i="5" s="1"/>
  <c r="O1864" i="5"/>
  <c r="Q1864" i="5" s="1"/>
  <c r="O1865" i="5"/>
  <c r="Q1865" i="5" s="1"/>
  <c r="O1866" i="5"/>
  <c r="Q1866" i="5" s="1"/>
  <c r="O1867" i="5"/>
  <c r="Q1867" i="5" s="1"/>
  <c r="O1868" i="5"/>
  <c r="Q1868" i="5" s="1"/>
  <c r="O1869" i="5"/>
  <c r="Q1869" i="5" s="1"/>
  <c r="O1870" i="5"/>
  <c r="Q1870" i="5" s="1"/>
  <c r="O1871" i="5"/>
  <c r="Q1871" i="5" s="1"/>
  <c r="O1872" i="5"/>
  <c r="Q1872" i="5" s="1"/>
  <c r="O1873" i="5"/>
  <c r="Q1873" i="5" s="1"/>
  <c r="O1874" i="5"/>
  <c r="Q1874" i="5" s="1"/>
  <c r="O1875" i="5"/>
  <c r="Q1875" i="5" s="1"/>
  <c r="O1876" i="5"/>
  <c r="Q1876" i="5" s="1"/>
  <c r="O1877" i="5"/>
  <c r="Q1877" i="5" s="1"/>
  <c r="O1878" i="5"/>
  <c r="Q1878" i="5" s="1"/>
  <c r="O1879" i="5"/>
  <c r="Q1879" i="5" s="1"/>
  <c r="O1880" i="5"/>
  <c r="Q1880" i="5" s="1"/>
  <c r="O1881" i="5"/>
  <c r="Q1881" i="5" s="1"/>
  <c r="O1882" i="5"/>
  <c r="Q1882" i="5" s="1"/>
  <c r="O1883" i="5"/>
  <c r="Q1883" i="5" s="1"/>
  <c r="O1884" i="5"/>
  <c r="Q1884" i="5" s="1"/>
  <c r="O1885" i="5"/>
  <c r="Q1885" i="5" s="1"/>
  <c r="O1886" i="5"/>
  <c r="Q1886" i="5" s="1"/>
  <c r="O1887" i="5"/>
  <c r="Q1887" i="5" s="1"/>
  <c r="O1888" i="5"/>
  <c r="Q1888" i="5" s="1"/>
  <c r="O1889" i="5"/>
  <c r="Q1889" i="5" s="1"/>
  <c r="O1890" i="5"/>
  <c r="Q1890" i="5" s="1"/>
  <c r="O1891" i="5"/>
  <c r="Q1891" i="5" s="1"/>
  <c r="O1892" i="5"/>
  <c r="Q1892" i="5" s="1"/>
  <c r="O1893" i="5"/>
  <c r="Q1893" i="5" s="1"/>
  <c r="O1894" i="5"/>
  <c r="Q1894" i="5" s="1"/>
  <c r="O1895" i="5"/>
  <c r="Q1895" i="5" s="1"/>
  <c r="O1896" i="5"/>
  <c r="Q1896" i="5" s="1"/>
  <c r="O1897" i="5"/>
  <c r="Q1897" i="5" s="1"/>
  <c r="O1898" i="5"/>
  <c r="Q1898" i="5" s="1"/>
  <c r="O1899" i="5"/>
  <c r="Q1899" i="5" s="1"/>
  <c r="O1900" i="5"/>
  <c r="Q1900" i="5" s="1"/>
  <c r="O1901" i="5"/>
  <c r="Q1901" i="5" s="1"/>
  <c r="O1902" i="5"/>
  <c r="Q1902" i="5" s="1"/>
  <c r="O1903" i="5"/>
  <c r="Q1903" i="5" s="1"/>
  <c r="O1904" i="5"/>
  <c r="Q1904" i="5" s="1"/>
  <c r="O1905" i="5"/>
  <c r="Q1905" i="5" s="1"/>
  <c r="O1906" i="5"/>
  <c r="Q1906" i="5" s="1"/>
  <c r="O1907" i="5"/>
  <c r="Q1907" i="5" s="1"/>
  <c r="O1908" i="5"/>
  <c r="Q1908" i="5" s="1"/>
  <c r="O1909" i="5"/>
  <c r="Q1909" i="5" s="1"/>
  <c r="O1910" i="5"/>
  <c r="Q1910" i="5" s="1"/>
  <c r="O1911" i="5"/>
  <c r="Q1911" i="5" s="1"/>
  <c r="O1912" i="5"/>
  <c r="Q1912" i="5" s="1"/>
  <c r="O1913" i="5"/>
  <c r="Q1913" i="5" s="1"/>
  <c r="O1914" i="5"/>
  <c r="Q1914" i="5" s="1"/>
  <c r="O1915" i="5"/>
  <c r="Q1915" i="5" s="1"/>
  <c r="O1916" i="5"/>
  <c r="Q1916" i="5" s="1"/>
  <c r="O1917" i="5"/>
  <c r="Q1917" i="5" s="1"/>
  <c r="O1918" i="5"/>
  <c r="Q1918" i="5" s="1"/>
  <c r="O1919" i="5"/>
  <c r="Q1919" i="5" s="1"/>
  <c r="O1920" i="5"/>
  <c r="Q1920" i="5" s="1"/>
  <c r="O1921" i="5"/>
  <c r="Q1921" i="5" s="1"/>
  <c r="O1922" i="5"/>
  <c r="Q1922" i="5" s="1"/>
  <c r="O1923" i="5"/>
  <c r="Q1923" i="5" s="1"/>
  <c r="O1924" i="5"/>
  <c r="Q1924" i="5" s="1"/>
  <c r="O1925" i="5"/>
  <c r="Q1925" i="5" s="1"/>
  <c r="O1926" i="5"/>
  <c r="Q1926" i="5" s="1"/>
  <c r="O1927" i="5"/>
  <c r="Q1927" i="5" s="1"/>
  <c r="O1928" i="5"/>
  <c r="Q1928" i="5" s="1"/>
  <c r="O1929" i="5"/>
  <c r="Q1929" i="5" s="1"/>
  <c r="O1930" i="5"/>
  <c r="Q1930" i="5" s="1"/>
  <c r="O1931" i="5"/>
  <c r="Q1931" i="5" s="1"/>
  <c r="O1932" i="5"/>
  <c r="Q1932" i="5" s="1"/>
  <c r="O1933" i="5"/>
  <c r="Q1933" i="5" s="1"/>
  <c r="O1934" i="5"/>
  <c r="Q1934" i="5" s="1"/>
  <c r="O1935" i="5"/>
  <c r="Q1935" i="5" s="1"/>
  <c r="O1936" i="5"/>
  <c r="Q1936" i="5" s="1"/>
  <c r="O1937" i="5"/>
  <c r="Q1937" i="5" s="1"/>
  <c r="O1938" i="5"/>
  <c r="Q1938" i="5" s="1"/>
  <c r="O1939" i="5"/>
  <c r="Q1939" i="5" s="1"/>
  <c r="O1940" i="5"/>
  <c r="Q1940" i="5" s="1"/>
  <c r="O1941" i="5"/>
  <c r="Q1941" i="5" s="1"/>
  <c r="O1942" i="5"/>
  <c r="Q1942" i="5" s="1"/>
  <c r="O1943" i="5"/>
  <c r="Q1943" i="5" s="1"/>
  <c r="N4" i="5"/>
  <c r="P4" i="5" s="1"/>
  <c r="P2" i="5"/>
  <c r="N3" i="5"/>
  <c r="P3" i="5" s="1"/>
  <c r="N5" i="5"/>
  <c r="P5" i="5" s="1"/>
  <c r="N6" i="5"/>
  <c r="P6" i="5" s="1"/>
  <c r="N7" i="5"/>
  <c r="P7" i="5" s="1"/>
  <c r="N8" i="5"/>
  <c r="P8" i="5" s="1"/>
  <c r="N9" i="5"/>
  <c r="P9" i="5" s="1"/>
  <c r="U9" i="5" s="1"/>
  <c r="N10" i="5"/>
  <c r="P10" i="5" s="1"/>
  <c r="N11" i="5"/>
  <c r="P11" i="5" s="1"/>
  <c r="N12" i="5"/>
  <c r="P12" i="5" s="1"/>
  <c r="N13" i="5"/>
  <c r="P13" i="5" s="1"/>
  <c r="N14" i="5"/>
  <c r="P14" i="5" s="1"/>
  <c r="N15" i="5"/>
  <c r="P15" i="5" s="1"/>
  <c r="N16" i="5"/>
  <c r="P16" i="5" s="1"/>
  <c r="N17" i="5"/>
  <c r="P17" i="5" s="1"/>
  <c r="U17" i="5" s="1"/>
  <c r="N18" i="5"/>
  <c r="P18" i="5" s="1"/>
  <c r="N19" i="5"/>
  <c r="P19" i="5" s="1"/>
  <c r="N20" i="5"/>
  <c r="P20" i="5" s="1"/>
  <c r="N21" i="5"/>
  <c r="P21" i="5" s="1"/>
  <c r="N22" i="5"/>
  <c r="P22" i="5" s="1"/>
  <c r="N23" i="5"/>
  <c r="P23" i="5" s="1"/>
  <c r="N24" i="5"/>
  <c r="P24" i="5" s="1"/>
  <c r="N25" i="5"/>
  <c r="P25" i="5" s="1"/>
  <c r="U25" i="5" s="1"/>
  <c r="N26" i="5"/>
  <c r="P26" i="5" s="1"/>
  <c r="N27" i="5"/>
  <c r="P27" i="5" s="1"/>
  <c r="N28" i="5"/>
  <c r="P28" i="5" s="1"/>
  <c r="N29" i="5"/>
  <c r="P29" i="5" s="1"/>
  <c r="N30" i="5"/>
  <c r="P30" i="5" s="1"/>
  <c r="N31" i="5"/>
  <c r="P31" i="5" s="1"/>
  <c r="N32" i="5"/>
  <c r="P32" i="5" s="1"/>
  <c r="N33" i="5"/>
  <c r="P33" i="5" s="1"/>
  <c r="U33" i="5" s="1"/>
  <c r="N34" i="5"/>
  <c r="P34" i="5" s="1"/>
  <c r="N35" i="5"/>
  <c r="P35" i="5" s="1"/>
  <c r="N36" i="5"/>
  <c r="P36" i="5" s="1"/>
  <c r="N37" i="5"/>
  <c r="P37" i="5" s="1"/>
  <c r="N38" i="5"/>
  <c r="P38" i="5" s="1"/>
  <c r="N39" i="5"/>
  <c r="P39" i="5" s="1"/>
  <c r="N40" i="5"/>
  <c r="P40" i="5" s="1"/>
  <c r="N41" i="5"/>
  <c r="P41" i="5" s="1"/>
  <c r="U41" i="5" s="1"/>
  <c r="N42" i="5"/>
  <c r="P42" i="5" s="1"/>
  <c r="N43" i="5"/>
  <c r="P43" i="5" s="1"/>
  <c r="N44" i="5"/>
  <c r="P44" i="5" s="1"/>
  <c r="N45" i="5"/>
  <c r="P45" i="5" s="1"/>
  <c r="N46" i="5"/>
  <c r="P46" i="5" s="1"/>
  <c r="N47" i="5"/>
  <c r="P47" i="5" s="1"/>
  <c r="N48" i="5"/>
  <c r="P48" i="5" s="1"/>
  <c r="N49" i="5"/>
  <c r="P49" i="5" s="1"/>
  <c r="U49" i="5" s="1"/>
  <c r="N50" i="5"/>
  <c r="P50" i="5" s="1"/>
  <c r="N51" i="5"/>
  <c r="P51" i="5" s="1"/>
  <c r="N52" i="5"/>
  <c r="P52" i="5" s="1"/>
  <c r="N53" i="5"/>
  <c r="P53" i="5" s="1"/>
  <c r="N54" i="5"/>
  <c r="P54" i="5" s="1"/>
  <c r="N55" i="5"/>
  <c r="P55" i="5" s="1"/>
  <c r="N56" i="5"/>
  <c r="P56" i="5" s="1"/>
  <c r="N57" i="5"/>
  <c r="P57" i="5" s="1"/>
  <c r="U57" i="5" s="1"/>
  <c r="N58" i="5"/>
  <c r="P58" i="5" s="1"/>
  <c r="N59" i="5"/>
  <c r="P59" i="5" s="1"/>
  <c r="N60" i="5"/>
  <c r="P60" i="5" s="1"/>
  <c r="N61" i="5"/>
  <c r="P61" i="5" s="1"/>
  <c r="N62" i="5"/>
  <c r="P62" i="5" s="1"/>
  <c r="N63" i="5"/>
  <c r="P63" i="5" s="1"/>
  <c r="N64" i="5"/>
  <c r="P64" i="5" s="1"/>
  <c r="N65" i="5"/>
  <c r="P65" i="5" s="1"/>
  <c r="U65" i="5" s="1"/>
  <c r="N66" i="5"/>
  <c r="P66" i="5" s="1"/>
  <c r="N67" i="5"/>
  <c r="P67" i="5" s="1"/>
  <c r="N68" i="5"/>
  <c r="P68" i="5" s="1"/>
  <c r="N69" i="5"/>
  <c r="P69" i="5" s="1"/>
  <c r="N70" i="5"/>
  <c r="P70" i="5" s="1"/>
  <c r="N71" i="5"/>
  <c r="P71" i="5" s="1"/>
  <c r="N72" i="5"/>
  <c r="P72" i="5" s="1"/>
  <c r="N73" i="5"/>
  <c r="P73" i="5" s="1"/>
  <c r="U73" i="5" s="1"/>
  <c r="N74" i="5"/>
  <c r="P74" i="5" s="1"/>
  <c r="N75" i="5"/>
  <c r="P75" i="5" s="1"/>
  <c r="N76" i="5"/>
  <c r="P76" i="5" s="1"/>
  <c r="N77" i="5"/>
  <c r="P77" i="5" s="1"/>
  <c r="N78" i="5"/>
  <c r="P78" i="5" s="1"/>
  <c r="U78" i="5" s="1"/>
  <c r="N79" i="5"/>
  <c r="P79" i="5" s="1"/>
  <c r="N80" i="5"/>
  <c r="P80" i="5" s="1"/>
  <c r="N81" i="5"/>
  <c r="P81" i="5" s="1"/>
  <c r="U81" i="5" s="1"/>
  <c r="N82" i="5"/>
  <c r="P82" i="5" s="1"/>
  <c r="N83" i="5"/>
  <c r="P83" i="5" s="1"/>
  <c r="N84" i="5"/>
  <c r="P84" i="5" s="1"/>
  <c r="N85" i="5"/>
  <c r="P85" i="5" s="1"/>
  <c r="N86" i="5"/>
  <c r="P86" i="5" s="1"/>
  <c r="U86" i="5" s="1"/>
  <c r="N87" i="5"/>
  <c r="P87" i="5" s="1"/>
  <c r="N88" i="5"/>
  <c r="P88" i="5" s="1"/>
  <c r="N89" i="5"/>
  <c r="P89" i="5" s="1"/>
  <c r="U89" i="5" s="1"/>
  <c r="N90" i="5"/>
  <c r="P90" i="5" s="1"/>
  <c r="N91" i="5"/>
  <c r="P91" i="5" s="1"/>
  <c r="N92" i="5"/>
  <c r="P92" i="5" s="1"/>
  <c r="N93" i="5"/>
  <c r="P93" i="5" s="1"/>
  <c r="N94" i="5"/>
  <c r="P94" i="5" s="1"/>
  <c r="U94" i="5" s="1"/>
  <c r="N95" i="5"/>
  <c r="P95" i="5" s="1"/>
  <c r="N96" i="5"/>
  <c r="P96" i="5" s="1"/>
  <c r="N97" i="5"/>
  <c r="P97" i="5" s="1"/>
  <c r="U97" i="5" s="1"/>
  <c r="N98" i="5"/>
  <c r="P98" i="5" s="1"/>
  <c r="N99" i="5"/>
  <c r="P99" i="5" s="1"/>
  <c r="N100" i="5"/>
  <c r="P100" i="5" s="1"/>
  <c r="N101" i="5"/>
  <c r="P101" i="5" s="1"/>
  <c r="N102" i="5"/>
  <c r="P102" i="5" s="1"/>
  <c r="U102" i="5" s="1"/>
  <c r="N103" i="5"/>
  <c r="P103" i="5" s="1"/>
  <c r="N104" i="5"/>
  <c r="P104" i="5" s="1"/>
  <c r="N105" i="5"/>
  <c r="P105" i="5" s="1"/>
  <c r="U105" i="5" s="1"/>
  <c r="N106" i="5"/>
  <c r="P106" i="5" s="1"/>
  <c r="N107" i="5"/>
  <c r="P107" i="5" s="1"/>
  <c r="N108" i="5"/>
  <c r="P108" i="5" s="1"/>
  <c r="N109" i="5"/>
  <c r="P109" i="5" s="1"/>
  <c r="N110" i="5"/>
  <c r="P110" i="5" s="1"/>
  <c r="U110" i="5" s="1"/>
  <c r="N111" i="5"/>
  <c r="P111" i="5" s="1"/>
  <c r="N112" i="5"/>
  <c r="P112" i="5" s="1"/>
  <c r="N113" i="5"/>
  <c r="P113" i="5" s="1"/>
  <c r="U113" i="5" s="1"/>
  <c r="N114" i="5"/>
  <c r="P114" i="5" s="1"/>
  <c r="N115" i="5"/>
  <c r="P115" i="5" s="1"/>
  <c r="N116" i="5"/>
  <c r="P116" i="5" s="1"/>
  <c r="N117" i="5"/>
  <c r="P117" i="5" s="1"/>
  <c r="N118" i="5"/>
  <c r="P118" i="5" s="1"/>
  <c r="U118" i="5" s="1"/>
  <c r="N119" i="5"/>
  <c r="P119" i="5" s="1"/>
  <c r="N120" i="5"/>
  <c r="P120" i="5" s="1"/>
  <c r="N121" i="5"/>
  <c r="P121" i="5" s="1"/>
  <c r="U121" i="5" s="1"/>
  <c r="N122" i="5"/>
  <c r="P122" i="5" s="1"/>
  <c r="N123" i="5"/>
  <c r="P123" i="5" s="1"/>
  <c r="N124" i="5"/>
  <c r="P124" i="5" s="1"/>
  <c r="N125" i="5"/>
  <c r="P125" i="5" s="1"/>
  <c r="N126" i="5"/>
  <c r="P126" i="5" s="1"/>
  <c r="U126" i="5" s="1"/>
  <c r="N127" i="5"/>
  <c r="P127" i="5" s="1"/>
  <c r="N128" i="5"/>
  <c r="P128" i="5" s="1"/>
  <c r="N129" i="5"/>
  <c r="P129" i="5" s="1"/>
  <c r="U129" i="5" s="1"/>
  <c r="N130" i="5"/>
  <c r="P130" i="5" s="1"/>
  <c r="N131" i="5"/>
  <c r="P131" i="5" s="1"/>
  <c r="N132" i="5"/>
  <c r="P132" i="5" s="1"/>
  <c r="N133" i="5"/>
  <c r="P133" i="5" s="1"/>
  <c r="N134" i="5"/>
  <c r="P134" i="5" s="1"/>
  <c r="U134" i="5" s="1"/>
  <c r="N135" i="5"/>
  <c r="P135" i="5" s="1"/>
  <c r="N136" i="5"/>
  <c r="P136" i="5" s="1"/>
  <c r="N137" i="5"/>
  <c r="P137" i="5" s="1"/>
  <c r="U137" i="5" s="1"/>
  <c r="N138" i="5"/>
  <c r="P138" i="5" s="1"/>
  <c r="N139" i="5"/>
  <c r="P139" i="5" s="1"/>
  <c r="N140" i="5"/>
  <c r="P140" i="5" s="1"/>
  <c r="N141" i="5"/>
  <c r="P141" i="5" s="1"/>
  <c r="N142" i="5"/>
  <c r="P142" i="5" s="1"/>
  <c r="U142" i="5" s="1"/>
  <c r="N143" i="5"/>
  <c r="P143" i="5" s="1"/>
  <c r="N144" i="5"/>
  <c r="P144" i="5" s="1"/>
  <c r="N145" i="5"/>
  <c r="P145" i="5" s="1"/>
  <c r="U145" i="5" s="1"/>
  <c r="N146" i="5"/>
  <c r="P146" i="5" s="1"/>
  <c r="N147" i="5"/>
  <c r="P147" i="5" s="1"/>
  <c r="N148" i="5"/>
  <c r="P148" i="5" s="1"/>
  <c r="N149" i="5"/>
  <c r="P149" i="5" s="1"/>
  <c r="N150" i="5"/>
  <c r="P150" i="5" s="1"/>
  <c r="U150" i="5" s="1"/>
  <c r="N151" i="5"/>
  <c r="P151" i="5" s="1"/>
  <c r="N152" i="5"/>
  <c r="P152" i="5" s="1"/>
  <c r="N153" i="5"/>
  <c r="P153" i="5" s="1"/>
  <c r="U153" i="5" s="1"/>
  <c r="N154" i="5"/>
  <c r="P154" i="5" s="1"/>
  <c r="N155" i="5"/>
  <c r="P155" i="5" s="1"/>
  <c r="N156" i="5"/>
  <c r="P156" i="5" s="1"/>
  <c r="N157" i="5"/>
  <c r="P157" i="5" s="1"/>
  <c r="N158" i="5"/>
  <c r="P158" i="5" s="1"/>
  <c r="U158" i="5" s="1"/>
  <c r="N159" i="5"/>
  <c r="P159" i="5" s="1"/>
  <c r="N160" i="5"/>
  <c r="P160" i="5" s="1"/>
  <c r="N161" i="5"/>
  <c r="P161" i="5" s="1"/>
  <c r="U161" i="5" s="1"/>
  <c r="N162" i="5"/>
  <c r="P162" i="5" s="1"/>
  <c r="N163" i="5"/>
  <c r="P163" i="5" s="1"/>
  <c r="N164" i="5"/>
  <c r="P164" i="5" s="1"/>
  <c r="N165" i="5"/>
  <c r="P165" i="5" s="1"/>
  <c r="N166" i="5"/>
  <c r="P166" i="5" s="1"/>
  <c r="U166" i="5" s="1"/>
  <c r="N167" i="5"/>
  <c r="P167" i="5" s="1"/>
  <c r="N168" i="5"/>
  <c r="P168" i="5" s="1"/>
  <c r="N169" i="5"/>
  <c r="P169" i="5" s="1"/>
  <c r="U169" i="5" s="1"/>
  <c r="N170" i="5"/>
  <c r="P170" i="5" s="1"/>
  <c r="N171" i="5"/>
  <c r="P171" i="5" s="1"/>
  <c r="N172" i="5"/>
  <c r="P172" i="5" s="1"/>
  <c r="N173" i="5"/>
  <c r="P173" i="5" s="1"/>
  <c r="N174" i="5"/>
  <c r="P174" i="5" s="1"/>
  <c r="U174" i="5" s="1"/>
  <c r="N175" i="5"/>
  <c r="P175" i="5" s="1"/>
  <c r="N176" i="5"/>
  <c r="P176" i="5" s="1"/>
  <c r="N177" i="5"/>
  <c r="P177" i="5" s="1"/>
  <c r="U177" i="5" s="1"/>
  <c r="N178" i="5"/>
  <c r="P178" i="5" s="1"/>
  <c r="N179" i="5"/>
  <c r="P179" i="5" s="1"/>
  <c r="N180" i="5"/>
  <c r="P180" i="5" s="1"/>
  <c r="N181" i="5"/>
  <c r="P181" i="5" s="1"/>
  <c r="N182" i="5"/>
  <c r="P182" i="5" s="1"/>
  <c r="U182" i="5" s="1"/>
  <c r="N183" i="5"/>
  <c r="P183" i="5" s="1"/>
  <c r="N184" i="5"/>
  <c r="P184" i="5" s="1"/>
  <c r="N185" i="5"/>
  <c r="P185" i="5" s="1"/>
  <c r="U185" i="5" s="1"/>
  <c r="N186" i="5"/>
  <c r="P186" i="5" s="1"/>
  <c r="N187" i="5"/>
  <c r="P187" i="5" s="1"/>
  <c r="N188" i="5"/>
  <c r="P188" i="5" s="1"/>
  <c r="N189" i="5"/>
  <c r="P189" i="5" s="1"/>
  <c r="N190" i="5"/>
  <c r="P190" i="5" s="1"/>
  <c r="U190" i="5" s="1"/>
  <c r="N191" i="5"/>
  <c r="P191" i="5" s="1"/>
  <c r="N192" i="5"/>
  <c r="P192" i="5" s="1"/>
  <c r="N193" i="5"/>
  <c r="P193" i="5" s="1"/>
  <c r="U193" i="5" s="1"/>
  <c r="N194" i="5"/>
  <c r="P194" i="5" s="1"/>
  <c r="N195" i="5"/>
  <c r="P195" i="5" s="1"/>
  <c r="N196" i="5"/>
  <c r="P196" i="5" s="1"/>
  <c r="N197" i="5"/>
  <c r="P197" i="5" s="1"/>
  <c r="N198" i="5"/>
  <c r="P198" i="5" s="1"/>
  <c r="U198" i="5" s="1"/>
  <c r="N199" i="5"/>
  <c r="P199" i="5" s="1"/>
  <c r="N200" i="5"/>
  <c r="P200" i="5" s="1"/>
  <c r="N201" i="5"/>
  <c r="P201" i="5" s="1"/>
  <c r="U201" i="5" s="1"/>
  <c r="N202" i="5"/>
  <c r="P202" i="5" s="1"/>
  <c r="N203" i="5"/>
  <c r="P203" i="5" s="1"/>
  <c r="N204" i="5"/>
  <c r="P204" i="5" s="1"/>
  <c r="N205" i="5"/>
  <c r="P205" i="5" s="1"/>
  <c r="N206" i="5"/>
  <c r="P206" i="5" s="1"/>
  <c r="U206" i="5" s="1"/>
  <c r="N207" i="5"/>
  <c r="P207" i="5" s="1"/>
  <c r="N208" i="5"/>
  <c r="P208" i="5" s="1"/>
  <c r="N209" i="5"/>
  <c r="P209" i="5" s="1"/>
  <c r="U209" i="5" s="1"/>
  <c r="N210" i="5"/>
  <c r="P210" i="5" s="1"/>
  <c r="N211" i="5"/>
  <c r="P211" i="5" s="1"/>
  <c r="N212" i="5"/>
  <c r="P212" i="5" s="1"/>
  <c r="N213" i="5"/>
  <c r="P213" i="5" s="1"/>
  <c r="N214" i="5"/>
  <c r="P214" i="5" s="1"/>
  <c r="U214" i="5" s="1"/>
  <c r="N215" i="5"/>
  <c r="P215" i="5" s="1"/>
  <c r="N216" i="5"/>
  <c r="P216" i="5" s="1"/>
  <c r="N217" i="5"/>
  <c r="P217" i="5" s="1"/>
  <c r="U217" i="5" s="1"/>
  <c r="N218" i="5"/>
  <c r="P218" i="5" s="1"/>
  <c r="N219" i="5"/>
  <c r="P219" i="5" s="1"/>
  <c r="N220" i="5"/>
  <c r="P220" i="5" s="1"/>
  <c r="N221" i="5"/>
  <c r="P221" i="5" s="1"/>
  <c r="N222" i="5"/>
  <c r="P222" i="5" s="1"/>
  <c r="U222" i="5" s="1"/>
  <c r="N223" i="5"/>
  <c r="P223" i="5" s="1"/>
  <c r="N224" i="5"/>
  <c r="P224" i="5" s="1"/>
  <c r="N225" i="5"/>
  <c r="P225" i="5" s="1"/>
  <c r="U225" i="5" s="1"/>
  <c r="N226" i="5"/>
  <c r="P226" i="5" s="1"/>
  <c r="N227" i="5"/>
  <c r="P227" i="5" s="1"/>
  <c r="N228" i="5"/>
  <c r="P228" i="5" s="1"/>
  <c r="N229" i="5"/>
  <c r="P229" i="5" s="1"/>
  <c r="N230" i="5"/>
  <c r="P230" i="5" s="1"/>
  <c r="U230" i="5" s="1"/>
  <c r="N231" i="5"/>
  <c r="P231" i="5" s="1"/>
  <c r="N232" i="5"/>
  <c r="P232" i="5" s="1"/>
  <c r="N233" i="5"/>
  <c r="P233" i="5" s="1"/>
  <c r="U233" i="5" s="1"/>
  <c r="N234" i="5"/>
  <c r="P234" i="5" s="1"/>
  <c r="N235" i="5"/>
  <c r="P235" i="5" s="1"/>
  <c r="N236" i="5"/>
  <c r="P236" i="5" s="1"/>
  <c r="N237" i="5"/>
  <c r="P237" i="5" s="1"/>
  <c r="N238" i="5"/>
  <c r="P238" i="5" s="1"/>
  <c r="U238" i="5" s="1"/>
  <c r="N239" i="5"/>
  <c r="P239" i="5" s="1"/>
  <c r="N240" i="5"/>
  <c r="P240" i="5" s="1"/>
  <c r="N241" i="5"/>
  <c r="P241" i="5" s="1"/>
  <c r="U241" i="5" s="1"/>
  <c r="N242" i="5"/>
  <c r="P242" i="5" s="1"/>
  <c r="N243" i="5"/>
  <c r="P243" i="5" s="1"/>
  <c r="N244" i="5"/>
  <c r="P244" i="5" s="1"/>
  <c r="N245" i="5"/>
  <c r="P245" i="5" s="1"/>
  <c r="N246" i="5"/>
  <c r="P246" i="5" s="1"/>
  <c r="U246" i="5" s="1"/>
  <c r="N247" i="5"/>
  <c r="P247" i="5" s="1"/>
  <c r="N248" i="5"/>
  <c r="P248" i="5" s="1"/>
  <c r="N249" i="5"/>
  <c r="P249" i="5" s="1"/>
  <c r="U249" i="5" s="1"/>
  <c r="N250" i="5"/>
  <c r="P250" i="5" s="1"/>
  <c r="N251" i="5"/>
  <c r="P251" i="5" s="1"/>
  <c r="N252" i="5"/>
  <c r="P252" i="5" s="1"/>
  <c r="N253" i="5"/>
  <c r="P253" i="5" s="1"/>
  <c r="N254" i="5"/>
  <c r="P254" i="5" s="1"/>
  <c r="U254" i="5" s="1"/>
  <c r="N255" i="5"/>
  <c r="P255" i="5" s="1"/>
  <c r="N256" i="5"/>
  <c r="P256" i="5" s="1"/>
  <c r="N257" i="5"/>
  <c r="P257" i="5" s="1"/>
  <c r="U257" i="5" s="1"/>
  <c r="N258" i="5"/>
  <c r="P258" i="5" s="1"/>
  <c r="N259" i="5"/>
  <c r="P259" i="5" s="1"/>
  <c r="N260" i="5"/>
  <c r="P260" i="5" s="1"/>
  <c r="N261" i="5"/>
  <c r="P261" i="5" s="1"/>
  <c r="N262" i="5"/>
  <c r="P262" i="5" s="1"/>
  <c r="U262" i="5" s="1"/>
  <c r="N263" i="5"/>
  <c r="P263" i="5" s="1"/>
  <c r="N264" i="5"/>
  <c r="P264" i="5" s="1"/>
  <c r="N265" i="5"/>
  <c r="P265" i="5" s="1"/>
  <c r="U265" i="5" s="1"/>
  <c r="N266" i="5"/>
  <c r="P266" i="5" s="1"/>
  <c r="N267" i="5"/>
  <c r="P267" i="5" s="1"/>
  <c r="N268" i="5"/>
  <c r="P268" i="5" s="1"/>
  <c r="N269" i="5"/>
  <c r="P269" i="5" s="1"/>
  <c r="N270" i="5"/>
  <c r="P270" i="5" s="1"/>
  <c r="U270" i="5" s="1"/>
  <c r="N271" i="5"/>
  <c r="P271" i="5" s="1"/>
  <c r="N272" i="5"/>
  <c r="P272" i="5" s="1"/>
  <c r="N273" i="5"/>
  <c r="P273" i="5" s="1"/>
  <c r="U273" i="5" s="1"/>
  <c r="N274" i="5"/>
  <c r="P274" i="5" s="1"/>
  <c r="N275" i="5"/>
  <c r="P275" i="5" s="1"/>
  <c r="N276" i="5"/>
  <c r="P276" i="5" s="1"/>
  <c r="N277" i="5"/>
  <c r="P277" i="5" s="1"/>
  <c r="N278" i="5"/>
  <c r="P278" i="5" s="1"/>
  <c r="U278" i="5" s="1"/>
  <c r="N279" i="5"/>
  <c r="P279" i="5" s="1"/>
  <c r="N280" i="5"/>
  <c r="P280" i="5" s="1"/>
  <c r="N281" i="5"/>
  <c r="P281" i="5" s="1"/>
  <c r="U281" i="5" s="1"/>
  <c r="N282" i="5"/>
  <c r="P282" i="5" s="1"/>
  <c r="N283" i="5"/>
  <c r="P283" i="5" s="1"/>
  <c r="N284" i="5"/>
  <c r="P284" i="5" s="1"/>
  <c r="N285" i="5"/>
  <c r="P285" i="5" s="1"/>
  <c r="N286" i="5"/>
  <c r="P286" i="5" s="1"/>
  <c r="U286" i="5" s="1"/>
  <c r="N287" i="5"/>
  <c r="P287" i="5" s="1"/>
  <c r="N288" i="5"/>
  <c r="P288" i="5" s="1"/>
  <c r="N289" i="5"/>
  <c r="P289" i="5" s="1"/>
  <c r="U289" i="5" s="1"/>
  <c r="N290" i="5"/>
  <c r="P290" i="5" s="1"/>
  <c r="N291" i="5"/>
  <c r="P291" i="5" s="1"/>
  <c r="N292" i="5"/>
  <c r="P292" i="5" s="1"/>
  <c r="N293" i="5"/>
  <c r="P293" i="5" s="1"/>
  <c r="N294" i="5"/>
  <c r="P294" i="5" s="1"/>
  <c r="U294" i="5" s="1"/>
  <c r="N295" i="5"/>
  <c r="P295" i="5" s="1"/>
  <c r="N296" i="5"/>
  <c r="P296" i="5" s="1"/>
  <c r="N297" i="5"/>
  <c r="P297" i="5" s="1"/>
  <c r="U297" i="5" s="1"/>
  <c r="N298" i="5"/>
  <c r="P298" i="5" s="1"/>
  <c r="N299" i="5"/>
  <c r="P299" i="5" s="1"/>
  <c r="N300" i="5"/>
  <c r="P300" i="5" s="1"/>
  <c r="N301" i="5"/>
  <c r="P301" i="5" s="1"/>
  <c r="N302" i="5"/>
  <c r="P302" i="5" s="1"/>
  <c r="U302" i="5" s="1"/>
  <c r="N303" i="5"/>
  <c r="P303" i="5" s="1"/>
  <c r="N304" i="5"/>
  <c r="P304" i="5" s="1"/>
  <c r="N305" i="5"/>
  <c r="P305" i="5" s="1"/>
  <c r="U305" i="5" s="1"/>
  <c r="N306" i="5"/>
  <c r="P306" i="5" s="1"/>
  <c r="N307" i="5"/>
  <c r="P307" i="5" s="1"/>
  <c r="N308" i="5"/>
  <c r="P308" i="5" s="1"/>
  <c r="N309" i="5"/>
  <c r="P309" i="5" s="1"/>
  <c r="N310" i="5"/>
  <c r="P310" i="5" s="1"/>
  <c r="U310" i="5" s="1"/>
  <c r="N311" i="5"/>
  <c r="P311" i="5" s="1"/>
  <c r="N312" i="5"/>
  <c r="P312" i="5" s="1"/>
  <c r="N313" i="5"/>
  <c r="P313" i="5" s="1"/>
  <c r="U313" i="5" s="1"/>
  <c r="N314" i="5"/>
  <c r="P314" i="5" s="1"/>
  <c r="N315" i="5"/>
  <c r="P315" i="5" s="1"/>
  <c r="N316" i="5"/>
  <c r="P316" i="5" s="1"/>
  <c r="N317" i="5"/>
  <c r="P317" i="5" s="1"/>
  <c r="N318" i="5"/>
  <c r="P318" i="5" s="1"/>
  <c r="U318" i="5" s="1"/>
  <c r="N319" i="5"/>
  <c r="P319" i="5" s="1"/>
  <c r="N320" i="5"/>
  <c r="P320" i="5" s="1"/>
  <c r="N321" i="5"/>
  <c r="P321" i="5" s="1"/>
  <c r="U321" i="5" s="1"/>
  <c r="N322" i="5"/>
  <c r="P322" i="5" s="1"/>
  <c r="N323" i="5"/>
  <c r="P323" i="5" s="1"/>
  <c r="N324" i="5"/>
  <c r="P324" i="5" s="1"/>
  <c r="N325" i="5"/>
  <c r="P325" i="5" s="1"/>
  <c r="N326" i="5"/>
  <c r="P326" i="5" s="1"/>
  <c r="N327" i="5"/>
  <c r="P327" i="5" s="1"/>
  <c r="N328" i="5"/>
  <c r="P328" i="5" s="1"/>
  <c r="N329" i="5"/>
  <c r="P329" i="5" s="1"/>
  <c r="U329" i="5" s="1"/>
  <c r="N330" i="5"/>
  <c r="P330" i="5" s="1"/>
  <c r="N331" i="5"/>
  <c r="P331" i="5" s="1"/>
  <c r="N332" i="5"/>
  <c r="P332" i="5" s="1"/>
  <c r="N333" i="5"/>
  <c r="P333" i="5" s="1"/>
  <c r="N334" i="5"/>
  <c r="P334" i="5" s="1"/>
  <c r="U334" i="5" s="1"/>
  <c r="N335" i="5"/>
  <c r="P335" i="5" s="1"/>
  <c r="N336" i="5"/>
  <c r="P336" i="5" s="1"/>
  <c r="N337" i="5"/>
  <c r="P337" i="5" s="1"/>
  <c r="U337" i="5" s="1"/>
  <c r="N338" i="5"/>
  <c r="P338" i="5" s="1"/>
  <c r="N339" i="5"/>
  <c r="P339" i="5" s="1"/>
  <c r="N340" i="5"/>
  <c r="P340" i="5" s="1"/>
  <c r="N341" i="5"/>
  <c r="P341" i="5" s="1"/>
  <c r="N342" i="5"/>
  <c r="P342" i="5" s="1"/>
  <c r="U342" i="5" s="1"/>
  <c r="N343" i="5"/>
  <c r="P343" i="5" s="1"/>
  <c r="N344" i="5"/>
  <c r="P344" i="5" s="1"/>
  <c r="N345" i="5"/>
  <c r="P345" i="5" s="1"/>
  <c r="U345" i="5" s="1"/>
  <c r="N346" i="5"/>
  <c r="P346" i="5" s="1"/>
  <c r="N347" i="5"/>
  <c r="P347" i="5" s="1"/>
  <c r="N348" i="5"/>
  <c r="P348" i="5" s="1"/>
  <c r="N349" i="5"/>
  <c r="P349" i="5" s="1"/>
  <c r="N350" i="5"/>
  <c r="P350" i="5" s="1"/>
  <c r="U350" i="5" s="1"/>
  <c r="N351" i="5"/>
  <c r="P351" i="5" s="1"/>
  <c r="N352" i="5"/>
  <c r="P352" i="5" s="1"/>
  <c r="N353" i="5"/>
  <c r="P353" i="5" s="1"/>
  <c r="U353" i="5" s="1"/>
  <c r="N354" i="5"/>
  <c r="P354" i="5" s="1"/>
  <c r="N355" i="5"/>
  <c r="P355" i="5" s="1"/>
  <c r="N356" i="5"/>
  <c r="P356" i="5" s="1"/>
  <c r="N357" i="5"/>
  <c r="P357" i="5" s="1"/>
  <c r="N358" i="5"/>
  <c r="P358" i="5" s="1"/>
  <c r="U358" i="5" s="1"/>
  <c r="N359" i="5"/>
  <c r="P359" i="5" s="1"/>
  <c r="N360" i="5"/>
  <c r="P360" i="5" s="1"/>
  <c r="N361" i="5"/>
  <c r="P361" i="5" s="1"/>
  <c r="U361" i="5" s="1"/>
  <c r="N362" i="5"/>
  <c r="P362" i="5" s="1"/>
  <c r="N363" i="5"/>
  <c r="P363" i="5" s="1"/>
  <c r="N364" i="5"/>
  <c r="P364" i="5" s="1"/>
  <c r="N365" i="5"/>
  <c r="P365" i="5" s="1"/>
  <c r="N366" i="5"/>
  <c r="P366" i="5" s="1"/>
  <c r="U366" i="5" s="1"/>
  <c r="N367" i="5"/>
  <c r="P367" i="5" s="1"/>
  <c r="N368" i="5"/>
  <c r="P368" i="5" s="1"/>
  <c r="N369" i="5"/>
  <c r="P369" i="5" s="1"/>
  <c r="U369" i="5" s="1"/>
  <c r="N370" i="5"/>
  <c r="P370" i="5" s="1"/>
  <c r="N371" i="5"/>
  <c r="P371" i="5" s="1"/>
  <c r="N372" i="5"/>
  <c r="P372" i="5" s="1"/>
  <c r="N373" i="5"/>
  <c r="P373" i="5" s="1"/>
  <c r="N374" i="5"/>
  <c r="P374" i="5" s="1"/>
  <c r="U374" i="5" s="1"/>
  <c r="N375" i="5"/>
  <c r="P375" i="5" s="1"/>
  <c r="N376" i="5"/>
  <c r="P376" i="5" s="1"/>
  <c r="N377" i="5"/>
  <c r="P377" i="5" s="1"/>
  <c r="U377" i="5" s="1"/>
  <c r="N378" i="5"/>
  <c r="P378" i="5" s="1"/>
  <c r="N379" i="5"/>
  <c r="P379" i="5" s="1"/>
  <c r="N380" i="5"/>
  <c r="P380" i="5" s="1"/>
  <c r="N381" i="5"/>
  <c r="P381" i="5" s="1"/>
  <c r="N382" i="5"/>
  <c r="P382" i="5" s="1"/>
  <c r="U382" i="5" s="1"/>
  <c r="N383" i="5"/>
  <c r="P383" i="5" s="1"/>
  <c r="N384" i="5"/>
  <c r="P384" i="5" s="1"/>
  <c r="N385" i="5"/>
  <c r="P385" i="5" s="1"/>
  <c r="U385" i="5" s="1"/>
  <c r="N386" i="5"/>
  <c r="P386" i="5" s="1"/>
  <c r="N387" i="5"/>
  <c r="P387" i="5" s="1"/>
  <c r="N388" i="5"/>
  <c r="P388" i="5" s="1"/>
  <c r="N389" i="5"/>
  <c r="P389" i="5" s="1"/>
  <c r="N390" i="5"/>
  <c r="P390" i="5" s="1"/>
  <c r="U390" i="5" s="1"/>
  <c r="N391" i="5"/>
  <c r="P391" i="5" s="1"/>
  <c r="N392" i="5"/>
  <c r="P392" i="5" s="1"/>
  <c r="N393" i="5"/>
  <c r="P393" i="5" s="1"/>
  <c r="U393" i="5" s="1"/>
  <c r="N394" i="5"/>
  <c r="P394" i="5" s="1"/>
  <c r="N395" i="5"/>
  <c r="P395" i="5" s="1"/>
  <c r="N396" i="5"/>
  <c r="P396" i="5" s="1"/>
  <c r="N397" i="5"/>
  <c r="P397" i="5" s="1"/>
  <c r="N398" i="5"/>
  <c r="P398" i="5" s="1"/>
  <c r="U398" i="5" s="1"/>
  <c r="N399" i="5"/>
  <c r="P399" i="5" s="1"/>
  <c r="N400" i="5"/>
  <c r="P400" i="5" s="1"/>
  <c r="N401" i="5"/>
  <c r="P401" i="5" s="1"/>
  <c r="U401" i="5" s="1"/>
  <c r="N402" i="5"/>
  <c r="P402" i="5" s="1"/>
  <c r="N403" i="5"/>
  <c r="P403" i="5" s="1"/>
  <c r="N404" i="5"/>
  <c r="P404" i="5" s="1"/>
  <c r="N405" i="5"/>
  <c r="P405" i="5" s="1"/>
  <c r="N406" i="5"/>
  <c r="P406" i="5" s="1"/>
  <c r="U406" i="5" s="1"/>
  <c r="N407" i="5"/>
  <c r="P407" i="5" s="1"/>
  <c r="N408" i="5"/>
  <c r="P408" i="5" s="1"/>
  <c r="N409" i="5"/>
  <c r="P409" i="5" s="1"/>
  <c r="U409" i="5" s="1"/>
  <c r="N410" i="5"/>
  <c r="P410" i="5" s="1"/>
  <c r="N411" i="5"/>
  <c r="P411" i="5" s="1"/>
  <c r="N412" i="5"/>
  <c r="P412" i="5" s="1"/>
  <c r="N413" i="5"/>
  <c r="P413" i="5" s="1"/>
  <c r="N414" i="5"/>
  <c r="P414" i="5" s="1"/>
  <c r="U414" i="5" s="1"/>
  <c r="N415" i="5"/>
  <c r="P415" i="5" s="1"/>
  <c r="N416" i="5"/>
  <c r="P416" i="5" s="1"/>
  <c r="N417" i="5"/>
  <c r="P417" i="5" s="1"/>
  <c r="U417" i="5" s="1"/>
  <c r="N418" i="5"/>
  <c r="P418" i="5" s="1"/>
  <c r="N419" i="5"/>
  <c r="P419" i="5" s="1"/>
  <c r="N420" i="5"/>
  <c r="P420" i="5" s="1"/>
  <c r="N421" i="5"/>
  <c r="P421" i="5" s="1"/>
  <c r="N422" i="5"/>
  <c r="P422" i="5" s="1"/>
  <c r="U422" i="5" s="1"/>
  <c r="N423" i="5"/>
  <c r="P423" i="5" s="1"/>
  <c r="N424" i="5"/>
  <c r="P424" i="5" s="1"/>
  <c r="N425" i="5"/>
  <c r="P425" i="5" s="1"/>
  <c r="U425" i="5" s="1"/>
  <c r="N426" i="5"/>
  <c r="P426" i="5" s="1"/>
  <c r="N427" i="5"/>
  <c r="P427" i="5" s="1"/>
  <c r="N428" i="5"/>
  <c r="P428" i="5" s="1"/>
  <c r="N429" i="5"/>
  <c r="P429" i="5" s="1"/>
  <c r="N430" i="5"/>
  <c r="P430" i="5" s="1"/>
  <c r="U430" i="5" s="1"/>
  <c r="N431" i="5"/>
  <c r="P431" i="5" s="1"/>
  <c r="N432" i="5"/>
  <c r="P432" i="5" s="1"/>
  <c r="N433" i="5"/>
  <c r="P433" i="5" s="1"/>
  <c r="U433" i="5" s="1"/>
  <c r="N434" i="5"/>
  <c r="P434" i="5" s="1"/>
  <c r="N435" i="5"/>
  <c r="P435" i="5" s="1"/>
  <c r="N436" i="5"/>
  <c r="P436" i="5" s="1"/>
  <c r="N437" i="5"/>
  <c r="P437" i="5" s="1"/>
  <c r="N438" i="5"/>
  <c r="P438" i="5" s="1"/>
  <c r="U438" i="5" s="1"/>
  <c r="N439" i="5"/>
  <c r="P439" i="5" s="1"/>
  <c r="N440" i="5"/>
  <c r="P440" i="5" s="1"/>
  <c r="N441" i="5"/>
  <c r="P441" i="5" s="1"/>
  <c r="U441" i="5" s="1"/>
  <c r="N442" i="5"/>
  <c r="P442" i="5" s="1"/>
  <c r="N443" i="5"/>
  <c r="P443" i="5" s="1"/>
  <c r="N444" i="5"/>
  <c r="P444" i="5" s="1"/>
  <c r="N445" i="5"/>
  <c r="P445" i="5" s="1"/>
  <c r="N446" i="5"/>
  <c r="P446" i="5" s="1"/>
  <c r="U446" i="5" s="1"/>
  <c r="N447" i="5"/>
  <c r="P447" i="5" s="1"/>
  <c r="N448" i="5"/>
  <c r="P448" i="5" s="1"/>
  <c r="N449" i="5"/>
  <c r="P449" i="5" s="1"/>
  <c r="U449" i="5" s="1"/>
  <c r="N450" i="5"/>
  <c r="P450" i="5" s="1"/>
  <c r="N451" i="5"/>
  <c r="P451" i="5" s="1"/>
  <c r="N452" i="5"/>
  <c r="P452" i="5" s="1"/>
  <c r="N453" i="5"/>
  <c r="P453" i="5" s="1"/>
  <c r="N454" i="5"/>
  <c r="P454" i="5" s="1"/>
  <c r="U454" i="5" s="1"/>
  <c r="N455" i="5"/>
  <c r="P455" i="5" s="1"/>
  <c r="N456" i="5"/>
  <c r="P456" i="5" s="1"/>
  <c r="N457" i="5"/>
  <c r="P457" i="5" s="1"/>
  <c r="U457" i="5" s="1"/>
  <c r="N458" i="5"/>
  <c r="P458" i="5" s="1"/>
  <c r="N459" i="5"/>
  <c r="P459" i="5" s="1"/>
  <c r="N460" i="5"/>
  <c r="P460" i="5" s="1"/>
  <c r="N461" i="5"/>
  <c r="P461" i="5" s="1"/>
  <c r="N462" i="5"/>
  <c r="P462" i="5" s="1"/>
  <c r="U462" i="5" s="1"/>
  <c r="N463" i="5"/>
  <c r="P463" i="5" s="1"/>
  <c r="N464" i="5"/>
  <c r="P464" i="5" s="1"/>
  <c r="N465" i="5"/>
  <c r="P465" i="5" s="1"/>
  <c r="U465" i="5" s="1"/>
  <c r="N466" i="5"/>
  <c r="P466" i="5" s="1"/>
  <c r="N467" i="5"/>
  <c r="P467" i="5" s="1"/>
  <c r="N468" i="5"/>
  <c r="P468" i="5" s="1"/>
  <c r="N469" i="5"/>
  <c r="P469" i="5" s="1"/>
  <c r="N470" i="5"/>
  <c r="P470" i="5" s="1"/>
  <c r="U470" i="5" s="1"/>
  <c r="N471" i="5"/>
  <c r="P471" i="5" s="1"/>
  <c r="N472" i="5"/>
  <c r="P472" i="5" s="1"/>
  <c r="N473" i="5"/>
  <c r="P473" i="5" s="1"/>
  <c r="U473" i="5" s="1"/>
  <c r="N474" i="5"/>
  <c r="P474" i="5" s="1"/>
  <c r="N475" i="5"/>
  <c r="P475" i="5" s="1"/>
  <c r="N476" i="5"/>
  <c r="P476" i="5" s="1"/>
  <c r="N477" i="5"/>
  <c r="P477" i="5" s="1"/>
  <c r="N478" i="5"/>
  <c r="P478" i="5" s="1"/>
  <c r="U478" i="5" s="1"/>
  <c r="N479" i="5"/>
  <c r="P479" i="5" s="1"/>
  <c r="N480" i="5"/>
  <c r="P480" i="5" s="1"/>
  <c r="N481" i="5"/>
  <c r="P481" i="5" s="1"/>
  <c r="U481" i="5" s="1"/>
  <c r="N482" i="5"/>
  <c r="P482" i="5" s="1"/>
  <c r="N483" i="5"/>
  <c r="P483" i="5" s="1"/>
  <c r="N484" i="5"/>
  <c r="P484" i="5" s="1"/>
  <c r="N485" i="5"/>
  <c r="P485" i="5" s="1"/>
  <c r="N486" i="5"/>
  <c r="P486" i="5" s="1"/>
  <c r="U486" i="5" s="1"/>
  <c r="N487" i="5"/>
  <c r="P487" i="5" s="1"/>
  <c r="N488" i="5"/>
  <c r="P488" i="5" s="1"/>
  <c r="N489" i="5"/>
  <c r="P489" i="5" s="1"/>
  <c r="U489" i="5" s="1"/>
  <c r="N490" i="5"/>
  <c r="P490" i="5" s="1"/>
  <c r="N491" i="5"/>
  <c r="P491" i="5" s="1"/>
  <c r="N492" i="5"/>
  <c r="P492" i="5" s="1"/>
  <c r="N493" i="5"/>
  <c r="P493" i="5" s="1"/>
  <c r="N494" i="5"/>
  <c r="P494" i="5" s="1"/>
  <c r="U494" i="5" s="1"/>
  <c r="N495" i="5"/>
  <c r="P495" i="5" s="1"/>
  <c r="N496" i="5"/>
  <c r="P496" i="5" s="1"/>
  <c r="N497" i="5"/>
  <c r="P497" i="5" s="1"/>
  <c r="U497" i="5" s="1"/>
  <c r="N498" i="5"/>
  <c r="P498" i="5" s="1"/>
  <c r="N499" i="5"/>
  <c r="P499" i="5" s="1"/>
  <c r="N500" i="5"/>
  <c r="P500" i="5" s="1"/>
  <c r="N501" i="5"/>
  <c r="P501" i="5" s="1"/>
  <c r="N502" i="5"/>
  <c r="P502" i="5" s="1"/>
  <c r="U502" i="5" s="1"/>
  <c r="N503" i="5"/>
  <c r="P503" i="5" s="1"/>
  <c r="N504" i="5"/>
  <c r="P504" i="5" s="1"/>
  <c r="N505" i="5"/>
  <c r="P505" i="5" s="1"/>
  <c r="U505" i="5" s="1"/>
  <c r="N506" i="5"/>
  <c r="P506" i="5" s="1"/>
  <c r="N507" i="5"/>
  <c r="P507" i="5" s="1"/>
  <c r="N508" i="5"/>
  <c r="P508" i="5" s="1"/>
  <c r="N509" i="5"/>
  <c r="P509" i="5" s="1"/>
  <c r="N510" i="5"/>
  <c r="P510" i="5" s="1"/>
  <c r="U510" i="5" s="1"/>
  <c r="N511" i="5"/>
  <c r="P511" i="5" s="1"/>
  <c r="N512" i="5"/>
  <c r="P512" i="5" s="1"/>
  <c r="N513" i="5"/>
  <c r="P513" i="5" s="1"/>
  <c r="U513" i="5" s="1"/>
  <c r="N514" i="5"/>
  <c r="P514" i="5" s="1"/>
  <c r="N515" i="5"/>
  <c r="P515" i="5" s="1"/>
  <c r="N516" i="5"/>
  <c r="P516" i="5" s="1"/>
  <c r="N517" i="5"/>
  <c r="P517" i="5" s="1"/>
  <c r="N518" i="5"/>
  <c r="P518" i="5" s="1"/>
  <c r="U518" i="5" s="1"/>
  <c r="N519" i="5"/>
  <c r="P519" i="5" s="1"/>
  <c r="N520" i="5"/>
  <c r="P520" i="5" s="1"/>
  <c r="N521" i="5"/>
  <c r="P521" i="5" s="1"/>
  <c r="U521" i="5" s="1"/>
  <c r="N522" i="5"/>
  <c r="P522" i="5" s="1"/>
  <c r="N523" i="5"/>
  <c r="P523" i="5" s="1"/>
  <c r="N524" i="5"/>
  <c r="P524" i="5" s="1"/>
  <c r="N525" i="5"/>
  <c r="P525" i="5" s="1"/>
  <c r="N526" i="5"/>
  <c r="P526" i="5" s="1"/>
  <c r="U526" i="5" s="1"/>
  <c r="N527" i="5"/>
  <c r="P527" i="5" s="1"/>
  <c r="N528" i="5"/>
  <c r="P528" i="5" s="1"/>
  <c r="N529" i="5"/>
  <c r="P529" i="5" s="1"/>
  <c r="U529" i="5" s="1"/>
  <c r="N530" i="5"/>
  <c r="P530" i="5" s="1"/>
  <c r="N531" i="5"/>
  <c r="P531" i="5" s="1"/>
  <c r="N532" i="5"/>
  <c r="P532" i="5" s="1"/>
  <c r="N533" i="5"/>
  <c r="P533" i="5" s="1"/>
  <c r="N534" i="5"/>
  <c r="P534" i="5" s="1"/>
  <c r="U534" i="5" s="1"/>
  <c r="N535" i="5"/>
  <c r="P535" i="5" s="1"/>
  <c r="N536" i="5"/>
  <c r="P536" i="5" s="1"/>
  <c r="N537" i="5"/>
  <c r="P537" i="5" s="1"/>
  <c r="U537" i="5" s="1"/>
  <c r="N538" i="5"/>
  <c r="P538" i="5" s="1"/>
  <c r="N539" i="5"/>
  <c r="P539" i="5" s="1"/>
  <c r="N540" i="5"/>
  <c r="P540" i="5" s="1"/>
  <c r="N541" i="5"/>
  <c r="P541" i="5" s="1"/>
  <c r="N542" i="5"/>
  <c r="P542" i="5" s="1"/>
  <c r="U542" i="5" s="1"/>
  <c r="N543" i="5"/>
  <c r="P543" i="5" s="1"/>
  <c r="N544" i="5"/>
  <c r="P544" i="5" s="1"/>
  <c r="N545" i="5"/>
  <c r="P545" i="5" s="1"/>
  <c r="U545" i="5" s="1"/>
  <c r="N546" i="5"/>
  <c r="P546" i="5" s="1"/>
  <c r="N547" i="5"/>
  <c r="P547" i="5" s="1"/>
  <c r="N548" i="5"/>
  <c r="P548" i="5" s="1"/>
  <c r="N549" i="5"/>
  <c r="P549" i="5" s="1"/>
  <c r="N550" i="5"/>
  <c r="P550" i="5" s="1"/>
  <c r="U550" i="5" s="1"/>
  <c r="N551" i="5"/>
  <c r="P551" i="5" s="1"/>
  <c r="N552" i="5"/>
  <c r="P552" i="5" s="1"/>
  <c r="N553" i="5"/>
  <c r="P553" i="5" s="1"/>
  <c r="U553" i="5" s="1"/>
  <c r="N554" i="5"/>
  <c r="P554" i="5" s="1"/>
  <c r="N555" i="5"/>
  <c r="P555" i="5" s="1"/>
  <c r="N556" i="5"/>
  <c r="P556" i="5" s="1"/>
  <c r="N557" i="5"/>
  <c r="P557" i="5" s="1"/>
  <c r="N558" i="5"/>
  <c r="P558" i="5" s="1"/>
  <c r="U558" i="5" s="1"/>
  <c r="N559" i="5"/>
  <c r="P559" i="5" s="1"/>
  <c r="N560" i="5"/>
  <c r="P560" i="5" s="1"/>
  <c r="N561" i="5"/>
  <c r="P561" i="5" s="1"/>
  <c r="U561" i="5" s="1"/>
  <c r="N562" i="5"/>
  <c r="P562" i="5" s="1"/>
  <c r="N563" i="5"/>
  <c r="P563" i="5" s="1"/>
  <c r="N564" i="5"/>
  <c r="P564" i="5" s="1"/>
  <c r="N565" i="5"/>
  <c r="P565" i="5" s="1"/>
  <c r="N566" i="5"/>
  <c r="P566" i="5" s="1"/>
  <c r="U566" i="5" s="1"/>
  <c r="N567" i="5"/>
  <c r="P567" i="5" s="1"/>
  <c r="N568" i="5"/>
  <c r="P568" i="5" s="1"/>
  <c r="N569" i="5"/>
  <c r="P569" i="5" s="1"/>
  <c r="U569" i="5" s="1"/>
  <c r="N570" i="5"/>
  <c r="P570" i="5" s="1"/>
  <c r="N571" i="5"/>
  <c r="P571" i="5" s="1"/>
  <c r="N572" i="5"/>
  <c r="P572" i="5" s="1"/>
  <c r="N573" i="5"/>
  <c r="P573" i="5" s="1"/>
  <c r="N574" i="5"/>
  <c r="P574" i="5" s="1"/>
  <c r="U574" i="5" s="1"/>
  <c r="N575" i="5"/>
  <c r="P575" i="5" s="1"/>
  <c r="N576" i="5"/>
  <c r="P576" i="5" s="1"/>
  <c r="N577" i="5"/>
  <c r="P577" i="5" s="1"/>
  <c r="U577" i="5" s="1"/>
  <c r="N578" i="5"/>
  <c r="P578" i="5" s="1"/>
  <c r="N579" i="5"/>
  <c r="P579" i="5" s="1"/>
  <c r="N580" i="5"/>
  <c r="P580" i="5" s="1"/>
  <c r="N581" i="5"/>
  <c r="P581" i="5" s="1"/>
  <c r="N582" i="5"/>
  <c r="P582" i="5" s="1"/>
  <c r="U582" i="5" s="1"/>
  <c r="N583" i="5"/>
  <c r="P583" i="5" s="1"/>
  <c r="N584" i="5"/>
  <c r="P584" i="5" s="1"/>
  <c r="N585" i="5"/>
  <c r="P585" i="5" s="1"/>
  <c r="U585" i="5" s="1"/>
  <c r="N586" i="5"/>
  <c r="P586" i="5" s="1"/>
  <c r="N587" i="5"/>
  <c r="P587" i="5" s="1"/>
  <c r="N588" i="5"/>
  <c r="P588" i="5" s="1"/>
  <c r="N589" i="5"/>
  <c r="P589" i="5" s="1"/>
  <c r="N590" i="5"/>
  <c r="P590" i="5" s="1"/>
  <c r="U590" i="5" s="1"/>
  <c r="N591" i="5"/>
  <c r="P591" i="5" s="1"/>
  <c r="N592" i="5"/>
  <c r="P592" i="5" s="1"/>
  <c r="N593" i="5"/>
  <c r="P593" i="5" s="1"/>
  <c r="U593" i="5" s="1"/>
  <c r="N594" i="5"/>
  <c r="P594" i="5" s="1"/>
  <c r="N595" i="5"/>
  <c r="P595" i="5" s="1"/>
  <c r="N596" i="5"/>
  <c r="P596" i="5" s="1"/>
  <c r="N597" i="5"/>
  <c r="P597" i="5" s="1"/>
  <c r="N598" i="5"/>
  <c r="P598" i="5" s="1"/>
  <c r="U598" i="5" s="1"/>
  <c r="N599" i="5"/>
  <c r="P599" i="5" s="1"/>
  <c r="N600" i="5"/>
  <c r="P600" i="5" s="1"/>
  <c r="N601" i="5"/>
  <c r="P601" i="5" s="1"/>
  <c r="U601" i="5" s="1"/>
  <c r="N602" i="5"/>
  <c r="P602" i="5" s="1"/>
  <c r="N603" i="5"/>
  <c r="P603" i="5" s="1"/>
  <c r="N604" i="5"/>
  <c r="P604" i="5" s="1"/>
  <c r="N605" i="5"/>
  <c r="P605" i="5" s="1"/>
  <c r="N606" i="5"/>
  <c r="P606" i="5" s="1"/>
  <c r="U606" i="5" s="1"/>
  <c r="N607" i="5"/>
  <c r="P607" i="5" s="1"/>
  <c r="N608" i="5"/>
  <c r="P608" i="5" s="1"/>
  <c r="N609" i="5"/>
  <c r="P609" i="5" s="1"/>
  <c r="U609" i="5" s="1"/>
  <c r="N610" i="5"/>
  <c r="P610" i="5" s="1"/>
  <c r="N611" i="5"/>
  <c r="P611" i="5" s="1"/>
  <c r="N612" i="5"/>
  <c r="P612" i="5" s="1"/>
  <c r="N613" i="5"/>
  <c r="P613" i="5" s="1"/>
  <c r="N614" i="5"/>
  <c r="P614" i="5" s="1"/>
  <c r="U614" i="5" s="1"/>
  <c r="N615" i="5"/>
  <c r="P615" i="5" s="1"/>
  <c r="N616" i="5"/>
  <c r="P616" i="5" s="1"/>
  <c r="N617" i="5"/>
  <c r="P617" i="5" s="1"/>
  <c r="U617" i="5" s="1"/>
  <c r="N618" i="5"/>
  <c r="P618" i="5" s="1"/>
  <c r="N619" i="5"/>
  <c r="P619" i="5" s="1"/>
  <c r="N620" i="5"/>
  <c r="P620" i="5" s="1"/>
  <c r="N621" i="5"/>
  <c r="P621" i="5" s="1"/>
  <c r="N622" i="5"/>
  <c r="P622" i="5" s="1"/>
  <c r="U622" i="5" s="1"/>
  <c r="N623" i="5"/>
  <c r="P623" i="5" s="1"/>
  <c r="N624" i="5"/>
  <c r="P624" i="5" s="1"/>
  <c r="N625" i="5"/>
  <c r="P625" i="5" s="1"/>
  <c r="U625" i="5" s="1"/>
  <c r="N626" i="5"/>
  <c r="P626" i="5" s="1"/>
  <c r="N627" i="5"/>
  <c r="P627" i="5" s="1"/>
  <c r="N628" i="5"/>
  <c r="P628" i="5" s="1"/>
  <c r="N629" i="5"/>
  <c r="P629" i="5" s="1"/>
  <c r="N630" i="5"/>
  <c r="P630" i="5" s="1"/>
  <c r="U630" i="5" s="1"/>
  <c r="N631" i="5"/>
  <c r="P631" i="5" s="1"/>
  <c r="N632" i="5"/>
  <c r="P632" i="5" s="1"/>
  <c r="N633" i="5"/>
  <c r="P633" i="5" s="1"/>
  <c r="U633" i="5" s="1"/>
  <c r="N634" i="5"/>
  <c r="P634" i="5" s="1"/>
  <c r="N635" i="5"/>
  <c r="P635" i="5" s="1"/>
  <c r="N636" i="5"/>
  <c r="P636" i="5" s="1"/>
  <c r="N637" i="5"/>
  <c r="P637" i="5" s="1"/>
  <c r="N638" i="5"/>
  <c r="P638" i="5" s="1"/>
  <c r="U638" i="5" s="1"/>
  <c r="N639" i="5"/>
  <c r="P639" i="5" s="1"/>
  <c r="N640" i="5"/>
  <c r="P640" i="5" s="1"/>
  <c r="N641" i="5"/>
  <c r="P641" i="5" s="1"/>
  <c r="U641" i="5" s="1"/>
  <c r="N642" i="5"/>
  <c r="P642" i="5" s="1"/>
  <c r="N643" i="5"/>
  <c r="P643" i="5" s="1"/>
  <c r="N644" i="5"/>
  <c r="P644" i="5" s="1"/>
  <c r="N645" i="5"/>
  <c r="P645" i="5" s="1"/>
  <c r="N646" i="5"/>
  <c r="P646" i="5" s="1"/>
  <c r="U646" i="5" s="1"/>
  <c r="N647" i="5"/>
  <c r="P647" i="5" s="1"/>
  <c r="N648" i="5"/>
  <c r="P648" i="5" s="1"/>
  <c r="N649" i="5"/>
  <c r="P649" i="5" s="1"/>
  <c r="U649" i="5" s="1"/>
  <c r="N650" i="5"/>
  <c r="P650" i="5" s="1"/>
  <c r="N651" i="5"/>
  <c r="P651" i="5" s="1"/>
  <c r="N652" i="5"/>
  <c r="P652" i="5" s="1"/>
  <c r="N653" i="5"/>
  <c r="P653" i="5" s="1"/>
  <c r="N654" i="5"/>
  <c r="P654" i="5" s="1"/>
  <c r="U654" i="5" s="1"/>
  <c r="N655" i="5"/>
  <c r="P655" i="5" s="1"/>
  <c r="N656" i="5"/>
  <c r="P656" i="5" s="1"/>
  <c r="N657" i="5"/>
  <c r="P657" i="5" s="1"/>
  <c r="U657" i="5" s="1"/>
  <c r="N658" i="5"/>
  <c r="P658" i="5" s="1"/>
  <c r="N659" i="5"/>
  <c r="P659" i="5" s="1"/>
  <c r="N660" i="5"/>
  <c r="P660" i="5" s="1"/>
  <c r="N661" i="5"/>
  <c r="P661" i="5" s="1"/>
  <c r="N662" i="5"/>
  <c r="P662" i="5" s="1"/>
  <c r="U662" i="5" s="1"/>
  <c r="N663" i="5"/>
  <c r="P663" i="5" s="1"/>
  <c r="N664" i="5"/>
  <c r="P664" i="5" s="1"/>
  <c r="N665" i="5"/>
  <c r="P665" i="5" s="1"/>
  <c r="U665" i="5" s="1"/>
  <c r="N666" i="5"/>
  <c r="P666" i="5" s="1"/>
  <c r="N667" i="5"/>
  <c r="P667" i="5" s="1"/>
  <c r="N668" i="5"/>
  <c r="P668" i="5" s="1"/>
  <c r="N669" i="5"/>
  <c r="P669" i="5" s="1"/>
  <c r="N670" i="5"/>
  <c r="P670" i="5" s="1"/>
  <c r="U670" i="5" s="1"/>
  <c r="N671" i="5"/>
  <c r="P671" i="5" s="1"/>
  <c r="N672" i="5"/>
  <c r="P672" i="5" s="1"/>
  <c r="N673" i="5"/>
  <c r="P673" i="5" s="1"/>
  <c r="U673" i="5" s="1"/>
  <c r="N674" i="5"/>
  <c r="P674" i="5" s="1"/>
  <c r="N675" i="5"/>
  <c r="P675" i="5" s="1"/>
  <c r="N676" i="5"/>
  <c r="P676" i="5" s="1"/>
  <c r="N677" i="5"/>
  <c r="P677" i="5" s="1"/>
  <c r="N678" i="5"/>
  <c r="P678" i="5" s="1"/>
  <c r="U678" i="5" s="1"/>
  <c r="N679" i="5"/>
  <c r="P679" i="5" s="1"/>
  <c r="N680" i="5"/>
  <c r="P680" i="5" s="1"/>
  <c r="N681" i="5"/>
  <c r="P681" i="5" s="1"/>
  <c r="U681" i="5" s="1"/>
  <c r="N682" i="5"/>
  <c r="P682" i="5" s="1"/>
  <c r="N683" i="5"/>
  <c r="P683" i="5" s="1"/>
  <c r="N684" i="5"/>
  <c r="P684" i="5" s="1"/>
  <c r="N685" i="5"/>
  <c r="P685" i="5" s="1"/>
  <c r="N686" i="5"/>
  <c r="P686" i="5" s="1"/>
  <c r="U686" i="5" s="1"/>
  <c r="N687" i="5"/>
  <c r="P687" i="5" s="1"/>
  <c r="N688" i="5"/>
  <c r="P688" i="5" s="1"/>
  <c r="N689" i="5"/>
  <c r="P689" i="5" s="1"/>
  <c r="U689" i="5" s="1"/>
  <c r="N690" i="5"/>
  <c r="P690" i="5" s="1"/>
  <c r="N691" i="5"/>
  <c r="P691" i="5" s="1"/>
  <c r="N692" i="5"/>
  <c r="P692" i="5" s="1"/>
  <c r="N693" i="5"/>
  <c r="P693" i="5" s="1"/>
  <c r="N694" i="5"/>
  <c r="P694" i="5" s="1"/>
  <c r="U694" i="5" s="1"/>
  <c r="N695" i="5"/>
  <c r="P695" i="5" s="1"/>
  <c r="N696" i="5"/>
  <c r="P696" i="5" s="1"/>
  <c r="N697" i="5"/>
  <c r="P697" i="5" s="1"/>
  <c r="U697" i="5" s="1"/>
  <c r="N698" i="5"/>
  <c r="P698" i="5" s="1"/>
  <c r="N699" i="5"/>
  <c r="P699" i="5" s="1"/>
  <c r="N700" i="5"/>
  <c r="P700" i="5" s="1"/>
  <c r="N701" i="5"/>
  <c r="P701" i="5" s="1"/>
  <c r="N702" i="5"/>
  <c r="P702" i="5" s="1"/>
  <c r="U702" i="5" s="1"/>
  <c r="N703" i="5"/>
  <c r="P703" i="5" s="1"/>
  <c r="N704" i="5"/>
  <c r="P704" i="5" s="1"/>
  <c r="N705" i="5"/>
  <c r="P705" i="5" s="1"/>
  <c r="U705" i="5" s="1"/>
  <c r="N706" i="5"/>
  <c r="P706" i="5" s="1"/>
  <c r="N707" i="5"/>
  <c r="P707" i="5" s="1"/>
  <c r="N708" i="5"/>
  <c r="P708" i="5" s="1"/>
  <c r="N709" i="5"/>
  <c r="P709" i="5" s="1"/>
  <c r="N710" i="5"/>
  <c r="P710" i="5" s="1"/>
  <c r="U710" i="5" s="1"/>
  <c r="N711" i="5"/>
  <c r="P711" i="5" s="1"/>
  <c r="N712" i="5"/>
  <c r="P712" i="5" s="1"/>
  <c r="N713" i="5"/>
  <c r="P713" i="5" s="1"/>
  <c r="U713" i="5" s="1"/>
  <c r="N714" i="5"/>
  <c r="P714" i="5" s="1"/>
  <c r="N715" i="5"/>
  <c r="P715" i="5" s="1"/>
  <c r="N716" i="5"/>
  <c r="P716" i="5" s="1"/>
  <c r="N717" i="5"/>
  <c r="P717" i="5" s="1"/>
  <c r="N718" i="5"/>
  <c r="P718" i="5" s="1"/>
  <c r="U718" i="5" s="1"/>
  <c r="N719" i="5"/>
  <c r="P719" i="5" s="1"/>
  <c r="N720" i="5"/>
  <c r="P720" i="5" s="1"/>
  <c r="N721" i="5"/>
  <c r="P721" i="5" s="1"/>
  <c r="U721" i="5" s="1"/>
  <c r="N722" i="5"/>
  <c r="P722" i="5" s="1"/>
  <c r="N723" i="5"/>
  <c r="P723" i="5" s="1"/>
  <c r="N724" i="5"/>
  <c r="P724" i="5" s="1"/>
  <c r="N725" i="5"/>
  <c r="P725" i="5" s="1"/>
  <c r="N726" i="5"/>
  <c r="P726" i="5" s="1"/>
  <c r="U726" i="5" s="1"/>
  <c r="N727" i="5"/>
  <c r="P727" i="5" s="1"/>
  <c r="N728" i="5"/>
  <c r="P728" i="5" s="1"/>
  <c r="N729" i="5"/>
  <c r="P729" i="5" s="1"/>
  <c r="U729" i="5" s="1"/>
  <c r="N730" i="5"/>
  <c r="P730" i="5" s="1"/>
  <c r="N731" i="5"/>
  <c r="P731" i="5" s="1"/>
  <c r="N732" i="5"/>
  <c r="P732" i="5" s="1"/>
  <c r="N733" i="5"/>
  <c r="P733" i="5" s="1"/>
  <c r="N734" i="5"/>
  <c r="P734" i="5" s="1"/>
  <c r="U734" i="5" s="1"/>
  <c r="N735" i="5"/>
  <c r="P735" i="5" s="1"/>
  <c r="N736" i="5"/>
  <c r="P736" i="5" s="1"/>
  <c r="N737" i="5"/>
  <c r="P737" i="5" s="1"/>
  <c r="U737" i="5" s="1"/>
  <c r="N738" i="5"/>
  <c r="P738" i="5" s="1"/>
  <c r="N739" i="5"/>
  <c r="P739" i="5" s="1"/>
  <c r="N740" i="5"/>
  <c r="P740" i="5" s="1"/>
  <c r="N741" i="5"/>
  <c r="P741" i="5" s="1"/>
  <c r="N742" i="5"/>
  <c r="P742" i="5" s="1"/>
  <c r="U742" i="5" s="1"/>
  <c r="N743" i="5"/>
  <c r="P743" i="5" s="1"/>
  <c r="N744" i="5"/>
  <c r="P744" i="5" s="1"/>
  <c r="N745" i="5"/>
  <c r="P745" i="5" s="1"/>
  <c r="U745" i="5" s="1"/>
  <c r="N746" i="5"/>
  <c r="P746" i="5" s="1"/>
  <c r="N747" i="5"/>
  <c r="P747" i="5" s="1"/>
  <c r="N748" i="5"/>
  <c r="P748" i="5" s="1"/>
  <c r="N749" i="5"/>
  <c r="P749" i="5" s="1"/>
  <c r="N750" i="5"/>
  <c r="P750" i="5" s="1"/>
  <c r="U750" i="5" s="1"/>
  <c r="N751" i="5"/>
  <c r="P751" i="5" s="1"/>
  <c r="N752" i="5"/>
  <c r="P752" i="5" s="1"/>
  <c r="N753" i="5"/>
  <c r="P753" i="5" s="1"/>
  <c r="U753" i="5" s="1"/>
  <c r="N754" i="5"/>
  <c r="P754" i="5" s="1"/>
  <c r="N755" i="5"/>
  <c r="P755" i="5" s="1"/>
  <c r="N756" i="5"/>
  <c r="P756" i="5" s="1"/>
  <c r="N757" i="5"/>
  <c r="P757" i="5" s="1"/>
  <c r="N758" i="5"/>
  <c r="P758" i="5" s="1"/>
  <c r="U758" i="5" s="1"/>
  <c r="N759" i="5"/>
  <c r="P759" i="5" s="1"/>
  <c r="N760" i="5"/>
  <c r="P760" i="5" s="1"/>
  <c r="N761" i="5"/>
  <c r="P761" i="5" s="1"/>
  <c r="U761" i="5" s="1"/>
  <c r="N762" i="5"/>
  <c r="P762" i="5" s="1"/>
  <c r="N763" i="5"/>
  <c r="P763" i="5" s="1"/>
  <c r="N764" i="5"/>
  <c r="P764" i="5" s="1"/>
  <c r="N765" i="5"/>
  <c r="P765" i="5" s="1"/>
  <c r="N766" i="5"/>
  <c r="P766" i="5" s="1"/>
  <c r="U766" i="5" s="1"/>
  <c r="N767" i="5"/>
  <c r="P767" i="5" s="1"/>
  <c r="N768" i="5"/>
  <c r="P768" i="5" s="1"/>
  <c r="N769" i="5"/>
  <c r="P769" i="5" s="1"/>
  <c r="U769" i="5" s="1"/>
  <c r="N770" i="5"/>
  <c r="P770" i="5" s="1"/>
  <c r="N771" i="5"/>
  <c r="P771" i="5" s="1"/>
  <c r="N772" i="5"/>
  <c r="P772" i="5" s="1"/>
  <c r="N773" i="5"/>
  <c r="P773" i="5" s="1"/>
  <c r="N774" i="5"/>
  <c r="P774" i="5" s="1"/>
  <c r="U774" i="5" s="1"/>
  <c r="N775" i="5"/>
  <c r="P775" i="5" s="1"/>
  <c r="N776" i="5"/>
  <c r="P776" i="5" s="1"/>
  <c r="N777" i="5"/>
  <c r="P777" i="5" s="1"/>
  <c r="U777" i="5" s="1"/>
  <c r="N778" i="5"/>
  <c r="P778" i="5" s="1"/>
  <c r="N779" i="5"/>
  <c r="P779" i="5" s="1"/>
  <c r="N780" i="5"/>
  <c r="P780" i="5" s="1"/>
  <c r="N781" i="5"/>
  <c r="P781" i="5" s="1"/>
  <c r="N782" i="5"/>
  <c r="P782" i="5" s="1"/>
  <c r="U782" i="5" s="1"/>
  <c r="N783" i="5"/>
  <c r="P783" i="5" s="1"/>
  <c r="N784" i="5"/>
  <c r="P784" i="5" s="1"/>
  <c r="N785" i="5"/>
  <c r="P785" i="5" s="1"/>
  <c r="U785" i="5" s="1"/>
  <c r="N786" i="5"/>
  <c r="P786" i="5" s="1"/>
  <c r="N787" i="5"/>
  <c r="P787" i="5" s="1"/>
  <c r="N788" i="5"/>
  <c r="P788" i="5" s="1"/>
  <c r="N789" i="5"/>
  <c r="P789" i="5" s="1"/>
  <c r="N790" i="5"/>
  <c r="P790" i="5" s="1"/>
  <c r="U790" i="5" s="1"/>
  <c r="N791" i="5"/>
  <c r="P791" i="5" s="1"/>
  <c r="N792" i="5"/>
  <c r="P792" i="5" s="1"/>
  <c r="N793" i="5"/>
  <c r="P793" i="5" s="1"/>
  <c r="U793" i="5" s="1"/>
  <c r="N794" i="5"/>
  <c r="P794" i="5" s="1"/>
  <c r="N795" i="5"/>
  <c r="P795" i="5" s="1"/>
  <c r="N796" i="5"/>
  <c r="P796" i="5" s="1"/>
  <c r="N797" i="5"/>
  <c r="P797" i="5" s="1"/>
  <c r="N798" i="5"/>
  <c r="P798" i="5" s="1"/>
  <c r="U798" i="5" s="1"/>
  <c r="N799" i="5"/>
  <c r="P799" i="5" s="1"/>
  <c r="N800" i="5"/>
  <c r="P800" i="5" s="1"/>
  <c r="N801" i="5"/>
  <c r="P801" i="5" s="1"/>
  <c r="U801" i="5" s="1"/>
  <c r="N802" i="5"/>
  <c r="P802" i="5" s="1"/>
  <c r="N803" i="5"/>
  <c r="P803" i="5" s="1"/>
  <c r="N804" i="5"/>
  <c r="P804" i="5" s="1"/>
  <c r="N805" i="5"/>
  <c r="P805" i="5" s="1"/>
  <c r="N806" i="5"/>
  <c r="P806" i="5" s="1"/>
  <c r="U806" i="5" s="1"/>
  <c r="N807" i="5"/>
  <c r="P807" i="5" s="1"/>
  <c r="N808" i="5"/>
  <c r="P808" i="5" s="1"/>
  <c r="N809" i="5"/>
  <c r="P809" i="5" s="1"/>
  <c r="U809" i="5" s="1"/>
  <c r="N810" i="5"/>
  <c r="P810" i="5" s="1"/>
  <c r="N811" i="5"/>
  <c r="P811" i="5" s="1"/>
  <c r="N812" i="5"/>
  <c r="P812" i="5" s="1"/>
  <c r="N813" i="5"/>
  <c r="P813" i="5" s="1"/>
  <c r="N814" i="5"/>
  <c r="P814" i="5" s="1"/>
  <c r="U814" i="5" s="1"/>
  <c r="N815" i="5"/>
  <c r="P815" i="5" s="1"/>
  <c r="N816" i="5"/>
  <c r="P816" i="5" s="1"/>
  <c r="N817" i="5"/>
  <c r="P817" i="5" s="1"/>
  <c r="U817" i="5" s="1"/>
  <c r="N818" i="5"/>
  <c r="P818" i="5" s="1"/>
  <c r="N819" i="5"/>
  <c r="P819" i="5" s="1"/>
  <c r="N820" i="5"/>
  <c r="P820" i="5" s="1"/>
  <c r="N821" i="5"/>
  <c r="P821" i="5" s="1"/>
  <c r="N822" i="5"/>
  <c r="P822" i="5" s="1"/>
  <c r="U822" i="5" s="1"/>
  <c r="N823" i="5"/>
  <c r="P823" i="5" s="1"/>
  <c r="N824" i="5"/>
  <c r="P824" i="5" s="1"/>
  <c r="N825" i="5"/>
  <c r="P825" i="5" s="1"/>
  <c r="U825" i="5" s="1"/>
  <c r="N826" i="5"/>
  <c r="P826" i="5" s="1"/>
  <c r="N827" i="5"/>
  <c r="P827" i="5" s="1"/>
  <c r="N828" i="5"/>
  <c r="P828" i="5" s="1"/>
  <c r="N829" i="5"/>
  <c r="P829" i="5" s="1"/>
  <c r="N830" i="5"/>
  <c r="P830" i="5" s="1"/>
  <c r="U830" i="5" s="1"/>
  <c r="N831" i="5"/>
  <c r="P831" i="5" s="1"/>
  <c r="N832" i="5"/>
  <c r="P832" i="5" s="1"/>
  <c r="N833" i="5"/>
  <c r="P833" i="5" s="1"/>
  <c r="U833" i="5" s="1"/>
  <c r="N834" i="5"/>
  <c r="P834" i="5" s="1"/>
  <c r="N835" i="5"/>
  <c r="P835" i="5" s="1"/>
  <c r="N836" i="5"/>
  <c r="P836" i="5" s="1"/>
  <c r="N837" i="5"/>
  <c r="P837" i="5" s="1"/>
  <c r="N838" i="5"/>
  <c r="P838" i="5" s="1"/>
  <c r="U838" i="5" s="1"/>
  <c r="N839" i="5"/>
  <c r="P839" i="5" s="1"/>
  <c r="N840" i="5"/>
  <c r="P840" i="5" s="1"/>
  <c r="N841" i="5"/>
  <c r="P841" i="5" s="1"/>
  <c r="U841" i="5" s="1"/>
  <c r="N842" i="5"/>
  <c r="P842" i="5" s="1"/>
  <c r="N843" i="5"/>
  <c r="P843" i="5" s="1"/>
  <c r="N844" i="5"/>
  <c r="P844" i="5" s="1"/>
  <c r="N845" i="5"/>
  <c r="P845" i="5" s="1"/>
  <c r="N846" i="5"/>
  <c r="P846" i="5" s="1"/>
  <c r="U846" i="5" s="1"/>
  <c r="N847" i="5"/>
  <c r="P847" i="5" s="1"/>
  <c r="N848" i="5"/>
  <c r="P848" i="5" s="1"/>
  <c r="N849" i="5"/>
  <c r="P849" i="5" s="1"/>
  <c r="U849" i="5" s="1"/>
  <c r="N850" i="5"/>
  <c r="P850" i="5" s="1"/>
  <c r="N851" i="5"/>
  <c r="P851" i="5" s="1"/>
  <c r="N852" i="5"/>
  <c r="P852" i="5" s="1"/>
  <c r="N853" i="5"/>
  <c r="P853" i="5" s="1"/>
  <c r="N854" i="5"/>
  <c r="P854" i="5" s="1"/>
  <c r="U854" i="5" s="1"/>
  <c r="N855" i="5"/>
  <c r="P855" i="5" s="1"/>
  <c r="N856" i="5"/>
  <c r="P856" i="5" s="1"/>
  <c r="N857" i="5"/>
  <c r="P857" i="5" s="1"/>
  <c r="U857" i="5" s="1"/>
  <c r="N858" i="5"/>
  <c r="P858" i="5" s="1"/>
  <c r="N859" i="5"/>
  <c r="P859" i="5" s="1"/>
  <c r="N860" i="5"/>
  <c r="P860" i="5" s="1"/>
  <c r="N861" i="5"/>
  <c r="P861" i="5" s="1"/>
  <c r="N862" i="5"/>
  <c r="P862" i="5" s="1"/>
  <c r="U862" i="5" s="1"/>
  <c r="N863" i="5"/>
  <c r="P863" i="5" s="1"/>
  <c r="N864" i="5"/>
  <c r="P864" i="5" s="1"/>
  <c r="N865" i="5"/>
  <c r="P865" i="5" s="1"/>
  <c r="U865" i="5" s="1"/>
  <c r="N866" i="5"/>
  <c r="P866" i="5" s="1"/>
  <c r="N867" i="5"/>
  <c r="P867" i="5" s="1"/>
  <c r="N868" i="5"/>
  <c r="P868" i="5" s="1"/>
  <c r="N869" i="5"/>
  <c r="P869" i="5" s="1"/>
  <c r="N870" i="5"/>
  <c r="P870" i="5" s="1"/>
  <c r="U870" i="5" s="1"/>
  <c r="N871" i="5"/>
  <c r="P871" i="5" s="1"/>
  <c r="N872" i="5"/>
  <c r="P872" i="5" s="1"/>
  <c r="N873" i="5"/>
  <c r="P873" i="5" s="1"/>
  <c r="U873" i="5" s="1"/>
  <c r="N874" i="5"/>
  <c r="P874" i="5" s="1"/>
  <c r="N875" i="5"/>
  <c r="P875" i="5" s="1"/>
  <c r="N876" i="5"/>
  <c r="P876" i="5" s="1"/>
  <c r="N877" i="5"/>
  <c r="P877" i="5" s="1"/>
  <c r="N878" i="5"/>
  <c r="P878" i="5" s="1"/>
  <c r="U878" i="5" s="1"/>
  <c r="N879" i="5"/>
  <c r="P879" i="5" s="1"/>
  <c r="N880" i="5"/>
  <c r="P880" i="5" s="1"/>
  <c r="N881" i="5"/>
  <c r="P881" i="5" s="1"/>
  <c r="U881" i="5" s="1"/>
  <c r="N882" i="5"/>
  <c r="P882" i="5" s="1"/>
  <c r="N883" i="5"/>
  <c r="P883" i="5" s="1"/>
  <c r="N884" i="5"/>
  <c r="P884" i="5" s="1"/>
  <c r="N885" i="5"/>
  <c r="P885" i="5" s="1"/>
  <c r="N886" i="5"/>
  <c r="P886" i="5" s="1"/>
  <c r="U886" i="5" s="1"/>
  <c r="N887" i="5"/>
  <c r="P887" i="5" s="1"/>
  <c r="N888" i="5"/>
  <c r="P888" i="5" s="1"/>
  <c r="N889" i="5"/>
  <c r="P889" i="5" s="1"/>
  <c r="U889" i="5" s="1"/>
  <c r="N890" i="5"/>
  <c r="P890" i="5" s="1"/>
  <c r="N891" i="5"/>
  <c r="P891" i="5" s="1"/>
  <c r="N892" i="5"/>
  <c r="P892" i="5" s="1"/>
  <c r="N893" i="5"/>
  <c r="P893" i="5" s="1"/>
  <c r="N894" i="5"/>
  <c r="P894" i="5" s="1"/>
  <c r="U894" i="5" s="1"/>
  <c r="N895" i="5"/>
  <c r="P895" i="5" s="1"/>
  <c r="N896" i="5"/>
  <c r="P896" i="5" s="1"/>
  <c r="N897" i="5"/>
  <c r="P897" i="5" s="1"/>
  <c r="U897" i="5" s="1"/>
  <c r="N898" i="5"/>
  <c r="P898" i="5" s="1"/>
  <c r="N899" i="5"/>
  <c r="P899" i="5" s="1"/>
  <c r="N900" i="5"/>
  <c r="P900" i="5" s="1"/>
  <c r="N901" i="5"/>
  <c r="P901" i="5" s="1"/>
  <c r="N902" i="5"/>
  <c r="P902" i="5" s="1"/>
  <c r="U902" i="5" s="1"/>
  <c r="N903" i="5"/>
  <c r="P903" i="5" s="1"/>
  <c r="N904" i="5"/>
  <c r="P904" i="5" s="1"/>
  <c r="N905" i="5"/>
  <c r="P905" i="5" s="1"/>
  <c r="U905" i="5" s="1"/>
  <c r="N906" i="5"/>
  <c r="P906" i="5" s="1"/>
  <c r="N907" i="5"/>
  <c r="P907" i="5" s="1"/>
  <c r="N908" i="5"/>
  <c r="P908" i="5" s="1"/>
  <c r="N909" i="5"/>
  <c r="P909" i="5" s="1"/>
  <c r="N910" i="5"/>
  <c r="P910" i="5" s="1"/>
  <c r="U910" i="5" s="1"/>
  <c r="N911" i="5"/>
  <c r="P911" i="5" s="1"/>
  <c r="N912" i="5"/>
  <c r="P912" i="5" s="1"/>
  <c r="N913" i="5"/>
  <c r="P913" i="5" s="1"/>
  <c r="U913" i="5" s="1"/>
  <c r="N914" i="5"/>
  <c r="P914" i="5" s="1"/>
  <c r="N915" i="5"/>
  <c r="P915" i="5" s="1"/>
  <c r="N916" i="5"/>
  <c r="P916" i="5" s="1"/>
  <c r="N917" i="5"/>
  <c r="P917" i="5" s="1"/>
  <c r="N918" i="5"/>
  <c r="P918" i="5" s="1"/>
  <c r="U918" i="5" s="1"/>
  <c r="N919" i="5"/>
  <c r="P919" i="5" s="1"/>
  <c r="N920" i="5"/>
  <c r="P920" i="5" s="1"/>
  <c r="N921" i="5"/>
  <c r="P921" i="5" s="1"/>
  <c r="U921" i="5" s="1"/>
  <c r="N922" i="5"/>
  <c r="P922" i="5" s="1"/>
  <c r="N923" i="5"/>
  <c r="P923" i="5" s="1"/>
  <c r="N924" i="5"/>
  <c r="P924" i="5" s="1"/>
  <c r="N925" i="5"/>
  <c r="P925" i="5" s="1"/>
  <c r="N926" i="5"/>
  <c r="P926" i="5" s="1"/>
  <c r="U926" i="5" s="1"/>
  <c r="N927" i="5"/>
  <c r="P927" i="5" s="1"/>
  <c r="N928" i="5"/>
  <c r="P928" i="5" s="1"/>
  <c r="N929" i="5"/>
  <c r="P929" i="5" s="1"/>
  <c r="U929" i="5" s="1"/>
  <c r="N930" i="5"/>
  <c r="P930" i="5" s="1"/>
  <c r="N931" i="5"/>
  <c r="P931" i="5" s="1"/>
  <c r="N932" i="5"/>
  <c r="P932" i="5" s="1"/>
  <c r="N933" i="5"/>
  <c r="P933" i="5" s="1"/>
  <c r="N934" i="5"/>
  <c r="P934" i="5" s="1"/>
  <c r="U934" i="5" s="1"/>
  <c r="N935" i="5"/>
  <c r="P935" i="5" s="1"/>
  <c r="N936" i="5"/>
  <c r="P936" i="5" s="1"/>
  <c r="N937" i="5"/>
  <c r="P937" i="5" s="1"/>
  <c r="U937" i="5" s="1"/>
  <c r="N938" i="5"/>
  <c r="P938" i="5" s="1"/>
  <c r="N939" i="5"/>
  <c r="P939" i="5" s="1"/>
  <c r="N940" i="5"/>
  <c r="P940" i="5" s="1"/>
  <c r="N941" i="5"/>
  <c r="P941" i="5" s="1"/>
  <c r="N942" i="5"/>
  <c r="P942" i="5" s="1"/>
  <c r="U942" i="5" s="1"/>
  <c r="N943" i="5"/>
  <c r="P943" i="5" s="1"/>
  <c r="N944" i="5"/>
  <c r="P944" i="5" s="1"/>
  <c r="N945" i="5"/>
  <c r="P945" i="5" s="1"/>
  <c r="U945" i="5" s="1"/>
  <c r="N946" i="5"/>
  <c r="P946" i="5" s="1"/>
  <c r="N947" i="5"/>
  <c r="P947" i="5" s="1"/>
  <c r="N948" i="5"/>
  <c r="P948" i="5" s="1"/>
  <c r="N949" i="5"/>
  <c r="P949" i="5" s="1"/>
  <c r="N950" i="5"/>
  <c r="P950" i="5" s="1"/>
  <c r="U950" i="5" s="1"/>
  <c r="N951" i="5"/>
  <c r="P951" i="5" s="1"/>
  <c r="N952" i="5"/>
  <c r="P952" i="5" s="1"/>
  <c r="N953" i="5"/>
  <c r="P953" i="5" s="1"/>
  <c r="U953" i="5" s="1"/>
  <c r="N954" i="5"/>
  <c r="P954" i="5" s="1"/>
  <c r="N955" i="5"/>
  <c r="P955" i="5" s="1"/>
  <c r="N956" i="5"/>
  <c r="P956" i="5" s="1"/>
  <c r="N957" i="5"/>
  <c r="P957" i="5" s="1"/>
  <c r="N958" i="5"/>
  <c r="P958" i="5" s="1"/>
  <c r="U958" i="5" s="1"/>
  <c r="N959" i="5"/>
  <c r="P959" i="5" s="1"/>
  <c r="N960" i="5"/>
  <c r="P960" i="5" s="1"/>
  <c r="N961" i="5"/>
  <c r="P961" i="5" s="1"/>
  <c r="U961" i="5" s="1"/>
  <c r="N962" i="5"/>
  <c r="P962" i="5" s="1"/>
  <c r="N963" i="5"/>
  <c r="P963" i="5" s="1"/>
  <c r="N964" i="5"/>
  <c r="P964" i="5" s="1"/>
  <c r="N965" i="5"/>
  <c r="P965" i="5" s="1"/>
  <c r="N966" i="5"/>
  <c r="P966" i="5" s="1"/>
  <c r="U966" i="5" s="1"/>
  <c r="N967" i="5"/>
  <c r="P967" i="5" s="1"/>
  <c r="N968" i="5"/>
  <c r="P968" i="5" s="1"/>
  <c r="N969" i="5"/>
  <c r="P969" i="5" s="1"/>
  <c r="U969" i="5" s="1"/>
  <c r="N970" i="5"/>
  <c r="P970" i="5" s="1"/>
  <c r="N971" i="5"/>
  <c r="P971" i="5" s="1"/>
  <c r="N972" i="5"/>
  <c r="P972" i="5" s="1"/>
  <c r="N973" i="5"/>
  <c r="P973" i="5" s="1"/>
  <c r="N974" i="5"/>
  <c r="P974" i="5" s="1"/>
  <c r="U974" i="5" s="1"/>
  <c r="N975" i="5"/>
  <c r="P975" i="5" s="1"/>
  <c r="N976" i="5"/>
  <c r="P976" i="5" s="1"/>
  <c r="N977" i="5"/>
  <c r="P977" i="5" s="1"/>
  <c r="U977" i="5" s="1"/>
  <c r="N978" i="5"/>
  <c r="P978" i="5" s="1"/>
  <c r="N979" i="5"/>
  <c r="P979" i="5" s="1"/>
  <c r="N980" i="5"/>
  <c r="P980" i="5" s="1"/>
  <c r="N981" i="5"/>
  <c r="P981" i="5" s="1"/>
  <c r="N982" i="5"/>
  <c r="P982" i="5" s="1"/>
  <c r="U982" i="5" s="1"/>
  <c r="N983" i="5"/>
  <c r="P983" i="5" s="1"/>
  <c r="N984" i="5"/>
  <c r="P984" i="5" s="1"/>
  <c r="N985" i="5"/>
  <c r="P985" i="5" s="1"/>
  <c r="U985" i="5" s="1"/>
  <c r="N986" i="5"/>
  <c r="P986" i="5" s="1"/>
  <c r="N987" i="5"/>
  <c r="P987" i="5" s="1"/>
  <c r="N988" i="5"/>
  <c r="P988" i="5" s="1"/>
  <c r="N989" i="5"/>
  <c r="P989" i="5" s="1"/>
  <c r="N990" i="5"/>
  <c r="P990" i="5" s="1"/>
  <c r="U990" i="5" s="1"/>
  <c r="N991" i="5"/>
  <c r="P991" i="5" s="1"/>
  <c r="N992" i="5"/>
  <c r="P992" i="5" s="1"/>
  <c r="N993" i="5"/>
  <c r="P993" i="5" s="1"/>
  <c r="U993" i="5" s="1"/>
  <c r="N994" i="5"/>
  <c r="P994" i="5" s="1"/>
  <c r="N995" i="5"/>
  <c r="P995" i="5" s="1"/>
  <c r="N996" i="5"/>
  <c r="P996" i="5" s="1"/>
  <c r="N997" i="5"/>
  <c r="P997" i="5" s="1"/>
  <c r="N998" i="5"/>
  <c r="P998" i="5" s="1"/>
  <c r="U998" i="5" s="1"/>
  <c r="N999" i="5"/>
  <c r="P999" i="5" s="1"/>
  <c r="N1000" i="5"/>
  <c r="P1000" i="5" s="1"/>
  <c r="N1001" i="5"/>
  <c r="P1001" i="5" s="1"/>
  <c r="U1001" i="5" s="1"/>
  <c r="N1002" i="5"/>
  <c r="P1002" i="5" s="1"/>
  <c r="N1003" i="5"/>
  <c r="P1003" i="5" s="1"/>
  <c r="N1004" i="5"/>
  <c r="P1004" i="5" s="1"/>
  <c r="N1005" i="5"/>
  <c r="P1005" i="5" s="1"/>
  <c r="N1006" i="5"/>
  <c r="P1006" i="5" s="1"/>
  <c r="U1006" i="5" s="1"/>
  <c r="N1007" i="5"/>
  <c r="P1007" i="5" s="1"/>
  <c r="N1008" i="5"/>
  <c r="P1008" i="5" s="1"/>
  <c r="N1009" i="5"/>
  <c r="P1009" i="5" s="1"/>
  <c r="U1009" i="5" s="1"/>
  <c r="N1010" i="5"/>
  <c r="P1010" i="5" s="1"/>
  <c r="N1011" i="5"/>
  <c r="P1011" i="5" s="1"/>
  <c r="N1012" i="5"/>
  <c r="P1012" i="5" s="1"/>
  <c r="N1013" i="5"/>
  <c r="P1013" i="5" s="1"/>
  <c r="N1014" i="5"/>
  <c r="P1014" i="5" s="1"/>
  <c r="U1014" i="5" s="1"/>
  <c r="N1015" i="5"/>
  <c r="P1015" i="5" s="1"/>
  <c r="N1016" i="5"/>
  <c r="P1016" i="5" s="1"/>
  <c r="N1017" i="5"/>
  <c r="P1017" i="5" s="1"/>
  <c r="U1017" i="5" s="1"/>
  <c r="N1018" i="5"/>
  <c r="P1018" i="5" s="1"/>
  <c r="N1019" i="5"/>
  <c r="P1019" i="5" s="1"/>
  <c r="N1020" i="5"/>
  <c r="P1020" i="5" s="1"/>
  <c r="N1021" i="5"/>
  <c r="P1021" i="5" s="1"/>
  <c r="N1022" i="5"/>
  <c r="P1022" i="5" s="1"/>
  <c r="U1022" i="5" s="1"/>
  <c r="N1023" i="5"/>
  <c r="P1023" i="5" s="1"/>
  <c r="N1024" i="5"/>
  <c r="P1024" i="5" s="1"/>
  <c r="N1025" i="5"/>
  <c r="P1025" i="5" s="1"/>
  <c r="U1025" i="5" s="1"/>
  <c r="N1026" i="5"/>
  <c r="P1026" i="5" s="1"/>
  <c r="N1027" i="5"/>
  <c r="P1027" i="5" s="1"/>
  <c r="N1028" i="5"/>
  <c r="P1028" i="5" s="1"/>
  <c r="N1029" i="5"/>
  <c r="P1029" i="5" s="1"/>
  <c r="N1030" i="5"/>
  <c r="P1030" i="5" s="1"/>
  <c r="U1030" i="5" s="1"/>
  <c r="N1031" i="5"/>
  <c r="P1031" i="5" s="1"/>
  <c r="N1032" i="5"/>
  <c r="P1032" i="5" s="1"/>
  <c r="N1033" i="5"/>
  <c r="P1033" i="5" s="1"/>
  <c r="U1033" i="5" s="1"/>
  <c r="N1034" i="5"/>
  <c r="P1034" i="5" s="1"/>
  <c r="N1035" i="5"/>
  <c r="P1035" i="5" s="1"/>
  <c r="N1036" i="5"/>
  <c r="P1036" i="5" s="1"/>
  <c r="N1037" i="5"/>
  <c r="P1037" i="5" s="1"/>
  <c r="N1038" i="5"/>
  <c r="P1038" i="5" s="1"/>
  <c r="U1038" i="5" s="1"/>
  <c r="N1039" i="5"/>
  <c r="P1039" i="5" s="1"/>
  <c r="N1040" i="5"/>
  <c r="P1040" i="5" s="1"/>
  <c r="N1041" i="5"/>
  <c r="P1041" i="5" s="1"/>
  <c r="U1041" i="5" s="1"/>
  <c r="N1042" i="5"/>
  <c r="P1042" i="5" s="1"/>
  <c r="N1043" i="5"/>
  <c r="P1043" i="5" s="1"/>
  <c r="N1044" i="5"/>
  <c r="P1044" i="5" s="1"/>
  <c r="N1045" i="5"/>
  <c r="P1045" i="5" s="1"/>
  <c r="N1046" i="5"/>
  <c r="P1046" i="5" s="1"/>
  <c r="U1046" i="5" s="1"/>
  <c r="N1047" i="5"/>
  <c r="P1047" i="5" s="1"/>
  <c r="N1048" i="5"/>
  <c r="P1048" i="5" s="1"/>
  <c r="N1049" i="5"/>
  <c r="P1049" i="5" s="1"/>
  <c r="U1049" i="5" s="1"/>
  <c r="N1050" i="5"/>
  <c r="P1050" i="5" s="1"/>
  <c r="N1051" i="5"/>
  <c r="P1051" i="5" s="1"/>
  <c r="N1052" i="5"/>
  <c r="P1052" i="5" s="1"/>
  <c r="N1053" i="5"/>
  <c r="P1053" i="5" s="1"/>
  <c r="N1054" i="5"/>
  <c r="P1054" i="5" s="1"/>
  <c r="U1054" i="5" s="1"/>
  <c r="N1055" i="5"/>
  <c r="P1055" i="5" s="1"/>
  <c r="N1056" i="5"/>
  <c r="P1056" i="5" s="1"/>
  <c r="N1057" i="5"/>
  <c r="P1057" i="5" s="1"/>
  <c r="U1057" i="5" s="1"/>
  <c r="N1058" i="5"/>
  <c r="P1058" i="5" s="1"/>
  <c r="N1059" i="5"/>
  <c r="P1059" i="5" s="1"/>
  <c r="N1060" i="5"/>
  <c r="P1060" i="5" s="1"/>
  <c r="N1061" i="5"/>
  <c r="P1061" i="5" s="1"/>
  <c r="N1062" i="5"/>
  <c r="P1062" i="5" s="1"/>
  <c r="U1062" i="5" s="1"/>
  <c r="N1063" i="5"/>
  <c r="P1063" i="5" s="1"/>
  <c r="N1064" i="5"/>
  <c r="P1064" i="5" s="1"/>
  <c r="N1065" i="5"/>
  <c r="P1065" i="5" s="1"/>
  <c r="U1065" i="5" s="1"/>
  <c r="N1066" i="5"/>
  <c r="P1066" i="5" s="1"/>
  <c r="N1067" i="5"/>
  <c r="P1067" i="5" s="1"/>
  <c r="N1068" i="5"/>
  <c r="P1068" i="5" s="1"/>
  <c r="N1069" i="5"/>
  <c r="P1069" i="5" s="1"/>
  <c r="N1070" i="5"/>
  <c r="P1070" i="5" s="1"/>
  <c r="U1070" i="5" s="1"/>
  <c r="N1071" i="5"/>
  <c r="P1071" i="5" s="1"/>
  <c r="N1072" i="5"/>
  <c r="P1072" i="5" s="1"/>
  <c r="N1073" i="5"/>
  <c r="P1073" i="5" s="1"/>
  <c r="U1073" i="5" s="1"/>
  <c r="N1074" i="5"/>
  <c r="P1074" i="5" s="1"/>
  <c r="N1075" i="5"/>
  <c r="P1075" i="5" s="1"/>
  <c r="N1076" i="5"/>
  <c r="P1076" i="5" s="1"/>
  <c r="N1077" i="5"/>
  <c r="P1077" i="5" s="1"/>
  <c r="N1078" i="5"/>
  <c r="P1078" i="5" s="1"/>
  <c r="U1078" i="5" s="1"/>
  <c r="N1079" i="5"/>
  <c r="P1079" i="5" s="1"/>
  <c r="N1080" i="5"/>
  <c r="P1080" i="5" s="1"/>
  <c r="N1081" i="5"/>
  <c r="P1081" i="5" s="1"/>
  <c r="U1081" i="5" s="1"/>
  <c r="N1082" i="5"/>
  <c r="P1082" i="5" s="1"/>
  <c r="N1083" i="5"/>
  <c r="P1083" i="5" s="1"/>
  <c r="N1084" i="5"/>
  <c r="P1084" i="5" s="1"/>
  <c r="N1085" i="5"/>
  <c r="P1085" i="5" s="1"/>
  <c r="N1086" i="5"/>
  <c r="P1086" i="5" s="1"/>
  <c r="U1086" i="5" s="1"/>
  <c r="N1087" i="5"/>
  <c r="P1087" i="5" s="1"/>
  <c r="N1088" i="5"/>
  <c r="P1088" i="5" s="1"/>
  <c r="N1089" i="5"/>
  <c r="P1089" i="5" s="1"/>
  <c r="U1089" i="5" s="1"/>
  <c r="N1090" i="5"/>
  <c r="P1090" i="5" s="1"/>
  <c r="N1091" i="5"/>
  <c r="P1091" i="5" s="1"/>
  <c r="N1092" i="5"/>
  <c r="P1092" i="5" s="1"/>
  <c r="N1093" i="5"/>
  <c r="P1093" i="5" s="1"/>
  <c r="N1094" i="5"/>
  <c r="P1094" i="5" s="1"/>
  <c r="U1094" i="5" s="1"/>
  <c r="N1095" i="5"/>
  <c r="P1095" i="5" s="1"/>
  <c r="N1096" i="5"/>
  <c r="P1096" i="5" s="1"/>
  <c r="N1097" i="5"/>
  <c r="P1097" i="5" s="1"/>
  <c r="U1097" i="5" s="1"/>
  <c r="N1098" i="5"/>
  <c r="P1098" i="5" s="1"/>
  <c r="N1099" i="5"/>
  <c r="P1099" i="5" s="1"/>
  <c r="N1100" i="5"/>
  <c r="P1100" i="5" s="1"/>
  <c r="N1101" i="5"/>
  <c r="P1101" i="5" s="1"/>
  <c r="N1102" i="5"/>
  <c r="P1102" i="5" s="1"/>
  <c r="U1102" i="5" s="1"/>
  <c r="N1103" i="5"/>
  <c r="P1103" i="5" s="1"/>
  <c r="N1104" i="5"/>
  <c r="P1104" i="5" s="1"/>
  <c r="N1105" i="5"/>
  <c r="P1105" i="5" s="1"/>
  <c r="U1105" i="5" s="1"/>
  <c r="N1106" i="5"/>
  <c r="P1106" i="5" s="1"/>
  <c r="N1107" i="5"/>
  <c r="P1107" i="5" s="1"/>
  <c r="N1108" i="5"/>
  <c r="P1108" i="5" s="1"/>
  <c r="N1109" i="5"/>
  <c r="P1109" i="5" s="1"/>
  <c r="N1110" i="5"/>
  <c r="P1110" i="5" s="1"/>
  <c r="U1110" i="5" s="1"/>
  <c r="N1111" i="5"/>
  <c r="P1111" i="5" s="1"/>
  <c r="N1112" i="5"/>
  <c r="P1112" i="5" s="1"/>
  <c r="N1113" i="5"/>
  <c r="P1113" i="5" s="1"/>
  <c r="U1113" i="5" s="1"/>
  <c r="N1114" i="5"/>
  <c r="P1114" i="5" s="1"/>
  <c r="N1115" i="5"/>
  <c r="P1115" i="5" s="1"/>
  <c r="N1116" i="5"/>
  <c r="P1116" i="5" s="1"/>
  <c r="N1117" i="5"/>
  <c r="P1117" i="5" s="1"/>
  <c r="N1118" i="5"/>
  <c r="P1118" i="5" s="1"/>
  <c r="U1118" i="5" s="1"/>
  <c r="N1119" i="5"/>
  <c r="P1119" i="5" s="1"/>
  <c r="N1120" i="5"/>
  <c r="P1120" i="5" s="1"/>
  <c r="N1121" i="5"/>
  <c r="P1121" i="5" s="1"/>
  <c r="U1121" i="5" s="1"/>
  <c r="N1122" i="5"/>
  <c r="P1122" i="5" s="1"/>
  <c r="N1123" i="5"/>
  <c r="P1123" i="5" s="1"/>
  <c r="N1124" i="5"/>
  <c r="P1124" i="5" s="1"/>
  <c r="N1125" i="5"/>
  <c r="P1125" i="5" s="1"/>
  <c r="N1126" i="5"/>
  <c r="P1126" i="5" s="1"/>
  <c r="U1126" i="5" s="1"/>
  <c r="N1127" i="5"/>
  <c r="P1127" i="5" s="1"/>
  <c r="N1128" i="5"/>
  <c r="P1128" i="5" s="1"/>
  <c r="N1129" i="5"/>
  <c r="P1129" i="5" s="1"/>
  <c r="U1129" i="5" s="1"/>
  <c r="N1130" i="5"/>
  <c r="P1130" i="5" s="1"/>
  <c r="N1131" i="5"/>
  <c r="P1131" i="5" s="1"/>
  <c r="N1132" i="5"/>
  <c r="P1132" i="5" s="1"/>
  <c r="N1133" i="5"/>
  <c r="P1133" i="5" s="1"/>
  <c r="N1134" i="5"/>
  <c r="P1134" i="5" s="1"/>
  <c r="U1134" i="5" s="1"/>
  <c r="N1135" i="5"/>
  <c r="P1135" i="5" s="1"/>
  <c r="N1136" i="5"/>
  <c r="P1136" i="5" s="1"/>
  <c r="N1137" i="5"/>
  <c r="P1137" i="5" s="1"/>
  <c r="U1137" i="5" s="1"/>
  <c r="N1138" i="5"/>
  <c r="P1138" i="5" s="1"/>
  <c r="N1139" i="5"/>
  <c r="P1139" i="5" s="1"/>
  <c r="N1140" i="5"/>
  <c r="P1140" i="5" s="1"/>
  <c r="N1141" i="5"/>
  <c r="P1141" i="5" s="1"/>
  <c r="N1142" i="5"/>
  <c r="P1142" i="5" s="1"/>
  <c r="U1142" i="5" s="1"/>
  <c r="N1143" i="5"/>
  <c r="P1143" i="5" s="1"/>
  <c r="N1144" i="5"/>
  <c r="P1144" i="5" s="1"/>
  <c r="N1145" i="5"/>
  <c r="P1145" i="5" s="1"/>
  <c r="U1145" i="5" s="1"/>
  <c r="N1146" i="5"/>
  <c r="P1146" i="5" s="1"/>
  <c r="N1147" i="5"/>
  <c r="P1147" i="5" s="1"/>
  <c r="N1148" i="5"/>
  <c r="P1148" i="5" s="1"/>
  <c r="N1149" i="5"/>
  <c r="P1149" i="5" s="1"/>
  <c r="N1150" i="5"/>
  <c r="P1150" i="5" s="1"/>
  <c r="U1150" i="5" s="1"/>
  <c r="N1151" i="5"/>
  <c r="P1151" i="5" s="1"/>
  <c r="N1152" i="5"/>
  <c r="P1152" i="5" s="1"/>
  <c r="N1153" i="5"/>
  <c r="P1153" i="5" s="1"/>
  <c r="U1153" i="5" s="1"/>
  <c r="N1154" i="5"/>
  <c r="P1154" i="5" s="1"/>
  <c r="N1155" i="5"/>
  <c r="P1155" i="5" s="1"/>
  <c r="N1156" i="5"/>
  <c r="P1156" i="5" s="1"/>
  <c r="N1157" i="5"/>
  <c r="P1157" i="5" s="1"/>
  <c r="N1158" i="5"/>
  <c r="P1158" i="5" s="1"/>
  <c r="U1158" i="5" s="1"/>
  <c r="N1159" i="5"/>
  <c r="P1159" i="5" s="1"/>
  <c r="N1160" i="5"/>
  <c r="P1160" i="5" s="1"/>
  <c r="N1161" i="5"/>
  <c r="P1161" i="5" s="1"/>
  <c r="U1161" i="5" s="1"/>
  <c r="N1162" i="5"/>
  <c r="P1162" i="5" s="1"/>
  <c r="N1163" i="5"/>
  <c r="P1163" i="5" s="1"/>
  <c r="N1164" i="5"/>
  <c r="P1164" i="5" s="1"/>
  <c r="N1165" i="5"/>
  <c r="P1165" i="5" s="1"/>
  <c r="N1166" i="5"/>
  <c r="P1166" i="5" s="1"/>
  <c r="U1166" i="5" s="1"/>
  <c r="N1167" i="5"/>
  <c r="P1167" i="5" s="1"/>
  <c r="N1168" i="5"/>
  <c r="P1168" i="5" s="1"/>
  <c r="N1169" i="5"/>
  <c r="P1169" i="5" s="1"/>
  <c r="U1169" i="5" s="1"/>
  <c r="N1170" i="5"/>
  <c r="P1170" i="5" s="1"/>
  <c r="N1171" i="5"/>
  <c r="P1171" i="5" s="1"/>
  <c r="N1172" i="5"/>
  <c r="P1172" i="5" s="1"/>
  <c r="N1173" i="5"/>
  <c r="P1173" i="5" s="1"/>
  <c r="N1174" i="5"/>
  <c r="P1174" i="5" s="1"/>
  <c r="U1174" i="5" s="1"/>
  <c r="N1175" i="5"/>
  <c r="P1175" i="5" s="1"/>
  <c r="N1176" i="5"/>
  <c r="P1176" i="5" s="1"/>
  <c r="N1177" i="5"/>
  <c r="P1177" i="5" s="1"/>
  <c r="U1177" i="5" s="1"/>
  <c r="N1178" i="5"/>
  <c r="P1178" i="5" s="1"/>
  <c r="N1179" i="5"/>
  <c r="P1179" i="5" s="1"/>
  <c r="N1180" i="5"/>
  <c r="P1180" i="5" s="1"/>
  <c r="N1181" i="5"/>
  <c r="P1181" i="5" s="1"/>
  <c r="N1182" i="5"/>
  <c r="P1182" i="5" s="1"/>
  <c r="U1182" i="5" s="1"/>
  <c r="N1183" i="5"/>
  <c r="P1183" i="5" s="1"/>
  <c r="N1184" i="5"/>
  <c r="P1184" i="5" s="1"/>
  <c r="N1185" i="5"/>
  <c r="P1185" i="5" s="1"/>
  <c r="U1185" i="5" s="1"/>
  <c r="N1186" i="5"/>
  <c r="P1186" i="5" s="1"/>
  <c r="N1187" i="5"/>
  <c r="P1187" i="5" s="1"/>
  <c r="N1188" i="5"/>
  <c r="P1188" i="5" s="1"/>
  <c r="N1189" i="5"/>
  <c r="P1189" i="5" s="1"/>
  <c r="N1190" i="5"/>
  <c r="P1190" i="5" s="1"/>
  <c r="U1190" i="5" s="1"/>
  <c r="N1191" i="5"/>
  <c r="P1191" i="5" s="1"/>
  <c r="N1192" i="5"/>
  <c r="P1192" i="5" s="1"/>
  <c r="N1193" i="5"/>
  <c r="P1193" i="5" s="1"/>
  <c r="U1193" i="5" s="1"/>
  <c r="N1194" i="5"/>
  <c r="P1194" i="5" s="1"/>
  <c r="N1195" i="5"/>
  <c r="P1195" i="5" s="1"/>
  <c r="N1196" i="5"/>
  <c r="P1196" i="5" s="1"/>
  <c r="N1197" i="5"/>
  <c r="P1197" i="5" s="1"/>
  <c r="N1198" i="5"/>
  <c r="P1198" i="5" s="1"/>
  <c r="U1198" i="5" s="1"/>
  <c r="N1199" i="5"/>
  <c r="P1199" i="5" s="1"/>
  <c r="N1200" i="5"/>
  <c r="P1200" i="5" s="1"/>
  <c r="N1201" i="5"/>
  <c r="P1201" i="5" s="1"/>
  <c r="U1201" i="5" s="1"/>
  <c r="N1202" i="5"/>
  <c r="P1202" i="5" s="1"/>
  <c r="N1203" i="5"/>
  <c r="P1203" i="5" s="1"/>
  <c r="N1204" i="5"/>
  <c r="P1204" i="5" s="1"/>
  <c r="N1205" i="5"/>
  <c r="P1205" i="5" s="1"/>
  <c r="N1206" i="5"/>
  <c r="P1206" i="5" s="1"/>
  <c r="U1206" i="5" s="1"/>
  <c r="N1207" i="5"/>
  <c r="P1207" i="5" s="1"/>
  <c r="N1208" i="5"/>
  <c r="P1208" i="5" s="1"/>
  <c r="N1209" i="5"/>
  <c r="P1209" i="5" s="1"/>
  <c r="U1209" i="5" s="1"/>
  <c r="N1210" i="5"/>
  <c r="P1210" i="5" s="1"/>
  <c r="N1211" i="5"/>
  <c r="P1211" i="5" s="1"/>
  <c r="N1212" i="5"/>
  <c r="P1212" i="5" s="1"/>
  <c r="N1213" i="5"/>
  <c r="P1213" i="5" s="1"/>
  <c r="N1214" i="5"/>
  <c r="P1214" i="5" s="1"/>
  <c r="U1214" i="5" s="1"/>
  <c r="N1215" i="5"/>
  <c r="P1215" i="5" s="1"/>
  <c r="N1216" i="5"/>
  <c r="P1216" i="5" s="1"/>
  <c r="N1217" i="5"/>
  <c r="P1217" i="5" s="1"/>
  <c r="U1217" i="5" s="1"/>
  <c r="N1218" i="5"/>
  <c r="P1218" i="5" s="1"/>
  <c r="N1219" i="5"/>
  <c r="P1219" i="5" s="1"/>
  <c r="N1220" i="5"/>
  <c r="P1220" i="5" s="1"/>
  <c r="N1221" i="5"/>
  <c r="P1221" i="5" s="1"/>
  <c r="N1222" i="5"/>
  <c r="P1222" i="5" s="1"/>
  <c r="U1222" i="5" s="1"/>
  <c r="N1223" i="5"/>
  <c r="P1223" i="5" s="1"/>
  <c r="N1224" i="5"/>
  <c r="P1224" i="5" s="1"/>
  <c r="N1225" i="5"/>
  <c r="P1225" i="5" s="1"/>
  <c r="U1225" i="5" s="1"/>
  <c r="N1226" i="5"/>
  <c r="P1226" i="5" s="1"/>
  <c r="N1227" i="5"/>
  <c r="P1227" i="5" s="1"/>
  <c r="N1228" i="5"/>
  <c r="P1228" i="5" s="1"/>
  <c r="N1229" i="5"/>
  <c r="P1229" i="5" s="1"/>
  <c r="N1230" i="5"/>
  <c r="P1230" i="5" s="1"/>
  <c r="U1230" i="5" s="1"/>
  <c r="N1231" i="5"/>
  <c r="P1231" i="5" s="1"/>
  <c r="N1232" i="5"/>
  <c r="P1232" i="5" s="1"/>
  <c r="N1233" i="5"/>
  <c r="P1233" i="5" s="1"/>
  <c r="U1233" i="5" s="1"/>
  <c r="N1234" i="5"/>
  <c r="P1234" i="5" s="1"/>
  <c r="N1235" i="5"/>
  <c r="P1235" i="5" s="1"/>
  <c r="N1236" i="5"/>
  <c r="P1236" i="5" s="1"/>
  <c r="N1237" i="5"/>
  <c r="P1237" i="5" s="1"/>
  <c r="N1238" i="5"/>
  <c r="P1238" i="5" s="1"/>
  <c r="U1238" i="5" s="1"/>
  <c r="N1239" i="5"/>
  <c r="P1239" i="5" s="1"/>
  <c r="N1240" i="5"/>
  <c r="P1240" i="5" s="1"/>
  <c r="N1241" i="5"/>
  <c r="P1241" i="5" s="1"/>
  <c r="U1241" i="5" s="1"/>
  <c r="N1242" i="5"/>
  <c r="P1242" i="5" s="1"/>
  <c r="N1243" i="5"/>
  <c r="P1243" i="5" s="1"/>
  <c r="N1244" i="5"/>
  <c r="P1244" i="5" s="1"/>
  <c r="N1245" i="5"/>
  <c r="P1245" i="5" s="1"/>
  <c r="N1246" i="5"/>
  <c r="P1246" i="5" s="1"/>
  <c r="U1246" i="5" s="1"/>
  <c r="N1247" i="5"/>
  <c r="P1247" i="5" s="1"/>
  <c r="N1248" i="5"/>
  <c r="P1248" i="5" s="1"/>
  <c r="N1249" i="5"/>
  <c r="P1249" i="5" s="1"/>
  <c r="U1249" i="5" s="1"/>
  <c r="N1250" i="5"/>
  <c r="P1250" i="5" s="1"/>
  <c r="N1251" i="5"/>
  <c r="P1251" i="5" s="1"/>
  <c r="N1252" i="5"/>
  <c r="P1252" i="5" s="1"/>
  <c r="N1253" i="5"/>
  <c r="P1253" i="5" s="1"/>
  <c r="N1254" i="5"/>
  <c r="P1254" i="5" s="1"/>
  <c r="U1254" i="5" s="1"/>
  <c r="N1255" i="5"/>
  <c r="P1255" i="5" s="1"/>
  <c r="N1256" i="5"/>
  <c r="P1256" i="5" s="1"/>
  <c r="N1257" i="5"/>
  <c r="P1257" i="5" s="1"/>
  <c r="U1257" i="5" s="1"/>
  <c r="N1258" i="5"/>
  <c r="P1258" i="5" s="1"/>
  <c r="N1259" i="5"/>
  <c r="P1259" i="5" s="1"/>
  <c r="N1260" i="5"/>
  <c r="P1260" i="5" s="1"/>
  <c r="N1261" i="5"/>
  <c r="P1261" i="5" s="1"/>
  <c r="N1262" i="5"/>
  <c r="P1262" i="5" s="1"/>
  <c r="U1262" i="5" s="1"/>
  <c r="N1263" i="5"/>
  <c r="P1263" i="5" s="1"/>
  <c r="N1264" i="5"/>
  <c r="P1264" i="5" s="1"/>
  <c r="N1265" i="5"/>
  <c r="P1265" i="5" s="1"/>
  <c r="U1265" i="5" s="1"/>
  <c r="N1266" i="5"/>
  <c r="P1266" i="5" s="1"/>
  <c r="N1267" i="5"/>
  <c r="P1267" i="5" s="1"/>
  <c r="N1268" i="5"/>
  <c r="P1268" i="5" s="1"/>
  <c r="N1269" i="5"/>
  <c r="P1269" i="5" s="1"/>
  <c r="N1270" i="5"/>
  <c r="P1270" i="5" s="1"/>
  <c r="U1270" i="5" s="1"/>
  <c r="N1271" i="5"/>
  <c r="P1271" i="5" s="1"/>
  <c r="N1272" i="5"/>
  <c r="P1272" i="5" s="1"/>
  <c r="N1273" i="5"/>
  <c r="P1273" i="5" s="1"/>
  <c r="U1273" i="5" s="1"/>
  <c r="N1274" i="5"/>
  <c r="P1274" i="5" s="1"/>
  <c r="N1275" i="5"/>
  <c r="P1275" i="5" s="1"/>
  <c r="N1276" i="5"/>
  <c r="P1276" i="5" s="1"/>
  <c r="N1277" i="5"/>
  <c r="P1277" i="5" s="1"/>
  <c r="N1278" i="5"/>
  <c r="P1278" i="5" s="1"/>
  <c r="U1278" i="5" s="1"/>
  <c r="N1279" i="5"/>
  <c r="P1279" i="5" s="1"/>
  <c r="N1280" i="5"/>
  <c r="P1280" i="5" s="1"/>
  <c r="N1281" i="5"/>
  <c r="P1281" i="5" s="1"/>
  <c r="U1281" i="5" s="1"/>
  <c r="N1282" i="5"/>
  <c r="P1282" i="5" s="1"/>
  <c r="N1283" i="5"/>
  <c r="P1283" i="5" s="1"/>
  <c r="N1284" i="5"/>
  <c r="P1284" i="5" s="1"/>
  <c r="N1285" i="5"/>
  <c r="P1285" i="5" s="1"/>
  <c r="N1286" i="5"/>
  <c r="P1286" i="5" s="1"/>
  <c r="U1286" i="5" s="1"/>
  <c r="N1287" i="5"/>
  <c r="P1287" i="5" s="1"/>
  <c r="N1288" i="5"/>
  <c r="P1288" i="5" s="1"/>
  <c r="N1289" i="5"/>
  <c r="P1289" i="5" s="1"/>
  <c r="U1289" i="5" s="1"/>
  <c r="N1290" i="5"/>
  <c r="P1290" i="5" s="1"/>
  <c r="N1291" i="5"/>
  <c r="P1291" i="5" s="1"/>
  <c r="N1292" i="5"/>
  <c r="P1292" i="5" s="1"/>
  <c r="N1293" i="5"/>
  <c r="P1293" i="5" s="1"/>
  <c r="N1294" i="5"/>
  <c r="P1294" i="5" s="1"/>
  <c r="U1294" i="5" s="1"/>
  <c r="N1295" i="5"/>
  <c r="P1295" i="5" s="1"/>
  <c r="N1296" i="5"/>
  <c r="P1296" i="5" s="1"/>
  <c r="N1297" i="5"/>
  <c r="P1297" i="5" s="1"/>
  <c r="U1297" i="5" s="1"/>
  <c r="N1298" i="5"/>
  <c r="P1298" i="5" s="1"/>
  <c r="N1299" i="5"/>
  <c r="P1299" i="5" s="1"/>
  <c r="N1300" i="5"/>
  <c r="P1300" i="5" s="1"/>
  <c r="N1301" i="5"/>
  <c r="P1301" i="5" s="1"/>
  <c r="N1302" i="5"/>
  <c r="P1302" i="5" s="1"/>
  <c r="U1302" i="5" s="1"/>
  <c r="N1303" i="5"/>
  <c r="P1303" i="5" s="1"/>
  <c r="N1304" i="5"/>
  <c r="P1304" i="5" s="1"/>
  <c r="N1305" i="5"/>
  <c r="P1305" i="5" s="1"/>
  <c r="U1305" i="5" s="1"/>
  <c r="N1306" i="5"/>
  <c r="P1306" i="5" s="1"/>
  <c r="N1307" i="5"/>
  <c r="P1307" i="5" s="1"/>
  <c r="N1308" i="5"/>
  <c r="P1308" i="5" s="1"/>
  <c r="N1309" i="5"/>
  <c r="P1309" i="5" s="1"/>
  <c r="N1310" i="5"/>
  <c r="P1310" i="5" s="1"/>
  <c r="U1310" i="5" s="1"/>
  <c r="N1311" i="5"/>
  <c r="P1311" i="5" s="1"/>
  <c r="N1312" i="5"/>
  <c r="P1312" i="5" s="1"/>
  <c r="N1313" i="5"/>
  <c r="P1313" i="5" s="1"/>
  <c r="U1313" i="5" s="1"/>
  <c r="N1314" i="5"/>
  <c r="P1314" i="5" s="1"/>
  <c r="N1315" i="5"/>
  <c r="P1315" i="5" s="1"/>
  <c r="N1316" i="5"/>
  <c r="P1316" i="5" s="1"/>
  <c r="N1317" i="5"/>
  <c r="P1317" i="5" s="1"/>
  <c r="N1318" i="5"/>
  <c r="P1318" i="5" s="1"/>
  <c r="U1318" i="5" s="1"/>
  <c r="N1319" i="5"/>
  <c r="P1319" i="5" s="1"/>
  <c r="N1320" i="5"/>
  <c r="P1320" i="5" s="1"/>
  <c r="N1321" i="5"/>
  <c r="P1321" i="5" s="1"/>
  <c r="U1321" i="5" s="1"/>
  <c r="N1322" i="5"/>
  <c r="P1322" i="5" s="1"/>
  <c r="N1323" i="5"/>
  <c r="P1323" i="5" s="1"/>
  <c r="N1324" i="5"/>
  <c r="P1324" i="5" s="1"/>
  <c r="N1325" i="5"/>
  <c r="P1325" i="5" s="1"/>
  <c r="N1326" i="5"/>
  <c r="P1326" i="5" s="1"/>
  <c r="U1326" i="5" s="1"/>
  <c r="N1327" i="5"/>
  <c r="P1327" i="5" s="1"/>
  <c r="N1328" i="5"/>
  <c r="P1328" i="5" s="1"/>
  <c r="N1329" i="5"/>
  <c r="P1329" i="5" s="1"/>
  <c r="U1329" i="5" s="1"/>
  <c r="N1330" i="5"/>
  <c r="P1330" i="5" s="1"/>
  <c r="N1331" i="5"/>
  <c r="P1331" i="5" s="1"/>
  <c r="N1332" i="5"/>
  <c r="P1332" i="5" s="1"/>
  <c r="N1333" i="5"/>
  <c r="P1333" i="5" s="1"/>
  <c r="N1334" i="5"/>
  <c r="P1334" i="5" s="1"/>
  <c r="U1334" i="5" s="1"/>
  <c r="N1335" i="5"/>
  <c r="P1335" i="5" s="1"/>
  <c r="N1336" i="5"/>
  <c r="P1336" i="5" s="1"/>
  <c r="N1337" i="5"/>
  <c r="P1337" i="5" s="1"/>
  <c r="U1337" i="5" s="1"/>
  <c r="N1338" i="5"/>
  <c r="P1338" i="5" s="1"/>
  <c r="N1339" i="5"/>
  <c r="P1339" i="5" s="1"/>
  <c r="N1340" i="5"/>
  <c r="P1340" i="5" s="1"/>
  <c r="N1341" i="5"/>
  <c r="P1341" i="5" s="1"/>
  <c r="N1342" i="5"/>
  <c r="P1342" i="5" s="1"/>
  <c r="U1342" i="5" s="1"/>
  <c r="N1343" i="5"/>
  <c r="P1343" i="5" s="1"/>
  <c r="N1344" i="5"/>
  <c r="P1344" i="5" s="1"/>
  <c r="N1345" i="5"/>
  <c r="P1345" i="5" s="1"/>
  <c r="U1345" i="5" s="1"/>
  <c r="N1346" i="5"/>
  <c r="P1346" i="5" s="1"/>
  <c r="N1347" i="5"/>
  <c r="P1347" i="5" s="1"/>
  <c r="N1348" i="5"/>
  <c r="P1348" i="5" s="1"/>
  <c r="N1349" i="5"/>
  <c r="P1349" i="5" s="1"/>
  <c r="N1350" i="5"/>
  <c r="P1350" i="5" s="1"/>
  <c r="U1350" i="5" s="1"/>
  <c r="N1351" i="5"/>
  <c r="P1351" i="5" s="1"/>
  <c r="N1352" i="5"/>
  <c r="P1352" i="5" s="1"/>
  <c r="N1353" i="5"/>
  <c r="P1353" i="5" s="1"/>
  <c r="U1353" i="5" s="1"/>
  <c r="N1354" i="5"/>
  <c r="P1354" i="5" s="1"/>
  <c r="N1355" i="5"/>
  <c r="P1355" i="5" s="1"/>
  <c r="N1356" i="5"/>
  <c r="P1356" i="5" s="1"/>
  <c r="N1357" i="5"/>
  <c r="P1357" i="5" s="1"/>
  <c r="N1358" i="5"/>
  <c r="P1358" i="5" s="1"/>
  <c r="U1358" i="5" s="1"/>
  <c r="N1359" i="5"/>
  <c r="P1359" i="5" s="1"/>
  <c r="N1360" i="5"/>
  <c r="P1360" i="5" s="1"/>
  <c r="N1361" i="5"/>
  <c r="P1361" i="5" s="1"/>
  <c r="U1361" i="5" s="1"/>
  <c r="N1362" i="5"/>
  <c r="P1362" i="5" s="1"/>
  <c r="N1363" i="5"/>
  <c r="P1363" i="5" s="1"/>
  <c r="N1364" i="5"/>
  <c r="P1364" i="5" s="1"/>
  <c r="N1365" i="5"/>
  <c r="P1365" i="5" s="1"/>
  <c r="N1366" i="5"/>
  <c r="P1366" i="5" s="1"/>
  <c r="U1366" i="5" s="1"/>
  <c r="N1367" i="5"/>
  <c r="P1367" i="5" s="1"/>
  <c r="N1368" i="5"/>
  <c r="P1368" i="5" s="1"/>
  <c r="N1369" i="5"/>
  <c r="P1369" i="5" s="1"/>
  <c r="U1369" i="5" s="1"/>
  <c r="N1370" i="5"/>
  <c r="P1370" i="5" s="1"/>
  <c r="N1371" i="5"/>
  <c r="P1371" i="5" s="1"/>
  <c r="N1372" i="5"/>
  <c r="P1372" i="5" s="1"/>
  <c r="N1373" i="5"/>
  <c r="P1373" i="5" s="1"/>
  <c r="N1374" i="5"/>
  <c r="P1374" i="5" s="1"/>
  <c r="U1374" i="5" s="1"/>
  <c r="N1375" i="5"/>
  <c r="P1375" i="5" s="1"/>
  <c r="N1376" i="5"/>
  <c r="P1376" i="5" s="1"/>
  <c r="N1377" i="5"/>
  <c r="P1377" i="5" s="1"/>
  <c r="U1377" i="5" s="1"/>
  <c r="N1378" i="5"/>
  <c r="P1378" i="5" s="1"/>
  <c r="N1379" i="5"/>
  <c r="P1379" i="5" s="1"/>
  <c r="N1380" i="5"/>
  <c r="P1380" i="5" s="1"/>
  <c r="N1381" i="5"/>
  <c r="P1381" i="5" s="1"/>
  <c r="N1382" i="5"/>
  <c r="P1382" i="5" s="1"/>
  <c r="U1382" i="5" s="1"/>
  <c r="N1383" i="5"/>
  <c r="P1383" i="5" s="1"/>
  <c r="N1384" i="5"/>
  <c r="P1384" i="5" s="1"/>
  <c r="N1385" i="5"/>
  <c r="P1385" i="5" s="1"/>
  <c r="U1385" i="5" s="1"/>
  <c r="N1386" i="5"/>
  <c r="P1386" i="5" s="1"/>
  <c r="N1387" i="5"/>
  <c r="P1387" i="5" s="1"/>
  <c r="N1388" i="5"/>
  <c r="P1388" i="5" s="1"/>
  <c r="N1389" i="5"/>
  <c r="P1389" i="5" s="1"/>
  <c r="N1390" i="5"/>
  <c r="P1390" i="5" s="1"/>
  <c r="U1390" i="5" s="1"/>
  <c r="N1391" i="5"/>
  <c r="P1391" i="5" s="1"/>
  <c r="N1392" i="5"/>
  <c r="P1392" i="5" s="1"/>
  <c r="N1393" i="5"/>
  <c r="P1393" i="5" s="1"/>
  <c r="U1393" i="5" s="1"/>
  <c r="N1394" i="5"/>
  <c r="P1394" i="5" s="1"/>
  <c r="N1395" i="5"/>
  <c r="P1395" i="5" s="1"/>
  <c r="N1396" i="5"/>
  <c r="P1396" i="5" s="1"/>
  <c r="N1397" i="5"/>
  <c r="P1397" i="5" s="1"/>
  <c r="N1398" i="5"/>
  <c r="P1398" i="5" s="1"/>
  <c r="U1398" i="5" s="1"/>
  <c r="N1399" i="5"/>
  <c r="P1399" i="5" s="1"/>
  <c r="N1400" i="5"/>
  <c r="P1400" i="5" s="1"/>
  <c r="N1401" i="5"/>
  <c r="P1401" i="5" s="1"/>
  <c r="U1401" i="5" s="1"/>
  <c r="N1402" i="5"/>
  <c r="P1402" i="5" s="1"/>
  <c r="N1403" i="5"/>
  <c r="P1403" i="5" s="1"/>
  <c r="N1404" i="5"/>
  <c r="P1404" i="5" s="1"/>
  <c r="N1405" i="5"/>
  <c r="P1405" i="5" s="1"/>
  <c r="N1406" i="5"/>
  <c r="P1406" i="5" s="1"/>
  <c r="U1406" i="5" s="1"/>
  <c r="N1407" i="5"/>
  <c r="P1407" i="5" s="1"/>
  <c r="N1408" i="5"/>
  <c r="P1408" i="5" s="1"/>
  <c r="N1409" i="5"/>
  <c r="P1409" i="5" s="1"/>
  <c r="U1409" i="5" s="1"/>
  <c r="N1410" i="5"/>
  <c r="P1410" i="5" s="1"/>
  <c r="N1411" i="5"/>
  <c r="P1411" i="5" s="1"/>
  <c r="N1412" i="5"/>
  <c r="P1412" i="5" s="1"/>
  <c r="N1413" i="5"/>
  <c r="P1413" i="5" s="1"/>
  <c r="N1414" i="5"/>
  <c r="P1414" i="5" s="1"/>
  <c r="U1414" i="5" s="1"/>
  <c r="N1415" i="5"/>
  <c r="P1415" i="5" s="1"/>
  <c r="N1416" i="5"/>
  <c r="P1416" i="5" s="1"/>
  <c r="N1417" i="5"/>
  <c r="P1417" i="5" s="1"/>
  <c r="U1417" i="5" s="1"/>
  <c r="N1418" i="5"/>
  <c r="P1418" i="5" s="1"/>
  <c r="N1419" i="5"/>
  <c r="P1419" i="5" s="1"/>
  <c r="N1420" i="5"/>
  <c r="P1420" i="5" s="1"/>
  <c r="N1421" i="5"/>
  <c r="P1421" i="5" s="1"/>
  <c r="N1422" i="5"/>
  <c r="P1422" i="5" s="1"/>
  <c r="U1422" i="5" s="1"/>
  <c r="N1423" i="5"/>
  <c r="P1423" i="5" s="1"/>
  <c r="N1424" i="5"/>
  <c r="P1424" i="5" s="1"/>
  <c r="N1425" i="5"/>
  <c r="P1425" i="5" s="1"/>
  <c r="U1425" i="5" s="1"/>
  <c r="N1426" i="5"/>
  <c r="P1426" i="5" s="1"/>
  <c r="N1427" i="5"/>
  <c r="P1427" i="5" s="1"/>
  <c r="N1428" i="5"/>
  <c r="P1428" i="5" s="1"/>
  <c r="N1429" i="5"/>
  <c r="P1429" i="5" s="1"/>
  <c r="N1430" i="5"/>
  <c r="P1430" i="5" s="1"/>
  <c r="U1430" i="5" s="1"/>
  <c r="N1431" i="5"/>
  <c r="P1431" i="5" s="1"/>
  <c r="N1432" i="5"/>
  <c r="P1432" i="5" s="1"/>
  <c r="N1433" i="5"/>
  <c r="P1433" i="5" s="1"/>
  <c r="U1433" i="5" s="1"/>
  <c r="N1434" i="5"/>
  <c r="P1434" i="5" s="1"/>
  <c r="N1435" i="5"/>
  <c r="P1435" i="5" s="1"/>
  <c r="N1436" i="5"/>
  <c r="P1436" i="5" s="1"/>
  <c r="N1437" i="5"/>
  <c r="P1437" i="5" s="1"/>
  <c r="N1438" i="5"/>
  <c r="P1438" i="5" s="1"/>
  <c r="U1438" i="5" s="1"/>
  <c r="N1439" i="5"/>
  <c r="P1439" i="5" s="1"/>
  <c r="N1440" i="5"/>
  <c r="P1440" i="5" s="1"/>
  <c r="N1441" i="5"/>
  <c r="P1441" i="5" s="1"/>
  <c r="U1441" i="5" s="1"/>
  <c r="N1442" i="5"/>
  <c r="P1442" i="5" s="1"/>
  <c r="N1443" i="5"/>
  <c r="P1443" i="5" s="1"/>
  <c r="N1444" i="5"/>
  <c r="P1444" i="5" s="1"/>
  <c r="N1445" i="5"/>
  <c r="P1445" i="5" s="1"/>
  <c r="N1446" i="5"/>
  <c r="P1446" i="5" s="1"/>
  <c r="U1446" i="5" s="1"/>
  <c r="N1447" i="5"/>
  <c r="P1447" i="5" s="1"/>
  <c r="N1448" i="5"/>
  <c r="P1448" i="5" s="1"/>
  <c r="N1449" i="5"/>
  <c r="P1449" i="5" s="1"/>
  <c r="U1449" i="5" s="1"/>
  <c r="N1450" i="5"/>
  <c r="P1450" i="5" s="1"/>
  <c r="N1451" i="5"/>
  <c r="P1451" i="5" s="1"/>
  <c r="N1452" i="5"/>
  <c r="P1452" i="5" s="1"/>
  <c r="N1453" i="5"/>
  <c r="P1453" i="5" s="1"/>
  <c r="N1454" i="5"/>
  <c r="P1454" i="5" s="1"/>
  <c r="U1454" i="5" s="1"/>
  <c r="N1455" i="5"/>
  <c r="P1455" i="5" s="1"/>
  <c r="N1456" i="5"/>
  <c r="P1456" i="5" s="1"/>
  <c r="N1457" i="5"/>
  <c r="P1457" i="5" s="1"/>
  <c r="U1457" i="5" s="1"/>
  <c r="N1458" i="5"/>
  <c r="P1458" i="5" s="1"/>
  <c r="N1459" i="5"/>
  <c r="P1459" i="5" s="1"/>
  <c r="N1460" i="5"/>
  <c r="P1460" i="5" s="1"/>
  <c r="N1461" i="5"/>
  <c r="P1461" i="5" s="1"/>
  <c r="N1462" i="5"/>
  <c r="P1462" i="5" s="1"/>
  <c r="U1462" i="5" s="1"/>
  <c r="N1463" i="5"/>
  <c r="P1463" i="5" s="1"/>
  <c r="N1464" i="5"/>
  <c r="P1464" i="5" s="1"/>
  <c r="N1465" i="5"/>
  <c r="P1465" i="5" s="1"/>
  <c r="U1465" i="5" s="1"/>
  <c r="N1466" i="5"/>
  <c r="P1466" i="5" s="1"/>
  <c r="N1467" i="5"/>
  <c r="P1467" i="5" s="1"/>
  <c r="N1468" i="5"/>
  <c r="P1468" i="5" s="1"/>
  <c r="N1469" i="5"/>
  <c r="P1469" i="5" s="1"/>
  <c r="N1470" i="5"/>
  <c r="P1470" i="5" s="1"/>
  <c r="U1470" i="5" s="1"/>
  <c r="N1471" i="5"/>
  <c r="P1471" i="5" s="1"/>
  <c r="N1472" i="5"/>
  <c r="P1472" i="5" s="1"/>
  <c r="N1473" i="5"/>
  <c r="P1473" i="5" s="1"/>
  <c r="U1473" i="5" s="1"/>
  <c r="N1474" i="5"/>
  <c r="P1474" i="5" s="1"/>
  <c r="N1475" i="5"/>
  <c r="P1475" i="5" s="1"/>
  <c r="N1476" i="5"/>
  <c r="P1476" i="5" s="1"/>
  <c r="N1477" i="5"/>
  <c r="P1477" i="5" s="1"/>
  <c r="N1478" i="5"/>
  <c r="P1478" i="5" s="1"/>
  <c r="U1478" i="5" s="1"/>
  <c r="N1479" i="5"/>
  <c r="P1479" i="5" s="1"/>
  <c r="N1480" i="5"/>
  <c r="P1480" i="5" s="1"/>
  <c r="N1481" i="5"/>
  <c r="P1481" i="5" s="1"/>
  <c r="U1481" i="5" s="1"/>
  <c r="N1482" i="5"/>
  <c r="P1482" i="5" s="1"/>
  <c r="N1483" i="5"/>
  <c r="P1483" i="5" s="1"/>
  <c r="N1484" i="5"/>
  <c r="P1484" i="5" s="1"/>
  <c r="N1485" i="5"/>
  <c r="P1485" i="5" s="1"/>
  <c r="N1486" i="5"/>
  <c r="P1486" i="5" s="1"/>
  <c r="U1486" i="5" s="1"/>
  <c r="N1487" i="5"/>
  <c r="P1487" i="5" s="1"/>
  <c r="N1488" i="5"/>
  <c r="P1488" i="5" s="1"/>
  <c r="N1489" i="5"/>
  <c r="P1489" i="5" s="1"/>
  <c r="U1489" i="5" s="1"/>
  <c r="N1490" i="5"/>
  <c r="P1490" i="5" s="1"/>
  <c r="N1491" i="5"/>
  <c r="P1491" i="5" s="1"/>
  <c r="N1492" i="5"/>
  <c r="P1492" i="5" s="1"/>
  <c r="N1493" i="5"/>
  <c r="P1493" i="5" s="1"/>
  <c r="N1494" i="5"/>
  <c r="P1494" i="5" s="1"/>
  <c r="U1494" i="5" s="1"/>
  <c r="N1495" i="5"/>
  <c r="P1495" i="5" s="1"/>
  <c r="N1496" i="5"/>
  <c r="P1496" i="5" s="1"/>
  <c r="N1497" i="5"/>
  <c r="P1497" i="5" s="1"/>
  <c r="U1497" i="5" s="1"/>
  <c r="N1498" i="5"/>
  <c r="P1498" i="5" s="1"/>
  <c r="N1499" i="5"/>
  <c r="P1499" i="5" s="1"/>
  <c r="N1500" i="5"/>
  <c r="P1500" i="5" s="1"/>
  <c r="N1501" i="5"/>
  <c r="P1501" i="5" s="1"/>
  <c r="N1502" i="5"/>
  <c r="P1502" i="5" s="1"/>
  <c r="U1502" i="5" s="1"/>
  <c r="N1503" i="5"/>
  <c r="P1503" i="5" s="1"/>
  <c r="N1504" i="5"/>
  <c r="P1504" i="5" s="1"/>
  <c r="N1505" i="5"/>
  <c r="P1505" i="5" s="1"/>
  <c r="U1505" i="5" s="1"/>
  <c r="N1506" i="5"/>
  <c r="P1506" i="5" s="1"/>
  <c r="N1507" i="5"/>
  <c r="P1507" i="5" s="1"/>
  <c r="N1508" i="5"/>
  <c r="P1508" i="5" s="1"/>
  <c r="N1509" i="5"/>
  <c r="P1509" i="5" s="1"/>
  <c r="N1510" i="5"/>
  <c r="P1510" i="5" s="1"/>
  <c r="U1510" i="5" s="1"/>
  <c r="N1511" i="5"/>
  <c r="P1511" i="5" s="1"/>
  <c r="N1512" i="5"/>
  <c r="P1512" i="5" s="1"/>
  <c r="N1513" i="5"/>
  <c r="P1513" i="5" s="1"/>
  <c r="U1513" i="5" s="1"/>
  <c r="N1514" i="5"/>
  <c r="P1514" i="5" s="1"/>
  <c r="N1515" i="5"/>
  <c r="P1515" i="5" s="1"/>
  <c r="N1516" i="5"/>
  <c r="P1516" i="5" s="1"/>
  <c r="N1517" i="5"/>
  <c r="P1517" i="5" s="1"/>
  <c r="N1518" i="5"/>
  <c r="P1518" i="5" s="1"/>
  <c r="U1518" i="5" s="1"/>
  <c r="N1519" i="5"/>
  <c r="P1519" i="5" s="1"/>
  <c r="N1520" i="5"/>
  <c r="P1520" i="5" s="1"/>
  <c r="N1521" i="5"/>
  <c r="P1521" i="5" s="1"/>
  <c r="U1521" i="5" s="1"/>
  <c r="N1522" i="5"/>
  <c r="P1522" i="5" s="1"/>
  <c r="N1523" i="5"/>
  <c r="P1523" i="5" s="1"/>
  <c r="N1524" i="5"/>
  <c r="P1524" i="5" s="1"/>
  <c r="N1525" i="5"/>
  <c r="P1525" i="5" s="1"/>
  <c r="N1526" i="5"/>
  <c r="P1526" i="5" s="1"/>
  <c r="U1526" i="5" s="1"/>
  <c r="N1527" i="5"/>
  <c r="P1527" i="5" s="1"/>
  <c r="N1528" i="5"/>
  <c r="P1528" i="5" s="1"/>
  <c r="N1529" i="5"/>
  <c r="P1529" i="5" s="1"/>
  <c r="U1529" i="5" s="1"/>
  <c r="N1530" i="5"/>
  <c r="P1530" i="5" s="1"/>
  <c r="N1531" i="5"/>
  <c r="P1531" i="5" s="1"/>
  <c r="N1532" i="5"/>
  <c r="P1532" i="5" s="1"/>
  <c r="N1533" i="5"/>
  <c r="P1533" i="5" s="1"/>
  <c r="N1534" i="5"/>
  <c r="P1534" i="5" s="1"/>
  <c r="U1534" i="5" s="1"/>
  <c r="N1535" i="5"/>
  <c r="P1535" i="5" s="1"/>
  <c r="N1536" i="5"/>
  <c r="P1536" i="5" s="1"/>
  <c r="N1537" i="5"/>
  <c r="P1537" i="5" s="1"/>
  <c r="U1537" i="5" s="1"/>
  <c r="N1538" i="5"/>
  <c r="P1538" i="5" s="1"/>
  <c r="N1539" i="5"/>
  <c r="P1539" i="5" s="1"/>
  <c r="N1540" i="5"/>
  <c r="P1540" i="5" s="1"/>
  <c r="N1541" i="5"/>
  <c r="P1541" i="5" s="1"/>
  <c r="N1542" i="5"/>
  <c r="P1542" i="5" s="1"/>
  <c r="U1542" i="5" s="1"/>
  <c r="N1543" i="5"/>
  <c r="P1543" i="5" s="1"/>
  <c r="N1544" i="5"/>
  <c r="P1544" i="5" s="1"/>
  <c r="N1545" i="5"/>
  <c r="P1545" i="5" s="1"/>
  <c r="U1545" i="5" s="1"/>
  <c r="N1546" i="5"/>
  <c r="P1546" i="5" s="1"/>
  <c r="N1547" i="5"/>
  <c r="P1547" i="5" s="1"/>
  <c r="N1548" i="5"/>
  <c r="P1548" i="5" s="1"/>
  <c r="N1549" i="5"/>
  <c r="P1549" i="5" s="1"/>
  <c r="N1550" i="5"/>
  <c r="P1550" i="5" s="1"/>
  <c r="U1550" i="5" s="1"/>
  <c r="N1551" i="5"/>
  <c r="P1551" i="5" s="1"/>
  <c r="N1552" i="5"/>
  <c r="P1552" i="5" s="1"/>
  <c r="N1553" i="5"/>
  <c r="P1553" i="5" s="1"/>
  <c r="U1553" i="5" s="1"/>
  <c r="N1554" i="5"/>
  <c r="P1554" i="5" s="1"/>
  <c r="N1555" i="5"/>
  <c r="P1555" i="5" s="1"/>
  <c r="N1556" i="5"/>
  <c r="P1556" i="5" s="1"/>
  <c r="N1557" i="5"/>
  <c r="P1557" i="5" s="1"/>
  <c r="N1558" i="5"/>
  <c r="P1558" i="5" s="1"/>
  <c r="U1558" i="5" s="1"/>
  <c r="N1559" i="5"/>
  <c r="P1559" i="5" s="1"/>
  <c r="N1560" i="5"/>
  <c r="P1560" i="5" s="1"/>
  <c r="N1561" i="5"/>
  <c r="P1561" i="5" s="1"/>
  <c r="U1561" i="5" s="1"/>
  <c r="N1562" i="5"/>
  <c r="P1562" i="5" s="1"/>
  <c r="N1563" i="5"/>
  <c r="P1563" i="5" s="1"/>
  <c r="N1564" i="5"/>
  <c r="P1564" i="5" s="1"/>
  <c r="N1565" i="5"/>
  <c r="P1565" i="5" s="1"/>
  <c r="N1566" i="5"/>
  <c r="P1566" i="5" s="1"/>
  <c r="U1566" i="5" s="1"/>
  <c r="N1567" i="5"/>
  <c r="P1567" i="5" s="1"/>
  <c r="N1568" i="5"/>
  <c r="P1568" i="5" s="1"/>
  <c r="N1569" i="5"/>
  <c r="P1569" i="5" s="1"/>
  <c r="U1569" i="5" s="1"/>
  <c r="N1570" i="5"/>
  <c r="P1570" i="5" s="1"/>
  <c r="N1571" i="5"/>
  <c r="P1571" i="5" s="1"/>
  <c r="N1572" i="5"/>
  <c r="P1572" i="5" s="1"/>
  <c r="N1573" i="5"/>
  <c r="P1573" i="5" s="1"/>
  <c r="N1574" i="5"/>
  <c r="P1574" i="5" s="1"/>
  <c r="U1574" i="5" s="1"/>
  <c r="N1575" i="5"/>
  <c r="P1575" i="5" s="1"/>
  <c r="N1576" i="5"/>
  <c r="P1576" i="5" s="1"/>
  <c r="N1577" i="5"/>
  <c r="P1577" i="5" s="1"/>
  <c r="U1577" i="5" s="1"/>
  <c r="N1578" i="5"/>
  <c r="P1578" i="5" s="1"/>
  <c r="N1579" i="5"/>
  <c r="P1579" i="5" s="1"/>
  <c r="N1580" i="5"/>
  <c r="P1580" i="5" s="1"/>
  <c r="N1581" i="5"/>
  <c r="P1581" i="5" s="1"/>
  <c r="N1582" i="5"/>
  <c r="P1582" i="5" s="1"/>
  <c r="U1582" i="5" s="1"/>
  <c r="N1583" i="5"/>
  <c r="P1583" i="5" s="1"/>
  <c r="N1584" i="5"/>
  <c r="P1584" i="5" s="1"/>
  <c r="N1585" i="5"/>
  <c r="P1585" i="5" s="1"/>
  <c r="U1585" i="5" s="1"/>
  <c r="N1586" i="5"/>
  <c r="P1586" i="5" s="1"/>
  <c r="N1587" i="5"/>
  <c r="P1587" i="5" s="1"/>
  <c r="N1588" i="5"/>
  <c r="P1588" i="5" s="1"/>
  <c r="N1589" i="5"/>
  <c r="P1589" i="5" s="1"/>
  <c r="N1590" i="5"/>
  <c r="P1590" i="5" s="1"/>
  <c r="U1590" i="5" s="1"/>
  <c r="N1591" i="5"/>
  <c r="P1591" i="5" s="1"/>
  <c r="N1592" i="5"/>
  <c r="P1592" i="5" s="1"/>
  <c r="N1593" i="5"/>
  <c r="P1593" i="5" s="1"/>
  <c r="U1593" i="5" s="1"/>
  <c r="N1594" i="5"/>
  <c r="P1594" i="5" s="1"/>
  <c r="N1595" i="5"/>
  <c r="P1595" i="5" s="1"/>
  <c r="N1596" i="5"/>
  <c r="P1596" i="5" s="1"/>
  <c r="N1597" i="5"/>
  <c r="P1597" i="5" s="1"/>
  <c r="N1598" i="5"/>
  <c r="P1598" i="5" s="1"/>
  <c r="U1598" i="5" s="1"/>
  <c r="N1599" i="5"/>
  <c r="P1599" i="5" s="1"/>
  <c r="N1600" i="5"/>
  <c r="P1600" i="5" s="1"/>
  <c r="N1601" i="5"/>
  <c r="P1601" i="5" s="1"/>
  <c r="U1601" i="5" s="1"/>
  <c r="N1602" i="5"/>
  <c r="P1602" i="5" s="1"/>
  <c r="N1603" i="5"/>
  <c r="P1603" i="5" s="1"/>
  <c r="N1604" i="5"/>
  <c r="P1604" i="5" s="1"/>
  <c r="N1605" i="5"/>
  <c r="P1605" i="5" s="1"/>
  <c r="N1606" i="5"/>
  <c r="P1606" i="5" s="1"/>
  <c r="U1606" i="5" s="1"/>
  <c r="N1607" i="5"/>
  <c r="P1607" i="5" s="1"/>
  <c r="N1608" i="5"/>
  <c r="P1608" i="5" s="1"/>
  <c r="N1609" i="5"/>
  <c r="P1609" i="5" s="1"/>
  <c r="U1609" i="5" s="1"/>
  <c r="N1610" i="5"/>
  <c r="P1610" i="5" s="1"/>
  <c r="N1611" i="5"/>
  <c r="P1611" i="5" s="1"/>
  <c r="N1612" i="5"/>
  <c r="P1612" i="5" s="1"/>
  <c r="N1613" i="5"/>
  <c r="P1613" i="5" s="1"/>
  <c r="N1614" i="5"/>
  <c r="P1614" i="5" s="1"/>
  <c r="U1614" i="5" s="1"/>
  <c r="N1615" i="5"/>
  <c r="P1615" i="5" s="1"/>
  <c r="N1616" i="5"/>
  <c r="P1616" i="5" s="1"/>
  <c r="N1617" i="5"/>
  <c r="P1617" i="5" s="1"/>
  <c r="U1617" i="5" s="1"/>
  <c r="N1618" i="5"/>
  <c r="P1618" i="5" s="1"/>
  <c r="N1619" i="5"/>
  <c r="P1619" i="5" s="1"/>
  <c r="N1620" i="5"/>
  <c r="P1620" i="5" s="1"/>
  <c r="N1621" i="5"/>
  <c r="P1621" i="5" s="1"/>
  <c r="N1622" i="5"/>
  <c r="P1622" i="5" s="1"/>
  <c r="U1622" i="5" s="1"/>
  <c r="N1623" i="5"/>
  <c r="P1623" i="5" s="1"/>
  <c r="N1624" i="5"/>
  <c r="P1624" i="5" s="1"/>
  <c r="N1625" i="5"/>
  <c r="P1625" i="5" s="1"/>
  <c r="U1625" i="5" s="1"/>
  <c r="N1626" i="5"/>
  <c r="P1626" i="5" s="1"/>
  <c r="N1627" i="5"/>
  <c r="P1627" i="5" s="1"/>
  <c r="N1628" i="5"/>
  <c r="P1628" i="5" s="1"/>
  <c r="N1629" i="5"/>
  <c r="P1629" i="5" s="1"/>
  <c r="N1630" i="5"/>
  <c r="P1630" i="5" s="1"/>
  <c r="U1630" i="5" s="1"/>
  <c r="N1631" i="5"/>
  <c r="P1631" i="5" s="1"/>
  <c r="N1632" i="5"/>
  <c r="P1632" i="5" s="1"/>
  <c r="N1633" i="5"/>
  <c r="P1633" i="5" s="1"/>
  <c r="U1633" i="5" s="1"/>
  <c r="N1634" i="5"/>
  <c r="P1634" i="5" s="1"/>
  <c r="N1635" i="5"/>
  <c r="P1635" i="5" s="1"/>
  <c r="N1636" i="5"/>
  <c r="P1636" i="5" s="1"/>
  <c r="N1637" i="5"/>
  <c r="P1637" i="5" s="1"/>
  <c r="N1638" i="5"/>
  <c r="P1638" i="5" s="1"/>
  <c r="U1638" i="5" s="1"/>
  <c r="N1639" i="5"/>
  <c r="P1639" i="5" s="1"/>
  <c r="N1640" i="5"/>
  <c r="P1640" i="5" s="1"/>
  <c r="N1641" i="5"/>
  <c r="P1641" i="5" s="1"/>
  <c r="U1641" i="5" s="1"/>
  <c r="N1642" i="5"/>
  <c r="P1642" i="5" s="1"/>
  <c r="N1643" i="5"/>
  <c r="P1643" i="5" s="1"/>
  <c r="N1644" i="5"/>
  <c r="P1644" i="5" s="1"/>
  <c r="N1645" i="5"/>
  <c r="P1645" i="5" s="1"/>
  <c r="N1646" i="5"/>
  <c r="P1646" i="5" s="1"/>
  <c r="U1646" i="5" s="1"/>
  <c r="N1647" i="5"/>
  <c r="P1647" i="5" s="1"/>
  <c r="N1648" i="5"/>
  <c r="P1648" i="5" s="1"/>
  <c r="N1649" i="5"/>
  <c r="P1649" i="5" s="1"/>
  <c r="U1649" i="5" s="1"/>
  <c r="N1650" i="5"/>
  <c r="P1650" i="5" s="1"/>
  <c r="N1651" i="5"/>
  <c r="P1651" i="5" s="1"/>
  <c r="N1652" i="5"/>
  <c r="P1652" i="5" s="1"/>
  <c r="N1653" i="5"/>
  <c r="P1653" i="5" s="1"/>
  <c r="N1654" i="5"/>
  <c r="P1654" i="5" s="1"/>
  <c r="U1654" i="5" s="1"/>
  <c r="N1655" i="5"/>
  <c r="P1655" i="5" s="1"/>
  <c r="N1656" i="5"/>
  <c r="P1656" i="5" s="1"/>
  <c r="N1657" i="5"/>
  <c r="P1657" i="5" s="1"/>
  <c r="U1657" i="5" s="1"/>
  <c r="N1658" i="5"/>
  <c r="P1658" i="5" s="1"/>
  <c r="N1659" i="5"/>
  <c r="P1659" i="5" s="1"/>
  <c r="N1660" i="5"/>
  <c r="P1660" i="5" s="1"/>
  <c r="N1661" i="5"/>
  <c r="P1661" i="5" s="1"/>
  <c r="N1662" i="5"/>
  <c r="P1662" i="5" s="1"/>
  <c r="U1662" i="5" s="1"/>
  <c r="N1663" i="5"/>
  <c r="P1663" i="5" s="1"/>
  <c r="N1664" i="5"/>
  <c r="P1664" i="5" s="1"/>
  <c r="N1665" i="5"/>
  <c r="P1665" i="5" s="1"/>
  <c r="U1665" i="5" s="1"/>
  <c r="N1666" i="5"/>
  <c r="P1666" i="5" s="1"/>
  <c r="N1667" i="5"/>
  <c r="P1667" i="5" s="1"/>
  <c r="N1668" i="5"/>
  <c r="P1668" i="5" s="1"/>
  <c r="N1669" i="5"/>
  <c r="P1669" i="5" s="1"/>
  <c r="N1670" i="5"/>
  <c r="P1670" i="5" s="1"/>
  <c r="U1670" i="5" s="1"/>
  <c r="N1671" i="5"/>
  <c r="P1671" i="5" s="1"/>
  <c r="N1672" i="5"/>
  <c r="P1672" i="5" s="1"/>
  <c r="N1673" i="5"/>
  <c r="P1673" i="5" s="1"/>
  <c r="U1673" i="5" s="1"/>
  <c r="N1674" i="5"/>
  <c r="P1674" i="5" s="1"/>
  <c r="N1675" i="5"/>
  <c r="P1675" i="5" s="1"/>
  <c r="N1676" i="5"/>
  <c r="P1676" i="5" s="1"/>
  <c r="N1677" i="5"/>
  <c r="P1677" i="5" s="1"/>
  <c r="N1678" i="5"/>
  <c r="P1678" i="5" s="1"/>
  <c r="U1678" i="5" s="1"/>
  <c r="N1679" i="5"/>
  <c r="P1679" i="5" s="1"/>
  <c r="N1680" i="5"/>
  <c r="P1680" i="5" s="1"/>
  <c r="N1681" i="5"/>
  <c r="P1681" i="5" s="1"/>
  <c r="U1681" i="5" s="1"/>
  <c r="N1682" i="5"/>
  <c r="P1682" i="5" s="1"/>
  <c r="N1683" i="5"/>
  <c r="P1683" i="5" s="1"/>
  <c r="N1684" i="5"/>
  <c r="P1684" i="5" s="1"/>
  <c r="N1685" i="5"/>
  <c r="P1685" i="5" s="1"/>
  <c r="N1686" i="5"/>
  <c r="P1686" i="5" s="1"/>
  <c r="U1686" i="5" s="1"/>
  <c r="N1687" i="5"/>
  <c r="P1687" i="5" s="1"/>
  <c r="N1688" i="5"/>
  <c r="P1688" i="5" s="1"/>
  <c r="N1689" i="5"/>
  <c r="P1689" i="5" s="1"/>
  <c r="U1689" i="5" s="1"/>
  <c r="N1690" i="5"/>
  <c r="P1690" i="5" s="1"/>
  <c r="N1691" i="5"/>
  <c r="P1691" i="5" s="1"/>
  <c r="N1692" i="5"/>
  <c r="P1692" i="5" s="1"/>
  <c r="N1693" i="5"/>
  <c r="P1693" i="5" s="1"/>
  <c r="N1694" i="5"/>
  <c r="P1694" i="5" s="1"/>
  <c r="U1694" i="5" s="1"/>
  <c r="N1695" i="5"/>
  <c r="P1695" i="5" s="1"/>
  <c r="N1696" i="5"/>
  <c r="P1696" i="5" s="1"/>
  <c r="N1697" i="5"/>
  <c r="P1697" i="5" s="1"/>
  <c r="U1697" i="5" s="1"/>
  <c r="N1698" i="5"/>
  <c r="P1698" i="5" s="1"/>
  <c r="N1699" i="5"/>
  <c r="P1699" i="5" s="1"/>
  <c r="N1700" i="5"/>
  <c r="P1700" i="5" s="1"/>
  <c r="N1701" i="5"/>
  <c r="P1701" i="5" s="1"/>
  <c r="N1702" i="5"/>
  <c r="P1702" i="5" s="1"/>
  <c r="U1702" i="5" s="1"/>
  <c r="N1703" i="5"/>
  <c r="P1703" i="5" s="1"/>
  <c r="N1704" i="5"/>
  <c r="P1704" i="5" s="1"/>
  <c r="N1705" i="5"/>
  <c r="P1705" i="5" s="1"/>
  <c r="U1705" i="5" s="1"/>
  <c r="N1706" i="5"/>
  <c r="P1706" i="5" s="1"/>
  <c r="N1707" i="5"/>
  <c r="P1707" i="5" s="1"/>
  <c r="N1708" i="5"/>
  <c r="P1708" i="5" s="1"/>
  <c r="N1709" i="5"/>
  <c r="P1709" i="5" s="1"/>
  <c r="N1710" i="5"/>
  <c r="P1710" i="5" s="1"/>
  <c r="U1710" i="5" s="1"/>
  <c r="N1711" i="5"/>
  <c r="P1711" i="5" s="1"/>
  <c r="N1712" i="5"/>
  <c r="P1712" i="5" s="1"/>
  <c r="N1713" i="5"/>
  <c r="P1713" i="5" s="1"/>
  <c r="U1713" i="5" s="1"/>
  <c r="N1714" i="5"/>
  <c r="P1714" i="5" s="1"/>
  <c r="N1715" i="5"/>
  <c r="P1715" i="5" s="1"/>
  <c r="N1716" i="5"/>
  <c r="P1716" i="5" s="1"/>
  <c r="N1717" i="5"/>
  <c r="P1717" i="5" s="1"/>
  <c r="N1718" i="5"/>
  <c r="P1718" i="5" s="1"/>
  <c r="U1718" i="5" s="1"/>
  <c r="N1719" i="5"/>
  <c r="P1719" i="5" s="1"/>
  <c r="N1720" i="5"/>
  <c r="P1720" i="5" s="1"/>
  <c r="N1721" i="5"/>
  <c r="P1721" i="5" s="1"/>
  <c r="U1721" i="5" s="1"/>
  <c r="N1722" i="5"/>
  <c r="P1722" i="5" s="1"/>
  <c r="N1723" i="5"/>
  <c r="P1723" i="5" s="1"/>
  <c r="N1724" i="5"/>
  <c r="P1724" i="5" s="1"/>
  <c r="N1725" i="5"/>
  <c r="P1725" i="5" s="1"/>
  <c r="N1726" i="5"/>
  <c r="P1726" i="5" s="1"/>
  <c r="U1726" i="5" s="1"/>
  <c r="N1727" i="5"/>
  <c r="P1727" i="5" s="1"/>
  <c r="N1728" i="5"/>
  <c r="P1728" i="5" s="1"/>
  <c r="N1729" i="5"/>
  <c r="P1729" i="5" s="1"/>
  <c r="U1729" i="5" s="1"/>
  <c r="N1730" i="5"/>
  <c r="P1730" i="5" s="1"/>
  <c r="N1731" i="5"/>
  <c r="P1731" i="5" s="1"/>
  <c r="N1732" i="5"/>
  <c r="P1732" i="5" s="1"/>
  <c r="N1733" i="5"/>
  <c r="P1733" i="5" s="1"/>
  <c r="N1734" i="5"/>
  <c r="P1734" i="5" s="1"/>
  <c r="U1734" i="5" s="1"/>
  <c r="N1735" i="5"/>
  <c r="P1735" i="5" s="1"/>
  <c r="N1736" i="5"/>
  <c r="P1736" i="5" s="1"/>
  <c r="N1737" i="5"/>
  <c r="P1737" i="5" s="1"/>
  <c r="U1737" i="5" s="1"/>
  <c r="N1738" i="5"/>
  <c r="P1738" i="5" s="1"/>
  <c r="N1739" i="5"/>
  <c r="P1739" i="5" s="1"/>
  <c r="N1740" i="5"/>
  <c r="P1740" i="5" s="1"/>
  <c r="N1741" i="5"/>
  <c r="P1741" i="5" s="1"/>
  <c r="N1742" i="5"/>
  <c r="P1742" i="5" s="1"/>
  <c r="U1742" i="5" s="1"/>
  <c r="N1743" i="5"/>
  <c r="P1743" i="5" s="1"/>
  <c r="N1744" i="5"/>
  <c r="P1744" i="5" s="1"/>
  <c r="N1745" i="5"/>
  <c r="P1745" i="5" s="1"/>
  <c r="U1745" i="5" s="1"/>
  <c r="N1746" i="5"/>
  <c r="P1746" i="5" s="1"/>
  <c r="N1747" i="5"/>
  <c r="P1747" i="5" s="1"/>
  <c r="N1748" i="5"/>
  <c r="P1748" i="5" s="1"/>
  <c r="N1749" i="5"/>
  <c r="P1749" i="5" s="1"/>
  <c r="N1750" i="5"/>
  <c r="P1750" i="5" s="1"/>
  <c r="U1750" i="5" s="1"/>
  <c r="N1751" i="5"/>
  <c r="P1751" i="5" s="1"/>
  <c r="N1752" i="5"/>
  <c r="P1752" i="5" s="1"/>
  <c r="N1753" i="5"/>
  <c r="P1753" i="5" s="1"/>
  <c r="U1753" i="5" s="1"/>
  <c r="N1754" i="5"/>
  <c r="P1754" i="5" s="1"/>
  <c r="N1755" i="5"/>
  <c r="P1755" i="5" s="1"/>
  <c r="N1756" i="5"/>
  <c r="P1756" i="5" s="1"/>
  <c r="N1757" i="5"/>
  <c r="P1757" i="5" s="1"/>
  <c r="N1758" i="5"/>
  <c r="P1758" i="5" s="1"/>
  <c r="U1758" i="5" s="1"/>
  <c r="N1759" i="5"/>
  <c r="P1759" i="5" s="1"/>
  <c r="N1760" i="5"/>
  <c r="P1760" i="5" s="1"/>
  <c r="N1761" i="5"/>
  <c r="P1761" i="5" s="1"/>
  <c r="U1761" i="5" s="1"/>
  <c r="N1762" i="5"/>
  <c r="P1762" i="5" s="1"/>
  <c r="N1763" i="5"/>
  <c r="P1763" i="5" s="1"/>
  <c r="N1764" i="5"/>
  <c r="P1764" i="5" s="1"/>
  <c r="N1765" i="5"/>
  <c r="P1765" i="5" s="1"/>
  <c r="N1766" i="5"/>
  <c r="P1766" i="5" s="1"/>
  <c r="U1766" i="5" s="1"/>
  <c r="N1767" i="5"/>
  <c r="P1767" i="5" s="1"/>
  <c r="N1768" i="5"/>
  <c r="P1768" i="5" s="1"/>
  <c r="N1769" i="5"/>
  <c r="P1769" i="5" s="1"/>
  <c r="U1769" i="5" s="1"/>
  <c r="N1770" i="5"/>
  <c r="P1770" i="5" s="1"/>
  <c r="N1771" i="5"/>
  <c r="P1771" i="5" s="1"/>
  <c r="N1772" i="5"/>
  <c r="P1772" i="5" s="1"/>
  <c r="N1773" i="5"/>
  <c r="P1773" i="5" s="1"/>
  <c r="N1774" i="5"/>
  <c r="P1774" i="5" s="1"/>
  <c r="U1774" i="5" s="1"/>
  <c r="N1775" i="5"/>
  <c r="P1775" i="5" s="1"/>
  <c r="N1776" i="5"/>
  <c r="P1776" i="5" s="1"/>
  <c r="N1777" i="5"/>
  <c r="P1777" i="5" s="1"/>
  <c r="U1777" i="5" s="1"/>
  <c r="N1778" i="5"/>
  <c r="P1778" i="5" s="1"/>
  <c r="N1779" i="5"/>
  <c r="P1779" i="5" s="1"/>
  <c r="N1780" i="5"/>
  <c r="P1780" i="5" s="1"/>
  <c r="N1781" i="5"/>
  <c r="P1781" i="5" s="1"/>
  <c r="N1782" i="5"/>
  <c r="P1782" i="5" s="1"/>
  <c r="U1782" i="5" s="1"/>
  <c r="N1783" i="5"/>
  <c r="P1783" i="5" s="1"/>
  <c r="N1784" i="5"/>
  <c r="P1784" i="5" s="1"/>
  <c r="N1785" i="5"/>
  <c r="P1785" i="5" s="1"/>
  <c r="U1785" i="5" s="1"/>
  <c r="N1786" i="5"/>
  <c r="P1786" i="5" s="1"/>
  <c r="N1787" i="5"/>
  <c r="P1787" i="5" s="1"/>
  <c r="N1788" i="5"/>
  <c r="P1788" i="5" s="1"/>
  <c r="N1789" i="5"/>
  <c r="P1789" i="5" s="1"/>
  <c r="N1790" i="5"/>
  <c r="P1790" i="5" s="1"/>
  <c r="U1790" i="5" s="1"/>
  <c r="N1791" i="5"/>
  <c r="P1791" i="5" s="1"/>
  <c r="N1792" i="5"/>
  <c r="P1792" i="5" s="1"/>
  <c r="N1793" i="5"/>
  <c r="P1793" i="5" s="1"/>
  <c r="U1793" i="5" s="1"/>
  <c r="N1794" i="5"/>
  <c r="P1794" i="5" s="1"/>
  <c r="N1795" i="5"/>
  <c r="P1795" i="5" s="1"/>
  <c r="N1796" i="5"/>
  <c r="P1796" i="5" s="1"/>
  <c r="N1797" i="5"/>
  <c r="P1797" i="5" s="1"/>
  <c r="N1798" i="5"/>
  <c r="P1798" i="5" s="1"/>
  <c r="U1798" i="5" s="1"/>
  <c r="N1799" i="5"/>
  <c r="P1799" i="5" s="1"/>
  <c r="N1800" i="5"/>
  <c r="P1800" i="5" s="1"/>
  <c r="N1801" i="5"/>
  <c r="P1801" i="5" s="1"/>
  <c r="U1801" i="5" s="1"/>
  <c r="N1802" i="5"/>
  <c r="P1802" i="5" s="1"/>
  <c r="N1803" i="5"/>
  <c r="P1803" i="5" s="1"/>
  <c r="N1804" i="5"/>
  <c r="P1804" i="5" s="1"/>
  <c r="N1805" i="5"/>
  <c r="P1805" i="5" s="1"/>
  <c r="N1806" i="5"/>
  <c r="P1806" i="5" s="1"/>
  <c r="U1806" i="5" s="1"/>
  <c r="N1807" i="5"/>
  <c r="P1807" i="5" s="1"/>
  <c r="N1808" i="5"/>
  <c r="P1808" i="5" s="1"/>
  <c r="N1809" i="5"/>
  <c r="P1809" i="5" s="1"/>
  <c r="U1809" i="5" s="1"/>
  <c r="N1810" i="5"/>
  <c r="P1810" i="5" s="1"/>
  <c r="N1811" i="5"/>
  <c r="P1811" i="5" s="1"/>
  <c r="N1812" i="5"/>
  <c r="P1812" i="5" s="1"/>
  <c r="N1813" i="5"/>
  <c r="P1813" i="5" s="1"/>
  <c r="N1814" i="5"/>
  <c r="P1814" i="5" s="1"/>
  <c r="U1814" i="5" s="1"/>
  <c r="N1815" i="5"/>
  <c r="P1815" i="5" s="1"/>
  <c r="N1816" i="5"/>
  <c r="P1816" i="5" s="1"/>
  <c r="N1817" i="5"/>
  <c r="P1817" i="5" s="1"/>
  <c r="U1817" i="5" s="1"/>
  <c r="N1818" i="5"/>
  <c r="P1818" i="5" s="1"/>
  <c r="N1819" i="5"/>
  <c r="P1819" i="5" s="1"/>
  <c r="N1820" i="5"/>
  <c r="P1820" i="5" s="1"/>
  <c r="N1821" i="5"/>
  <c r="P1821" i="5" s="1"/>
  <c r="N1822" i="5"/>
  <c r="P1822" i="5" s="1"/>
  <c r="U1822" i="5" s="1"/>
  <c r="N1823" i="5"/>
  <c r="P1823" i="5" s="1"/>
  <c r="N1824" i="5"/>
  <c r="P1824" i="5" s="1"/>
  <c r="N1825" i="5"/>
  <c r="P1825" i="5" s="1"/>
  <c r="U1825" i="5" s="1"/>
  <c r="N1826" i="5"/>
  <c r="P1826" i="5" s="1"/>
  <c r="N1827" i="5"/>
  <c r="P1827" i="5" s="1"/>
  <c r="N1828" i="5"/>
  <c r="P1828" i="5" s="1"/>
  <c r="N1829" i="5"/>
  <c r="P1829" i="5" s="1"/>
  <c r="N1830" i="5"/>
  <c r="P1830" i="5" s="1"/>
  <c r="U1830" i="5" s="1"/>
  <c r="N1831" i="5"/>
  <c r="P1831" i="5" s="1"/>
  <c r="N1832" i="5"/>
  <c r="P1832" i="5" s="1"/>
  <c r="N1833" i="5"/>
  <c r="P1833" i="5" s="1"/>
  <c r="U1833" i="5" s="1"/>
  <c r="N1834" i="5"/>
  <c r="P1834" i="5" s="1"/>
  <c r="N1835" i="5"/>
  <c r="P1835" i="5" s="1"/>
  <c r="N1836" i="5"/>
  <c r="P1836" i="5" s="1"/>
  <c r="N1837" i="5"/>
  <c r="P1837" i="5" s="1"/>
  <c r="N1838" i="5"/>
  <c r="P1838" i="5" s="1"/>
  <c r="U1838" i="5" s="1"/>
  <c r="N1839" i="5"/>
  <c r="P1839" i="5" s="1"/>
  <c r="N1840" i="5"/>
  <c r="P1840" i="5" s="1"/>
  <c r="N1841" i="5"/>
  <c r="P1841" i="5" s="1"/>
  <c r="U1841" i="5" s="1"/>
  <c r="N1842" i="5"/>
  <c r="P1842" i="5" s="1"/>
  <c r="N1843" i="5"/>
  <c r="P1843" i="5" s="1"/>
  <c r="N1844" i="5"/>
  <c r="P1844" i="5" s="1"/>
  <c r="N1845" i="5"/>
  <c r="P1845" i="5" s="1"/>
  <c r="N1846" i="5"/>
  <c r="P1846" i="5" s="1"/>
  <c r="U1846" i="5" s="1"/>
  <c r="N1847" i="5"/>
  <c r="P1847" i="5" s="1"/>
  <c r="N1848" i="5"/>
  <c r="P1848" i="5" s="1"/>
  <c r="N1849" i="5"/>
  <c r="P1849" i="5" s="1"/>
  <c r="U1849" i="5" s="1"/>
  <c r="N1850" i="5"/>
  <c r="P1850" i="5" s="1"/>
  <c r="N1851" i="5"/>
  <c r="P1851" i="5" s="1"/>
  <c r="N1852" i="5"/>
  <c r="P1852" i="5" s="1"/>
  <c r="N1853" i="5"/>
  <c r="P1853" i="5" s="1"/>
  <c r="N1854" i="5"/>
  <c r="P1854" i="5" s="1"/>
  <c r="U1854" i="5" s="1"/>
  <c r="N1855" i="5"/>
  <c r="P1855" i="5" s="1"/>
  <c r="N1856" i="5"/>
  <c r="P1856" i="5" s="1"/>
  <c r="N1857" i="5"/>
  <c r="P1857" i="5" s="1"/>
  <c r="U1857" i="5" s="1"/>
  <c r="N1858" i="5"/>
  <c r="P1858" i="5" s="1"/>
  <c r="N1859" i="5"/>
  <c r="P1859" i="5" s="1"/>
  <c r="N1860" i="5"/>
  <c r="P1860" i="5" s="1"/>
  <c r="N1861" i="5"/>
  <c r="P1861" i="5" s="1"/>
  <c r="N1862" i="5"/>
  <c r="P1862" i="5" s="1"/>
  <c r="U1862" i="5" s="1"/>
  <c r="N1863" i="5"/>
  <c r="P1863" i="5" s="1"/>
  <c r="N1864" i="5"/>
  <c r="P1864" i="5" s="1"/>
  <c r="N1865" i="5"/>
  <c r="P1865" i="5" s="1"/>
  <c r="U1865" i="5" s="1"/>
  <c r="N1866" i="5"/>
  <c r="P1866" i="5" s="1"/>
  <c r="N1867" i="5"/>
  <c r="P1867" i="5" s="1"/>
  <c r="N1868" i="5"/>
  <c r="P1868" i="5" s="1"/>
  <c r="N1869" i="5"/>
  <c r="P1869" i="5" s="1"/>
  <c r="N1870" i="5"/>
  <c r="P1870" i="5" s="1"/>
  <c r="U1870" i="5" s="1"/>
  <c r="N1871" i="5"/>
  <c r="P1871" i="5" s="1"/>
  <c r="N1872" i="5"/>
  <c r="P1872" i="5" s="1"/>
  <c r="N1873" i="5"/>
  <c r="P1873" i="5" s="1"/>
  <c r="U1873" i="5" s="1"/>
  <c r="N1874" i="5"/>
  <c r="P1874" i="5" s="1"/>
  <c r="N1875" i="5"/>
  <c r="P1875" i="5" s="1"/>
  <c r="N1876" i="5"/>
  <c r="P1876" i="5" s="1"/>
  <c r="N1877" i="5"/>
  <c r="P1877" i="5" s="1"/>
  <c r="N1878" i="5"/>
  <c r="P1878" i="5" s="1"/>
  <c r="U1878" i="5" s="1"/>
  <c r="N1879" i="5"/>
  <c r="P1879" i="5" s="1"/>
  <c r="N1880" i="5"/>
  <c r="P1880" i="5" s="1"/>
  <c r="N1881" i="5"/>
  <c r="P1881" i="5" s="1"/>
  <c r="U1881" i="5" s="1"/>
  <c r="N1882" i="5"/>
  <c r="P1882" i="5" s="1"/>
  <c r="N1883" i="5"/>
  <c r="P1883" i="5" s="1"/>
  <c r="N1884" i="5"/>
  <c r="P1884" i="5" s="1"/>
  <c r="N1885" i="5"/>
  <c r="P1885" i="5" s="1"/>
  <c r="N1886" i="5"/>
  <c r="P1886" i="5" s="1"/>
  <c r="U1886" i="5" s="1"/>
  <c r="N1887" i="5"/>
  <c r="P1887" i="5" s="1"/>
  <c r="N1888" i="5"/>
  <c r="P1888" i="5" s="1"/>
  <c r="N1889" i="5"/>
  <c r="P1889" i="5" s="1"/>
  <c r="U1889" i="5" s="1"/>
  <c r="N1890" i="5"/>
  <c r="P1890" i="5" s="1"/>
  <c r="N1891" i="5"/>
  <c r="P1891" i="5" s="1"/>
  <c r="N1892" i="5"/>
  <c r="P1892" i="5" s="1"/>
  <c r="N1893" i="5"/>
  <c r="P1893" i="5" s="1"/>
  <c r="N1894" i="5"/>
  <c r="P1894" i="5" s="1"/>
  <c r="U1894" i="5" s="1"/>
  <c r="N1895" i="5"/>
  <c r="P1895" i="5" s="1"/>
  <c r="N1896" i="5"/>
  <c r="P1896" i="5" s="1"/>
  <c r="N1897" i="5"/>
  <c r="P1897" i="5" s="1"/>
  <c r="U1897" i="5" s="1"/>
  <c r="N1898" i="5"/>
  <c r="P1898" i="5" s="1"/>
  <c r="N1899" i="5"/>
  <c r="P1899" i="5" s="1"/>
  <c r="N1900" i="5"/>
  <c r="P1900" i="5" s="1"/>
  <c r="N1901" i="5"/>
  <c r="P1901" i="5" s="1"/>
  <c r="N1902" i="5"/>
  <c r="P1902" i="5" s="1"/>
  <c r="U1902" i="5" s="1"/>
  <c r="N1903" i="5"/>
  <c r="P1903" i="5" s="1"/>
  <c r="N1904" i="5"/>
  <c r="P1904" i="5" s="1"/>
  <c r="N1905" i="5"/>
  <c r="P1905" i="5" s="1"/>
  <c r="U1905" i="5" s="1"/>
  <c r="N1906" i="5"/>
  <c r="P1906" i="5" s="1"/>
  <c r="N1907" i="5"/>
  <c r="P1907" i="5" s="1"/>
  <c r="N1908" i="5"/>
  <c r="P1908" i="5" s="1"/>
  <c r="N1909" i="5"/>
  <c r="P1909" i="5" s="1"/>
  <c r="N1910" i="5"/>
  <c r="P1910" i="5" s="1"/>
  <c r="U1910" i="5" s="1"/>
  <c r="N1911" i="5"/>
  <c r="P1911" i="5" s="1"/>
  <c r="N1912" i="5"/>
  <c r="P1912" i="5" s="1"/>
  <c r="N1913" i="5"/>
  <c r="P1913" i="5" s="1"/>
  <c r="U1913" i="5" s="1"/>
  <c r="N1914" i="5"/>
  <c r="P1914" i="5" s="1"/>
  <c r="N1915" i="5"/>
  <c r="P1915" i="5" s="1"/>
  <c r="N1916" i="5"/>
  <c r="P1916" i="5" s="1"/>
  <c r="N1917" i="5"/>
  <c r="P1917" i="5" s="1"/>
  <c r="N1918" i="5"/>
  <c r="P1918" i="5" s="1"/>
  <c r="U1918" i="5" s="1"/>
  <c r="N1919" i="5"/>
  <c r="P1919" i="5" s="1"/>
  <c r="N1920" i="5"/>
  <c r="P1920" i="5" s="1"/>
  <c r="N1921" i="5"/>
  <c r="P1921" i="5" s="1"/>
  <c r="U1921" i="5" s="1"/>
  <c r="N1922" i="5"/>
  <c r="P1922" i="5" s="1"/>
  <c r="N1923" i="5"/>
  <c r="P1923" i="5" s="1"/>
  <c r="N1924" i="5"/>
  <c r="P1924" i="5" s="1"/>
  <c r="N1925" i="5"/>
  <c r="P1925" i="5" s="1"/>
  <c r="N1926" i="5"/>
  <c r="P1926" i="5" s="1"/>
  <c r="U1926" i="5" s="1"/>
  <c r="N1927" i="5"/>
  <c r="P1927" i="5" s="1"/>
  <c r="N1928" i="5"/>
  <c r="P1928" i="5" s="1"/>
  <c r="N1929" i="5"/>
  <c r="P1929" i="5" s="1"/>
  <c r="U1929" i="5" s="1"/>
  <c r="N1930" i="5"/>
  <c r="P1930" i="5" s="1"/>
  <c r="N1931" i="5"/>
  <c r="P1931" i="5" s="1"/>
  <c r="N1932" i="5"/>
  <c r="P1932" i="5" s="1"/>
  <c r="N1933" i="5"/>
  <c r="P1933" i="5" s="1"/>
  <c r="N1934" i="5"/>
  <c r="P1934" i="5" s="1"/>
  <c r="U1934" i="5" s="1"/>
  <c r="N1935" i="5"/>
  <c r="P1935" i="5" s="1"/>
  <c r="N1936" i="5"/>
  <c r="P1936" i="5" s="1"/>
  <c r="N1937" i="5"/>
  <c r="P1937" i="5" s="1"/>
  <c r="U1937" i="5" s="1"/>
  <c r="N1938" i="5"/>
  <c r="P1938" i="5" s="1"/>
  <c r="N1939" i="5"/>
  <c r="P1939" i="5" s="1"/>
  <c r="N1940" i="5"/>
  <c r="P1940" i="5" s="1"/>
  <c r="N1941" i="5"/>
  <c r="P1941" i="5" s="1"/>
  <c r="N1942" i="5"/>
  <c r="P1942" i="5" s="1"/>
  <c r="U1942" i="5" s="1"/>
  <c r="N1943" i="5"/>
  <c r="P1943" i="5" s="1"/>
  <c r="C7" i="15" l="1"/>
  <c r="C6" i="15"/>
  <c r="S2" i="5"/>
  <c r="C5" i="15"/>
  <c r="C8" i="15"/>
  <c r="C10" i="15"/>
  <c r="U1495" i="5"/>
  <c r="U1487" i="5"/>
  <c r="U1479" i="5"/>
  <c r="U1471" i="5"/>
  <c r="U1463" i="5"/>
  <c r="U1455" i="5"/>
  <c r="U1447" i="5"/>
  <c r="U1439" i="5"/>
  <c r="U1431" i="5"/>
  <c r="U1423" i="5"/>
  <c r="U1415" i="5"/>
  <c r="U326" i="5"/>
  <c r="U1407" i="5"/>
  <c r="U1399" i="5"/>
  <c r="U1391" i="5"/>
  <c r="U1383" i="5"/>
  <c r="U1375" i="5"/>
  <c r="U1367" i="5"/>
  <c r="U1359" i="5"/>
  <c r="U1351" i="5"/>
  <c r="U1343" i="5"/>
  <c r="U1335" i="5"/>
  <c r="U1327" i="5"/>
  <c r="U1319" i="5"/>
  <c r="U1311" i="5"/>
  <c r="U1303" i="5"/>
  <c r="U1295" i="5"/>
  <c r="U1287" i="5"/>
  <c r="U1279" i="5"/>
  <c r="U1271" i="5"/>
  <c r="U1263" i="5"/>
  <c r="U1255" i="5"/>
  <c r="U1247" i="5"/>
  <c r="U1239" i="5"/>
  <c r="U1231" i="5"/>
  <c r="U1223" i="5"/>
  <c r="U1215" i="5"/>
  <c r="U1207" i="5"/>
  <c r="U1199" i="5"/>
  <c r="U1191" i="5"/>
  <c r="U1183" i="5"/>
  <c r="U1175" i="5"/>
  <c r="U1167" i="5"/>
  <c r="U1159" i="5"/>
  <c r="U1151" i="5"/>
  <c r="U1143" i="5"/>
  <c r="U1135" i="5"/>
  <c r="U1127" i="5"/>
  <c r="U1119" i="5"/>
  <c r="U1111" i="5"/>
  <c r="U1103" i="5"/>
  <c r="U1095" i="5"/>
  <c r="U1087" i="5"/>
  <c r="U1079" i="5"/>
  <c r="U1071" i="5"/>
  <c r="U1063" i="5"/>
  <c r="U1055" i="5"/>
  <c r="U1047" i="5"/>
  <c r="U1039" i="5"/>
  <c r="U1031" i="5"/>
  <c r="U1023" i="5"/>
  <c r="U1015" i="5"/>
  <c r="U1007" i="5"/>
  <c r="U999" i="5"/>
  <c r="U991" i="5"/>
  <c r="U983" i="5"/>
  <c r="U975" i="5"/>
  <c r="U967" i="5"/>
  <c r="U959" i="5"/>
  <c r="U951" i="5"/>
  <c r="U943" i="5"/>
  <c r="U935" i="5"/>
  <c r="U927" i="5"/>
  <c r="U919" i="5"/>
  <c r="U911" i="5"/>
  <c r="U903" i="5"/>
  <c r="U895" i="5"/>
  <c r="U887" i="5"/>
  <c r="U879" i="5"/>
  <c r="U871" i="5"/>
  <c r="U863" i="5"/>
  <c r="U855" i="5"/>
  <c r="U847" i="5"/>
  <c r="U839" i="5"/>
  <c r="U831" i="5"/>
  <c r="U823" i="5"/>
  <c r="U815" i="5"/>
  <c r="U807" i="5"/>
  <c r="U799" i="5"/>
  <c r="U791" i="5"/>
  <c r="U783" i="5"/>
  <c r="U775" i="5"/>
  <c r="U767" i="5"/>
  <c r="U759" i="5"/>
  <c r="U751" i="5"/>
  <c r="U743" i="5"/>
  <c r="U735" i="5"/>
  <c r="U1936" i="5"/>
  <c r="U1928" i="5"/>
  <c r="U1920" i="5"/>
  <c r="U1912" i="5"/>
  <c r="U1904" i="5"/>
  <c r="U1896" i="5"/>
  <c r="U1888" i="5"/>
  <c r="U1880" i="5"/>
  <c r="U1872" i="5"/>
  <c r="U1864" i="5"/>
  <c r="U1856" i="5"/>
  <c r="U1848" i="5"/>
  <c r="U1840" i="5"/>
  <c r="U1832" i="5"/>
  <c r="U1824" i="5"/>
  <c r="U1816" i="5"/>
  <c r="U1808" i="5"/>
  <c r="U1800" i="5"/>
  <c r="U1792" i="5"/>
  <c r="U1784" i="5"/>
  <c r="U1776" i="5"/>
  <c r="U1768" i="5"/>
  <c r="U1760" i="5"/>
  <c r="U1752" i="5"/>
  <c r="U1744" i="5"/>
  <c r="U1736" i="5"/>
  <c r="U1728" i="5"/>
  <c r="U1720" i="5"/>
  <c r="U1712" i="5"/>
  <c r="U1704" i="5"/>
  <c r="U1696" i="5"/>
  <c r="U1688" i="5"/>
  <c r="U1680" i="5"/>
  <c r="U1672" i="5"/>
  <c r="U1664" i="5"/>
  <c r="U1656" i="5"/>
  <c r="U1648" i="5"/>
  <c r="U1640" i="5"/>
  <c r="U1632" i="5"/>
  <c r="U1624" i="5"/>
  <c r="U1616" i="5"/>
  <c r="U1608" i="5"/>
  <c r="U1600" i="5"/>
  <c r="U1592" i="5"/>
  <c r="U1584" i="5"/>
  <c r="U1576" i="5"/>
  <c r="U1568" i="5"/>
  <c r="U1560" i="5"/>
  <c r="U1552" i="5"/>
  <c r="U1544" i="5"/>
  <c r="U1536" i="5"/>
  <c r="U1528" i="5"/>
  <c r="U1520" i="5"/>
  <c r="U1512" i="5"/>
  <c r="U1504" i="5"/>
  <c r="U1496" i="5"/>
  <c r="U1488" i="5"/>
  <c r="U1480" i="5"/>
  <c r="U1472" i="5"/>
  <c r="U1464" i="5"/>
  <c r="U1456" i="5"/>
  <c r="U1448" i="5"/>
  <c r="U1440" i="5"/>
  <c r="U1432" i="5"/>
  <c r="U1424" i="5"/>
  <c r="U1416" i="5"/>
  <c r="U1408" i="5"/>
  <c r="U1400" i="5"/>
  <c r="U1392" i="5"/>
  <c r="U1384" i="5"/>
  <c r="U1376" i="5"/>
  <c r="U1368" i="5"/>
  <c r="U1360" i="5"/>
  <c r="U1352" i="5"/>
  <c r="U1344" i="5"/>
  <c r="U1336" i="5"/>
  <c r="U1328" i="5"/>
  <c r="U1320" i="5"/>
  <c r="U1312" i="5"/>
  <c r="U1304" i="5"/>
  <c r="U1296" i="5"/>
  <c r="U1288" i="5"/>
  <c r="U1280" i="5"/>
  <c r="U1272" i="5"/>
  <c r="U1264" i="5"/>
  <c r="U1256" i="5"/>
  <c r="U1248" i="5"/>
  <c r="U1240" i="5"/>
  <c r="U1232" i="5"/>
  <c r="U1224" i="5"/>
  <c r="U1216" i="5"/>
  <c r="U1208" i="5"/>
  <c r="U1200" i="5"/>
  <c r="U1192" i="5"/>
  <c r="U1184" i="5"/>
  <c r="U1176" i="5"/>
  <c r="U1168" i="5"/>
  <c r="U1160" i="5"/>
  <c r="U1152" i="5"/>
  <c r="U1144" i="5"/>
  <c r="U1136" i="5"/>
  <c r="U1128" i="5"/>
  <c r="U1120" i="5"/>
  <c r="U1112" i="5"/>
  <c r="U1104" i="5"/>
  <c r="U1096" i="5"/>
  <c r="U1088" i="5"/>
  <c r="U1080" i="5"/>
  <c r="U1072" i="5"/>
  <c r="U1064" i="5"/>
  <c r="U1056" i="5"/>
  <c r="U1048" i="5"/>
  <c r="U1040" i="5"/>
  <c r="U1032" i="5"/>
  <c r="U1024" i="5"/>
  <c r="U1016" i="5"/>
  <c r="U1008" i="5"/>
  <c r="U1000" i="5"/>
  <c r="U992" i="5"/>
  <c r="U984" i="5"/>
  <c r="U976" i="5"/>
  <c r="U968" i="5"/>
  <c r="U960" i="5"/>
  <c r="U952" i="5"/>
  <c r="U944" i="5"/>
  <c r="U936" i="5"/>
  <c r="U928" i="5"/>
  <c r="U920" i="5"/>
  <c r="U912" i="5"/>
  <c r="U904" i="5"/>
  <c r="U896" i="5"/>
  <c r="U888" i="5"/>
  <c r="U880" i="5"/>
  <c r="U872" i="5"/>
  <c r="U864" i="5"/>
  <c r="U856" i="5"/>
  <c r="U848" i="5"/>
  <c r="U840" i="5"/>
  <c r="U832" i="5"/>
  <c r="U824" i="5"/>
  <c r="U816" i="5"/>
  <c r="U808" i="5"/>
  <c r="U800" i="5"/>
  <c r="U792" i="5"/>
  <c r="U784" i="5"/>
  <c r="U776" i="5"/>
  <c r="U768" i="5"/>
  <c r="U760" i="5"/>
  <c r="U752" i="5"/>
  <c r="U744" i="5"/>
  <c r="U736" i="5"/>
  <c r="U728" i="5"/>
  <c r="U720" i="5"/>
  <c r="U712" i="5"/>
  <c r="U704" i="5"/>
  <c r="U696" i="5"/>
  <c r="U688" i="5"/>
  <c r="U909" i="5"/>
  <c r="U893" i="5"/>
  <c r="U869" i="5"/>
  <c r="U853" i="5"/>
  <c r="U837" i="5"/>
  <c r="U813" i="5"/>
  <c r="U797" i="5"/>
  <c r="U781" i="5"/>
  <c r="U757" i="5"/>
  <c r="U741" i="5"/>
  <c r="U725" i="5"/>
  <c r="U701" i="5"/>
  <c r="U677" i="5"/>
  <c r="U661" i="5"/>
  <c r="U645" i="5"/>
  <c r="U629" i="5"/>
  <c r="U613" i="5"/>
  <c r="U597" i="5"/>
  <c r="U573" i="5"/>
  <c r="U557" i="5"/>
  <c r="U541" i="5"/>
  <c r="U525" i="5"/>
  <c r="U509" i="5"/>
  <c r="U493" i="5"/>
  <c r="U469" i="5"/>
  <c r="U453" i="5"/>
  <c r="U437" i="5"/>
  <c r="U421" i="5"/>
  <c r="U397" i="5"/>
  <c r="U381" i="5"/>
  <c r="U365" i="5"/>
  <c r="U349" i="5"/>
  <c r="U333" i="5"/>
  <c r="U317" i="5"/>
  <c r="U301" i="5"/>
  <c r="U285" i="5"/>
  <c r="U269" i="5"/>
  <c r="U245" i="5"/>
  <c r="U229" i="5"/>
  <c r="U205" i="5"/>
  <c r="U189" i="5"/>
  <c r="U173" i="5"/>
  <c r="U157" i="5"/>
  <c r="U141" i="5"/>
  <c r="U125" i="5"/>
  <c r="U109" i="5"/>
  <c r="U85" i="5"/>
  <c r="U69" i="5"/>
  <c r="U53" i="5"/>
  <c r="U29" i="5"/>
  <c r="U5" i="5"/>
  <c r="U901" i="5"/>
  <c r="U885" i="5"/>
  <c r="U877" i="5"/>
  <c r="U861" i="5"/>
  <c r="U845" i="5"/>
  <c r="U829" i="5"/>
  <c r="U821" i="5"/>
  <c r="U805" i="5"/>
  <c r="U789" i="5"/>
  <c r="U773" i="5"/>
  <c r="U765" i="5"/>
  <c r="U749" i="5"/>
  <c r="U733" i="5"/>
  <c r="U717" i="5"/>
  <c r="U709" i="5"/>
  <c r="U693" i="5"/>
  <c r="U685" i="5"/>
  <c r="U669" i="5"/>
  <c r="U653" i="5"/>
  <c r="U637" i="5"/>
  <c r="U621" i="5"/>
  <c r="U605" i="5"/>
  <c r="U589" i="5"/>
  <c r="U581" i="5"/>
  <c r="U565" i="5"/>
  <c r="U549" i="5"/>
  <c r="U533" i="5"/>
  <c r="U517" i="5"/>
  <c r="U501" i="5"/>
  <c r="U485" i="5"/>
  <c r="U477" i="5"/>
  <c r="U461" i="5"/>
  <c r="U445" i="5"/>
  <c r="U429" i="5"/>
  <c r="U413" i="5"/>
  <c r="U405" i="5"/>
  <c r="U389" i="5"/>
  <c r="U373" i="5"/>
  <c r="U357" i="5"/>
  <c r="U341" i="5"/>
  <c r="U325" i="5"/>
  <c r="U309" i="5"/>
  <c r="U293" i="5"/>
  <c r="U277" i="5"/>
  <c r="U261" i="5"/>
  <c r="U253" i="5"/>
  <c r="U237" i="5"/>
  <c r="U221" i="5"/>
  <c r="U213" i="5"/>
  <c r="U197" i="5"/>
  <c r="U181" i="5"/>
  <c r="U165" i="5"/>
  <c r="U149" i="5"/>
  <c r="U133" i="5"/>
  <c r="U117" i="5"/>
  <c r="U101" i="5"/>
  <c r="U93" i="5"/>
  <c r="U77" i="5"/>
  <c r="U61" i="5"/>
  <c r="U45" i="5"/>
  <c r="U37" i="5"/>
  <c r="U21" i="5"/>
  <c r="U13" i="5"/>
  <c r="U680" i="5"/>
  <c r="U672" i="5"/>
  <c r="U664" i="5"/>
  <c r="U656" i="5"/>
  <c r="U648" i="5"/>
  <c r="U640" i="5"/>
  <c r="U632" i="5"/>
  <c r="U624" i="5"/>
  <c r="U616" i="5"/>
  <c r="U608" i="5"/>
  <c r="U600" i="5"/>
  <c r="U592" i="5"/>
  <c r="U584" i="5"/>
  <c r="U576" i="5"/>
  <c r="U568" i="5"/>
  <c r="U560" i="5"/>
  <c r="U552" i="5"/>
  <c r="U544" i="5"/>
  <c r="U536" i="5"/>
  <c r="U528" i="5"/>
  <c r="U520" i="5"/>
  <c r="U512" i="5"/>
  <c r="U504" i="5"/>
  <c r="U496" i="5"/>
  <c r="U488" i="5"/>
  <c r="U480" i="5"/>
  <c r="U472" i="5"/>
  <c r="U464" i="5"/>
  <c r="U456" i="5"/>
  <c r="U448" i="5"/>
  <c r="U440" i="5"/>
  <c r="U432" i="5"/>
  <c r="U424" i="5"/>
  <c r="U416" i="5"/>
  <c r="U408" i="5"/>
  <c r="U400" i="5"/>
  <c r="U392" i="5"/>
  <c r="U384" i="5"/>
  <c r="U376" i="5"/>
  <c r="U368" i="5"/>
  <c r="U360" i="5"/>
  <c r="U352" i="5"/>
  <c r="U344" i="5"/>
  <c r="U336" i="5"/>
  <c r="U328" i="5"/>
  <c r="U320" i="5"/>
  <c r="U312" i="5"/>
  <c r="U304" i="5"/>
  <c r="U296" i="5"/>
  <c r="U288" i="5"/>
  <c r="U280" i="5"/>
  <c r="U272" i="5"/>
  <c r="U264" i="5"/>
  <c r="U256" i="5"/>
  <c r="U248" i="5"/>
  <c r="U240" i="5"/>
  <c r="U232" i="5"/>
  <c r="U224" i="5"/>
  <c r="U216" i="5"/>
  <c r="U208" i="5"/>
  <c r="U200" i="5"/>
  <c r="U192" i="5"/>
  <c r="U184" i="5"/>
  <c r="U176" i="5"/>
  <c r="U168" i="5"/>
  <c r="U160" i="5"/>
  <c r="U152" i="5"/>
  <c r="U144" i="5"/>
  <c r="U136" i="5"/>
  <c r="U128" i="5"/>
  <c r="U120" i="5"/>
  <c r="U112" i="5"/>
  <c r="U104" i="5"/>
  <c r="U96" i="5"/>
  <c r="U88" i="5"/>
  <c r="U80" i="5"/>
  <c r="U72" i="5"/>
  <c r="U64" i="5"/>
  <c r="U56" i="5"/>
  <c r="U48" i="5"/>
  <c r="U40" i="5"/>
  <c r="U32" i="5"/>
  <c r="U24" i="5"/>
  <c r="U16" i="5"/>
  <c r="U8" i="5"/>
  <c r="U727" i="5"/>
  <c r="U719" i="5"/>
  <c r="U711" i="5"/>
  <c r="U703" i="5"/>
  <c r="U695" i="5"/>
  <c r="U687" i="5"/>
  <c r="U70" i="5"/>
  <c r="U62" i="5"/>
  <c r="U54" i="5"/>
  <c r="U46" i="5"/>
  <c r="U38" i="5"/>
  <c r="U30" i="5"/>
  <c r="U22" i="5"/>
  <c r="U14" i="5"/>
  <c r="U6" i="5"/>
  <c r="U1927" i="5"/>
  <c r="U1887" i="5"/>
  <c r="U1855" i="5"/>
  <c r="U1831" i="5"/>
  <c r="U1799" i="5"/>
  <c r="U1775" i="5"/>
  <c r="U1751" i="5"/>
  <c r="U1727" i="5"/>
  <c r="U1703" i="5"/>
  <c r="U1679" i="5"/>
  <c r="U1655" i="5"/>
  <c r="U1615" i="5"/>
  <c r="U1599" i="5"/>
  <c r="U1583" i="5"/>
  <c r="U1551" i="5"/>
  <c r="U1519" i="5"/>
  <c r="U1911" i="5"/>
  <c r="U1879" i="5"/>
  <c r="U1807" i="5"/>
  <c r="U1935" i="5"/>
  <c r="U1903" i="5"/>
  <c r="U1863" i="5"/>
  <c r="U1839" i="5"/>
  <c r="U1815" i="5"/>
  <c r="U1783" i="5"/>
  <c r="U1743" i="5"/>
  <c r="U1719" i="5"/>
  <c r="U1695" i="5"/>
  <c r="U1671" i="5"/>
  <c r="U1647" i="5"/>
  <c r="U1623" i="5"/>
  <c r="U1575" i="5"/>
  <c r="U1559" i="5"/>
  <c r="U1535" i="5"/>
  <c r="U1503" i="5"/>
  <c r="U1943" i="5"/>
  <c r="U1919" i="5"/>
  <c r="U1895" i="5"/>
  <c r="U1871" i="5"/>
  <c r="U1847" i="5"/>
  <c r="U1823" i="5"/>
  <c r="U1791" i="5"/>
  <c r="U1767" i="5"/>
  <c r="U1759" i="5"/>
  <c r="U1735" i="5"/>
  <c r="U1711" i="5"/>
  <c r="U1687" i="5"/>
  <c r="U1663" i="5"/>
  <c r="U1639" i="5"/>
  <c r="U1631" i="5"/>
  <c r="U1607" i="5"/>
  <c r="U1591" i="5"/>
  <c r="U1567" i="5"/>
  <c r="U1543" i="5"/>
  <c r="U1527" i="5"/>
  <c r="U1511" i="5"/>
  <c r="U679" i="5"/>
  <c r="U671" i="5"/>
  <c r="U663" i="5"/>
  <c r="U655" i="5"/>
  <c r="U647" i="5"/>
  <c r="U639" i="5"/>
  <c r="U631" i="5"/>
  <c r="U623" i="5"/>
  <c r="U615" i="5"/>
  <c r="U607" i="5"/>
  <c r="U599" i="5"/>
  <c r="U591" i="5"/>
  <c r="U583" i="5"/>
  <c r="U575" i="5"/>
  <c r="U567" i="5"/>
  <c r="U559" i="5"/>
  <c r="U551" i="5"/>
  <c r="U543" i="5"/>
  <c r="U535" i="5"/>
  <c r="U527" i="5"/>
  <c r="U519" i="5"/>
  <c r="U511" i="5"/>
  <c r="U503" i="5"/>
  <c r="U495" i="5"/>
  <c r="U487" i="5"/>
  <c r="U479" i="5"/>
  <c r="U471" i="5"/>
  <c r="U463" i="5"/>
  <c r="U455" i="5"/>
  <c r="U447" i="5"/>
  <c r="U439" i="5"/>
  <c r="U431" i="5"/>
  <c r="U423" i="5"/>
  <c r="U415" i="5"/>
  <c r="U407" i="5"/>
  <c r="U399" i="5"/>
  <c r="U391" i="5"/>
  <c r="U383" i="5"/>
  <c r="U375" i="5"/>
  <c r="U367" i="5"/>
  <c r="U359" i="5"/>
  <c r="U351" i="5"/>
  <c r="U343" i="5"/>
  <c r="U335" i="5"/>
  <c r="U327" i="5"/>
  <c r="U319" i="5"/>
  <c r="U311" i="5"/>
  <c r="U303" i="5"/>
  <c r="U295" i="5"/>
  <c r="U287" i="5"/>
  <c r="U279" i="5"/>
  <c r="U271" i="5"/>
  <c r="U263" i="5"/>
  <c r="U255" i="5"/>
  <c r="U247" i="5"/>
  <c r="U239" i="5"/>
  <c r="U231" i="5"/>
  <c r="U223" i="5"/>
  <c r="U215" i="5"/>
  <c r="U207" i="5"/>
  <c r="U199" i="5"/>
  <c r="U191" i="5"/>
  <c r="U183" i="5"/>
  <c r="U175" i="5"/>
  <c r="U167" i="5"/>
  <c r="U159" i="5"/>
  <c r="U151" i="5"/>
  <c r="U143" i="5"/>
  <c r="U135" i="5"/>
  <c r="U127" i="5"/>
  <c r="U119" i="5"/>
  <c r="U111" i="5"/>
  <c r="U103" i="5"/>
  <c r="U95" i="5"/>
  <c r="U87" i="5"/>
  <c r="U79" i="5"/>
  <c r="U71" i="5"/>
  <c r="U63" i="5"/>
  <c r="U55" i="5"/>
  <c r="U47" i="5"/>
  <c r="U39" i="5"/>
  <c r="U31" i="5"/>
  <c r="U23" i="5"/>
  <c r="U15" i="5"/>
  <c r="U7" i="5"/>
  <c r="U1938" i="5"/>
  <c r="U1930" i="5"/>
  <c r="U1922" i="5"/>
  <c r="U1914" i="5"/>
  <c r="U1906" i="5"/>
  <c r="U1898" i="5"/>
  <c r="U1890" i="5"/>
  <c r="U1882" i="5"/>
  <c r="U1874" i="5"/>
  <c r="U1866" i="5"/>
  <c r="U1858" i="5"/>
  <c r="U1850" i="5"/>
  <c r="U1842" i="5"/>
  <c r="U1834" i="5"/>
  <c r="U1826" i="5"/>
  <c r="U1818" i="5"/>
  <c r="U1810" i="5"/>
  <c r="U1802" i="5"/>
  <c r="U1794" i="5"/>
  <c r="U1786" i="5"/>
  <c r="U1778" i="5"/>
  <c r="U1770" i="5"/>
  <c r="U1762" i="5"/>
  <c r="U1754" i="5"/>
  <c r="U1746" i="5"/>
  <c r="U1738" i="5"/>
  <c r="U1730" i="5"/>
  <c r="U1722" i="5"/>
  <c r="U1714" i="5"/>
  <c r="U1706" i="5"/>
  <c r="U1698" i="5"/>
  <c r="U1690" i="5"/>
  <c r="U1682" i="5"/>
  <c r="U1674" i="5"/>
  <c r="U1666" i="5"/>
  <c r="U1658" i="5"/>
  <c r="U1650" i="5"/>
  <c r="U1642" i="5"/>
  <c r="U1634" i="5"/>
  <c r="U1626" i="5"/>
  <c r="U1618" i="5"/>
  <c r="U1610" i="5"/>
  <c r="U1602" i="5"/>
  <c r="U1594" i="5"/>
  <c r="U1586" i="5"/>
  <c r="U1578" i="5"/>
  <c r="U1570" i="5"/>
  <c r="U1562" i="5"/>
  <c r="U1554" i="5"/>
  <c r="U1546" i="5"/>
  <c r="U1538" i="5"/>
  <c r="U1530" i="5"/>
  <c r="U1522" i="5"/>
  <c r="U1514" i="5"/>
  <c r="U1506" i="5"/>
  <c r="U1498" i="5"/>
  <c r="U1490" i="5"/>
  <c r="U1482" i="5"/>
  <c r="U1474" i="5"/>
  <c r="U1466" i="5"/>
  <c r="U1458" i="5"/>
  <c r="U1450" i="5"/>
  <c r="U1442" i="5"/>
  <c r="U1434" i="5"/>
  <c r="U1426" i="5"/>
  <c r="U1418" i="5"/>
  <c r="U1410" i="5"/>
  <c r="U1402" i="5"/>
  <c r="U1394" i="5"/>
  <c r="U1386" i="5"/>
  <c r="U1378" i="5"/>
  <c r="U1370" i="5"/>
  <c r="U1362" i="5"/>
  <c r="U1354" i="5"/>
  <c r="U1346" i="5"/>
  <c r="U1338" i="5"/>
  <c r="U1330" i="5"/>
  <c r="U1322" i="5"/>
  <c r="U1314" i="5"/>
  <c r="U1306" i="5"/>
  <c r="U1298" i="5"/>
  <c r="U1290" i="5"/>
  <c r="U1282" i="5"/>
  <c r="U1274" i="5"/>
  <c r="U1266" i="5"/>
  <c r="U1258" i="5"/>
  <c r="U1250" i="5"/>
  <c r="U1242" i="5"/>
  <c r="U1234" i="5"/>
  <c r="U1226" i="5"/>
  <c r="U1218" i="5"/>
  <c r="U1210" i="5"/>
  <c r="U1202" i="5"/>
  <c r="U1194" i="5"/>
  <c r="U1186" i="5"/>
  <c r="U1178" i="5"/>
  <c r="U1170" i="5"/>
  <c r="U1162" i="5"/>
  <c r="U1154" i="5"/>
  <c r="U1146" i="5"/>
  <c r="U1138" i="5"/>
  <c r="U1130" i="5"/>
  <c r="U1122" i="5"/>
  <c r="U1114" i="5"/>
  <c r="U1106" i="5"/>
  <c r="U1098" i="5"/>
  <c r="U1090" i="5"/>
  <c r="U1082" i="5"/>
  <c r="U1074" i="5"/>
  <c r="U1066" i="5"/>
  <c r="U1058" i="5"/>
  <c r="U1050" i="5"/>
  <c r="U1042" i="5"/>
  <c r="U1034" i="5"/>
  <c r="U1026" i="5"/>
  <c r="U1018" i="5"/>
  <c r="U1010" i="5"/>
  <c r="U1002" i="5"/>
  <c r="U994" i="5"/>
  <c r="U986" i="5"/>
  <c r="U978" i="5"/>
  <c r="U970" i="5"/>
  <c r="U962" i="5"/>
  <c r="U954" i="5"/>
  <c r="U946" i="5"/>
  <c r="U938" i="5"/>
  <c r="U930" i="5"/>
  <c r="U922" i="5"/>
  <c r="U914" i="5"/>
  <c r="U906" i="5"/>
  <c r="U898" i="5"/>
  <c r="U890" i="5"/>
  <c r="U882" i="5"/>
  <c r="U874" i="5"/>
  <c r="U866" i="5"/>
  <c r="U858" i="5"/>
  <c r="U850" i="5"/>
  <c r="U842" i="5"/>
  <c r="U834" i="5"/>
  <c r="U826" i="5"/>
  <c r="U818" i="5"/>
  <c r="U810" i="5"/>
  <c r="U802" i="5"/>
  <c r="U794" i="5"/>
  <c r="U786" i="5"/>
  <c r="U778" i="5"/>
  <c r="U770" i="5"/>
  <c r="U762" i="5"/>
  <c r="U754" i="5"/>
  <c r="U746" i="5"/>
  <c r="U738" i="5"/>
  <c r="U730" i="5"/>
  <c r="U722" i="5"/>
  <c r="U714" i="5"/>
  <c r="U706" i="5"/>
  <c r="U698" i="5"/>
  <c r="U690" i="5"/>
  <c r="U682" i="5"/>
  <c r="U674" i="5"/>
  <c r="U666" i="5"/>
  <c r="U658" i="5"/>
  <c r="U650" i="5"/>
  <c r="U642" i="5"/>
  <c r="U634" i="5"/>
  <c r="U626" i="5"/>
  <c r="U618" i="5"/>
  <c r="U610" i="5"/>
  <c r="U602" i="5"/>
  <c r="U594" i="5"/>
  <c r="U586" i="5"/>
  <c r="U578" i="5"/>
  <c r="U570" i="5"/>
  <c r="U562" i="5"/>
  <c r="U554" i="5"/>
  <c r="U546" i="5"/>
  <c r="U538" i="5"/>
  <c r="U530" i="5"/>
  <c r="U522" i="5"/>
  <c r="U514" i="5"/>
  <c r="U506" i="5"/>
  <c r="U498" i="5"/>
  <c r="U490" i="5"/>
  <c r="U482" i="5"/>
  <c r="U474" i="5"/>
  <c r="U466" i="5"/>
  <c r="U458" i="5"/>
  <c r="U450" i="5"/>
  <c r="U442" i="5"/>
  <c r="U434" i="5"/>
  <c r="U426" i="5"/>
  <c r="U418" i="5"/>
  <c r="U410" i="5"/>
  <c r="U402" i="5"/>
  <c r="U394" i="5"/>
  <c r="U386" i="5"/>
  <c r="U378" i="5"/>
  <c r="U370" i="5"/>
  <c r="U362" i="5"/>
  <c r="U354" i="5"/>
  <c r="U346" i="5"/>
  <c r="U338" i="5"/>
  <c r="U330" i="5"/>
  <c r="U322" i="5"/>
  <c r="U314" i="5"/>
  <c r="U306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98" i="5"/>
  <c r="U90" i="5"/>
  <c r="U82" i="5"/>
  <c r="U74" i="5"/>
  <c r="U66" i="5"/>
  <c r="U58" i="5"/>
  <c r="U50" i="5"/>
  <c r="U42" i="5"/>
  <c r="U34" i="5"/>
  <c r="U26" i="5"/>
  <c r="U18" i="5"/>
  <c r="U10" i="5"/>
  <c r="U4" i="5"/>
  <c r="U106" i="5"/>
  <c r="U1925" i="5"/>
  <c r="U1917" i="5"/>
  <c r="U1893" i="5"/>
  <c r="U1885" i="5"/>
  <c r="U1861" i="5"/>
  <c r="U1837" i="5"/>
  <c r="U1829" i="5"/>
  <c r="U1805" i="5"/>
  <c r="U1781" i="5"/>
  <c r="U1773" i="5"/>
  <c r="U1749" i="5"/>
  <c r="U1741" i="5"/>
  <c r="U1717" i="5"/>
  <c r="U1701" i="5"/>
  <c r="U1685" i="5"/>
  <c r="U1669" i="5"/>
  <c r="U1653" i="5"/>
  <c r="U1637" i="5"/>
  <c r="U1621" i="5"/>
  <c r="U1597" i="5"/>
  <c r="U1589" i="5"/>
  <c r="U1565" i="5"/>
  <c r="U1549" i="5"/>
  <c r="U1533" i="5"/>
  <c r="U1517" i="5"/>
  <c r="U1501" i="5"/>
  <c r="U1485" i="5"/>
  <c r="U1461" i="5"/>
  <c r="U1453" i="5"/>
  <c r="U1429" i="5"/>
  <c r="U1413" i="5"/>
  <c r="U1397" i="5"/>
  <c r="U1381" i="5"/>
  <c r="U1365" i="5"/>
  <c r="U1349" i="5"/>
  <c r="U1333" i="5"/>
  <c r="U1309" i="5"/>
  <c r="U1293" i="5"/>
  <c r="U1277" i="5"/>
  <c r="U1253" i="5"/>
  <c r="U1245" i="5"/>
  <c r="U1221" i="5"/>
  <c r="U1213" i="5"/>
  <c r="U1189" i="5"/>
  <c r="U1173" i="5"/>
  <c r="U1157" i="5"/>
  <c r="U1133" i="5"/>
  <c r="U1117" i="5"/>
  <c r="U1101" i="5"/>
  <c r="U1085" i="5"/>
  <c r="U1069" i="5"/>
  <c r="U1045" i="5"/>
  <c r="U1037" i="5"/>
  <c r="U1013" i="5"/>
  <c r="U989" i="5"/>
  <c r="U981" i="5"/>
  <c r="U957" i="5"/>
  <c r="U933" i="5"/>
  <c r="U925" i="5"/>
  <c r="U1933" i="5"/>
  <c r="U1901" i="5"/>
  <c r="U1869" i="5"/>
  <c r="U1845" i="5"/>
  <c r="U1813" i="5"/>
  <c r="U1789" i="5"/>
  <c r="U1765" i="5"/>
  <c r="U1733" i="5"/>
  <c r="U1709" i="5"/>
  <c r="U1677" i="5"/>
  <c r="U1645" i="5"/>
  <c r="U1613" i="5"/>
  <c r="U1581" i="5"/>
  <c r="U1557" i="5"/>
  <c r="U1525" i="5"/>
  <c r="U1493" i="5"/>
  <c r="U1469" i="5"/>
  <c r="U1437" i="5"/>
  <c r="U1405" i="5"/>
  <c r="U1373" i="5"/>
  <c r="U1341" i="5"/>
  <c r="U1317" i="5"/>
  <c r="U1285" i="5"/>
  <c r="U1261" i="5"/>
  <c r="U1229" i="5"/>
  <c r="U1197" i="5"/>
  <c r="U1165" i="5"/>
  <c r="U1141" i="5"/>
  <c r="U1109" i="5"/>
  <c r="U1077" i="5"/>
  <c r="U1053" i="5"/>
  <c r="U1021" i="5"/>
  <c r="U997" i="5"/>
  <c r="U965" i="5"/>
  <c r="U941" i="5"/>
  <c r="U917" i="5"/>
  <c r="U1932" i="5"/>
  <c r="U1916" i="5"/>
  <c r="U1900" i="5"/>
  <c r="U1884" i="5"/>
  <c r="U1876" i="5"/>
  <c r="U1868" i="5"/>
  <c r="U1860" i="5"/>
  <c r="U1852" i="5"/>
  <c r="U1844" i="5"/>
  <c r="U1836" i="5"/>
  <c r="U1828" i="5"/>
  <c r="U1820" i="5"/>
  <c r="U1812" i="5"/>
  <c r="U1804" i="5"/>
  <c r="U1796" i="5"/>
  <c r="U1788" i="5"/>
  <c r="U1780" i="5"/>
  <c r="U1772" i="5"/>
  <c r="U1764" i="5"/>
  <c r="U1756" i="5"/>
  <c r="U1748" i="5"/>
  <c r="U1740" i="5"/>
  <c r="U1732" i="5"/>
  <c r="U1724" i="5"/>
  <c r="U1716" i="5"/>
  <c r="U1708" i="5"/>
  <c r="U1700" i="5"/>
  <c r="U1692" i="5"/>
  <c r="U1684" i="5"/>
  <c r="U1676" i="5"/>
  <c r="U1668" i="5"/>
  <c r="U1660" i="5"/>
  <c r="U1652" i="5"/>
  <c r="U1644" i="5"/>
  <c r="U1636" i="5"/>
  <c r="U1628" i="5"/>
  <c r="U1620" i="5"/>
  <c r="U1612" i="5"/>
  <c r="U1604" i="5"/>
  <c r="U1596" i="5"/>
  <c r="U1588" i="5"/>
  <c r="U1580" i="5"/>
  <c r="U1572" i="5"/>
  <c r="U1564" i="5"/>
  <c r="U1556" i="5"/>
  <c r="U1548" i="5"/>
  <c r="U1540" i="5"/>
  <c r="U1532" i="5"/>
  <c r="U1524" i="5"/>
  <c r="U1516" i="5"/>
  <c r="U1508" i="5"/>
  <c r="U1500" i="5"/>
  <c r="U1492" i="5"/>
  <c r="U1484" i="5"/>
  <c r="U1476" i="5"/>
  <c r="U1468" i="5"/>
  <c r="U1460" i="5"/>
  <c r="U1452" i="5"/>
  <c r="U1444" i="5"/>
  <c r="U1436" i="5"/>
  <c r="U1428" i="5"/>
  <c r="U1420" i="5"/>
  <c r="U1412" i="5"/>
  <c r="U1404" i="5"/>
  <c r="U1396" i="5"/>
  <c r="U1388" i="5"/>
  <c r="U1380" i="5"/>
  <c r="U1372" i="5"/>
  <c r="U1364" i="5"/>
  <c r="U1356" i="5"/>
  <c r="U1348" i="5"/>
  <c r="U1340" i="5"/>
  <c r="U1332" i="5"/>
  <c r="U1324" i="5"/>
  <c r="U1316" i="5"/>
  <c r="U1308" i="5"/>
  <c r="U1300" i="5"/>
  <c r="U1292" i="5"/>
  <c r="U1284" i="5"/>
  <c r="U1276" i="5"/>
  <c r="U1268" i="5"/>
  <c r="U1260" i="5"/>
  <c r="U1252" i="5"/>
  <c r="U1244" i="5"/>
  <c r="U1236" i="5"/>
  <c r="U1228" i="5"/>
  <c r="U1220" i="5"/>
  <c r="U1212" i="5"/>
  <c r="U1204" i="5"/>
  <c r="U1196" i="5"/>
  <c r="U1188" i="5"/>
  <c r="U1180" i="5"/>
  <c r="U1172" i="5"/>
  <c r="U1164" i="5"/>
  <c r="U1156" i="5"/>
  <c r="U1148" i="5"/>
  <c r="U1036" i="5"/>
  <c r="U972" i="5"/>
  <c r="U908" i="5"/>
  <c r="U844" i="5"/>
  <c r="U780" i="5"/>
  <c r="U716" i="5"/>
  <c r="U1941" i="5"/>
  <c r="U1909" i="5"/>
  <c r="U1877" i="5"/>
  <c r="U1853" i="5"/>
  <c r="U1821" i="5"/>
  <c r="U1797" i="5"/>
  <c r="U1757" i="5"/>
  <c r="U1725" i="5"/>
  <c r="U1693" i="5"/>
  <c r="U1661" i="5"/>
  <c r="U1629" i="5"/>
  <c r="U1605" i="5"/>
  <c r="U1573" i="5"/>
  <c r="U1541" i="5"/>
  <c r="U1509" i="5"/>
  <c r="U1477" i="5"/>
  <c r="U1445" i="5"/>
  <c r="U1421" i="5"/>
  <c r="U1389" i="5"/>
  <c r="U1357" i="5"/>
  <c r="U1325" i="5"/>
  <c r="U1301" i="5"/>
  <c r="U1269" i="5"/>
  <c r="U1237" i="5"/>
  <c r="U1205" i="5"/>
  <c r="U1181" i="5"/>
  <c r="U1149" i="5"/>
  <c r="U1125" i="5"/>
  <c r="U1093" i="5"/>
  <c r="U1061" i="5"/>
  <c r="U1029" i="5"/>
  <c r="U1005" i="5"/>
  <c r="U973" i="5"/>
  <c r="U949" i="5"/>
  <c r="U1940" i="5"/>
  <c r="U1924" i="5"/>
  <c r="U1908" i="5"/>
  <c r="U1892" i="5"/>
  <c r="U1939" i="5"/>
  <c r="U1931" i="5"/>
  <c r="U1923" i="5"/>
  <c r="U1915" i="5"/>
  <c r="U1907" i="5"/>
  <c r="U1899" i="5"/>
  <c r="U1891" i="5"/>
  <c r="U1883" i="5"/>
  <c r="U1875" i="5"/>
  <c r="U1867" i="5"/>
  <c r="U1859" i="5"/>
  <c r="U1851" i="5"/>
  <c r="U1843" i="5"/>
  <c r="U1835" i="5"/>
  <c r="U1827" i="5"/>
  <c r="U1819" i="5"/>
  <c r="U1811" i="5"/>
  <c r="U1803" i="5"/>
  <c r="U1795" i="5"/>
  <c r="U1787" i="5"/>
  <c r="U1779" i="5"/>
  <c r="U1771" i="5"/>
  <c r="U1763" i="5"/>
  <c r="U1755" i="5"/>
  <c r="U1747" i="5"/>
  <c r="U1739" i="5"/>
  <c r="U1731" i="5"/>
  <c r="U1723" i="5"/>
  <c r="U1715" i="5"/>
  <c r="U1707" i="5"/>
  <c r="U1699" i="5"/>
  <c r="U1691" i="5"/>
  <c r="U1683" i="5"/>
  <c r="U1675" i="5"/>
  <c r="U1667" i="5"/>
  <c r="U1659" i="5"/>
  <c r="U1651" i="5"/>
  <c r="U1643" i="5"/>
  <c r="U1635" i="5"/>
  <c r="U1627" i="5"/>
  <c r="U1619" i="5"/>
  <c r="U1611" i="5"/>
  <c r="U1603" i="5"/>
  <c r="U1595" i="5"/>
  <c r="U1587" i="5"/>
  <c r="U1579" i="5"/>
  <c r="U1571" i="5"/>
  <c r="U1563" i="5"/>
  <c r="U1555" i="5"/>
  <c r="U1547" i="5"/>
  <c r="U1539" i="5"/>
  <c r="U1531" i="5"/>
  <c r="U1523" i="5"/>
  <c r="U1515" i="5"/>
  <c r="U1507" i="5"/>
  <c r="U1499" i="5"/>
  <c r="U1491" i="5"/>
  <c r="U1483" i="5"/>
  <c r="U1475" i="5"/>
  <c r="U1467" i="5"/>
  <c r="U1459" i="5"/>
  <c r="U1451" i="5"/>
  <c r="U1443" i="5"/>
  <c r="U1435" i="5"/>
  <c r="U1427" i="5"/>
  <c r="U1419" i="5"/>
  <c r="U1411" i="5"/>
  <c r="U1403" i="5"/>
  <c r="U1395" i="5"/>
  <c r="U1387" i="5"/>
  <c r="U1379" i="5"/>
  <c r="U1371" i="5"/>
  <c r="U1363" i="5"/>
  <c r="U1355" i="5"/>
  <c r="U1347" i="5"/>
  <c r="U1339" i="5"/>
  <c r="U1331" i="5"/>
  <c r="U1323" i="5"/>
  <c r="U1315" i="5"/>
  <c r="U1307" i="5"/>
  <c r="U1299" i="5"/>
  <c r="U1291" i="5"/>
  <c r="U1283" i="5"/>
  <c r="U1275" i="5"/>
  <c r="U1267" i="5"/>
  <c r="U1259" i="5"/>
  <c r="U1251" i="5"/>
  <c r="U1243" i="5"/>
  <c r="U1235" i="5"/>
  <c r="U1227" i="5"/>
  <c r="U1219" i="5"/>
  <c r="U1211" i="5"/>
  <c r="U1203" i="5"/>
  <c r="U1195" i="5"/>
  <c r="U1187" i="5"/>
  <c r="U1179" i="5"/>
  <c r="U1171" i="5"/>
  <c r="U1163" i="5"/>
  <c r="U1155" i="5"/>
  <c r="U1147" i="5"/>
  <c r="U1139" i="5"/>
  <c r="U1131" i="5"/>
  <c r="U1123" i="5"/>
  <c r="U1115" i="5"/>
  <c r="U1107" i="5"/>
  <c r="U1099" i="5"/>
  <c r="U1091" i="5"/>
  <c r="U1140" i="5"/>
  <c r="U1132" i="5"/>
  <c r="U1124" i="5"/>
  <c r="U1116" i="5"/>
  <c r="U1108" i="5"/>
  <c r="U1100" i="5"/>
  <c r="U1092" i="5"/>
  <c r="U1084" i="5"/>
  <c r="U1076" i="5"/>
  <c r="U1068" i="5"/>
  <c r="U1060" i="5"/>
  <c r="U1052" i="5"/>
  <c r="U1044" i="5"/>
  <c r="U1028" i="5"/>
  <c r="U1020" i="5"/>
  <c r="U1012" i="5"/>
  <c r="U1004" i="5"/>
  <c r="U996" i="5"/>
  <c r="U988" i="5"/>
  <c r="U980" i="5"/>
  <c r="U964" i="5"/>
  <c r="U956" i="5"/>
  <c r="U948" i="5"/>
  <c r="U940" i="5"/>
  <c r="U932" i="5"/>
  <c r="U924" i="5"/>
  <c r="U916" i="5"/>
  <c r="U900" i="5"/>
  <c r="U892" i="5"/>
  <c r="U884" i="5"/>
  <c r="U876" i="5"/>
  <c r="U868" i="5"/>
  <c r="U860" i="5"/>
  <c r="U852" i="5"/>
  <c r="U836" i="5"/>
  <c r="U828" i="5"/>
  <c r="U820" i="5"/>
  <c r="U812" i="5"/>
  <c r="U804" i="5"/>
  <c r="U796" i="5"/>
  <c r="U788" i="5"/>
  <c r="U772" i="5"/>
  <c r="U764" i="5"/>
  <c r="U756" i="5"/>
  <c r="U748" i="5"/>
  <c r="U740" i="5"/>
  <c r="U732" i="5"/>
  <c r="U724" i="5"/>
  <c r="U708" i="5"/>
  <c r="U700" i="5"/>
  <c r="U692" i="5"/>
  <c r="U684" i="5"/>
  <c r="U676" i="5"/>
  <c r="U668" i="5"/>
  <c r="U660" i="5"/>
  <c r="U652" i="5"/>
  <c r="U644" i="5"/>
  <c r="U636" i="5"/>
  <c r="U628" i="5"/>
  <c r="U620" i="5"/>
  <c r="U612" i="5"/>
  <c r="U604" i="5"/>
  <c r="U596" i="5"/>
  <c r="U588" i="5"/>
  <c r="U580" i="5"/>
  <c r="U572" i="5"/>
  <c r="U564" i="5"/>
  <c r="U556" i="5"/>
  <c r="U548" i="5"/>
  <c r="U540" i="5"/>
  <c r="U532" i="5"/>
  <c r="U524" i="5"/>
  <c r="U516" i="5"/>
  <c r="U508" i="5"/>
  <c r="U500" i="5"/>
  <c r="U492" i="5"/>
  <c r="U484" i="5"/>
  <c r="U476" i="5"/>
  <c r="U468" i="5"/>
  <c r="U460" i="5"/>
  <c r="U452" i="5"/>
  <c r="U444" i="5"/>
  <c r="U436" i="5"/>
  <c r="U428" i="5"/>
  <c r="U420" i="5"/>
  <c r="U412" i="5"/>
  <c r="U404" i="5"/>
  <c r="U396" i="5"/>
  <c r="U388" i="5"/>
  <c r="U380" i="5"/>
  <c r="U372" i="5"/>
  <c r="U364" i="5"/>
  <c r="U356" i="5"/>
  <c r="U348" i="5"/>
  <c r="U340" i="5"/>
  <c r="U332" i="5"/>
  <c r="U324" i="5"/>
  <c r="U316" i="5"/>
  <c r="U308" i="5"/>
  <c r="U300" i="5"/>
  <c r="U292" i="5"/>
  <c r="U284" i="5"/>
  <c r="U276" i="5"/>
  <c r="U268" i="5"/>
  <c r="U260" i="5"/>
  <c r="U252" i="5"/>
  <c r="U244" i="5"/>
  <c r="U236" i="5"/>
  <c r="U228" i="5"/>
  <c r="U220" i="5"/>
  <c r="U212" i="5"/>
  <c r="U204" i="5"/>
  <c r="U196" i="5"/>
  <c r="U188" i="5"/>
  <c r="U180" i="5"/>
  <c r="U172" i="5"/>
  <c r="U164" i="5"/>
  <c r="U156" i="5"/>
  <c r="U148" i="5"/>
  <c r="U140" i="5"/>
  <c r="U132" i="5"/>
  <c r="U124" i="5"/>
  <c r="U116" i="5"/>
  <c r="U108" i="5"/>
  <c r="U100" i="5"/>
  <c r="U92" i="5"/>
  <c r="U84" i="5"/>
  <c r="U76" i="5"/>
  <c r="U68" i="5"/>
  <c r="U60" i="5"/>
  <c r="U52" i="5"/>
  <c r="U44" i="5"/>
  <c r="U36" i="5"/>
  <c r="U28" i="5"/>
  <c r="U20" i="5"/>
  <c r="U12" i="5"/>
  <c r="U3" i="5"/>
  <c r="U2" i="5" s="1"/>
  <c r="U1083" i="5"/>
  <c r="U1075" i="5"/>
  <c r="U1067" i="5"/>
  <c r="U1059" i="5"/>
  <c r="U1051" i="5"/>
  <c r="U1043" i="5"/>
  <c r="U1035" i="5"/>
  <c r="U1027" i="5"/>
  <c r="U1019" i="5"/>
  <c r="U1011" i="5"/>
  <c r="U1003" i="5"/>
  <c r="U995" i="5"/>
  <c r="U987" i="5"/>
  <c r="U979" i="5"/>
  <c r="U971" i="5"/>
  <c r="U963" i="5"/>
  <c r="U955" i="5"/>
  <c r="U947" i="5"/>
  <c r="U939" i="5"/>
  <c r="U931" i="5"/>
  <c r="U923" i="5"/>
  <c r="U915" i="5"/>
  <c r="U907" i="5"/>
  <c r="U899" i="5"/>
  <c r="U891" i="5"/>
  <c r="U883" i="5"/>
  <c r="U875" i="5"/>
  <c r="U867" i="5"/>
  <c r="U859" i="5"/>
  <c r="U851" i="5"/>
  <c r="U843" i="5"/>
  <c r="U835" i="5"/>
  <c r="U827" i="5"/>
  <c r="U819" i="5"/>
  <c r="U811" i="5"/>
  <c r="U803" i="5"/>
  <c r="U795" i="5"/>
  <c r="U787" i="5"/>
  <c r="U779" i="5"/>
  <c r="U771" i="5"/>
  <c r="U763" i="5"/>
  <c r="U755" i="5"/>
  <c r="U747" i="5"/>
  <c r="U739" i="5"/>
  <c r="U731" i="5"/>
  <c r="U723" i="5"/>
  <c r="U715" i="5"/>
  <c r="U707" i="5"/>
  <c r="U699" i="5"/>
  <c r="U691" i="5"/>
  <c r="U683" i="5"/>
  <c r="U675" i="5"/>
  <c r="U667" i="5"/>
  <c r="U659" i="5"/>
  <c r="U651" i="5"/>
  <c r="U643" i="5"/>
  <c r="U635" i="5"/>
  <c r="U627" i="5"/>
  <c r="U619" i="5"/>
  <c r="U611" i="5"/>
  <c r="U603" i="5"/>
  <c r="U595" i="5"/>
  <c r="U587" i="5"/>
  <c r="U579" i="5"/>
  <c r="U571" i="5"/>
  <c r="U563" i="5"/>
  <c r="U555" i="5"/>
  <c r="U547" i="5"/>
  <c r="U539" i="5"/>
  <c r="U531" i="5"/>
  <c r="U523" i="5"/>
  <c r="U515" i="5"/>
  <c r="U507" i="5"/>
  <c r="U499" i="5"/>
  <c r="U491" i="5"/>
  <c r="U483" i="5"/>
  <c r="U475" i="5"/>
  <c r="U467" i="5"/>
  <c r="U459" i="5"/>
  <c r="U451" i="5"/>
  <c r="U443" i="5"/>
  <c r="U435" i="5"/>
  <c r="U427" i="5"/>
  <c r="U419" i="5"/>
  <c r="U411" i="5"/>
  <c r="U403" i="5"/>
  <c r="U395" i="5"/>
  <c r="U387" i="5"/>
  <c r="U379" i="5"/>
  <c r="U371" i="5"/>
  <c r="U363" i="5"/>
  <c r="U355" i="5"/>
  <c r="U347" i="5"/>
  <c r="U339" i="5"/>
  <c r="U331" i="5"/>
  <c r="U323" i="5"/>
  <c r="U315" i="5"/>
  <c r="U307" i="5"/>
  <c r="U299" i="5"/>
  <c r="U291" i="5"/>
  <c r="U283" i="5"/>
  <c r="U275" i="5"/>
  <c r="U267" i="5"/>
  <c r="U259" i="5"/>
  <c r="U251" i="5"/>
  <c r="U243" i="5"/>
  <c r="U235" i="5"/>
  <c r="U227" i="5"/>
  <c r="U219" i="5"/>
  <c r="U211" i="5"/>
  <c r="U203" i="5"/>
  <c r="U195" i="5"/>
  <c r="U187" i="5"/>
  <c r="U179" i="5"/>
  <c r="U171" i="5"/>
  <c r="U163" i="5"/>
  <c r="U155" i="5"/>
  <c r="U147" i="5"/>
  <c r="U139" i="5"/>
  <c r="U131" i="5"/>
  <c r="U123" i="5"/>
  <c r="U115" i="5"/>
  <c r="U107" i="5"/>
  <c r="U99" i="5"/>
  <c r="U91" i="5"/>
  <c r="U83" i="5"/>
  <c r="U75" i="5"/>
  <c r="U67" i="5"/>
  <c r="U59" i="5"/>
  <c r="U51" i="5"/>
  <c r="U43" i="5"/>
  <c r="U35" i="5"/>
  <c r="U27" i="5"/>
  <c r="U19" i="5"/>
  <c r="U11" i="5"/>
  <c r="C9" i="15" l="1"/>
  <c r="C11" i="15" s="1"/>
</calcChain>
</file>

<file path=xl/sharedStrings.xml><?xml version="1.0" encoding="utf-8"?>
<sst xmlns="http://schemas.openxmlformats.org/spreadsheetml/2006/main" count="51947" uniqueCount="2951">
  <si>
    <t>Transaction_ID</t>
  </si>
  <si>
    <t>Sales_Agent_ID</t>
  </si>
  <si>
    <t>Sales_Agent_Name</t>
  </si>
  <si>
    <t>Customer_ID</t>
  </si>
  <si>
    <t>Customer_Name</t>
  </si>
  <si>
    <t>Product_ID</t>
  </si>
  <si>
    <t>Product_Name</t>
  </si>
  <si>
    <t>Date_of_Sale</t>
  </si>
  <si>
    <t>Units_Sold</t>
  </si>
  <si>
    <t>Unit_Price</t>
  </si>
  <si>
    <t>Total_Sale_Amount</t>
  </si>
  <si>
    <t>Approved_Rebate_Rate</t>
  </si>
  <si>
    <t>Approved_Incentive_Rate</t>
  </si>
  <si>
    <t>T202508-00001</t>
  </si>
  <si>
    <t>S002</t>
  </si>
  <si>
    <t>Agent 2</t>
  </si>
  <si>
    <t>C0143</t>
  </si>
  <si>
    <t>Customer 143</t>
  </si>
  <si>
    <t>P007</t>
  </si>
  <si>
    <t>Product A7</t>
  </si>
  <si>
    <t>T202508-00002</t>
  </si>
  <si>
    <t>S005</t>
  </si>
  <si>
    <t>Agent 5</t>
  </si>
  <si>
    <t>C0206</t>
  </si>
  <si>
    <t>Customer 206</t>
  </si>
  <si>
    <t>P012</t>
  </si>
  <si>
    <t>Product B2</t>
  </si>
  <si>
    <t>T202508-00003</t>
  </si>
  <si>
    <t>S020</t>
  </si>
  <si>
    <t>Agent 20</t>
  </si>
  <si>
    <t>C0082</t>
  </si>
  <si>
    <t>Customer 82</t>
  </si>
  <si>
    <t>P028</t>
  </si>
  <si>
    <t>Product C8</t>
  </si>
  <si>
    <t>T202508-00004</t>
  </si>
  <si>
    <t>S027</t>
  </si>
  <si>
    <t>Agent 27</t>
  </si>
  <si>
    <t>C0185</t>
  </si>
  <si>
    <t>Customer 185</t>
  </si>
  <si>
    <t>P025</t>
  </si>
  <si>
    <t>Product C5</t>
  </si>
  <si>
    <t>T202508-00005</t>
  </si>
  <si>
    <t>S030</t>
  </si>
  <si>
    <t>Agent 30</t>
  </si>
  <si>
    <t>C0141</t>
  </si>
  <si>
    <t>Customer 141</t>
  </si>
  <si>
    <t>T202508-00006</t>
  </si>
  <si>
    <t>S028</t>
  </si>
  <si>
    <t>Agent 28</t>
  </si>
  <si>
    <t>C0122</t>
  </si>
  <si>
    <t>Customer 122</t>
  </si>
  <si>
    <t>T202508-00007</t>
  </si>
  <si>
    <t>C0164</t>
  </si>
  <si>
    <t>Customer 164</t>
  </si>
  <si>
    <t>T202508-00008</t>
  </si>
  <si>
    <t>S016</t>
  </si>
  <si>
    <t>Agent 16</t>
  </si>
  <si>
    <t>C0161</t>
  </si>
  <si>
    <t>Customer 161</t>
  </si>
  <si>
    <t>P006</t>
  </si>
  <si>
    <t>Product A6</t>
  </si>
  <si>
    <t>T202508-00009</t>
  </si>
  <si>
    <t>S023</t>
  </si>
  <si>
    <t>Agent 23</t>
  </si>
  <si>
    <t>C0074</t>
  </si>
  <si>
    <t>Customer 74</t>
  </si>
  <si>
    <t>T202508-00010</t>
  </si>
  <si>
    <t>S029</t>
  </si>
  <si>
    <t>Agent 29</t>
  </si>
  <si>
    <t>C0139</t>
  </si>
  <si>
    <t>Customer 139</t>
  </si>
  <si>
    <t>P003</t>
  </si>
  <si>
    <t>Product A3</t>
  </si>
  <si>
    <t>T202508-00011</t>
  </si>
  <si>
    <t>S013</t>
  </si>
  <si>
    <t>Agent 13</t>
  </si>
  <si>
    <t>C0178</t>
  </si>
  <si>
    <t>Customer 178</t>
  </si>
  <si>
    <t>P004</t>
  </si>
  <si>
    <t>Product A4</t>
  </si>
  <si>
    <t>T202508-00012</t>
  </si>
  <si>
    <t>S014</t>
  </si>
  <si>
    <t>Agent 14</t>
  </si>
  <si>
    <t>C0105</t>
  </si>
  <si>
    <t>Customer 105</t>
  </si>
  <si>
    <t>P009</t>
  </si>
  <si>
    <t>Product A9</t>
  </si>
  <si>
    <t>T202508-00013</t>
  </si>
  <si>
    <t>C0053</t>
  </si>
  <si>
    <t>Customer 53</t>
  </si>
  <si>
    <t>P022</t>
  </si>
  <si>
    <t>Product C2</t>
  </si>
  <si>
    <t>T202508-00014</t>
  </si>
  <si>
    <t>S025</t>
  </si>
  <si>
    <t>Agent 25</t>
  </si>
  <si>
    <t>C0150</t>
  </si>
  <si>
    <t>Customer 150</t>
  </si>
  <si>
    <t>T202508-00015</t>
  </si>
  <si>
    <t>C0196</t>
  </si>
  <si>
    <t>Customer 196</t>
  </si>
  <si>
    <t>P015</t>
  </si>
  <si>
    <t>Product B5</t>
  </si>
  <si>
    <t>T202508-00016</t>
  </si>
  <si>
    <t>S012</t>
  </si>
  <si>
    <t>Agent 12</t>
  </si>
  <si>
    <t>C0077</t>
  </si>
  <si>
    <t>Customer 77</t>
  </si>
  <si>
    <t>P019</t>
  </si>
  <si>
    <t>Product B9</t>
  </si>
  <si>
    <t>T202508-00017</t>
  </si>
  <si>
    <t>S024</t>
  </si>
  <si>
    <t>Agent 24</t>
  </si>
  <si>
    <t>C0189</t>
  </si>
  <si>
    <t>Customer 189</t>
  </si>
  <si>
    <t>P014</t>
  </si>
  <si>
    <t>Product B4</t>
  </si>
  <si>
    <t>T202508-00018</t>
  </si>
  <si>
    <t>S008</t>
  </si>
  <si>
    <t>Agent 8</t>
  </si>
  <si>
    <t>C0125</t>
  </si>
  <si>
    <t>Customer 125</t>
  </si>
  <si>
    <t>T202508-00019</t>
  </si>
  <si>
    <t>S001</t>
  </si>
  <si>
    <t>Agent 1</t>
  </si>
  <si>
    <t>C0100</t>
  </si>
  <si>
    <t>Customer 100</t>
  </si>
  <si>
    <t>T202508-00020</t>
  </si>
  <si>
    <t>C0186</t>
  </si>
  <si>
    <t>Customer 186</t>
  </si>
  <si>
    <t>P005</t>
  </si>
  <si>
    <t>Product A5</t>
  </si>
  <si>
    <t>T202508-00021</t>
  </si>
  <si>
    <t>C0160</t>
  </si>
  <si>
    <t>Customer 160</t>
  </si>
  <si>
    <t>T202508-00022</t>
  </si>
  <si>
    <t>S019</t>
  </si>
  <si>
    <t>Agent 19</t>
  </si>
  <si>
    <t>C0170</t>
  </si>
  <si>
    <t>Customer 170</t>
  </si>
  <si>
    <t>P001</t>
  </si>
  <si>
    <t>Product A1</t>
  </si>
  <si>
    <t>T202508-00023</t>
  </si>
  <si>
    <t>C0119</t>
  </si>
  <si>
    <t>Customer 119</t>
  </si>
  <si>
    <t>T202508-00024</t>
  </si>
  <si>
    <t>S011</t>
  </si>
  <si>
    <t>Agent 11</t>
  </si>
  <si>
    <t>C0055</t>
  </si>
  <si>
    <t>Customer 55</t>
  </si>
  <si>
    <t>T202508-00025</t>
  </si>
  <si>
    <t>C0098</t>
  </si>
  <si>
    <t>Customer 98</t>
  </si>
  <si>
    <t>T202508-00026</t>
  </si>
  <si>
    <t>C0021</t>
  </si>
  <si>
    <t>Customer 21</t>
  </si>
  <si>
    <t>T202508-00027</t>
  </si>
  <si>
    <t>C0090</t>
  </si>
  <si>
    <t>Customer 90</t>
  </si>
  <si>
    <t>T202508-00028</t>
  </si>
  <si>
    <t>S021</t>
  </si>
  <si>
    <t>Agent 21</t>
  </si>
  <si>
    <t>C0011</t>
  </si>
  <si>
    <t>Customer 11</t>
  </si>
  <si>
    <t>T202508-00029</t>
  </si>
  <si>
    <t>C0006</t>
  </si>
  <si>
    <t>Customer 6</t>
  </si>
  <si>
    <t>P016</t>
  </si>
  <si>
    <t>Product B6</t>
  </si>
  <si>
    <t>T202508-00030</t>
  </si>
  <si>
    <t>C0172</t>
  </si>
  <si>
    <t>Customer 172</t>
  </si>
  <si>
    <t>T202508-00031</t>
  </si>
  <si>
    <t>C0066</t>
  </si>
  <si>
    <t>Customer 66</t>
  </si>
  <si>
    <t>P020</t>
  </si>
  <si>
    <t>Product B10</t>
  </si>
  <si>
    <t>T202508-00032</t>
  </si>
  <si>
    <t>C0192</t>
  </si>
  <si>
    <t>Customer 192</t>
  </si>
  <si>
    <t>P018</t>
  </si>
  <si>
    <t>Product B8</t>
  </si>
  <si>
    <t>T202508-00033</t>
  </si>
  <si>
    <t>S006</t>
  </si>
  <si>
    <t>Agent 6</t>
  </si>
  <si>
    <t>C0080</t>
  </si>
  <si>
    <t>Customer 80</t>
  </si>
  <si>
    <t>T202508-00034</t>
  </si>
  <si>
    <t>S010</t>
  </si>
  <si>
    <t>Agent 10</t>
  </si>
  <si>
    <t>C0148</t>
  </si>
  <si>
    <t>Customer 148</t>
  </si>
  <si>
    <t>P017</t>
  </si>
  <si>
    <t>Product B7</t>
  </si>
  <si>
    <t>T202508-00035</t>
  </si>
  <si>
    <t>C0051</t>
  </si>
  <si>
    <t>Customer 51</t>
  </si>
  <si>
    <t>P002</t>
  </si>
  <si>
    <t>Product A2</t>
  </si>
  <si>
    <t>T202508-00036</t>
  </si>
  <si>
    <t>C0063</t>
  </si>
  <si>
    <t>Customer 63</t>
  </si>
  <si>
    <t>T202508-00037</t>
  </si>
  <si>
    <t>C0176</t>
  </si>
  <si>
    <t>Customer 176</t>
  </si>
  <si>
    <t>T202508-00038</t>
  </si>
  <si>
    <t>C0201</t>
  </si>
  <si>
    <t>Customer 201</t>
  </si>
  <si>
    <t>T202508-00039</t>
  </si>
  <si>
    <t>S022</t>
  </si>
  <si>
    <t>Agent 22</t>
  </si>
  <si>
    <t>C0095</t>
  </si>
  <si>
    <t>Customer 95</t>
  </si>
  <si>
    <t>T202508-00040</t>
  </si>
  <si>
    <t>C0218</t>
  </si>
  <si>
    <t>Customer 218</t>
  </si>
  <si>
    <t>P011</t>
  </si>
  <si>
    <t>Product B1</t>
  </si>
  <si>
    <t>T202508-00041</t>
  </si>
  <si>
    <t>C0093</t>
  </si>
  <si>
    <t>Customer 93</t>
  </si>
  <si>
    <t>T202508-00042</t>
  </si>
  <si>
    <t>C0112</t>
  </si>
  <si>
    <t>Customer 112</t>
  </si>
  <si>
    <t>T202508-00043</t>
  </si>
  <si>
    <t>C0070</t>
  </si>
  <si>
    <t>Customer 70</t>
  </si>
  <si>
    <t>T202508-00044</t>
  </si>
  <si>
    <t>C0120</t>
  </si>
  <si>
    <t>Customer 120</t>
  </si>
  <si>
    <t>T202508-00045</t>
  </si>
  <si>
    <t>S009</t>
  </si>
  <si>
    <t>Agent 9</t>
  </si>
  <si>
    <t>C0083</t>
  </si>
  <si>
    <t>Customer 83</t>
  </si>
  <si>
    <t>P023</t>
  </si>
  <si>
    <t>Product C3</t>
  </si>
  <si>
    <t>T202508-00046</t>
  </si>
  <si>
    <t>C0116</t>
  </si>
  <si>
    <t>Customer 116</t>
  </si>
  <si>
    <t>T202508-00047</t>
  </si>
  <si>
    <t>P010</t>
  </si>
  <si>
    <t>Product A10</t>
  </si>
  <si>
    <t>T202508-00048</t>
  </si>
  <si>
    <t>C0084</t>
  </si>
  <si>
    <t>Customer 84</t>
  </si>
  <si>
    <t>T202508-00049</t>
  </si>
  <si>
    <t>S026</t>
  </si>
  <si>
    <t>Agent 26</t>
  </si>
  <si>
    <t>C0067</t>
  </si>
  <si>
    <t>Customer 67</t>
  </si>
  <si>
    <t>T202508-00050</t>
  </si>
  <si>
    <t>C0071</t>
  </si>
  <si>
    <t>Customer 71</t>
  </si>
  <si>
    <t>T202508-00051</t>
  </si>
  <si>
    <t>S007</t>
  </si>
  <si>
    <t>Agent 7</t>
  </si>
  <si>
    <t>C0022</t>
  </si>
  <si>
    <t>Customer 22</t>
  </si>
  <si>
    <t>T202508-00052</t>
  </si>
  <si>
    <t>S018</t>
  </si>
  <si>
    <t>Agent 18</t>
  </si>
  <si>
    <t>C0195</t>
  </si>
  <si>
    <t>Customer 195</t>
  </si>
  <si>
    <t>T202508-00053</t>
  </si>
  <si>
    <t>C0126</t>
  </si>
  <si>
    <t>Customer 126</t>
  </si>
  <si>
    <t>T202508-00054</t>
  </si>
  <si>
    <t>C0057</t>
  </si>
  <si>
    <t>Customer 57</t>
  </si>
  <si>
    <t>T202508-00055</t>
  </si>
  <si>
    <t>C0149</t>
  </si>
  <si>
    <t>Customer 149</t>
  </si>
  <si>
    <t>T202508-00056</t>
  </si>
  <si>
    <t>C0109</t>
  </si>
  <si>
    <t>Customer 109</t>
  </si>
  <si>
    <t>P030</t>
  </si>
  <si>
    <t>Product C10</t>
  </si>
  <si>
    <t>T202508-00057</t>
  </si>
  <si>
    <t>C0180</t>
  </si>
  <si>
    <t>Customer 180</t>
  </si>
  <si>
    <t>T202508-00058</t>
  </si>
  <si>
    <t>C0031</t>
  </si>
  <si>
    <t>Customer 31</t>
  </si>
  <si>
    <t>T202508-00059</t>
  </si>
  <si>
    <t>C0138</t>
  </si>
  <si>
    <t>Customer 138</t>
  </si>
  <si>
    <t>T202508-00060</t>
  </si>
  <si>
    <t>C0056</t>
  </si>
  <si>
    <t>Customer 56</t>
  </si>
  <si>
    <t>T202508-00061</t>
  </si>
  <si>
    <t>T202508-00062</t>
  </si>
  <si>
    <t>C0050</t>
  </si>
  <si>
    <t>Customer 50</t>
  </si>
  <si>
    <t>P008</t>
  </si>
  <si>
    <t>Product A8</t>
  </si>
  <si>
    <t>T202508-00063</t>
  </si>
  <si>
    <t>C0004</t>
  </si>
  <si>
    <t>Customer 4</t>
  </si>
  <si>
    <t>T202508-00064</t>
  </si>
  <si>
    <t>C0014</t>
  </si>
  <si>
    <t>Customer 14</t>
  </si>
  <si>
    <t>T202508-00065</t>
  </si>
  <si>
    <t>P024</t>
  </si>
  <si>
    <t>Product C4</t>
  </si>
  <si>
    <t>T202508-00066</t>
  </si>
  <si>
    <t>T202508-00067</t>
  </si>
  <si>
    <t>S015</t>
  </si>
  <si>
    <t>Agent 15</t>
  </si>
  <si>
    <t>C0088</t>
  </si>
  <si>
    <t>Customer 88</t>
  </si>
  <si>
    <t>T202508-00068</t>
  </si>
  <si>
    <t>C0123</t>
  </si>
  <si>
    <t>Customer 123</t>
  </si>
  <si>
    <t>T202508-00069</t>
  </si>
  <si>
    <t>C0019</t>
  </si>
  <si>
    <t>Customer 19</t>
  </si>
  <si>
    <t>T202508-00070</t>
  </si>
  <si>
    <t>C0039</t>
  </si>
  <si>
    <t>Customer 39</t>
  </si>
  <si>
    <t>P021</t>
  </si>
  <si>
    <t>Product C1</t>
  </si>
  <si>
    <t>T202508-00071</t>
  </si>
  <si>
    <t>T202508-00072</t>
  </si>
  <si>
    <t>C0203</t>
  </si>
  <si>
    <t>Customer 203</t>
  </si>
  <si>
    <t>T202508-00073</t>
  </si>
  <si>
    <t>P026</t>
  </si>
  <si>
    <t>Product C6</t>
  </si>
  <si>
    <t>T202508-00074</t>
  </si>
  <si>
    <t>C0110</t>
  </si>
  <si>
    <t>Customer 110</t>
  </si>
  <si>
    <t>T202508-00075</t>
  </si>
  <si>
    <t>C0190</t>
  </si>
  <si>
    <t>Customer 190</t>
  </si>
  <si>
    <t>T202508-00076</t>
  </si>
  <si>
    <t>T202508-00077</t>
  </si>
  <si>
    <t>C0045</t>
  </si>
  <si>
    <t>Customer 45</t>
  </si>
  <si>
    <t>T202508-00078</t>
  </si>
  <si>
    <t>T202508-00079</t>
  </si>
  <si>
    <t>C0060</t>
  </si>
  <si>
    <t>Customer 60</t>
  </si>
  <si>
    <t>T202508-00080</t>
  </si>
  <si>
    <t>C0117</t>
  </si>
  <si>
    <t>Customer 117</t>
  </si>
  <si>
    <t>T202508-00081</t>
  </si>
  <si>
    <t>C0202</t>
  </si>
  <si>
    <t>Customer 202</t>
  </si>
  <si>
    <t>T202508-00082</t>
  </si>
  <si>
    <t>T202508-00083</t>
  </si>
  <si>
    <t>T202508-00084</t>
  </si>
  <si>
    <t>C0043</t>
  </si>
  <si>
    <t>Customer 43</t>
  </si>
  <si>
    <t>T202508-00085</t>
  </si>
  <si>
    <t>C0146</t>
  </si>
  <si>
    <t>Customer 146</t>
  </si>
  <si>
    <t>P027</t>
  </si>
  <si>
    <t>Product C7</t>
  </si>
  <si>
    <t>T202508-00086</t>
  </si>
  <si>
    <t>C0177</t>
  </si>
  <si>
    <t>Customer 177</t>
  </si>
  <si>
    <t>T202508-00087</t>
  </si>
  <si>
    <t>C0129</t>
  </si>
  <si>
    <t>Customer 129</t>
  </si>
  <si>
    <t>T202508-00088</t>
  </si>
  <si>
    <t>T202508-00089</t>
  </si>
  <si>
    <t>C0065</t>
  </si>
  <si>
    <t>Customer 65</t>
  </si>
  <si>
    <t>T202508-00090</t>
  </si>
  <si>
    <t>C0215</t>
  </si>
  <si>
    <t>Customer 215</t>
  </si>
  <si>
    <t>T202508-00091</t>
  </si>
  <si>
    <t>T202508-00092</t>
  </si>
  <si>
    <t>T202508-00093</t>
  </si>
  <si>
    <t>C0114</t>
  </si>
  <si>
    <t>Customer 114</t>
  </si>
  <si>
    <t>T202508-00094</t>
  </si>
  <si>
    <t>C0163</t>
  </si>
  <si>
    <t>Customer 163</t>
  </si>
  <si>
    <t>T202508-00095</t>
  </si>
  <si>
    <t>T202508-00096</t>
  </si>
  <si>
    <t>C0042</t>
  </si>
  <si>
    <t>Customer 42</t>
  </si>
  <si>
    <t>T202508-00097</t>
  </si>
  <si>
    <t>T202508-00098</t>
  </si>
  <si>
    <t>T202508-00099</t>
  </si>
  <si>
    <t>S004</t>
  </si>
  <si>
    <t>Agent 4</t>
  </si>
  <si>
    <t>C0198</t>
  </si>
  <si>
    <t>Customer 198</t>
  </si>
  <si>
    <t>T202508-00100</t>
  </si>
  <si>
    <t>C0169</t>
  </si>
  <si>
    <t>Customer 169</t>
  </si>
  <si>
    <t>T202508-00101</t>
  </si>
  <si>
    <t>C0049</t>
  </si>
  <si>
    <t>Customer 49</t>
  </si>
  <si>
    <t>P013</t>
  </si>
  <si>
    <t>Product B3</t>
  </si>
  <si>
    <t>T202508-00102</t>
  </si>
  <si>
    <t>T202508-00103</t>
  </si>
  <si>
    <t>T202508-00104</t>
  </si>
  <si>
    <t>C0179</t>
  </si>
  <si>
    <t>Customer 179</t>
  </si>
  <si>
    <t>T202508-00105</t>
  </si>
  <si>
    <t>C0205</t>
  </si>
  <si>
    <t>Customer 205</t>
  </si>
  <si>
    <t>T202508-00106</t>
  </si>
  <si>
    <t>T202508-00107</t>
  </si>
  <si>
    <t>C0030</t>
  </si>
  <si>
    <t>Customer 30</t>
  </si>
  <si>
    <t>T202508-00108</t>
  </si>
  <si>
    <t>C0040</t>
  </si>
  <si>
    <t>Customer 40</t>
  </si>
  <si>
    <t>T202508-00109</t>
  </si>
  <si>
    <t>S017</t>
  </si>
  <si>
    <t>Agent 17</t>
  </si>
  <si>
    <t>C0181</t>
  </si>
  <si>
    <t>Customer 181</t>
  </si>
  <si>
    <t>T202508-00110</t>
  </si>
  <si>
    <t>T202508-00111</t>
  </si>
  <si>
    <t>C0154</t>
  </si>
  <si>
    <t>Customer 154</t>
  </si>
  <si>
    <t>T202508-00112</t>
  </si>
  <si>
    <t>S003</t>
  </si>
  <si>
    <t>Agent 3</t>
  </si>
  <si>
    <t>T202508-00113</t>
  </si>
  <si>
    <t>T202508-00114</t>
  </si>
  <si>
    <t>T202508-00115</t>
  </si>
  <si>
    <t>T202508-00116</t>
  </si>
  <si>
    <t>C0142</t>
  </si>
  <si>
    <t>Customer 142</t>
  </si>
  <si>
    <t>T202508-00117</t>
  </si>
  <si>
    <t>T202508-00118</t>
  </si>
  <si>
    <t>C0099</t>
  </si>
  <si>
    <t>Customer 99</t>
  </si>
  <si>
    <t>T202508-00119</t>
  </si>
  <si>
    <t>T202508-00120</t>
  </si>
  <si>
    <t>T202508-00121</t>
  </si>
  <si>
    <t>C0167</t>
  </si>
  <si>
    <t>Customer 167</t>
  </si>
  <si>
    <t>T202508-00122</t>
  </si>
  <si>
    <t>C0033</t>
  </si>
  <si>
    <t>Customer 33</t>
  </si>
  <si>
    <t>T202508-00123</t>
  </si>
  <si>
    <t>C0026</t>
  </si>
  <si>
    <t>Customer 26</t>
  </si>
  <si>
    <t>T202508-00124</t>
  </si>
  <si>
    <t>T202508-00125</t>
  </si>
  <si>
    <t>C0168</t>
  </si>
  <si>
    <t>Customer 168</t>
  </si>
  <si>
    <t>P029</t>
  </si>
  <si>
    <t>Product C9</t>
  </si>
  <si>
    <t>T202508-00126</t>
  </si>
  <si>
    <t>C0068</t>
  </si>
  <si>
    <t>Customer 68</t>
  </si>
  <si>
    <t>T202508-00127</t>
  </si>
  <si>
    <t>T202508-00128</t>
  </si>
  <si>
    <t>T202508-00129</t>
  </si>
  <si>
    <t>T202508-00130</t>
  </si>
  <si>
    <t>C0018</t>
  </si>
  <si>
    <t>Customer 18</t>
  </si>
  <si>
    <t>T202508-00131</t>
  </si>
  <si>
    <t>C0059</t>
  </si>
  <si>
    <t>Customer 59</t>
  </si>
  <si>
    <t>T202508-00132</t>
  </si>
  <si>
    <t>T202508-00133</t>
  </si>
  <si>
    <t>T202508-00134</t>
  </si>
  <si>
    <t>C0204</t>
  </si>
  <si>
    <t>Customer 204</t>
  </si>
  <si>
    <t>T202508-00135</t>
  </si>
  <si>
    <t>C0038</t>
  </si>
  <si>
    <t>Customer 38</t>
  </si>
  <si>
    <t>T202508-00136</t>
  </si>
  <si>
    <t>T202508-00137</t>
  </si>
  <si>
    <t>T202508-00138</t>
  </si>
  <si>
    <t>T202508-00139</t>
  </si>
  <si>
    <t>C0118</t>
  </si>
  <si>
    <t>Customer 118</t>
  </si>
  <si>
    <t>T202508-00140</t>
  </si>
  <si>
    <t>T202508-00141</t>
  </si>
  <si>
    <t>T202508-00142</t>
  </si>
  <si>
    <t>T202508-00143</t>
  </si>
  <si>
    <t>C0217</t>
  </si>
  <si>
    <t>Customer 217</t>
  </si>
  <si>
    <t>T202508-00144</t>
  </si>
  <si>
    <t>C0028</t>
  </si>
  <si>
    <t>Customer 28</t>
  </si>
  <si>
    <t>T202508-00145</t>
  </si>
  <si>
    <t>C0076</t>
  </si>
  <si>
    <t>Customer 76</t>
  </si>
  <si>
    <t>T202508-00146</t>
  </si>
  <si>
    <t>T202508-00147</t>
  </si>
  <si>
    <t>T202508-00148</t>
  </si>
  <si>
    <t>C0191</t>
  </si>
  <si>
    <t>Customer 191</t>
  </si>
  <si>
    <t>T202508-00149</t>
  </si>
  <si>
    <t>T202508-00150</t>
  </si>
  <si>
    <t>T202508-00151</t>
  </si>
  <si>
    <t>C0197</t>
  </si>
  <si>
    <t>Customer 197</t>
  </si>
  <si>
    <t>T202508-00152</t>
  </si>
  <si>
    <t>T202508-00153</t>
  </si>
  <si>
    <t>C0009</t>
  </si>
  <si>
    <t>Customer 9</t>
  </si>
  <si>
    <t>T202508-00154</t>
  </si>
  <si>
    <t>T202508-00155</t>
  </si>
  <si>
    <t>C0034</t>
  </si>
  <si>
    <t>Customer 34</t>
  </si>
  <si>
    <t>T202508-00156</t>
  </si>
  <si>
    <t>T202508-00157</t>
  </si>
  <si>
    <t>C0124</t>
  </si>
  <si>
    <t>Customer 124</t>
  </si>
  <si>
    <t>T202508-00158</t>
  </si>
  <si>
    <t>C0087</t>
  </si>
  <si>
    <t>Customer 87</t>
  </si>
  <si>
    <t>T202508-00159</t>
  </si>
  <si>
    <t>C0037</t>
  </si>
  <si>
    <t>Customer 37</t>
  </si>
  <si>
    <t>T202508-00160</t>
  </si>
  <si>
    <t>T202508-00161</t>
  </si>
  <si>
    <t>T202508-00162</t>
  </si>
  <si>
    <t>T202508-00163</t>
  </si>
  <si>
    <t>C0173</t>
  </si>
  <si>
    <t>Customer 173</t>
  </si>
  <si>
    <t>T202508-00164</t>
  </si>
  <si>
    <t>C0211</t>
  </si>
  <si>
    <t>Customer 211</t>
  </si>
  <si>
    <t>T202508-00165</t>
  </si>
  <si>
    <t>T202508-00166</t>
  </si>
  <si>
    <t>T202508-00167</t>
  </si>
  <si>
    <t>T202508-00168</t>
  </si>
  <si>
    <t>T202508-00169</t>
  </si>
  <si>
    <t>C0078</t>
  </si>
  <si>
    <t>Customer 78</t>
  </si>
  <si>
    <t>T202508-00170</t>
  </si>
  <si>
    <t>T202508-00171</t>
  </si>
  <si>
    <t>T202508-00172</t>
  </si>
  <si>
    <t>T202508-00173</t>
  </si>
  <si>
    <t>C0214</t>
  </si>
  <si>
    <t>Customer 214</t>
  </si>
  <si>
    <t>T202508-00174</t>
  </si>
  <si>
    <t>T202508-00175</t>
  </si>
  <si>
    <t>C0061</t>
  </si>
  <si>
    <t>Customer 61</t>
  </si>
  <si>
    <t>T202508-00176</t>
  </si>
  <si>
    <t>C0140</t>
  </si>
  <si>
    <t>Customer 140</t>
  </si>
  <si>
    <t>T202508-00177</t>
  </si>
  <si>
    <t>C0102</t>
  </si>
  <si>
    <t>Customer 102</t>
  </si>
  <si>
    <t>T202508-00178</t>
  </si>
  <si>
    <t>T202508-00179</t>
  </si>
  <si>
    <t>T202508-00180</t>
  </si>
  <si>
    <t>C0086</t>
  </si>
  <si>
    <t>Customer 86</t>
  </si>
  <si>
    <t>T202508-00181</t>
  </si>
  <si>
    <t>T202508-00182</t>
  </si>
  <si>
    <t>C0151</t>
  </si>
  <si>
    <t>Customer 151</t>
  </si>
  <si>
    <t>T202508-00183</t>
  </si>
  <si>
    <t>T202508-00184</t>
  </si>
  <si>
    <t>C0220</t>
  </si>
  <si>
    <t>Customer 220</t>
  </si>
  <si>
    <t>T202508-00185</t>
  </si>
  <si>
    <t>T202508-00186</t>
  </si>
  <si>
    <t>T202508-00187</t>
  </si>
  <si>
    <t>C0005</t>
  </si>
  <si>
    <t>Customer 5</t>
  </si>
  <si>
    <t>T202508-00188</t>
  </si>
  <si>
    <t>C0108</t>
  </si>
  <si>
    <t>Customer 108</t>
  </si>
  <si>
    <t>T202508-00189</t>
  </si>
  <si>
    <t>C0115</t>
  </si>
  <si>
    <t>Customer 115</t>
  </si>
  <si>
    <t>T202508-00190</t>
  </si>
  <si>
    <t>T202508-00191</t>
  </si>
  <si>
    <t>T202508-00192</t>
  </si>
  <si>
    <t>T202508-00193</t>
  </si>
  <si>
    <t>T202508-00194</t>
  </si>
  <si>
    <t>C0183</t>
  </si>
  <si>
    <t>Customer 183</t>
  </si>
  <si>
    <t>T202508-00195</t>
  </si>
  <si>
    <t>T202508-00196</t>
  </si>
  <si>
    <t>T202508-00197</t>
  </si>
  <si>
    <t>T202508-00198</t>
  </si>
  <si>
    <t>C0130</t>
  </si>
  <si>
    <t>Customer 130</t>
  </si>
  <si>
    <t>T202508-00199</t>
  </si>
  <si>
    <t>T202508-00200</t>
  </si>
  <si>
    <t>T202508-00201</t>
  </si>
  <si>
    <t>T202508-00202</t>
  </si>
  <si>
    <t>C0187</t>
  </si>
  <si>
    <t>Customer 187</t>
  </si>
  <si>
    <t>T202508-00203</t>
  </si>
  <si>
    <t>T202508-00204</t>
  </si>
  <si>
    <t>T202508-00205</t>
  </si>
  <si>
    <t>C0025</t>
  </si>
  <si>
    <t>Customer 25</t>
  </si>
  <si>
    <t>T202508-00206</t>
  </si>
  <si>
    <t>T202508-00207</t>
  </si>
  <si>
    <t>T202508-00208</t>
  </si>
  <si>
    <t>C0193</t>
  </si>
  <si>
    <t>Customer 193</t>
  </si>
  <si>
    <t>T202508-00209</t>
  </si>
  <si>
    <t>T202508-00210</t>
  </si>
  <si>
    <t>T202508-00211</t>
  </si>
  <si>
    <t>T202508-00212</t>
  </si>
  <si>
    <t>T202508-00213</t>
  </si>
  <si>
    <t>T202508-00214</t>
  </si>
  <si>
    <t>C0158</t>
  </si>
  <si>
    <t>Customer 158</t>
  </si>
  <si>
    <t>T202508-00215</t>
  </si>
  <si>
    <t>T202508-00216</t>
  </si>
  <si>
    <t>T202508-00217</t>
  </si>
  <si>
    <t>T202508-00218</t>
  </si>
  <si>
    <t>C0103</t>
  </si>
  <si>
    <t>Customer 103</t>
  </si>
  <si>
    <t>T202508-00219</t>
  </si>
  <si>
    <t>C0024</t>
  </si>
  <si>
    <t>Customer 24</t>
  </si>
  <si>
    <t>T202508-00220</t>
  </si>
  <si>
    <t>T202508-00221</t>
  </si>
  <si>
    <t>T202508-00222</t>
  </si>
  <si>
    <t>T202508-00223</t>
  </si>
  <si>
    <t>T202508-00224</t>
  </si>
  <si>
    <t>T202508-00225</t>
  </si>
  <si>
    <t>C0194</t>
  </si>
  <si>
    <t>Customer 194</t>
  </si>
  <si>
    <t>T202508-00226</t>
  </si>
  <si>
    <t>C0073</t>
  </si>
  <si>
    <t>Customer 73</t>
  </si>
  <si>
    <t>T202508-00227</t>
  </si>
  <si>
    <t>C0171</t>
  </si>
  <si>
    <t>Customer 171</t>
  </si>
  <si>
    <t>T202508-00228</t>
  </si>
  <si>
    <t>C0015</t>
  </si>
  <si>
    <t>Customer 15</t>
  </si>
  <si>
    <t>T202508-00229</t>
  </si>
  <si>
    <t>T202508-00230</t>
  </si>
  <si>
    <t>T202508-00231</t>
  </si>
  <si>
    <t>T202508-00232</t>
  </si>
  <si>
    <t>C0144</t>
  </si>
  <si>
    <t>Customer 144</t>
  </si>
  <si>
    <t>T202508-00233</t>
  </si>
  <si>
    <t>T202508-00234</t>
  </si>
  <si>
    <t>C0020</t>
  </si>
  <si>
    <t>Customer 20</t>
  </si>
  <si>
    <t>T202508-00235</t>
  </si>
  <si>
    <t>C0104</t>
  </si>
  <si>
    <t>Customer 104</t>
  </si>
  <si>
    <t>T202508-00236</t>
  </si>
  <si>
    <t>T202508-00237</t>
  </si>
  <si>
    <t>C0159</t>
  </si>
  <si>
    <t>Customer 159</t>
  </si>
  <si>
    <t>T202508-00238</t>
  </si>
  <si>
    <t>C0023</t>
  </si>
  <si>
    <t>Customer 23</t>
  </si>
  <si>
    <t>T202508-00239</t>
  </si>
  <si>
    <t>T202508-00240</t>
  </si>
  <si>
    <t>T202508-00241</t>
  </si>
  <si>
    <t>C0044</t>
  </si>
  <si>
    <t>Customer 44</t>
  </si>
  <si>
    <t>T202508-00242</t>
  </si>
  <si>
    <t>C0131</t>
  </si>
  <si>
    <t>Customer 131</t>
  </si>
  <si>
    <t>T202508-00243</t>
  </si>
  <si>
    <t>T202508-00244</t>
  </si>
  <si>
    <t>T202508-00245</t>
  </si>
  <si>
    <t>C0155</t>
  </si>
  <si>
    <t>Customer 155</t>
  </si>
  <si>
    <t>T202508-00246</t>
  </si>
  <si>
    <t>C0046</t>
  </si>
  <si>
    <t>Customer 46</t>
  </si>
  <si>
    <t>T202508-00247</t>
  </si>
  <si>
    <t>T202508-00248</t>
  </si>
  <si>
    <t>C0145</t>
  </si>
  <si>
    <t>Customer 145</t>
  </si>
  <si>
    <t>T202508-00249</t>
  </si>
  <si>
    <t>T202508-00250</t>
  </si>
  <si>
    <t>T202508-00251</t>
  </si>
  <si>
    <t>C0091</t>
  </si>
  <si>
    <t>Customer 91</t>
  </si>
  <si>
    <t>T202508-00252</t>
  </si>
  <si>
    <t>C0010</t>
  </si>
  <si>
    <t>Customer 10</t>
  </si>
  <si>
    <t>T202508-00253</t>
  </si>
  <si>
    <t>C0219</t>
  </si>
  <si>
    <t>Customer 219</t>
  </si>
  <si>
    <t>T202508-00254</t>
  </si>
  <si>
    <t>T202508-00255</t>
  </si>
  <si>
    <t>T202508-00256</t>
  </si>
  <si>
    <t>T202508-00257</t>
  </si>
  <si>
    <t>T202508-00258</t>
  </si>
  <si>
    <t>T202508-00259</t>
  </si>
  <si>
    <t>C0113</t>
  </si>
  <si>
    <t>Customer 113</t>
  </si>
  <si>
    <t>T202508-00260</t>
  </si>
  <si>
    <t>C0041</t>
  </si>
  <si>
    <t>Customer 41</t>
  </si>
  <si>
    <t>T202508-00261</t>
  </si>
  <si>
    <t>C0199</t>
  </si>
  <si>
    <t>Customer 199</t>
  </si>
  <si>
    <t>T202508-00262</t>
  </si>
  <si>
    <t>C0162</t>
  </si>
  <si>
    <t>Customer 162</t>
  </si>
  <si>
    <t>T202508-00263</t>
  </si>
  <si>
    <t>T202508-00264</t>
  </si>
  <si>
    <t>T202508-00265</t>
  </si>
  <si>
    <t>T202508-00266</t>
  </si>
  <si>
    <t>T202508-00267</t>
  </si>
  <si>
    <t>C0101</t>
  </si>
  <si>
    <t>Customer 101</t>
  </si>
  <si>
    <t>T202508-00268</t>
  </si>
  <si>
    <t>T202508-00269</t>
  </si>
  <si>
    <t>C0209</t>
  </si>
  <si>
    <t>Customer 209</t>
  </si>
  <si>
    <t>T202508-00270</t>
  </si>
  <si>
    <t>T202508-00271</t>
  </si>
  <si>
    <t>T202508-00272</t>
  </si>
  <si>
    <t>C0047</t>
  </si>
  <si>
    <t>Customer 47</t>
  </si>
  <si>
    <t>T202508-00273</t>
  </si>
  <si>
    <t>T202508-00274</t>
  </si>
  <si>
    <t>T202508-00275</t>
  </si>
  <si>
    <t>T202508-00276</t>
  </si>
  <si>
    <t>T202508-00277</t>
  </si>
  <si>
    <t>C0097</t>
  </si>
  <si>
    <t>Customer 97</t>
  </si>
  <si>
    <t>T202508-00278</t>
  </si>
  <si>
    <t>T202508-00279</t>
  </si>
  <si>
    <t>C0012</t>
  </si>
  <si>
    <t>Customer 12</t>
  </si>
  <si>
    <t>T202508-00280</t>
  </si>
  <si>
    <t>T202508-00281</t>
  </si>
  <si>
    <t>T202508-00282</t>
  </si>
  <si>
    <t>T202508-00283</t>
  </si>
  <si>
    <t>C0147</t>
  </si>
  <si>
    <t>Customer 147</t>
  </si>
  <si>
    <t>T202508-00284</t>
  </si>
  <si>
    <t>C0200</t>
  </si>
  <si>
    <t>Customer 200</t>
  </si>
  <si>
    <t>T202508-00285</t>
  </si>
  <si>
    <t>C0210</t>
  </si>
  <si>
    <t>Customer 210</t>
  </si>
  <si>
    <t>T202508-00286</t>
  </si>
  <si>
    <t>T202508-00287</t>
  </si>
  <si>
    <t>T202508-00288</t>
  </si>
  <si>
    <t>T202508-00289</t>
  </si>
  <si>
    <t>T202508-00290</t>
  </si>
  <si>
    <t>T202508-00291</t>
  </si>
  <si>
    <t>T202508-00292</t>
  </si>
  <si>
    <t>T202508-00293</t>
  </si>
  <si>
    <t>C0058</t>
  </si>
  <si>
    <t>Customer 58</t>
  </si>
  <si>
    <t>T202508-00294</t>
  </si>
  <si>
    <t>T202508-00295</t>
  </si>
  <si>
    <t>T202508-00296</t>
  </si>
  <si>
    <t>C0036</t>
  </si>
  <si>
    <t>Customer 36</t>
  </si>
  <si>
    <t>T202508-00297</t>
  </si>
  <si>
    <t>C0002</t>
  </si>
  <si>
    <t>Customer 2</t>
  </si>
  <si>
    <t>T202508-00298</t>
  </si>
  <si>
    <t>T202508-00299</t>
  </si>
  <si>
    <t>T202508-00300</t>
  </si>
  <si>
    <t>C0032</t>
  </si>
  <si>
    <t>Customer 32</t>
  </si>
  <si>
    <t>T202508-00301</t>
  </si>
  <si>
    <t>T202508-00302</t>
  </si>
  <si>
    <t>C0128</t>
  </si>
  <si>
    <t>Customer 128</t>
  </si>
  <si>
    <t>T202508-00303</t>
  </si>
  <si>
    <t>T202508-00304</t>
  </si>
  <si>
    <t>C0001</t>
  </si>
  <si>
    <t>Customer 1</t>
  </si>
  <si>
    <t>T202508-00305</t>
  </si>
  <si>
    <t>C0048</t>
  </si>
  <si>
    <t>Customer 48</t>
  </si>
  <si>
    <t>T202508-00306</t>
  </si>
  <si>
    <t>T202508-00307</t>
  </si>
  <si>
    <t>T202508-00308</t>
  </si>
  <si>
    <t>T202508-00309</t>
  </si>
  <si>
    <t>T202508-00310</t>
  </si>
  <si>
    <t>C0188</t>
  </si>
  <si>
    <t>Customer 188</t>
  </si>
  <si>
    <t>T202508-00311</t>
  </si>
  <si>
    <t>T202508-00312</t>
  </si>
  <si>
    <t>T202508-00313</t>
  </si>
  <si>
    <t>T202508-00314</t>
  </si>
  <si>
    <t>T202508-00315</t>
  </si>
  <si>
    <t>T202508-00316</t>
  </si>
  <si>
    <t>C0052</t>
  </si>
  <si>
    <t>Customer 52</t>
  </si>
  <si>
    <t>T202508-00317</t>
  </si>
  <si>
    <t>C0132</t>
  </si>
  <si>
    <t>Customer 132</t>
  </si>
  <si>
    <t>T202508-00318</t>
  </si>
  <si>
    <t>T202508-00319</t>
  </si>
  <si>
    <t>T202508-00320</t>
  </si>
  <si>
    <t>T202508-00321</t>
  </si>
  <si>
    <t>T202508-00322</t>
  </si>
  <si>
    <t>T202508-00323</t>
  </si>
  <si>
    <t>C0133</t>
  </si>
  <si>
    <t>Customer 133</t>
  </si>
  <si>
    <t>T202508-00324</t>
  </si>
  <si>
    <t>T202508-00325</t>
  </si>
  <si>
    <t>T202508-00326</t>
  </si>
  <si>
    <t>C0079</t>
  </si>
  <si>
    <t>Customer 79</t>
  </si>
  <si>
    <t>T202508-00327</t>
  </si>
  <si>
    <t>T202508-00328</t>
  </si>
  <si>
    <t>T202508-00329</t>
  </si>
  <si>
    <t>T202508-00330</t>
  </si>
  <si>
    <t>T202508-00331</t>
  </si>
  <si>
    <t>C0008</t>
  </si>
  <si>
    <t>Customer 8</t>
  </si>
  <si>
    <t>T202508-00332</t>
  </si>
  <si>
    <t>T202508-00333</t>
  </si>
  <si>
    <t>C0166</t>
  </si>
  <si>
    <t>Customer 166</t>
  </si>
  <si>
    <t>T202508-00334</t>
  </si>
  <si>
    <t>T202508-00335</t>
  </si>
  <si>
    <t>C0096</t>
  </si>
  <si>
    <t>Customer 96</t>
  </si>
  <si>
    <t>T202508-00336</t>
  </si>
  <si>
    <t>C0136</t>
  </si>
  <si>
    <t>Customer 136</t>
  </si>
  <si>
    <t>T202508-00337</t>
  </si>
  <si>
    <t>C0064</t>
  </si>
  <si>
    <t>Customer 64</t>
  </si>
  <si>
    <t>T202508-00338</t>
  </si>
  <si>
    <t>T202508-00339</t>
  </si>
  <si>
    <t>T202508-00340</t>
  </si>
  <si>
    <t>T202508-00341</t>
  </si>
  <si>
    <t>C0035</t>
  </si>
  <si>
    <t>Customer 35</t>
  </si>
  <si>
    <t>T202508-00342</t>
  </si>
  <si>
    <t>T202508-00343</t>
  </si>
  <si>
    <t>T202508-00344</t>
  </si>
  <si>
    <t>C0017</t>
  </si>
  <si>
    <t>Customer 17</t>
  </si>
  <si>
    <t>T202508-00345</t>
  </si>
  <si>
    <t>T202508-00346</t>
  </si>
  <si>
    <t>T202508-00347</t>
  </si>
  <si>
    <t>T202508-00348</t>
  </si>
  <si>
    <t>C0127</t>
  </si>
  <si>
    <t>Customer 127</t>
  </si>
  <si>
    <t>T202508-00349</t>
  </si>
  <si>
    <t>T202508-00350</t>
  </si>
  <si>
    <t>T202508-00351</t>
  </si>
  <si>
    <t>T202508-00352</t>
  </si>
  <si>
    <t>T202508-00353</t>
  </si>
  <si>
    <t>T202508-00354</t>
  </si>
  <si>
    <t>C0213</t>
  </si>
  <si>
    <t>Customer 213</t>
  </si>
  <si>
    <t>T202508-00355</t>
  </si>
  <si>
    <t>T202508-00356</t>
  </si>
  <si>
    <t>T202508-00357</t>
  </si>
  <si>
    <t>T202508-00358</t>
  </si>
  <si>
    <t>T202508-00359</t>
  </si>
  <si>
    <t>T202508-00360</t>
  </si>
  <si>
    <t>T202508-00361</t>
  </si>
  <si>
    <t>T202508-00362</t>
  </si>
  <si>
    <t>T202508-00363</t>
  </si>
  <si>
    <t>T202508-00364</t>
  </si>
  <si>
    <t>C0165</t>
  </si>
  <si>
    <t>Customer 165</t>
  </si>
  <si>
    <t>T202508-00365</t>
  </si>
  <si>
    <t>T202508-00366</t>
  </si>
  <si>
    <t>T202508-00367</t>
  </si>
  <si>
    <t>T202508-00368</t>
  </si>
  <si>
    <t>T202508-00369</t>
  </si>
  <si>
    <t>C0107</t>
  </si>
  <si>
    <t>Customer 107</t>
  </si>
  <si>
    <t>T202508-00370</t>
  </si>
  <si>
    <t>T202508-00371</t>
  </si>
  <si>
    <t>C0089</t>
  </si>
  <si>
    <t>Customer 89</t>
  </si>
  <si>
    <t>T202508-00372</t>
  </si>
  <si>
    <t>T202508-00373</t>
  </si>
  <si>
    <t>T202508-00374</t>
  </si>
  <si>
    <t>C0013</t>
  </si>
  <si>
    <t>Customer 13</t>
  </si>
  <si>
    <t>T202508-00375</t>
  </si>
  <si>
    <t>T202508-00376</t>
  </si>
  <si>
    <t>T202508-00377</t>
  </si>
  <si>
    <t>T202508-00378</t>
  </si>
  <si>
    <t>T202508-00379</t>
  </si>
  <si>
    <t>T202508-00380</t>
  </si>
  <si>
    <t>T202508-00381</t>
  </si>
  <si>
    <t>C0216</t>
  </si>
  <si>
    <t>Customer 216</t>
  </si>
  <si>
    <t>T202508-00382</t>
  </si>
  <si>
    <t>C0003</t>
  </si>
  <si>
    <t>Customer 3</t>
  </si>
  <si>
    <t>T202508-00383</t>
  </si>
  <si>
    <t>T202508-00384</t>
  </si>
  <si>
    <t>T202508-00385</t>
  </si>
  <si>
    <t>T202508-00386</t>
  </si>
  <si>
    <t>T202508-00387</t>
  </si>
  <si>
    <t>C0175</t>
  </si>
  <si>
    <t>Customer 175</t>
  </si>
  <si>
    <t>T202508-00388</t>
  </si>
  <si>
    <t>T202508-00389</t>
  </si>
  <si>
    <t>T202508-00390</t>
  </si>
  <si>
    <t>T202508-00391</t>
  </si>
  <si>
    <t>T202508-00392</t>
  </si>
  <si>
    <t>C0156</t>
  </si>
  <si>
    <t>Customer 156</t>
  </si>
  <si>
    <t>T202508-00393</t>
  </si>
  <si>
    <t>C0157</t>
  </si>
  <si>
    <t>Customer 157</t>
  </si>
  <si>
    <t>T202508-00394</t>
  </si>
  <si>
    <t>T202508-00395</t>
  </si>
  <si>
    <t>T202508-00396</t>
  </si>
  <si>
    <t>T202508-00397</t>
  </si>
  <si>
    <t>C0029</t>
  </si>
  <si>
    <t>Customer 29</t>
  </si>
  <si>
    <t>T202508-00398</t>
  </si>
  <si>
    <t>T202508-00399</t>
  </si>
  <si>
    <t>T202508-00400</t>
  </si>
  <si>
    <t>T202508-00401</t>
  </si>
  <si>
    <t>T202508-00402</t>
  </si>
  <si>
    <t>T202508-00403</t>
  </si>
  <si>
    <t>T202508-00404</t>
  </si>
  <si>
    <t>T202508-00405</t>
  </si>
  <si>
    <t>T202508-00406</t>
  </si>
  <si>
    <t>C0121</t>
  </si>
  <si>
    <t>Customer 121</t>
  </si>
  <si>
    <t>T202508-00407</t>
  </si>
  <si>
    <t>T202508-00408</t>
  </si>
  <si>
    <t>T202508-00409</t>
  </si>
  <si>
    <t>T202508-00410</t>
  </si>
  <si>
    <t>C0174</t>
  </si>
  <si>
    <t>Customer 174</t>
  </si>
  <si>
    <t>T202508-00411</t>
  </si>
  <si>
    <t>T202508-00412</t>
  </si>
  <si>
    <t>T202508-00413</t>
  </si>
  <si>
    <t>T202508-00414</t>
  </si>
  <si>
    <t>T202508-00415</t>
  </si>
  <si>
    <t>T202508-00416</t>
  </si>
  <si>
    <t>T202508-00417</t>
  </si>
  <si>
    <t>T202508-00418</t>
  </si>
  <si>
    <t>T202508-00419</t>
  </si>
  <si>
    <t>T202508-00420</t>
  </si>
  <si>
    <t>T202508-00421</t>
  </si>
  <si>
    <t>T202508-00422</t>
  </si>
  <si>
    <t>T202508-00423</t>
  </si>
  <si>
    <t>T202508-00424</t>
  </si>
  <si>
    <t>T202508-00425</t>
  </si>
  <si>
    <t>T202508-00426</t>
  </si>
  <si>
    <t>T202508-00427</t>
  </si>
  <si>
    <t>T202508-00428</t>
  </si>
  <si>
    <t>T202508-00429</t>
  </si>
  <si>
    <t>T202508-00430</t>
  </si>
  <si>
    <t>T202508-00431</t>
  </si>
  <si>
    <t>T202508-00432</t>
  </si>
  <si>
    <t>T202508-00433</t>
  </si>
  <si>
    <t>T202508-00434</t>
  </si>
  <si>
    <t>T202508-00435</t>
  </si>
  <si>
    <t>T202508-00436</t>
  </si>
  <si>
    <t>T202508-00437</t>
  </si>
  <si>
    <t>T202508-00438</t>
  </si>
  <si>
    <t>T202508-00439</t>
  </si>
  <si>
    <t>T202508-00440</t>
  </si>
  <si>
    <t>T202508-00441</t>
  </si>
  <si>
    <t>T202508-00442</t>
  </si>
  <si>
    <t>T202508-00443</t>
  </si>
  <si>
    <t>T202508-00444</t>
  </si>
  <si>
    <t>T202508-00445</t>
  </si>
  <si>
    <t>T202508-00446</t>
  </si>
  <si>
    <t>T202508-00447</t>
  </si>
  <si>
    <t>T202508-00448</t>
  </si>
  <si>
    <t>T202508-00449</t>
  </si>
  <si>
    <t>T202508-00450</t>
  </si>
  <si>
    <t>T202508-00451</t>
  </si>
  <si>
    <t>T202508-00452</t>
  </si>
  <si>
    <t>T202508-00453</t>
  </si>
  <si>
    <t>T202508-00454</t>
  </si>
  <si>
    <t>T202508-00455</t>
  </si>
  <si>
    <t>T202508-00456</t>
  </si>
  <si>
    <t>T202508-00457</t>
  </si>
  <si>
    <t>T202508-00458</t>
  </si>
  <si>
    <t>C0184</t>
  </si>
  <si>
    <t>Customer 184</t>
  </si>
  <si>
    <t>T202508-00459</t>
  </si>
  <si>
    <t>T202508-00460</t>
  </si>
  <si>
    <t>T202508-00461</t>
  </si>
  <si>
    <t>T202508-00462</t>
  </si>
  <si>
    <t>T202508-00463</t>
  </si>
  <si>
    <t>T202508-00464</t>
  </si>
  <si>
    <t>T202508-00465</t>
  </si>
  <si>
    <t>T202508-00466</t>
  </si>
  <si>
    <t>T202508-00467</t>
  </si>
  <si>
    <t>T202508-00468</t>
  </si>
  <si>
    <t>T202508-00469</t>
  </si>
  <si>
    <t>T202508-00470</t>
  </si>
  <si>
    <t>T202508-00471</t>
  </si>
  <si>
    <t>T202508-00472</t>
  </si>
  <si>
    <t>T202508-00473</t>
  </si>
  <si>
    <t>T202508-00474</t>
  </si>
  <si>
    <t>T202508-00475</t>
  </si>
  <si>
    <t>T202508-00476</t>
  </si>
  <si>
    <t>T202508-00477</t>
  </si>
  <si>
    <t>T202508-00478</t>
  </si>
  <si>
    <t>T202508-00479</t>
  </si>
  <si>
    <t>T202508-00480</t>
  </si>
  <si>
    <t>T202508-00481</t>
  </si>
  <si>
    <t>T202508-00482</t>
  </si>
  <si>
    <t>T202508-00483</t>
  </si>
  <si>
    <t>T202508-00484</t>
  </si>
  <si>
    <t>T202508-00485</t>
  </si>
  <si>
    <t>T202508-00486</t>
  </si>
  <si>
    <t>T202508-00487</t>
  </si>
  <si>
    <t>T202508-00488</t>
  </si>
  <si>
    <t>T202508-00489</t>
  </si>
  <si>
    <t>T202508-00490</t>
  </si>
  <si>
    <t>T202508-00491</t>
  </si>
  <si>
    <t>T202508-00492</t>
  </si>
  <si>
    <t>T202508-00493</t>
  </si>
  <si>
    <t>T202508-00494</t>
  </si>
  <si>
    <t>T202508-00495</t>
  </si>
  <si>
    <t>T202508-00496</t>
  </si>
  <si>
    <t>T202508-00497</t>
  </si>
  <si>
    <t>T202508-00498</t>
  </si>
  <si>
    <t>T202508-00499</t>
  </si>
  <si>
    <t>T202508-00500</t>
  </si>
  <si>
    <t>T202508-00501</t>
  </si>
  <si>
    <t>T202508-00502</t>
  </si>
  <si>
    <t>T202508-00503</t>
  </si>
  <si>
    <t>C0092</t>
  </si>
  <si>
    <t>Customer 92</t>
  </si>
  <si>
    <t>T202508-00504</t>
  </si>
  <si>
    <t>T202508-00505</t>
  </si>
  <si>
    <t>T202508-00506</t>
  </si>
  <si>
    <t>C0106</t>
  </si>
  <si>
    <t>Customer 106</t>
  </si>
  <si>
    <t>T202508-00507</t>
  </si>
  <si>
    <t>T202508-00508</t>
  </si>
  <si>
    <t>T202508-00509</t>
  </si>
  <si>
    <t>T202508-00510</t>
  </si>
  <si>
    <t>T202508-00511</t>
  </si>
  <si>
    <t>T202508-00512</t>
  </si>
  <si>
    <t>T202508-00513</t>
  </si>
  <si>
    <t>T202508-00514</t>
  </si>
  <si>
    <t>T202508-00515</t>
  </si>
  <si>
    <t>T202508-00516</t>
  </si>
  <si>
    <t>T202508-00517</t>
  </si>
  <si>
    <t>C0182</t>
  </si>
  <si>
    <t>Customer 182</t>
  </si>
  <si>
    <t>T202508-00518</t>
  </si>
  <si>
    <t>T202508-00519</t>
  </si>
  <si>
    <t>T202508-00520</t>
  </si>
  <si>
    <t>T202508-00521</t>
  </si>
  <si>
    <t>T202508-00522</t>
  </si>
  <si>
    <t>T202508-00523</t>
  </si>
  <si>
    <t>T202508-00524</t>
  </si>
  <si>
    <t>C0062</t>
  </si>
  <si>
    <t>Customer 62</t>
  </si>
  <si>
    <t>T202508-00525</t>
  </si>
  <si>
    <t>T202508-00526</t>
  </si>
  <si>
    <t>T202508-00527</t>
  </si>
  <si>
    <t>T202508-00528</t>
  </si>
  <si>
    <t>T202508-00529</t>
  </si>
  <si>
    <t>T202508-00530</t>
  </si>
  <si>
    <t>T202508-00531</t>
  </si>
  <si>
    <t>T202508-00532</t>
  </si>
  <si>
    <t>T202508-00533</t>
  </si>
  <si>
    <t>T202508-00534</t>
  </si>
  <si>
    <t>T202508-00535</t>
  </si>
  <si>
    <t>T202508-00536</t>
  </si>
  <si>
    <t>C0081</t>
  </si>
  <si>
    <t>Customer 81</t>
  </si>
  <si>
    <t>T202508-00537</t>
  </si>
  <si>
    <t>T202508-00538</t>
  </si>
  <si>
    <t>T202508-00539</t>
  </si>
  <si>
    <t>T202508-00540</t>
  </si>
  <si>
    <t>T202508-00541</t>
  </si>
  <si>
    <t>T202508-00542</t>
  </si>
  <si>
    <t>T202508-00543</t>
  </si>
  <si>
    <t>T202508-00544</t>
  </si>
  <si>
    <t>T202508-00545</t>
  </si>
  <si>
    <t>T202508-00546</t>
  </si>
  <si>
    <t>C0111</t>
  </si>
  <si>
    <t>Customer 111</t>
  </si>
  <si>
    <t>T202508-00547</t>
  </si>
  <si>
    <t>T202508-00548</t>
  </si>
  <si>
    <t>T202508-00549</t>
  </si>
  <si>
    <t>T202508-00550</t>
  </si>
  <si>
    <t>T202508-00551</t>
  </si>
  <si>
    <t>T202508-00552</t>
  </si>
  <si>
    <t>T202508-00553</t>
  </si>
  <si>
    <t>T202508-00554</t>
  </si>
  <si>
    <t>T202508-00555</t>
  </si>
  <si>
    <t>T202508-00556</t>
  </si>
  <si>
    <t>T202508-00557</t>
  </si>
  <si>
    <t>T202508-00558</t>
  </si>
  <si>
    <t>T202508-00559</t>
  </si>
  <si>
    <t>T202508-00560</t>
  </si>
  <si>
    <t>T202508-00561</t>
  </si>
  <si>
    <t>T202508-00562</t>
  </si>
  <si>
    <t>T202508-00563</t>
  </si>
  <si>
    <t>T202508-00564</t>
  </si>
  <si>
    <t>C0085</t>
  </si>
  <si>
    <t>Customer 85</t>
  </si>
  <si>
    <t>T202508-00565</t>
  </si>
  <si>
    <t>T202508-00566</t>
  </si>
  <si>
    <t>T202508-00567</t>
  </si>
  <si>
    <t>T202508-00568</t>
  </si>
  <si>
    <t>T202508-00569</t>
  </si>
  <si>
    <t>T202508-00570</t>
  </si>
  <si>
    <t>T202508-00571</t>
  </si>
  <si>
    <t>T202508-00572</t>
  </si>
  <si>
    <t>C0054</t>
  </si>
  <si>
    <t>Customer 54</t>
  </si>
  <si>
    <t>T202508-00573</t>
  </si>
  <si>
    <t>T202508-00574</t>
  </si>
  <si>
    <t>T202508-00575</t>
  </si>
  <si>
    <t>T202508-00576</t>
  </si>
  <si>
    <t>T202508-00577</t>
  </si>
  <si>
    <t>T202508-00578</t>
  </si>
  <si>
    <t>T202508-00579</t>
  </si>
  <si>
    <t>T202508-00580</t>
  </si>
  <si>
    <t>T202508-00581</t>
  </si>
  <si>
    <t>T202508-00582</t>
  </si>
  <si>
    <t>T202508-00583</t>
  </si>
  <si>
    <t>T202508-00584</t>
  </si>
  <si>
    <t>T202508-00585</t>
  </si>
  <si>
    <t>T202508-00586</t>
  </si>
  <si>
    <t>T202508-00587</t>
  </si>
  <si>
    <t>C0027</t>
  </si>
  <si>
    <t>Customer 27</t>
  </si>
  <si>
    <t>T202508-00588</t>
  </si>
  <si>
    <t>T202508-00589</t>
  </si>
  <si>
    <t>T202508-00590</t>
  </si>
  <si>
    <t>T202508-00591</t>
  </si>
  <si>
    <t>T202508-00592</t>
  </si>
  <si>
    <t>T202508-00593</t>
  </si>
  <si>
    <t>T202508-00594</t>
  </si>
  <si>
    <t>T202508-00595</t>
  </si>
  <si>
    <t>T202508-00596</t>
  </si>
  <si>
    <t>T202508-00597</t>
  </si>
  <si>
    <t>T202508-00598</t>
  </si>
  <si>
    <t>T202508-00599</t>
  </si>
  <si>
    <t>C0072</t>
  </si>
  <si>
    <t>Customer 72</t>
  </si>
  <si>
    <t>T202508-00600</t>
  </si>
  <si>
    <t>T202508-00601</t>
  </si>
  <si>
    <t>T202508-00602</t>
  </si>
  <si>
    <t>T202508-00603</t>
  </si>
  <si>
    <t>T202508-00604</t>
  </si>
  <si>
    <t>T202508-00605</t>
  </si>
  <si>
    <t>T202508-00606</t>
  </si>
  <si>
    <t>C0152</t>
  </si>
  <si>
    <t>Customer 152</t>
  </si>
  <si>
    <t>T202508-00607</t>
  </si>
  <si>
    <t>T202508-00608</t>
  </si>
  <si>
    <t>T202508-00609</t>
  </si>
  <si>
    <t>T202508-00610</t>
  </si>
  <si>
    <t>T202508-00611</t>
  </si>
  <si>
    <t>T202508-00612</t>
  </si>
  <si>
    <t>T202508-00613</t>
  </si>
  <si>
    <t>T202508-00614</t>
  </si>
  <si>
    <t>T202508-00615</t>
  </si>
  <si>
    <t>T202508-00616</t>
  </si>
  <si>
    <t>T202508-00617</t>
  </si>
  <si>
    <t>T202508-00618</t>
  </si>
  <si>
    <t>T202508-00619</t>
  </si>
  <si>
    <t>T202508-00620</t>
  </si>
  <si>
    <t>T202508-00621</t>
  </si>
  <si>
    <t>T202508-00622</t>
  </si>
  <si>
    <t>T202508-00623</t>
  </si>
  <si>
    <t>T202508-00624</t>
  </si>
  <si>
    <t>T202508-00625</t>
  </si>
  <si>
    <t>T202508-00626</t>
  </si>
  <si>
    <t>T202508-00627</t>
  </si>
  <si>
    <t>T202508-00628</t>
  </si>
  <si>
    <t>T202508-00629</t>
  </si>
  <si>
    <t>T202508-00630</t>
  </si>
  <si>
    <t>T202508-00631</t>
  </si>
  <si>
    <t>T202508-00632</t>
  </si>
  <si>
    <t>T202508-00633</t>
  </si>
  <si>
    <t>T202508-00634</t>
  </si>
  <si>
    <t>C0016</t>
  </si>
  <si>
    <t>Customer 16</t>
  </si>
  <si>
    <t>T202508-00635</t>
  </si>
  <si>
    <t>T202508-00636</t>
  </si>
  <si>
    <t>T202508-00637</t>
  </si>
  <si>
    <t>T202508-00638</t>
  </si>
  <si>
    <t>T202508-00639</t>
  </si>
  <si>
    <t>T202508-00640</t>
  </si>
  <si>
    <t>T202508-00641</t>
  </si>
  <si>
    <t>T202508-00642</t>
  </si>
  <si>
    <t>T202508-00643</t>
  </si>
  <si>
    <t>T202508-00644</t>
  </si>
  <si>
    <t>T202508-00645</t>
  </si>
  <si>
    <t>T202508-00646</t>
  </si>
  <si>
    <t>T202508-00647</t>
  </si>
  <si>
    <t>T202508-00648</t>
  </si>
  <si>
    <t>T202508-00649</t>
  </si>
  <si>
    <t>T202508-00650</t>
  </si>
  <si>
    <t>T202508-00651</t>
  </si>
  <si>
    <t>T202508-00652</t>
  </si>
  <si>
    <t>T202508-00653</t>
  </si>
  <si>
    <t>T202508-00654</t>
  </si>
  <si>
    <t>T202508-00655</t>
  </si>
  <si>
    <t>T202508-00656</t>
  </si>
  <si>
    <t>T202508-00657</t>
  </si>
  <si>
    <t>T202508-00658</t>
  </si>
  <si>
    <t>T202508-00659</t>
  </si>
  <si>
    <t>T202508-00660</t>
  </si>
  <si>
    <t>C0207</t>
  </si>
  <si>
    <t>Customer 207</t>
  </si>
  <si>
    <t>T202508-00661</t>
  </si>
  <si>
    <t>T202508-00662</t>
  </si>
  <si>
    <t>T202508-00663</t>
  </si>
  <si>
    <t>T202508-00664</t>
  </si>
  <si>
    <t>T202508-00665</t>
  </si>
  <si>
    <t>T202508-00666</t>
  </si>
  <si>
    <t>T202508-00667</t>
  </si>
  <si>
    <t>T202508-00668</t>
  </si>
  <si>
    <t>T202508-00669</t>
  </si>
  <si>
    <t>T202508-00670</t>
  </si>
  <si>
    <t>T202508-00671</t>
  </si>
  <si>
    <t>T202508-00672</t>
  </si>
  <si>
    <t>T202508-00673</t>
  </si>
  <si>
    <t>T202508-00674</t>
  </si>
  <si>
    <t>T202508-00675</t>
  </si>
  <si>
    <t>T202508-00676</t>
  </si>
  <si>
    <t>T202508-00677</t>
  </si>
  <si>
    <t>T202508-00678</t>
  </si>
  <si>
    <t>T202508-00679</t>
  </si>
  <si>
    <t>T202508-00680</t>
  </si>
  <si>
    <t>T202508-00681</t>
  </si>
  <si>
    <t>T202508-00682</t>
  </si>
  <si>
    <t>T202508-00683</t>
  </si>
  <si>
    <t>T202508-00684</t>
  </si>
  <si>
    <t>T202508-00685</t>
  </si>
  <si>
    <t>T202508-00686</t>
  </si>
  <si>
    <t>T202508-00687</t>
  </si>
  <si>
    <t>T202508-00688</t>
  </si>
  <si>
    <t>T202508-00689</t>
  </si>
  <si>
    <t>T202508-00690</t>
  </si>
  <si>
    <t>T202508-00691</t>
  </si>
  <si>
    <t>T202508-00692</t>
  </si>
  <si>
    <t>T202508-00693</t>
  </si>
  <si>
    <t>T202508-00694</t>
  </si>
  <si>
    <t>T202508-00695</t>
  </si>
  <si>
    <t>T202508-00696</t>
  </si>
  <si>
    <t>T202508-00697</t>
  </si>
  <si>
    <t>T202508-00698</t>
  </si>
  <si>
    <t>T202508-00699</t>
  </si>
  <si>
    <t>T202508-00700</t>
  </si>
  <si>
    <t>T202508-00701</t>
  </si>
  <si>
    <t>T202508-00702</t>
  </si>
  <si>
    <t>T202508-00703</t>
  </si>
  <si>
    <t>T202508-00704</t>
  </si>
  <si>
    <t>T202508-00705</t>
  </si>
  <si>
    <t>T202508-00706</t>
  </si>
  <si>
    <t>T202508-00707</t>
  </si>
  <si>
    <t>T202508-00708</t>
  </si>
  <si>
    <t>T202508-00709</t>
  </si>
  <si>
    <t>T202508-00710</t>
  </si>
  <si>
    <t>T202508-00711</t>
  </si>
  <si>
    <t>T202508-00712</t>
  </si>
  <si>
    <t>T202508-00713</t>
  </si>
  <si>
    <t>T202508-00714</t>
  </si>
  <si>
    <t>T202508-00715</t>
  </si>
  <si>
    <t>T202508-00716</t>
  </si>
  <si>
    <t>T202508-00717</t>
  </si>
  <si>
    <t>T202508-00718</t>
  </si>
  <si>
    <t>T202508-00719</t>
  </si>
  <si>
    <t>C0134</t>
  </si>
  <si>
    <t>Customer 134</t>
  </si>
  <si>
    <t>T202508-00720</t>
  </si>
  <si>
    <t>T202508-00721</t>
  </si>
  <si>
    <t>T202508-00722</t>
  </si>
  <si>
    <t>T202508-00723</t>
  </si>
  <si>
    <t>T202508-00724</t>
  </si>
  <si>
    <t>T202508-00725</t>
  </si>
  <si>
    <t>T202508-00726</t>
  </si>
  <si>
    <t>T202508-00727</t>
  </si>
  <si>
    <t>T202508-00728</t>
  </si>
  <si>
    <t>T202508-00729</t>
  </si>
  <si>
    <t>T202508-00730</t>
  </si>
  <si>
    <t>T202508-00731</t>
  </si>
  <si>
    <t>T202508-00732</t>
  </si>
  <si>
    <t>T202508-00733</t>
  </si>
  <si>
    <t>T202508-00734</t>
  </si>
  <si>
    <t>T202508-00735</t>
  </si>
  <si>
    <t>T202508-00736</t>
  </si>
  <si>
    <t>T202508-00737</t>
  </si>
  <si>
    <t>T202508-00738</t>
  </si>
  <si>
    <t>T202508-00739</t>
  </si>
  <si>
    <t>T202508-00740</t>
  </si>
  <si>
    <t>T202508-00741</t>
  </si>
  <si>
    <t>T202508-00742</t>
  </si>
  <si>
    <t>T202508-00743</t>
  </si>
  <si>
    <t>T202508-00744</t>
  </si>
  <si>
    <t>T202508-00745</t>
  </si>
  <si>
    <t>T202508-00746</t>
  </si>
  <si>
    <t>T202508-00747</t>
  </si>
  <si>
    <t>T202508-00748</t>
  </si>
  <si>
    <t>T202508-00749</t>
  </si>
  <si>
    <t>T202508-00750</t>
  </si>
  <si>
    <t>T202508-00751</t>
  </si>
  <si>
    <t>T202508-00752</t>
  </si>
  <si>
    <t>T202508-00753</t>
  </si>
  <si>
    <t>T202508-00754</t>
  </si>
  <si>
    <t>C0007</t>
  </si>
  <si>
    <t>Customer 7</t>
  </si>
  <si>
    <t>T202508-00755</t>
  </si>
  <si>
    <t>C0208</t>
  </si>
  <si>
    <t>Customer 208</t>
  </si>
  <si>
    <t>T202508-00756</t>
  </si>
  <si>
    <t>T202508-00757</t>
  </si>
  <si>
    <t>T202508-00758</t>
  </si>
  <si>
    <t>T202508-00759</t>
  </si>
  <si>
    <t>T202508-00760</t>
  </si>
  <si>
    <t>T202508-00761</t>
  </si>
  <si>
    <t>T202508-00762</t>
  </si>
  <si>
    <t>T202508-00763</t>
  </si>
  <si>
    <t>T202508-00764</t>
  </si>
  <si>
    <t>T202508-00765</t>
  </si>
  <si>
    <t>T202508-00766</t>
  </si>
  <si>
    <t>C0135</t>
  </si>
  <si>
    <t>Customer 135</t>
  </si>
  <si>
    <t>T202508-00767</t>
  </si>
  <si>
    <t>T202508-00768</t>
  </si>
  <si>
    <t>T202508-00769</t>
  </si>
  <si>
    <t>T202508-00770</t>
  </si>
  <si>
    <t>T202508-00771</t>
  </si>
  <si>
    <t>T202508-00772</t>
  </si>
  <si>
    <t>T202508-00773</t>
  </si>
  <si>
    <t>T202508-00774</t>
  </si>
  <si>
    <t>T202508-00775</t>
  </si>
  <si>
    <t>T202508-00776</t>
  </si>
  <si>
    <t>T202508-00777</t>
  </si>
  <si>
    <t>T202508-00778</t>
  </si>
  <si>
    <t>T202508-00779</t>
  </si>
  <si>
    <t>T202508-00780</t>
  </si>
  <si>
    <t>T202508-00781</t>
  </si>
  <si>
    <t>T202508-00782</t>
  </si>
  <si>
    <t>T202508-00783</t>
  </si>
  <si>
    <t>T202508-00784</t>
  </si>
  <si>
    <t>T202508-00785</t>
  </si>
  <si>
    <t>T202508-00786</t>
  </si>
  <si>
    <t>T202508-00787</t>
  </si>
  <si>
    <t>T202508-00788</t>
  </si>
  <si>
    <t>T202508-00789</t>
  </si>
  <si>
    <t>T202508-00790</t>
  </si>
  <si>
    <t>T202508-00791</t>
  </si>
  <si>
    <t>T202508-00792</t>
  </si>
  <si>
    <t>T202508-00793</t>
  </si>
  <si>
    <t>T202508-00794</t>
  </si>
  <si>
    <t>T202508-00795</t>
  </si>
  <si>
    <t>T202508-00796</t>
  </si>
  <si>
    <t>T202508-00797</t>
  </si>
  <si>
    <t>T202508-00798</t>
  </si>
  <si>
    <t>T202508-00799</t>
  </si>
  <si>
    <t>T202508-00800</t>
  </si>
  <si>
    <t>T202508-00801</t>
  </si>
  <si>
    <t>T202508-00802</t>
  </si>
  <si>
    <t>T202508-00803</t>
  </si>
  <si>
    <t>T202508-00804</t>
  </si>
  <si>
    <t>T202508-00805</t>
  </si>
  <si>
    <t>T202508-00806</t>
  </si>
  <si>
    <t>T202508-00807</t>
  </si>
  <si>
    <t>T202508-00808</t>
  </si>
  <si>
    <t>T202508-00809</t>
  </si>
  <si>
    <t>T202508-00810</t>
  </si>
  <si>
    <t>T202508-00811</t>
  </si>
  <si>
    <t>T202508-00812</t>
  </si>
  <si>
    <t>T202508-00813</t>
  </si>
  <si>
    <t>T202508-00814</t>
  </si>
  <si>
    <t>T202508-00815</t>
  </si>
  <si>
    <t>T202508-00816</t>
  </si>
  <si>
    <t>T202508-00817</t>
  </si>
  <si>
    <t>T202508-00818</t>
  </si>
  <si>
    <t>T202508-00819</t>
  </si>
  <si>
    <t>T202508-00820</t>
  </si>
  <si>
    <t>T202508-00821</t>
  </si>
  <si>
    <t>T202508-00822</t>
  </si>
  <si>
    <t>T202508-00823</t>
  </si>
  <si>
    <t>T202508-00824</t>
  </si>
  <si>
    <t>T202508-00825</t>
  </si>
  <si>
    <t>T202508-00826</t>
  </si>
  <si>
    <t>T202508-00827</t>
  </si>
  <si>
    <t>T202508-00828</t>
  </si>
  <si>
    <t>T202508-00829</t>
  </si>
  <si>
    <t>T202508-00830</t>
  </si>
  <si>
    <t>T202508-00831</t>
  </si>
  <si>
    <t>T202508-00832</t>
  </si>
  <si>
    <t>T202508-00833</t>
  </si>
  <si>
    <t>T202508-00834</t>
  </si>
  <si>
    <t>T202508-00835</t>
  </si>
  <si>
    <t>T202508-00836</t>
  </si>
  <si>
    <t>C0212</t>
  </si>
  <si>
    <t>Customer 212</t>
  </si>
  <si>
    <t>T202508-00837</t>
  </si>
  <si>
    <t>T202508-00838</t>
  </si>
  <si>
    <t>T202508-00839</t>
  </si>
  <si>
    <t>T202508-00840</t>
  </si>
  <si>
    <t>T202508-00841</t>
  </si>
  <si>
    <t>T202508-00842</t>
  </si>
  <si>
    <t>T202508-00843</t>
  </si>
  <si>
    <t>T202508-00844</t>
  </si>
  <si>
    <t>T202508-00845</t>
  </si>
  <si>
    <t>T202508-00846</t>
  </si>
  <si>
    <t>T202508-00847</t>
  </si>
  <si>
    <t>T202508-00848</t>
  </si>
  <si>
    <t>T202508-00849</t>
  </si>
  <si>
    <t>T202508-00850</t>
  </si>
  <si>
    <t>T202508-00851</t>
  </si>
  <si>
    <t>T202508-00852</t>
  </si>
  <si>
    <t>T202508-00853</t>
  </si>
  <si>
    <t>T202508-00854</t>
  </si>
  <si>
    <t>T202508-00855</t>
  </si>
  <si>
    <t>T202508-00856</t>
  </si>
  <si>
    <t>T202508-00857</t>
  </si>
  <si>
    <t>T202508-00858</t>
  </si>
  <si>
    <t>T202508-00859</t>
  </si>
  <si>
    <t>T202508-00860</t>
  </si>
  <si>
    <t>T202508-00861</t>
  </si>
  <si>
    <t>T202508-00862</t>
  </si>
  <si>
    <t>T202508-00863</t>
  </si>
  <si>
    <t>T202508-00864</t>
  </si>
  <si>
    <t>T202508-00865</t>
  </si>
  <si>
    <t>T202508-00866</t>
  </si>
  <si>
    <t>T202508-00867</t>
  </si>
  <si>
    <t>T202508-00868</t>
  </si>
  <si>
    <t>T202508-00869</t>
  </si>
  <si>
    <t>T202508-00870</t>
  </si>
  <si>
    <t>T202508-00871</t>
  </si>
  <si>
    <t>T202508-00872</t>
  </si>
  <si>
    <t>T202508-00873</t>
  </si>
  <si>
    <t>T202508-00874</t>
  </si>
  <si>
    <t>T202508-00875</t>
  </si>
  <si>
    <t>T202508-00876</t>
  </si>
  <si>
    <t>T202508-00877</t>
  </si>
  <si>
    <t>T202508-00878</t>
  </si>
  <si>
    <t>T202508-00879</t>
  </si>
  <si>
    <t>T202508-00880</t>
  </si>
  <si>
    <t>T202508-00881</t>
  </si>
  <si>
    <t>T202508-00882</t>
  </si>
  <si>
    <t>T202508-00883</t>
  </si>
  <si>
    <t>T202508-00884</t>
  </si>
  <si>
    <t>T202508-00885</t>
  </si>
  <si>
    <t>T202508-00886</t>
  </si>
  <si>
    <t>T202508-00887</t>
  </si>
  <si>
    <t>T202508-00888</t>
  </si>
  <si>
    <t>T202508-00889</t>
  </si>
  <si>
    <t>T202508-00890</t>
  </si>
  <si>
    <t>T202508-00891</t>
  </si>
  <si>
    <t>T202508-00892</t>
  </si>
  <si>
    <t>T202508-00893</t>
  </si>
  <si>
    <t>T202508-00894</t>
  </si>
  <si>
    <t>T202508-00895</t>
  </si>
  <si>
    <t>T202508-00896</t>
  </si>
  <si>
    <t>C0153</t>
  </si>
  <si>
    <t>Customer 153</t>
  </si>
  <si>
    <t>T202508-00897</t>
  </si>
  <si>
    <t>T202508-00898</t>
  </si>
  <si>
    <t>T202508-00899</t>
  </si>
  <si>
    <t>T202508-00900</t>
  </si>
  <si>
    <t>T202508-00901</t>
  </si>
  <si>
    <t>T202508-00902</t>
  </si>
  <si>
    <t>T202508-00903</t>
  </si>
  <si>
    <t>T202508-00904</t>
  </si>
  <si>
    <t>T202508-00905</t>
  </si>
  <si>
    <t>T202508-00906</t>
  </si>
  <si>
    <t>T202508-00907</t>
  </si>
  <si>
    <t>T202508-00908</t>
  </si>
  <si>
    <t>T202508-00909</t>
  </si>
  <si>
    <t>T202508-00910</t>
  </si>
  <si>
    <t>T202508-00911</t>
  </si>
  <si>
    <t>T202508-00912</t>
  </si>
  <si>
    <t>T202508-00913</t>
  </si>
  <si>
    <t>T202508-00914</t>
  </si>
  <si>
    <t>T202508-00915</t>
  </si>
  <si>
    <t>T202508-00916</t>
  </si>
  <si>
    <t>T202508-00917</t>
  </si>
  <si>
    <t>T202508-00918</t>
  </si>
  <si>
    <t>T202508-00919</t>
  </si>
  <si>
    <t>T202508-00920</t>
  </si>
  <si>
    <t>T202508-00921</t>
  </si>
  <si>
    <t>T202508-00922</t>
  </si>
  <si>
    <t>T202508-00923</t>
  </si>
  <si>
    <t>T202508-00924</t>
  </si>
  <si>
    <t>C0069</t>
  </si>
  <si>
    <t>Customer 69</t>
  </si>
  <si>
    <t>T202508-00925</t>
  </si>
  <si>
    <t>T202508-00926</t>
  </si>
  <si>
    <t>T202508-00927</t>
  </si>
  <si>
    <t>T202508-00928</t>
  </si>
  <si>
    <t>T202508-00929</t>
  </si>
  <si>
    <t>T202508-00930</t>
  </si>
  <si>
    <t>T202508-00931</t>
  </si>
  <si>
    <t>T202508-00932</t>
  </si>
  <si>
    <t>T202508-00933</t>
  </si>
  <si>
    <t>T202508-00934</t>
  </si>
  <si>
    <t>T202508-00935</t>
  </si>
  <si>
    <t>T202508-00936</t>
  </si>
  <si>
    <t>T202508-00937</t>
  </si>
  <si>
    <t>T202508-00938</t>
  </si>
  <si>
    <t>T202508-00939</t>
  </si>
  <si>
    <t>T202508-00940</t>
  </si>
  <si>
    <t>T202508-00941</t>
  </si>
  <si>
    <t>T202508-00942</t>
  </si>
  <si>
    <t>T202508-00943</t>
  </si>
  <si>
    <t>T202508-00944</t>
  </si>
  <si>
    <t>T202508-00945</t>
  </si>
  <si>
    <t>T202508-00946</t>
  </si>
  <si>
    <t>T202508-00947</t>
  </si>
  <si>
    <t>T202508-00948</t>
  </si>
  <si>
    <t>T202508-00949</t>
  </si>
  <si>
    <t>T202508-00950</t>
  </si>
  <si>
    <t>T202508-00951</t>
  </si>
  <si>
    <t>T202508-00952</t>
  </si>
  <si>
    <t>T202508-00953</t>
  </si>
  <si>
    <t>C0094</t>
  </si>
  <si>
    <t>Customer 94</t>
  </si>
  <si>
    <t>T202508-00954</t>
  </si>
  <si>
    <t>T202508-00955</t>
  </si>
  <si>
    <t>T202508-00956</t>
  </si>
  <si>
    <t>T202508-00957</t>
  </si>
  <si>
    <t>T202508-00958</t>
  </si>
  <si>
    <t>T202508-00959</t>
  </si>
  <si>
    <t>T202508-00960</t>
  </si>
  <si>
    <t>T202508-00961</t>
  </si>
  <si>
    <t>T202508-00962</t>
  </si>
  <si>
    <t>T202508-00963</t>
  </si>
  <si>
    <t>T202508-00964</t>
  </si>
  <si>
    <t>T202508-00965</t>
  </si>
  <si>
    <t>T202508-00966</t>
  </si>
  <si>
    <t>T202508-00967</t>
  </si>
  <si>
    <t>T202508-00968</t>
  </si>
  <si>
    <t>T202508-00969</t>
  </si>
  <si>
    <t>T202508-00970</t>
  </si>
  <si>
    <t>T202508-00971</t>
  </si>
  <si>
    <t>T202508-00972</t>
  </si>
  <si>
    <t>T202508-00973</t>
  </si>
  <si>
    <t>T202508-00974</t>
  </si>
  <si>
    <t>T202508-00975</t>
  </si>
  <si>
    <t>T202508-00976</t>
  </si>
  <si>
    <t>T202508-00977</t>
  </si>
  <si>
    <t>T202508-00978</t>
  </si>
  <si>
    <t>T202508-00979</t>
  </si>
  <si>
    <t>T202508-00980</t>
  </si>
  <si>
    <t>T202508-00981</t>
  </si>
  <si>
    <t>T202508-00982</t>
  </si>
  <si>
    <t>T202508-00983</t>
  </si>
  <si>
    <t>T202508-00984</t>
  </si>
  <si>
    <t>T202508-00985</t>
  </si>
  <si>
    <t>T202508-00986</t>
  </si>
  <si>
    <t>T202508-00987</t>
  </si>
  <si>
    <t>T202508-00988</t>
  </si>
  <si>
    <t>T202508-00989</t>
  </si>
  <si>
    <t>T202508-00990</t>
  </si>
  <si>
    <t>T202508-00991</t>
  </si>
  <si>
    <t>T202508-00992</t>
  </si>
  <si>
    <t>T202508-00993</t>
  </si>
  <si>
    <t>T202508-00994</t>
  </si>
  <si>
    <t>T202508-00995</t>
  </si>
  <si>
    <t>T202508-00996</t>
  </si>
  <si>
    <t>T202508-00997</t>
  </si>
  <si>
    <t>T202508-00998</t>
  </si>
  <si>
    <t>T202508-00999</t>
  </si>
  <si>
    <t>T202508-01000</t>
  </si>
  <si>
    <t>T202508-01001</t>
  </si>
  <si>
    <t>T202508-01002</t>
  </si>
  <si>
    <t>T202508-01003</t>
  </si>
  <si>
    <t>T202508-01004</t>
  </si>
  <si>
    <t>T202508-01005</t>
  </si>
  <si>
    <t>T202508-01006</t>
  </si>
  <si>
    <t>T202508-01007</t>
  </si>
  <si>
    <t>T202508-01008</t>
  </si>
  <si>
    <t>T202508-01009</t>
  </si>
  <si>
    <t>T202508-01010</t>
  </si>
  <si>
    <t>T202508-01011</t>
  </si>
  <si>
    <t>T202508-01012</t>
  </si>
  <si>
    <t>T202508-01013</t>
  </si>
  <si>
    <t>T202508-01014</t>
  </si>
  <si>
    <t>T202508-01015</t>
  </si>
  <si>
    <t>T202508-01016</t>
  </si>
  <si>
    <t>T202508-01017</t>
  </si>
  <si>
    <t>T202508-01018</t>
  </si>
  <si>
    <t>T202508-01019</t>
  </si>
  <si>
    <t>T202508-01020</t>
  </si>
  <si>
    <t>T202508-01021</t>
  </si>
  <si>
    <t>T202508-01022</t>
  </si>
  <si>
    <t>T202508-01023</t>
  </si>
  <si>
    <t>T202508-01024</t>
  </si>
  <si>
    <t>T202508-01025</t>
  </si>
  <si>
    <t>T202508-01026</t>
  </si>
  <si>
    <t>T202508-01027</t>
  </si>
  <si>
    <t>T202508-01028</t>
  </si>
  <si>
    <t>T202508-01029</t>
  </si>
  <si>
    <t>T202508-01030</t>
  </si>
  <si>
    <t>T202508-01031</t>
  </si>
  <si>
    <t>T202508-01032</t>
  </si>
  <si>
    <t>T202508-01033</t>
  </si>
  <si>
    <t>T202508-01034</t>
  </si>
  <si>
    <t>T202508-01035</t>
  </si>
  <si>
    <t>T202508-01036</t>
  </si>
  <si>
    <t>T202508-01037</t>
  </si>
  <si>
    <t>T202508-01038</t>
  </si>
  <si>
    <t>T202508-01039</t>
  </si>
  <si>
    <t>T202508-01040</t>
  </si>
  <si>
    <t>T202508-01041</t>
  </si>
  <si>
    <t>T202508-01042</t>
  </si>
  <si>
    <t>T202508-01043</t>
  </si>
  <si>
    <t>T202508-01044</t>
  </si>
  <si>
    <t>T202508-01045</t>
  </si>
  <si>
    <t>T202508-01046</t>
  </si>
  <si>
    <t>T202508-01047</t>
  </si>
  <si>
    <t>T202508-01048</t>
  </si>
  <si>
    <t>T202508-01049</t>
  </si>
  <si>
    <t>T202508-01050</t>
  </si>
  <si>
    <t>T202508-01051</t>
  </si>
  <si>
    <t>T202508-01052</t>
  </si>
  <si>
    <t>T202508-01053</t>
  </si>
  <si>
    <t>T202508-01054</t>
  </si>
  <si>
    <t>T202508-01055</t>
  </si>
  <si>
    <t>T202508-01056</t>
  </si>
  <si>
    <t>T202508-01057</t>
  </si>
  <si>
    <t>T202508-01058</t>
  </si>
  <si>
    <t>T202508-01059</t>
  </si>
  <si>
    <t>T202508-01060</t>
  </si>
  <si>
    <t>T202508-01061</t>
  </si>
  <si>
    <t>C0075</t>
  </si>
  <si>
    <t>Customer 75</t>
  </si>
  <si>
    <t>T202508-01062</t>
  </si>
  <si>
    <t>T202508-01063</t>
  </si>
  <si>
    <t>T202508-01064</t>
  </si>
  <si>
    <t>T202508-01065</t>
  </si>
  <si>
    <t>T202508-01066</t>
  </si>
  <si>
    <t>T202508-01067</t>
  </si>
  <si>
    <t>T202508-01068</t>
  </si>
  <si>
    <t>T202508-01069</t>
  </si>
  <si>
    <t>T202508-01070</t>
  </si>
  <si>
    <t>T202508-01071</t>
  </si>
  <si>
    <t>T202508-01072</t>
  </si>
  <si>
    <t>T202508-01073</t>
  </si>
  <si>
    <t>T202508-01074</t>
  </si>
  <si>
    <t>T202508-01075</t>
  </si>
  <si>
    <t>T202508-01076</t>
  </si>
  <si>
    <t>T202508-01077</t>
  </si>
  <si>
    <t>T202508-01078</t>
  </si>
  <si>
    <t>T202508-01079</t>
  </si>
  <si>
    <t>T202508-01080</t>
  </si>
  <si>
    <t>T202508-01081</t>
  </si>
  <si>
    <t>T202508-01082</t>
  </si>
  <si>
    <t>T202508-01083</t>
  </si>
  <si>
    <t>T202508-01084</t>
  </si>
  <si>
    <t>T202508-01085</t>
  </si>
  <si>
    <t>T202508-01086</t>
  </si>
  <si>
    <t>T202508-01087</t>
  </si>
  <si>
    <t>T202508-01088</t>
  </si>
  <si>
    <t>T202508-01089</t>
  </si>
  <si>
    <t>T202508-01090</t>
  </si>
  <si>
    <t>T202508-01091</t>
  </si>
  <si>
    <t>T202508-01092</t>
  </si>
  <si>
    <t>T202508-01093</t>
  </si>
  <si>
    <t>T202508-01094</t>
  </si>
  <si>
    <t>T202508-01095</t>
  </si>
  <si>
    <t>T202508-01096</t>
  </si>
  <si>
    <t>T202508-01097</t>
  </si>
  <si>
    <t>T202508-01098</t>
  </si>
  <si>
    <t>T202508-01099</t>
  </si>
  <si>
    <t>T202508-01100</t>
  </si>
  <si>
    <t>T202508-01101</t>
  </si>
  <si>
    <t>T202508-01102</t>
  </si>
  <si>
    <t>T202508-01103</t>
  </si>
  <si>
    <t>T202508-01104</t>
  </si>
  <si>
    <t>T202508-01105</t>
  </si>
  <si>
    <t>T202508-01106</t>
  </si>
  <si>
    <t>T202508-01107</t>
  </si>
  <si>
    <t>T202508-01108</t>
  </si>
  <si>
    <t>T202508-01109</t>
  </si>
  <si>
    <t>T202508-01110</t>
  </si>
  <si>
    <t>T202508-01111</t>
  </si>
  <si>
    <t>T202508-01112</t>
  </si>
  <si>
    <t>T202508-01113</t>
  </si>
  <si>
    <t>T202508-01114</t>
  </si>
  <si>
    <t>T202508-01115</t>
  </si>
  <si>
    <t>T202508-01116</t>
  </si>
  <si>
    <t>T202508-01117</t>
  </si>
  <si>
    <t>T202508-01118</t>
  </si>
  <si>
    <t>T202508-01119</t>
  </si>
  <si>
    <t>T202508-01120</t>
  </si>
  <si>
    <t>T202508-01121</t>
  </si>
  <si>
    <t>T202508-01122</t>
  </si>
  <si>
    <t>T202508-01123</t>
  </si>
  <si>
    <t>T202508-01124</t>
  </si>
  <si>
    <t>T202508-01125</t>
  </si>
  <si>
    <t>T202508-01126</t>
  </si>
  <si>
    <t>T202508-01127</t>
  </si>
  <si>
    <t>T202508-01128</t>
  </si>
  <si>
    <t>T202508-01129</t>
  </si>
  <si>
    <t>T202508-01130</t>
  </si>
  <si>
    <t>T202508-01131</t>
  </si>
  <si>
    <t>T202508-01132</t>
  </si>
  <si>
    <t>T202508-01133</t>
  </si>
  <si>
    <t>T202508-01134</t>
  </si>
  <si>
    <t>T202508-01135</t>
  </si>
  <si>
    <t>T202508-01136</t>
  </si>
  <si>
    <t>T202508-01137</t>
  </si>
  <si>
    <t>T202508-01138</t>
  </si>
  <si>
    <t>T202508-01139</t>
  </si>
  <si>
    <t>T202508-01140</t>
  </si>
  <si>
    <t>T202508-01141</t>
  </si>
  <si>
    <t>T202508-01142</t>
  </si>
  <si>
    <t>T202508-01143</t>
  </si>
  <si>
    <t>T202508-01144</t>
  </si>
  <si>
    <t>T202508-01145</t>
  </si>
  <si>
    <t>T202508-01146</t>
  </si>
  <si>
    <t>T202508-01147</t>
  </si>
  <si>
    <t>T202508-01148</t>
  </si>
  <si>
    <t>T202508-01149</t>
  </si>
  <si>
    <t>T202508-01150</t>
  </si>
  <si>
    <t>T202508-01151</t>
  </si>
  <si>
    <t>T202508-01152</t>
  </si>
  <si>
    <t>T202508-01153</t>
  </si>
  <si>
    <t>T202508-01154</t>
  </si>
  <si>
    <t>T202508-01155</t>
  </si>
  <si>
    <t>T202508-01156</t>
  </si>
  <si>
    <t>T202508-01157</t>
  </si>
  <si>
    <t>T202508-01158</t>
  </si>
  <si>
    <t>T202508-01159</t>
  </si>
  <si>
    <t>T202508-01160</t>
  </si>
  <si>
    <t>T202508-01161</t>
  </si>
  <si>
    <t>T202508-01162</t>
  </si>
  <si>
    <t>T202508-01163</t>
  </si>
  <si>
    <t>T202508-01164</t>
  </si>
  <si>
    <t>T202508-01165</t>
  </si>
  <si>
    <t>T202508-01166</t>
  </si>
  <si>
    <t>T202508-01167</t>
  </si>
  <si>
    <t>T202508-01168</t>
  </si>
  <si>
    <t>T202508-01169</t>
  </si>
  <si>
    <t>T202508-01170</t>
  </si>
  <si>
    <t>T202508-01171</t>
  </si>
  <si>
    <t>T202508-01172</t>
  </si>
  <si>
    <t>T202508-01173</t>
  </si>
  <si>
    <t>T202508-01174</t>
  </si>
  <si>
    <t>T202508-01175</t>
  </si>
  <si>
    <t>T202508-01176</t>
  </si>
  <si>
    <t>T202508-01177</t>
  </si>
  <si>
    <t>T202508-01178</t>
  </si>
  <si>
    <t>T202508-01179</t>
  </si>
  <si>
    <t>T202508-01180</t>
  </si>
  <si>
    <t>T202508-01181</t>
  </si>
  <si>
    <t>T202508-01182</t>
  </si>
  <si>
    <t>T202508-01183</t>
  </si>
  <si>
    <t>T202508-01184</t>
  </si>
  <si>
    <t>T202508-01185</t>
  </si>
  <si>
    <t>T202508-01186</t>
  </si>
  <si>
    <t>T202508-01187</t>
  </si>
  <si>
    <t>T202508-01188</t>
  </si>
  <si>
    <t>T202508-01189</t>
  </si>
  <si>
    <t>T202508-01190</t>
  </si>
  <si>
    <t>T202508-01191</t>
  </si>
  <si>
    <t>T202508-01192</t>
  </si>
  <si>
    <t>T202508-01193</t>
  </si>
  <si>
    <t>T202508-01194</t>
  </si>
  <si>
    <t>T202508-01195</t>
  </si>
  <si>
    <t>T202508-01196</t>
  </si>
  <si>
    <t>T202508-01197</t>
  </si>
  <si>
    <t>T202508-01198</t>
  </si>
  <si>
    <t>T202508-01199</t>
  </si>
  <si>
    <t>T202508-01200</t>
  </si>
  <si>
    <t>T202508-01201</t>
  </si>
  <si>
    <t>T202508-01202</t>
  </si>
  <si>
    <t>T202508-01203</t>
  </si>
  <si>
    <t>T202508-01204</t>
  </si>
  <si>
    <t>T202508-01205</t>
  </si>
  <si>
    <t>T202508-01206</t>
  </si>
  <si>
    <t>T202508-01207</t>
  </si>
  <si>
    <t>T202508-01208</t>
  </si>
  <si>
    <t>T202508-01209</t>
  </si>
  <si>
    <t>T202508-01210</t>
  </si>
  <si>
    <t>T202508-01211</t>
  </si>
  <si>
    <t>T202508-01212</t>
  </si>
  <si>
    <t>T202508-01213</t>
  </si>
  <si>
    <t>T202508-01214</t>
  </si>
  <si>
    <t>T202508-01215</t>
  </si>
  <si>
    <t>T202508-01216</t>
  </si>
  <si>
    <t>T202508-01217</t>
  </si>
  <si>
    <t>T202508-01218</t>
  </si>
  <si>
    <t>T202508-01219</t>
  </si>
  <si>
    <t>T202508-01220</t>
  </si>
  <si>
    <t>T202508-01221</t>
  </si>
  <si>
    <t>T202508-01222</t>
  </si>
  <si>
    <t>T202508-01223</t>
  </si>
  <si>
    <t>T202508-01224</t>
  </si>
  <si>
    <t>T202508-01225</t>
  </si>
  <si>
    <t>T202508-01226</t>
  </si>
  <si>
    <t>T202508-01227</t>
  </si>
  <si>
    <t>T202508-01228</t>
  </si>
  <si>
    <t>T202508-01229</t>
  </si>
  <si>
    <t>T202508-01230</t>
  </si>
  <si>
    <t>T202508-01231</t>
  </si>
  <si>
    <t>T202508-01232</t>
  </si>
  <si>
    <t>T202508-01233</t>
  </si>
  <si>
    <t>T202508-01234</t>
  </si>
  <si>
    <t>T202508-01235</t>
  </si>
  <si>
    <t>T202508-01236</t>
  </si>
  <si>
    <t>T202508-01237</t>
  </si>
  <si>
    <t>T202508-01238</t>
  </si>
  <si>
    <t>T202508-01239</t>
  </si>
  <si>
    <t>T202508-01240</t>
  </si>
  <si>
    <t>T202508-01241</t>
  </si>
  <si>
    <t>T202508-01242</t>
  </si>
  <si>
    <t>T202508-01243</t>
  </si>
  <si>
    <t>T202508-01244</t>
  </si>
  <si>
    <t>T202508-01245</t>
  </si>
  <si>
    <t>T202508-01246</t>
  </si>
  <si>
    <t>T202508-01247</t>
  </si>
  <si>
    <t>T202508-01248</t>
  </si>
  <si>
    <t>T202508-01249</t>
  </si>
  <si>
    <t>T202508-01250</t>
  </si>
  <si>
    <t>T202508-01251</t>
  </si>
  <si>
    <t>T202508-01252</t>
  </si>
  <si>
    <t>T202508-01253</t>
  </si>
  <si>
    <t>T202508-01254</t>
  </si>
  <si>
    <t>T202508-01255</t>
  </si>
  <si>
    <t>T202508-01256</t>
  </si>
  <si>
    <t>T202508-01257</t>
  </si>
  <si>
    <t>T202508-01258</t>
  </si>
  <si>
    <t>T202508-01259</t>
  </si>
  <si>
    <t>T202508-01260</t>
  </si>
  <si>
    <t>T202508-01261</t>
  </si>
  <si>
    <t>T202508-01262</t>
  </si>
  <si>
    <t>T202508-01263</t>
  </si>
  <si>
    <t>T202508-01264</t>
  </si>
  <si>
    <t>T202508-01265</t>
  </si>
  <si>
    <t>T202508-01266</t>
  </si>
  <si>
    <t>T202508-01267</t>
  </si>
  <si>
    <t>T202508-01268</t>
  </si>
  <si>
    <t>T202508-01269</t>
  </si>
  <si>
    <t>T202508-01270</t>
  </si>
  <si>
    <t>T202508-01271</t>
  </si>
  <si>
    <t>T202508-01272</t>
  </si>
  <si>
    <t>T202508-01273</t>
  </si>
  <si>
    <t>T202508-01274</t>
  </si>
  <si>
    <t>T202508-01275</t>
  </si>
  <si>
    <t>T202508-01276</t>
  </si>
  <si>
    <t>T202508-01277</t>
  </si>
  <si>
    <t>T202508-01278</t>
  </si>
  <si>
    <t>T202508-01279</t>
  </si>
  <si>
    <t>T202508-01280</t>
  </si>
  <si>
    <t>T202508-01281</t>
  </si>
  <si>
    <t>T202508-01282</t>
  </si>
  <si>
    <t>T202508-01283</t>
  </si>
  <si>
    <t>T202508-01284</t>
  </si>
  <si>
    <t>T202508-01285</t>
  </si>
  <si>
    <t>T202508-01286</t>
  </si>
  <si>
    <t>T202508-01287</t>
  </si>
  <si>
    <t>T202508-01288</t>
  </si>
  <si>
    <t>T202508-01289</t>
  </si>
  <si>
    <t>T202508-01290</t>
  </si>
  <si>
    <t>T202508-01291</t>
  </si>
  <si>
    <t>T202508-01292</t>
  </si>
  <si>
    <t>T202508-01293</t>
  </si>
  <si>
    <t>T202508-01294</t>
  </si>
  <si>
    <t>T202508-01295</t>
  </si>
  <si>
    <t>T202508-01296</t>
  </si>
  <si>
    <t>T202508-01297</t>
  </si>
  <si>
    <t>T202508-01298</t>
  </si>
  <si>
    <t>T202508-01299</t>
  </si>
  <si>
    <t>T202508-01300</t>
  </si>
  <si>
    <t>T202508-01301</t>
  </si>
  <si>
    <t>T202508-01302</t>
  </si>
  <si>
    <t>T202508-01303</t>
  </si>
  <si>
    <t>T202508-01304</t>
  </si>
  <si>
    <t>T202508-01305</t>
  </si>
  <si>
    <t>T202508-01306</t>
  </si>
  <si>
    <t>T202508-01307</t>
  </si>
  <si>
    <t>T202508-01308</t>
  </si>
  <si>
    <t>T202508-01309</t>
  </si>
  <si>
    <t>T202508-01310</t>
  </si>
  <si>
    <t>T202508-01311</t>
  </si>
  <si>
    <t>T202508-01312</t>
  </si>
  <si>
    <t>T202508-01313</t>
  </si>
  <si>
    <t>T202508-01314</t>
  </si>
  <si>
    <t>T202508-01315</t>
  </si>
  <si>
    <t>T202508-01316</t>
  </si>
  <si>
    <t>T202508-01317</t>
  </si>
  <si>
    <t>T202508-01318</t>
  </si>
  <si>
    <t>T202508-01319</t>
  </si>
  <si>
    <t>T202508-01320</t>
  </si>
  <si>
    <t>T202508-01321</t>
  </si>
  <si>
    <t>T202508-01322</t>
  </si>
  <si>
    <t>T202508-01323</t>
  </si>
  <si>
    <t>T202508-01324</t>
  </si>
  <si>
    <t>T202508-01325</t>
  </si>
  <si>
    <t>T202508-01326</t>
  </si>
  <si>
    <t>T202508-01327</t>
  </si>
  <si>
    <t>T202508-01328</t>
  </si>
  <si>
    <t>T202508-01329</t>
  </si>
  <si>
    <t>T202508-01330</t>
  </si>
  <si>
    <t>T202508-01331</t>
  </si>
  <si>
    <t>T202508-01332</t>
  </si>
  <si>
    <t>T202508-01333</t>
  </si>
  <si>
    <t>T202508-01334</t>
  </si>
  <si>
    <t>T202508-01335</t>
  </si>
  <si>
    <t>T202508-01336</t>
  </si>
  <si>
    <t>T202508-01337</t>
  </si>
  <si>
    <t>T202508-01338</t>
  </si>
  <si>
    <t>T202508-01339</t>
  </si>
  <si>
    <t>T202508-01340</t>
  </si>
  <si>
    <t>T202508-01341</t>
  </si>
  <si>
    <t>T202508-01342</t>
  </si>
  <si>
    <t>T202508-01343</t>
  </si>
  <si>
    <t>T202508-01344</t>
  </si>
  <si>
    <t>T202508-01345</t>
  </si>
  <si>
    <t>C0137</t>
  </si>
  <si>
    <t>Customer 137</t>
  </si>
  <si>
    <t>T202508-01346</t>
  </si>
  <si>
    <t>T202508-01347</t>
  </si>
  <si>
    <t>T202508-01348</t>
  </si>
  <si>
    <t>T202508-01349</t>
  </si>
  <si>
    <t>T202508-01350</t>
  </si>
  <si>
    <t>T202508-01351</t>
  </si>
  <si>
    <t>T202508-01352</t>
  </si>
  <si>
    <t>T202508-01353</t>
  </si>
  <si>
    <t>T202508-01354</t>
  </si>
  <si>
    <t>T202508-01355</t>
  </si>
  <si>
    <t>T202508-01356</t>
  </si>
  <si>
    <t>T202508-01357</t>
  </si>
  <si>
    <t>T202508-01358</t>
  </si>
  <si>
    <t>T202508-01359</t>
  </si>
  <si>
    <t>T202508-01360</t>
  </si>
  <si>
    <t>T202508-01361</t>
  </si>
  <si>
    <t>T202508-01362</t>
  </si>
  <si>
    <t>T202508-01363</t>
  </si>
  <si>
    <t>T202508-01364</t>
  </si>
  <si>
    <t>T202508-01365</t>
  </si>
  <si>
    <t>T202508-01366</t>
  </si>
  <si>
    <t>T202508-01367</t>
  </si>
  <si>
    <t>T202508-01368</t>
  </si>
  <si>
    <t>T202508-01369</t>
  </si>
  <si>
    <t>T202508-01370</t>
  </si>
  <si>
    <t>T202508-01371</t>
  </si>
  <si>
    <t>T202508-01372</t>
  </si>
  <si>
    <t>T202508-01373</t>
  </si>
  <si>
    <t>T202508-01374</t>
  </si>
  <si>
    <t>T202508-01375</t>
  </si>
  <si>
    <t>T202508-01376</t>
  </si>
  <si>
    <t>T202508-01377</t>
  </si>
  <si>
    <t>T202508-01378</t>
  </si>
  <si>
    <t>T202508-01379</t>
  </si>
  <si>
    <t>T202508-01380</t>
  </si>
  <si>
    <t>T202508-01381</t>
  </si>
  <si>
    <t>T202508-01382</t>
  </si>
  <si>
    <t>T202508-01383</t>
  </si>
  <si>
    <t>T202508-01384</t>
  </si>
  <si>
    <t>T202508-01385</t>
  </si>
  <si>
    <t>T202508-01386</t>
  </si>
  <si>
    <t>T202508-01387</t>
  </si>
  <si>
    <t>T202508-01388</t>
  </si>
  <si>
    <t>T202508-01389</t>
  </si>
  <si>
    <t>T202508-01390</t>
  </si>
  <si>
    <t>T202508-01391</t>
  </si>
  <si>
    <t>T202508-01392</t>
  </si>
  <si>
    <t>T202508-01393</t>
  </si>
  <si>
    <t>T202508-01394</t>
  </si>
  <si>
    <t>T202508-01395</t>
  </si>
  <si>
    <t>T202508-01396</t>
  </si>
  <si>
    <t>T202508-01397</t>
  </si>
  <si>
    <t>T202508-01398</t>
  </si>
  <si>
    <t>T202508-01399</t>
  </si>
  <si>
    <t>T202508-01400</t>
  </si>
  <si>
    <t>T202508-01401</t>
  </si>
  <si>
    <t>T202508-01402</t>
  </si>
  <si>
    <t>T202508-01403</t>
  </si>
  <si>
    <t>T202508-01404</t>
  </si>
  <si>
    <t>T202508-01405</t>
  </si>
  <si>
    <t>T202508-01406</t>
  </si>
  <si>
    <t>T202508-01407</t>
  </si>
  <si>
    <t>T202508-01408</t>
  </si>
  <si>
    <t>T202508-01409</t>
  </si>
  <si>
    <t>T202508-01410</t>
  </si>
  <si>
    <t>T202508-01411</t>
  </si>
  <si>
    <t>T202508-01412</t>
  </si>
  <si>
    <t>T202508-01413</t>
  </si>
  <si>
    <t>T202508-01414</t>
  </si>
  <si>
    <t>T202508-01415</t>
  </si>
  <si>
    <t>T202508-01416</t>
  </si>
  <si>
    <t>T202508-01417</t>
  </si>
  <si>
    <t>T202508-01418</t>
  </si>
  <si>
    <t>T202508-01419</t>
  </si>
  <si>
    <t>T202508-01420</t>
  </si>
  <si>
    <t>T202508-01421</t>
  </si>
  <si>
    <t>T202508-01422</t>
  </si>
  <si>
    <t>T202508-01423</t>
  </si>
  <si>
    <t>T202508-01424</t>
  </si>
  <si>
    <t>T202508-01425</t>
  </si>
  <si>
    <t>T202508-01426</t>
  </si>
  <si>
    <t>T202508-01427</t>
  </si>
  <si>
    <t>T202508-01428</t>
  </si>
  <si>
    <t>T202508-01429</t>
  </si>
  <si>
    <t>T202508-01430</t>
  </si>
  <si>
    <t>T202508-01431</t>
  </si>
  <si>
    <t>T202508-01432</t>
  </si>
  <si>
    <t>T202508-01433</t>
  </si>
  <si>
    <t>T202508-01434</t>
  </si>
  <si>
    <t>T202508-01435</t>
  </si>
  <si>
    <t>T202508-01436</t>
  </si>
  <si>
    <t>T202508-01437</t>
  </si>
  <si>
    <t>T202508-01438</t>
  </si>
  <si>
    <t>T202508-01439</t>
  </si>
  <si>
    <t>T202508-01440</t>
  </si>
  <si>
    <t>T202508-01441</t>
  </si>
  <si>
    <t>T202508-01442</t>
  </si>
  <si>
    <t>T202508-01443</t>
  </si>
  <si>
    <t>T202508-01444</t>
  </si>
  <si>
    <t>T202508-01445</t>
  </si>
  <si>
    <t>T202508-01446</t>
  </si>
  <si>
    <t>T202508-01447</t>
  </si>
  <si>
    <t>T202508-01448</t>
  </si>
  <si>
    <t>T202508-01449</t>
  </si>
  <si>
    <t>T202508-01450</t>
  </si>
  <si>
    <t>T202508-01451</t>
  </si>
  <si>
    <t>T202508-01452</t>
  </si>
  <si>
    <t>T202508-01453</t>
  </si>
  <si>
    <t>T202508-01454</t>
  </si>
  <si>
    <t>T202508-01455</t>
  </si>
  <si>
    <t>T202508-01456</t>
  </si>
  <si>
    <t>T202508-01457</t>
  </si>
  <si>
    <t>T202508-01458</t>
  </si>
  <si>
    <t>T202508-01459</t>
  </si>
  <si>
    <t>T202508-01460</t>
  </si>
  <si>
    <t>T202508-01461</t>
  </si>
  <si>
    <t>T202508-01462</t>
  </si>
  <si>
    <t>T202508-01463</t>
  </si>
  <si>
    <t>T202508-01464</t>
  </si>
  <si>
    <t>T202508-01465</t>
  </si>
  <si>
    <t>T202508-01466</t>
  </si>
  <si>
    <t>T202508-01467</t>
  </si>
  <si>
    <t>T202508-01468</t>
  </si>
  <si>
    <t>T202508-01469</t>
  </si>
  <si>
    <t>T202508-01470</t>
  </si>
  <si>
    <t>T202508-01471</t>
  </si>
  <si>
    <t>T202508-01472</t>
  </si>
  <si>
    <t>T202508-01473</t>
  </si>
  <si>
    <t>T202508-01474</t>
  </si>
  <si>
    <t>T202508-01475</t>
  </si>
  <si>
    <t>T202508-01476</t>
  </si>
  <si>
    <t>T202508-01477</t>
  </si>
  <si>
    <t>T202508-01478</t>
  </si>
  <si>
    <t>T202508-01479</t>
  </si>
  <si>
    <t>T202508-01480</t>
  </si>
  <si>
    <t>T202508-01481</t>
  </si>
  <si>
    <t>T202508-01482</t>
  </si>
  <si>
    <t>T202508-01483</t>
  </si>
  <si>
    <t>T202508-01484</t>
  </si>
  <si>
    <t>T202508-01485</t>
  </si>
  <si>
    <t>T202508-01486</t>
  </si>
  <si>
    <t>T202508-01487</t>
  </si>
  <si>
    <t>T202508-01488</t>
  </si>
  <si>
    <t>T202508-01489</t>
  </si>
  <si>
    <t>T202508-01490</t>
  </si>
  <si>
    <t>T202508-01491</t>
  </si>
  <si>
    <t>T202508-01492</t>
  </si>
  <si>
    <t>T202508-01493</t>
  </si>
  <si>
    <t>T202508-01494</t>
  </si>
  <si>
    <t>T202508-01495</t>
  </si>
  <si>
    <t>T202508-01496</t>
  </si>
  <si>
    <t>T202508-01497</t>
  </si>
  <si>
    <t>T202508-01498</t>
  </si>
  <si>
    <t>T202508-01499</t>
  </si>
  <si>
    <t>T202508-01500</t>
  </si>
  <si>
    <t>T202508-01501</t>
  </si>
  <si>
    <t>T202508-01502</t>
  </si>
  <si>
    <t>T202508-01503</t>
  </si>
  <si>
    <t>T202508-01504</t>
  </si>
  <si>
    <t>T202508-01505</t>
  </si>
  <si>
    <t>T202508-01506</t>
  </si>
  <si>
    <t>T202508-01507</t>
  </si>
  <si>
    <t>T202508-01508</t>
  </si>
  <si>
    <t>T202508-01509</t>
  </si>
  <si>
    <t>T202508-01510</t>
  </si>
  <si>
    <t>T202508-01511</t>
  </si>
  <si>
    <t>T202508-01512</t>
  </si>
  <si>
    <t>T202508-01513</t>
  </si>
  <si>
    <t>T202508-01514</t>
  </si>
  <si>
    <t>T202508-01515</t>
  </si>
  <si>
    <t>T202508-01516</t>
  </si>
  <si>
    <t>T202508-01517</t>
  </si>
  <si>
    <t>T202508-01518</t>
  </si>
  <si>
    <t>T202508-01519</t>
  </si>
  <si>
    <t>T202508-01520</t>
  </si>
  <si>
    <t>T202508-01521</t>
  </si>
  <si>
    <t>T202508-01522</t>
  </si>
  <si>
    <t>T202508-01523</t>
  </si>
  <si>
    <t>T202508-01524</t>
  </si>
  <si>
    <t>T202508-01525</t>
  </si>
  <si>
    <t>T202508-01526</t>
  </si>
  <si>
    <t>T202508-01527</t>
  </si>
  <si>
    <t>T202508-01528</t>
  </si>
  <si>
    <t>T202508-01529</t>
  </si>
  <si>
    <t>T202508-01530</t>
  </si>
  <si>
    <t>T202508-01531</t>
  </si>
  <si>
    <t>T202508-01532</t>
  </si>
  <si>
    <t>T202508-01533</t>
  </si>
  <si>
    <t>T202508-01534</t>
  </si>
  <si>
    <t>T202508-01535</t>
  </si>
  <si>
    <t>T202508-01536</t>
  </si>
  <si>
    <t>T202508-01537</t>
  </si>
  <si>
    <t>T202508-01538</t>
  </si>
  <si>
    <t>T202508-01539</t>
  </si>
  <si>
    <t>T202508-01540</t>
  </si>
  <si>
    <t>T202508-01541</t>
  </si>
  <si>
    <t>T202508-01542</t>
  </si>
  <si>
    <t>T202508-01543</t>
  </si>
  <si>
    <t>T202508-01544</t>
  </si>
  <si>
    <t>T202508-01545</t>
  </si>
  <si>
    <t>T202508-01546</t>
  </si>
  <si>
    <t>T202508-01547</t>
  </si>
  <si>
    <t>T202508-01548</t>
  </si>
  <si>
    <t>T202508-01549</t>
  </si>
  <si>
    <t>T202508-01550</t>
  </si>
  <si>
    <t>T202508-01551</t>
  </si>
  <si>
    <t>T202508-01552</t>
  </si>
  <si>
    <t>T202508-01553</t>
  </si>
  <si>
    <t>T202508-01554</t>
  </si>
  <si>
    <t>T202508-01555</t>
  </si>
  <si>
    <t>T202508-01556</t>
  </si>
  <si>
    <t>T202508-01557</t>
  </si>
  <si>
    <t>T202508-01558</t>
  </si>
  <si>
    <t>T202508-01559</t>
  </si>
  <si>
    <t>T202508-01560</t>
  </si>
  <si>
    <t>T202508-01561</t>
  </si>
  <si>
    <t>T202508-01562</t>
  </si>
  <si>
    <t>T202508-01563</t>
  </si>
  <si>
    <t>T202508-01564</t>
  </si>
  <si>
    <t>T202508-01565</t>
  </si>
  <si>
    <t>T202508-01566</t>
  </si>
  <si>
    <t>T202508-01567</t>
  </si>
  <si>
    <t>T202508-01568</t>
  </si>
  <si>
    <t>T202508-01569</t>
  </si>
  <si>
    <t>T202508-01570</t>
  </si>
  <si>
    <t>T202508-01571</t>
  </si>
  <si>
    <t>T202508-01572</t>
  </si>
  <si>
    <t>T202508-01573</t>
  </si>
  <si>
    <t>T202508-01574</t>
  </si>
  <si>
    <t>T202508-01575</t>
  </si>
  <si>
    <t>T202508-01576</t>
  </si>
  <si>
    <t>T202508-01577</t>
  </si>
  <si>
    <t>T202508-01578</t>
  </si>
  <si>
    <t>T202508-01579</t>
  </si>
  <si>
    <t>T202508-01580</t>
  </si>
  <si>
    <t>T202508-01581</t>
  </si>
  <si>
    <t>T202508-01582</t>
  </si>
  <si>
    <t>T202508-01583</t>
  </si>
  <si>
    <t>T202508-01584</t>
  </si>
  <si>
    <t>T202508-01585</t>
  </si>
  <si>
    <t>T202508-01586</t>
  </si>
  <si>
    <t>T202508-01587</t>
  </si>
  <si>
    <t>T202508-01588</t>
  </si>
  <si>
    <t>T202508-01589</t>
  </si>
  <si>
    <t>T202508-01590</t>
  </si>
  <si>
    <t>T202508-01591</t>
  </si>
  <si>
    <t>T202508-01592</t>
  </si>
  <si>
    <t>T202508-01593</t>
  </si>
  <si>
    <t>T202508-01594</t>
  </si>
  <si>
    <t>T202508-01595</t>
  </si>
  <si>
    <t>T202508-01596</t>
  </si>
  <si>
    <t>T202508-01597</t>
  </si>
  <si>
    <t>T202508-01598</t>
  </si>
  <si>
    <t>T202508-01599</t>
  </si>
  <si>
    <t>T202508-01600</t>
  </si>
  <si>
    <t>T202508-01601</t>
  </si>
  <si>
    <t>T202508-01602</t>
  </si>
  <si>
    <t>T202508-01603</t>
  </si>
  <si>
    <t>T202508-01604</t>
  </si>
  <si>
    <t>T202508-01605</t>
  </si>
  <si>
    <t>T202508-01606</t>
  </si>
  <si>
    <t>T202508-01607</t>
  </si>
  <si>
    <t>T202508-01608</t>
  </si>
  <si>
    <t>T202508-01609</t>
  </si>
  <si>
    <t>T202508-01610</t>
  </si>
  <si>
    <t>T202508-01611</t>
  </si>
  <si>
    <t>T202508-01612</t>
  </si>
  <si>
    <t>T202508-01613</t>
  </si>
  <si>
    <t>T202508-01614</t>
  </si>
  <si>
    <t>T202508-01615</t>
  </si>
  <si>
    <t>T202508-01616</t>
  </si>
  <si>
    <t>T202508-01617</t>
  </si>
  <si>
    <t>T202508-01618</t>
  </si>
  <si>
    <t>T202508-01619</t>
  </si>
  <si>
    <t>T202508-01620</t>
  </si>
  <si>
    <t>T202508-01621</t>
  </si>
  <si>
    <t>T202508-01622</t>
  </si>
  <si>
    <t>T202508-01623</t>
  </si>
  <si>
    <t>T202508-01624</t>
  </si>
  <si>
    <t>T202508-01625</t>
  </si>
  <si>
    <t>T202508-01626</t>
  </si>
  <si>
    <t>T202508-01627</t>
  </si>
  <si>
    <t>T202508-01628</t>
  </si>
  <si>
    <t>T202508-01629</t>
  </si>
  <si>
    <t>T202508-01630</t>
  </si>
  <si>
    <t>T202508-01631</t>
  </si>
  <si>
    <t>T202508-01632</t>
  </si>
  <si>
    <t>T202508-01633</t>
  </si>
  <si>
    <t>T202508-01634</t>
  </si>
  <si>
    <t>T202508-01635</t>
  </si>
  <si>
    <t>T202508-01636</t>
  </si>
  <si>
    <t>T202508-01637</t>
  </si>
  <si>
    <t>T202508-01638</t>
  </si>
  <si>
    <t>T202508-01639</t>
  </si>
  <si>
    <t>T202508-01640</t>
  </si>
  <si>
    <t>T202508-01641</t>
  </si>
  <si>
    <t>T202508-01642</t>
  </si>
  <si>
    <t>T202508-01643</t>
  </si>
  <si>
    <t>T202508-01644</t>
  </si>
  <si>
    <t>T202508-01645</t>
  </si>
  <si>
    <t>T202508-01646</t>
  </si>
  <si>
    <t>T202508-01647</t>
  </si>
  <si>
    <t>T202508-01648</t>
  </si>
  <si>
    <t>T202508-01649</t>
  </si>
  <si>
    <t>T202508-01650</t>
  </si>
  <si>
    <t>T202508-01651</t>
  </si>
  <si>
    <t>T202508-01652</t>
  </si>
  <si>
    <t>T202508-01653</t>
  </si>
  <si>
    <t>T202508-01654</t>
  </si>
  <si>
    <t>T202508-01655</t>
  </si>
  <si>
    <t>T202508-01656</t>
  </si>
  <si>
    <t>T202508-01657</t>
  </si>
  <si>
    <t>T202508-01658</t>
  </si>
  <si>
    <t>T202508-01659</t>
  </si>
  <si>
    <t>T202508-01660</t>
  </si>
  <si>
    <t>T202508-01661</t>
  </si>
  <si>
    <t>T202508-01662</t>
  </si>
  <si>
    <t>T202508-01663</t>
  </si>
  <si>
    <t>T202508-01664</t>
  </si>
  <si>
    <t>T202508-01665</t>
  </si>
  <si>
    <t>T202508-01666</t>
  </si>
  <si>
    <t>T202508-01667</t>
  </si>
  <si>
    <t>T202508-01668</t>
  </si>
  <si>
    <t>T202508-01669</t>
  </si>
  <si>
    <t>T202508-01670</t>
  </si>
  <si>
    <t>T202508-01671</t>
  </si>
  <si>
    <t>T202508-01672</t>
  </si>
  <si>
    <t>T202508-01673</t>
  </si>
  <si>
    <t>T202508-01674</t>
  </si>
  <si>
    <t>T202508-01675</t>
  </si>
  <si>
    <t>T202508-01676</t>
  </si>
  <si>
    <t>T202508-01677</t>
  </si>
  <si>
    <t>T202508-01678</t>
  </si>
  <si>
    <t>T202508-01679</t>
  </si>
  <si>
    <t>T202508-01680</t>
  </si>
  <si>
    <t>T202508-01681</t>
  </si>
  <si>
    <t>T202508-01682</t>
  </si>
  <si>
    <t>T202508-01683</t>
  </si>
  <si>
    <t>T202508-01684</t>
  </si>
  <si>
    <t>T202508-01685</t>
  </si>
  <si>
    <t>T202508-01686</t>
  </si>
  <si>
    <t>T202508-01687</t>
  </si>
  <si>
    <t>T202508-01688</t>
  </si>
  <si>
    <t>T202508-01689</t>
  </si>
  <si>
    <t>T202508-01690</t>
  </si>
  <si>
    <t>T202508-01691</t>
  </si>
  <si>
    <t>T202508-01692</t>
  </si>
  <si>
    <t>T202508-01693</t>
  </si>
  <si>
    <t>T202508-01694</t>
  </si>
  <si>
    <t>T202508-01695</t>
  </si>
  <si>
    <t>T202508-01696</t>
  </si>
  <si>
    <t>T202508-01697</t>
  </si>
  <si>
    <t>T202508-01698</t>
  </si>
  <si>
    <t>T202508-01699</t>
  </si>
  <si>
    <t>T202508-01700</t>
  </si>
  <si>
    <t>T202508-01701</t>
  </si>
  <si>
    <t>T202508-01702</t>
  </si>
  <si>
    <t>T202508-01703</t>
  </si>
  <si>
    <t>T202508-01704</t>
  </si>
  <si>
    <t>T202508-01705</t>
  </si>
  <si>
    <t>T202508-01706</t>
  </si>
  <si>
    <t>T202508-01707</t>
  </si>
  <si>
    <t>T202508-01708</t>
  </si>
  <si>
    <t>T202508-01709</t>
  </si>
  <si>
    <t>T202508-01710</t>
  </si>
  <si>
    <t>T202508-01711</t>
  </si>
  <si>
    <t>T202508-01712</t>
  </si>
  <si>
    <t>T202508-01713</t>
  </si>
  <si>
    <t>T202508-01714</t>
  </si>
  <si>
    <t>T202508-01715</t>
  </si>
  <si>
    <t>T202508-01716</t>
  </si>
  <si>
    <t>T202508-01717</t>
  </si>
  <si>
    <t>T202508-01718</t>
  </si>
  <si>
    <t>T202508-01719</t>
  </si>
  <si>
    <t>T202508-01720</t>
  </si>
  <si>
    <t>T202508-01721</t>
  </si>
  <si>
    <t>T202508-01722</t>
  </si>
  <si>
    <t>T202508-01723</t>
  </si>
  <si>
    <t>T202508-01724</t>
  </si>
  <si>
    <t>T202508-01725</t>
  </si>
  <si>
    <t>T202508-01726</t>
  </si>
  <si>
    <t>T202508-01727</t>
  </si>
  <si>
    <t>T202508-01728</t>
  </si>
  <si>
    <t>T202508-01729</t>
  </si>
  <si>
    <t>T202508-01730</t>
  </si>
  <si>
    <t>T202508-01731</t>
  </si>
  <si>
    <t>T202508-01732</t>
  </si>
  <si>
    <t>T202508-01733</t>
  </si>
  <si>
    <t>T202508-01734</t>
  </si>
  <si>
    <t>T202508-01735</t>
  </si>
  <si>
    <t>T202508-01736</t>
  </si>
  <si>
    <t>T202508-01737</t>
  </si>
  <si>
    <t>T202508-01738</t>
  </si>
  <si>
    <t>T202508-01739</t>
  </si>
  <si>
    <t>T202508-01740</t>
  </si>
  <si>
    <t>T202508-01741</t>
  </si>
  <si>
    <t>T202508-01742</t>
  </si>
  <si>
    <t>T202508-01743</t>
  </si>
  <si>
    <t>T202508-01744</t>
  </si>
  <si>
    <t>T202508-01745</t>
  </si>
  <si>
    <t>T202508-01746</t>
  </si>
  <si>
    <t>T202508-01747</t>
  </si>
  <si>
    <t>T202508-01748</t>
  </si>
  <si>
    <t>T202508-01749</t>
  </si>
  <si>
    <t>T202508-01750</t>
  </si>
  <si>
    <t>T202508-01751</t>
  </si>
  <si>
    <t>T202508-01752</t>
  </si>
  <si>
    <t>T202508-01753</t>
  </si>
  <si>
    <t>T202508-01754</t>
  </si>
  <si>
    <t>T202508-01755</t>
  </si>
  <si>
    <t>T202508-01756</t>
  </si>
  <si>
    <t>T202508-01757</t>
  </si>
  <si>
    <t>T202508-01758</t>
  </si>
  <si>
    <t>T202508-01759</t>
  </si>
  <si>
    <t>T202508-01760</t>
  </si>
  <si>
    <t>T202508-01761</t>
  </si>
  <si>
    <t>T202508-01762</t>
  </si>
  <si>
    <t>T202508-01763</t>
  </si>
  <si>
    <t>T202508-01764</t>
  </si>
  <si>
    <t>T202508-01765</t>
  </si>
  <si>
    <t>T202508-01766</t>
  </si>
  <si>
    <t>T202508-01767</t>
  </si>
  <si>
    <t>T202508-01768</t>
  </si>
  <si>
    <t>T202508-01769</t>
  </si>
  <si>
    <t>T202508-01770</t>
  </si>
  <si>
    <t>T202508-01771</t>
  </si>
  <si>
    <t>T202508-01772</t>
  </si>
  <si>
    <t>T202508-01773</t>
  </si>
  <si>
    <t>T202508-01774</t>
  </si>
  <si>
    <t>T202508-01775</t>
  </si>
  <si>
    <t>T202508-01776</t>
  </si>
  <si>
    <t>T202508-01777</t>
  </si>
  <si>
    <t>T202508-01778</t>
  </si>
  <si>
    <t>T202508-01779</t>
  </si>
  <si>
    <t>T202508-01780</t>
  </si>
  <si>
    <t>T202508-01781</t>
  </si>
  <si>
    <t>T202508-01782</t>
  </si>
  <si>
    <t>T202508-01783</t>
  </si>
  <si>
    <t>T202508-01784</t>
  </si>
  <si>
    <t>T202508-01785</t>
  </si>
  <si>
    <t>T202508-01786</t>
  </si>
  <si>
    <t>T202508-01787</t>
  </si>
  <si>
    <t>T202508-01788</t>
  </si>
  <si>
    <t>T202508-01789</t>
  </si>
  <si>
    <t>T202508-01790</t>
  </si>
  <si>
    <t>T202508-01791</t>
  </si>
  <si>
    <t>T202508-01792</t>
  </si>
  <si>
    <t>T202508-01793</t>
  </si>
  <si>
    <t>T202508-01794</t>
  </si>
  <si>
    <t>T202508-01795</t>
  </si>
  <si>
    <t>T202508-01796</t>
  </si>
  <si>
    <t>T202508-01797</t>
  </si>
  <si>
    <t>T202508-01798</t>
  </si>
  <si>
    <t>T202508-01799</t>
  </si>
  <si>
    <t>T202508-01800</t>
  </si>
  <si>
    <t>T202508-01801</t>
  </si>
  <si>
    <t>T202508-01802</t>
  </si>
  <si>
    <t>T202508-01803</t>
  </si>
  <si>
    <t>T202508-01804</t>
  </si>
  <si>
    <t>T202508-01805</t>
  </si>
  <si>
    <t>T202508-01806</t>
  </si>
  <si>
    <t>T202508-01807</t>
  </si>
  <si>
    <t>T202508-01808</t>
  </si>
  <si>
    <t>T202508-01809</t>
  </si>
  <si>
    <t>T202508-01810</t>
  </si>
  <si>
    <t>T202508-01811</t>
  </si>
  <si>
    <t>T202508-01812</t>
  </si>
  <si>
    <t>T202508-01813</t>
  </si>
  <si>
    <t>T202508-01814</t>
  </si>
  <si>
    <t>T202508-01815</t>
  </si>
  <si>
    <t>T202508-01816</t>
  </si>
  <si>
    <t>T202508-01817</t>
  </si>
  <si>
    <t>T202508-01818</t>
  </si>
  <si>
    <t>T202508-01819</t>
  </si>
  <si>
    <t>T202508-01820</t>
  </si>
  <si>
    <t>T202508-01821</t>
  </si>
  <si>
    <t>T202508-01822</t>
  </si>
  <si>
    <t>T202508-01823</t>
  </si>
  <si>
    <t>T202508-01824</t>
  </si>
  <si>
    <t>T202508-01825</t>
  </si>
  <si>
    <t>T202508-01826</t>
  </si>
  <si>
    <t>T202508-01827</t>
  </si>
  <si>
    <t>T202508-01828</t>
  </si>
  <si>
    <t>T202508-01829</t>
  </si>
  <si>
    <t>T202508-01830</t>
  </si>
  <si>
    <t>T202508-01831</t>
  </si>
  <si>
    <t>T202508-01832</t>
  </si>
  <si>
    <t>T202508-01833</t>
  </si>
  <si>
    <t>T202508-01834</t>
  </si>
  <si>
    <t>T202508-01835</t>
  </si>
  <si>
    <t>T202508-01836</t>
  </si>
  <si>
    <t>T202508-01837</t>
  </si>
  <si>
    <t>T202508-01838</t>
  </si>
  <si>
    <t>T202508-01839</t>
  </si>
  <si>
    <t>T202508-01840</t>
  </si>
  <si>
    <t>T202508-01841</t>
  </si>
  <si>
    <t>T202508-01842</t>
  </si>
  <si>
    <t>T202508-01843</t>
  </si>
  <si>
    <t>T202508-01844</t>
  </si>
  <si>
    <t>T202508-01845</t>
  </si>
  <si>
    <t>T202508-01846</t>
  </si>
  <si>
    <t>T202508-01847</t>
  </si>
  <si>
    <t>T202508-01848</t>
  </si>
  <si>
    <t>T202508-01849</t>
  </si>
  <si>
    <t>T202508-01850</t>
  </si>
  <si>
    <t>T202508-01851</t>
  </si>
  <si>
    <t>T202508-01852</t>
  </si>
  <si>
    <t>T202508-01853</t>
  </si>
  <si>
    <t>T202508-01854</t>
  </si>
  <si>
    <t>T202508-01855</t>
  </si>
  <si>
    <t>T202508-01856</t>
  </si>
  <si>
    <t>T202508-01857</t>
  </si>
  <si>
    <t>T202508-01858</t>
  </si>
  <si>
    <t>T202508-01859</t>
  </si>
  <si>
    <t>T202508-01860</t>
  </si>
  <si>
    <t>T202508-01861</t>
  </si>
  <si>
    <t>T202508-01862</t>
  </si>
  <si>
    <t>T202508-01863</t>
  </si>
  <si>
    <t>T202508-01864</t>
  </si>
  <si>
    <t>T202508-01865</t>
  </si>
  <si>
    <t>T202508-01866</t>
  </si>
  <si>
    <t>T202508-01867</t>
  </si>
  <si>
    <t>T202508-01868</t>
  </si>
  <si>
    <t>T202508-01869</t>
  </si>
  <si>
    <t>T202508-01870</t>
  </si>
  <si>
    <t>T202508-01871</t>
  </si>
  <si>
    <t>T202508-01872</t>
  </si>
  <si>
    <t>T202508-01873</t>
  </si>
  <si>
    <t>T202508-01874</t>
  </si>
  <si>
    <t>T202508-01875</t>
  </si>
  <si>
    <t>T202508-01876</t>
  </si>
  <si>
    <t>T202508-01877</t>
  </si>
  <si>
    <t>T202508-01878</t>
  </si>
  <si>
    <t>T202508-01879</t>
  </si>
  <si>
    <t>T202508-01880</t>
  </si>
  <si>
    <t>T202508-01881</t>
  </si>
  <si>
    <t>T202508-01882</t>
  </si>
  <si>
    <t>T202508-01883</t>
  </si>
  <si>
    <t>T202508-01884</t>
  </si>
  <si>
    <t>T202508-01885</t>
  </si>
  <si>
    <t>T202508-01886</t>
  </si>
  <si>
    <t>T202508-01887</t>
  </si>
  <si>
    <t>T202508-01888</t>
  </si>
  <si>
    <t>T202508-01889</t>
  </si>
  <si>
    <t>T202508-01890</t>
  </si>
  <si>
    <t>T202508-01891</t>
  </si>
  <si>
    <t>T202508-01892</t>
  </si>
  <si>
    <t>T202508-01893</t>
  </si>
  <si>
    <t>T202508-01894</t>
  </si>
  <si>
    <t>T202508-01895</t>
  </si>
  <si>
    <t>T202508-01896</t>
  </si>
  <si>
    <t>T202508-01897</t>
  </si>
  <si>
    <t>T202508-01898</t>
  </si>
  <si>
    <t>T202508-01899</t>
  </si>
  <si>
    <t>T202508-01900</t>
  </si>
  <si>
    <t>T202508-01901</t>
  </si>
  <si>
    <t>T202508-01902</t>
  </si>
  <si>
    <t>T202508-01903</t>
  </si>
  <si>
    <t>T202508-01904</t>
  </si>
  <si>
    <t>T202508-01905</t>
  </si>
  <si>
    <t>T202508-01906</t>
  </si>
  <si>
    <t>T202508-01907</t>
  </si>
  <si>
    <t>T202508-01908</t>
  </si>
  <si>
    <t>T202508-01909</t>
  </si>
  <si>
    <t>T202508-01910</t>
  </si>
  <si>
    <t>T202508-01911</t>
  </si>
  <si>
    <t>T202508-01912</t>
  </si>
  <si>
    <t>T202508-01913</t>
  </si>
  <si>
    <t>T202508-01914</t>
  </si>
  <si>
    <t>T202508-01915</t>
  </si>
  <si>
    <t>T202508-01916</t>
  </si>
  <si>
    <t>T202508-01917</t>
  </si>
  <si>
    <t>T202508-01918</t>
  </si>
  <si>
    <t>T202508-01919</t>
  </si>
  <si>
    <t>T202508-01920</t>
  </si>
  <si>
    <t>T202508-01921</t>
  </si>
  <si>
    <t>T202508-01922</t>
  </si>
  <si>
    <t>T202508-01923</t>
  </si>
  <si>
    <t>T202508-01924</t>
  </si>
  <si>
    <t>T202508-01925</t>
  </si>
  <si>
    <t>T202508-01926</t>
  </si>
  <si>
    <t>T202508-01927</t>
  </si>
  <si>
    <t>T202508-01928</t>
  </si>
  <si>
    <t>T202508-01929</t>
  </si>
  <si>
    <t>T202508-01930</t>
  </si>
  <si>
    <t>T202508-01931</t>
  </si>
  <si>
    <t>T202508-01932</t>
  </si>
  <si>
    <t>T202508-01933</t>
  </si>
  <si>
    <t>T202508-01934</t>
  </si>
  <si>
    <t>T202508-01935</t>
  </si>
  <si>
    <t>T202508-01936</t>
  </si>
  <si>
    <t>T202508-01937</t>
  </si>
  <si>
    <t>T202508-01938</t>
  </si>
  <si>
    <t>T202508-01939</t>
  </si>
  <si>
    <t>T202508-01940</t>
  </si>
  <si>
    <t>T202508-01941</t>
  </si>
  <si>
    <t>T202508-01942</t>
  </si>
  <si>
    <t>T202508-01943</t>
  </si>
  <si>
    <t>T202508-01944</t>
  </si>
  <si>
    <t>T202508-01945</t>
  </si>
  <si>
    <t>T202508-01946</t>
  </si>
  <si>
    <t>T202508-01947</t>
  </si>
  <si>
    <t>T202508-01948</t>
  </si>
  <si>
    <t>T202508-01949</t>
  </si>
  <si>
    <t>T202508-01950</t>
  </si>
  <si>
    <t>T202508-01951</t>
  </si>
  <si>
    <t>T202508-01952</t>
  </si>
  <si>
    <t>T202508-01953</t>
  </si>
  <si>
    <t>T202508-01954</t>
  </si>
  <si>
    <t>T202508-01955</t>
  </si>
  <si>
    <t>T202508-01956</t>
  </si>
  <si>
    <t>T202508-01957</t>
  </si>
  <si>
    <t>T202508-01958</t>
  </si>
  <si>
    <t>T202508-01959</t>
  </si>
  <si>
    <t>T202508-01960</t>
  </si>
  <si>
    <t>T202508-01961</t>
  </si>
  <si>
    <t>T202508-01962</t>
  </si>
  <si>
    <t>T202508-01963</t>
  </si>
  <si>
    <t>T202508-01964</t>
  </si>
  <si>
    <t>T202508-01965</t>
  </si>
  <si>
    <t>T202508-01966</t>
  </si>
  <si>
    <t>T202508-01967</t>
  </si>
  <si>
    <t>T202508-01968</t>
  </si>
  <si>
    <t>T202508-01969</t>
  </si>
  <si>
    <t>T202508-01970</t>
  </si>
  <si>
    <t>T202508-01971</t>
  </si>
  <si>
    <t>T202508-01972</t>
  </si>
  <si>
    <t>T202508-01973</t>
  </si>
  <si>
    <t>T202508-01974</t>
  </si>
  <si>
    <t>T202508-01975</t>
  </si>
  <si>
    <t>T202508-01976</t>
  </si>
  <si>
    <t>T202508-01977</t>
  </si>
  <si>
    <t>T202508-01978</t>
  </si>
  <si>
    <t>T202508-01979</t>
  </si>
  <si>
    <t>T202508-01980</t>
  </si>
  <si>
    <t>T202508-01981</t>
  </si>
  <si>
    <t>T202508-01982</t>
  </si>
  <si>
    <t>T202508-01983</t>
  </si>
  <si>
    <t>T202508-01984</t>
  </si>
  <si>
    <t>T202508-01985</t>
  </si>
  <si>
    <t>T202508-01986</t>
  </si>
  <si>
    <t>T202508-01987</t>
  </si>
  <si>
    <t>T202508-01988</t>
  </si>
  <si>
    <t>T202508-01989</t>
  </si>
  <si>
    <t>T202508-01990</t>
  </si>
  <si>
    <t>T202508-01991</t>
  </si>
  <si>
    <t>T202508-01992</t>
  </si>
  <si>
    <t>T202508-01993</t>
  </si>
  <si>
    <t>T202508-01994</t>
  </si>
  <si>
    <t>T202508-01995</t>
  </si>
  <si>
    <t>T202508-01996</t>
  </si>
  <si>
    <t>T202508-01997</t>
  </si>
  <si>
    <t>T202508-01998</t>
  </si>
  <si>
    <t>T202508-01999</t>
  </si>
  <si>
    <t>T202508-02000</t>
  </si>
  <si>
    <t>Product_Category</t>
  </si>
  <si>
    <t>List_Unit_price</t>
  </si>
  <si>
    <t>Rebate_Error_Flag</t>
  </si>
  <si>
    <t>Price_Breach_flag</t>
  </si>
  <si>
    <t>Net_Sale_Amount</t>
  </si>
  <si>
    <t>Incentive_Payout</t>
  </si>
  <si>
    <t>Found_In_ERP</t>
  </si>
  <si>
    <t>Excepemptions?</t>
  </si>
  <si>
    <t xml:space="preserve">Customer 51  </t>
  </si>
  <si>
    <t xml:space="preserve">Customer 218  </t>
  </si>
  <si>
    <t xml:space="preserve"> Customer 67 </t>
  </si>
  <si>
    <t xml:space="preserve"> Customer 177 </t>
  </si>
  <si>
    <t xml:space="preserve"> Customer 65 </t>
  </si>
  <si>
    <t xml:space="preserve">Customer 42  </t>
  </si>
  <si>
    <t xml:space="preserve">Customer 161  </t>
  </si>
  <si>
    <t xml:space="preserve"> Customer 117 </t>
  </si>
  <si>
    <t xml:space="preserve"> Customer 33 </t>
  </si>
  <si>
    <t xml:space="preserve"> Customer 163 </t>
  </si>
  <si>
    <t xml:space="preserve"> Customer 49 </t>
  </si>
  <si>
    <t xml:space="preserve">Customer 124  </t>
  </si>
  <si>
    <t xml:space="preserve">Customer 78  </t>
  </si>
  <si>
    <t xml:space="preserve"> Customer 86 </t>
  </si>
  <si>
    <t xml:space="preserve">Customer 116  </t>
  </si>
  <si>
    <t xml:space="preserve"> Customer 24 </t>
  </si>
  <si>
    <t xml:space="preserve"> Customer 199 </t>
  </si>
  <si>
    <t xml:space="preserve">Customer 90  </t>
  </si>
  <si>
    <t xml:space="preserve"> Customer 80 </t>
  </si>
  <si>
    <t xml:space="preserve">Customer 210  </t>
  </si>
  <si>
    <t xml:space="preserve"> Customer 58 </t>
  </si>
  <si>
    <t xml:space="preserve"> Customer 189 </t>
  </si>
  <si>
    <t xml:space="preserve"> Customer 191 </t>
  </si>
  <si>
    <t xml:space="preserve">Customer 9  </t>
  </si>
  <si>
    <t xml:space="preserve"> Customer 128 </t>
  </si>
  <si>
    <t xml:space="preserve">Customer 127  </t>
  </si>
  <si>
    <t xml:space="preserve">Customer 148  </t>
  </si>
  <si>
    <t xml:space="preserve">Customer 3  </t>
  </si>
  <si>
    <t xml:space="preserve">Customer 5  </t>
  </si>
  <si>
    <t xml:space="preserve"> Customer 23 </t>
  </si>
  <si>
    <t xml:space="preserve"> Customer 168 </t>
  </si>
  <si>
    <t xml:space="preserve">Customer 29  </t>
  </si>
  <si>
    <t xml:space="preserve">Customer 143  </t>
  </si>
  <si>
    <t xml:space="preserve"> Customer 96 </t>
  </si>
  <si>
    <t xml:space="preserve">Customer 104  </t>
  </si>
  <si>
    <t xml:space="preserve"> Customer 81 </t>
  </si>
  <si>
    <t xml:space="preserve">Customer 114  </t>
  </si>
  <si>
    <t xml:space="preserve">Customer 167  </t>
  </si>
  <si>
    <t xml:space="preserve">Customer 145  </t>
  </si>
  <si>
    <t xml:space="preserve"> Customer 148 </t>
  </si>
  <si>
    <t xml:space="preserve">Customer 146  </t>
  </si>
  <si>
    <t xml:space="preserve">Customer 102  </t>
  </si>
  <si>
    <t xml:space="preserve">Customer 17  </t>
  </si>
  <si>
    <t xml:space="preserve"> Customer 220 </t>
  </si>
  <si>
    <t xml:space="preserve"> Customer 108 </t>
  </si>
  <si>
    <t xml:space="preserve"> Customer 215 </t>
  </si>
  <si>
    <t xml:space="preserve">Customer 112  </t>
  </si>
  <si>
    <t xml:space="preserve"> Customer 198 </t>
  </si>
  <si>
    <t xml:space="preserve"> Customer 183 </t>
  </si>
  <si>
    <t xml:space="preserve"> Customer 8 </t>
  </si>
  <si>
    <t xml:space="preserve"> Customer 204 </t>
  </si>
  <si>
    <t xml:space="preserve">Customer 24  </t>
  </si>
  <si>
    <t xml:space="preserve">Customer 217  </t>
  </si>
  <si>
    <t xml:space="preserve"> Customer 26 </t>
  </si>
  <si>
    <t xml:space="preserve">Customer 178  </t>
  </si>
  <si>
    <t xml:space="preserve"> Customer 188 </t>
  </si>
  <si>
    <t xml:space="preserve"> Customer 66 </t>
  </si>
  <si>
    <t xml:space="preserve">Customer 26  </t>
  </si>
  <si>
    <t xml:space="preserve"> Customer 7 </t>
  </si>
  <si>
    <t xml:space="preserve">Customer 165  </t>
  </si>
  <si>
    <t xml:space="preserve"> Customer 106 </t>
  </si>
  <si>
    <t xml:space="preserve"> Customer 133 </t>
  </si>
  <si>
    <t xml:space="preserve"> Customer 13 </t>
  </si>
  <si>
    <t xml:space="preserve">Customer 166  </t>
  </si>
  <si>
    <t xml:space="preserve">Customer 181  </t>
  </si>
  <si>
    <t xml:space="preserve"> Customer 134 </t>
  </si>
  <si>
    <t xml:space="preserve"> Customer 2 </t>
  </si>
  <si>
    <t xml:space="preserve">Customer 215  </t>
  </si>
  <si>
    <t xml:space="preserve">Customer 87  </t>
  </si>
  <si>
    <t xml:space="preserve"> Customer 153 </t>
  </si>
  <si>
    <t xml:space="preserve"> Customer 35 </t>
  </si>
  <si>
    <t xml:space="preserve"> Customer 6 </t>
  </si>
  <si>
    <t xml:space="preserve"> Customer 69 </t>
  </si>
  <si>
    <t xml:space="preserve"> Customer 47 </t>
  </si>
  <si>
    <t xml:space="preserve"> Customer 113 </t>
  </si>
  <si>
    <t xml:space="preserve"> Customer 130 </t>
  </si>
  <si>
    <t xml:space="preserve"> Customer 105 </t>
  </si>
  <si>
    <t xml:space="preserve"> Customer 194 </t>
  </si>
  <si>
    <t xml:space="preserve"> Customer 78 </t>
  </si>
  <si>
    <t xml:space="preserve">Customer 144  </t>
  </si>
  <si>
    <t xml:space="preserve">Customer 7  </t>
  </si>
  <si>
    <t xml:space="preserve">Customer 81  </t>
  </si>
  <si>
    <t xml:space="preserve"> Customer 12 </t>
  </si>
  <si>
    <t xml:space="preserve">Customer 45  </t>
  </si>
  <si>
    <t xml:space="preserve">Customer 185  </t>
  </si>
  <si>
    <t xml:space="preserve"> Customer 174 </t>
  </si>
  <si>
    <t xml:space="preserve"> Customer 176 </t>
  </si>
  <si>
    <t xml:space="preserve">Customer 164  </t>
  </si>
  <si>
    <t xml:space="preserve"> Customer 213 </t>
  </si>
  <si>
    <t xml:space="preserve"> Customer 157 </t>
  </si>
  <si>
    <t xml:space="preserve">Customer 61  </t>
  </si>
  <si>
    <t xml:space="preserve"> Customer 94 </t>
  </si>
  <si>
    <t xml:space="preserve"> Customer 89 </t>
  </si>
  <si>
    <t xml:space="preserve"> Customer 197 </t>
  </si>
  <si>
    <t xml:space="preserve">Customer 65  </t>
  </si>
  <si>
    <t xml:space="preserve"> Customer 146 </t>
  </si>
  <si>
    <t xml:space="preserve"> Customer 142 </t>
  </si>
  <si>
    <t xml:space="preserve">Customer 1  </t>
  </si>
  <si>
    <t xml:space="preserve">Customer 57  </t>
  </si>
  <si>
    <t xml:space="preserve">Customer 173  </t>
  </si>
  <si>
    <t xml:space="preserve"> Customer 103 </t>
  </si>
  <si>
    <t xml:space="preserve"> Customer 140 </t>
  </si>
  <si>
    <t xml:space="preserve">Customer 88  </t>
  </si>
  <si>
    <t xml:space="preserve">Customer 71  </t>
  </si>
  <si>
    <t xml:space="preserve"> Customer 200 </t>
  </si>
  <si>
    <t xml:space="preserve"> Customer 22 </t>
  </si>
  <si>
    <t xml:space="preserve"> Customer 138 </t>
  </si>
  <si>
    <t xml:space="preserve">Customer 195  </t>
  </si>
  <si>
    <t xml:space="preserve">Customer 125  </t>
  </si>
  <si>
    <t xml:space="preserve"> Customer 166 </t>
  </si>
  <si>
    <t xml:space="preserve">Customer 36  </t>
  </si>
  <si>
    <t xml:space="preserve"> Customer 149 </t>
  </si>
  <si>
    <t xml:space="preserve"> Customer 158 </t>
  </si>
  <si>
    <t xml:space="preserve"> Customer 193 </t>
  </si>
  <si>
    <t xml:space="preserve">Customer 86  </t>
  </si>
  <si>
    <t xml:space="preserve">Customer 150  </t>
  </si>
  <si>
    <t xml:space="preserve">Customer 134  </t>
  </si>
  <si>
    <t xml:space="preserve"> Customer 20 </t>
  </si>
  <si>
    <t xml:space="preserve"> Customer 52 </t>
  </si>
  <si>
    <t xml:space="preserve">Customer 27  </t>
  </si>
  <si>
    <t xml:space="preserve">Customer 28  </t>
  </si>
  <si>
    <t xml:space="preserve"> Customer 28 </t>
  </si>
  <si>
    <t xml:space="preserve">Customer 208  </t>
  </si>
  <si>
    <t xml:space="preserve">Customer 176  </t>
  </si>
  <si>
    <t xml:space="preserve">Customer 56  </t>
  </si>
  <si>
    <t xml:space="preserve">Customer 4  </t>
  </si>
  <si>
    <t xml:space="preserve">Customer 182  </t>
  </si>
  <si>
    <t xml:space="preserve"> Customer 101 </t>
  </si>
  <si>
    <t xml:space="preserve"> Customer 216 </t>
  </si>
  <si>
    <t xml:space="preserve"> Customer 85 </t>
  </si>
  <si>
    <t xml:space="preserve"> Customer 137 </t>
  </si>
  <si>
    <t xml:space="preserve">Customer 184  </t>
  </si>
  <si>
    <t xml:space="preserve">Customer 179  </t>
  </si>
  <si>
    <t xml:space="preserve">Customer 132  </t>
  </si>
  <si>
    <t xml:space="preserve">Customer 72  </t>
  </si>
  <si>
    <t xml:space="preserve"> Customer 139 </t>
  </si>
  <si>
    <t xml:space="preserve">Customer 100  </t>
  </si>
  <si>
    <t xml:space="preserve">Customer 138  </t>
  </si>
  <si>
    <t xml:space="preserve">Customer 187  </t>
  </si>
  <si>
    <t xml:space="preserve">Customer 11  </t>
  </si>
  <si>
    <t xml:space="preserve"> Customer 209 </t>
  </si>
  <si>
    <t xml:space="preserve"> Customer 162 </t>
  </si>
  <si>
    <t xml:space="preserve"> Customer 98 </t>
  </si>
  <si>
    <t xml:space="preserve">Customer 153  </t>
  </si>
  <si>
    <t xml:space="preserve">Customer 80  </t>
  </si>
  <si>
    <t xml:space="preserve"> Customer 186 </t>
  </si>
  <si>
    <t xml:space="preserve"> Customer 179 </t>
  </si>
  <si>
    <t xml:space="preserve"> Customer 167 </t>
  </si>
  <si>
    <t>T202508-01035-VAR</t>
  </si>
  <si>
    <t>T202508-00227-VAR</t>
  </si>
  <si>
    <t>T202508-01500-VAR</t>
  </si>
  <si>
    <t>T202508-00123-VAR</t>
  </si>
  <si>
    <t>T202508-01724-VAR</t>
  </si>
  <si>
    <t>T202508-00764-VAR</t>
  </si>
  <si>
    <t>T202508-00532-VAR</t>
  </si>
  <si>
    <t>T202508-01285-VAR</t>
  </si>
  <si>
    <t>T202508-01040-VAR</t>
  </si>
  <si>
    <t>T202508-00726-VAR</t>
  </si>
  <si>
    <t>T202508-00254-VAR</t>
  </si>
  <si>
    <t>T202508-00098-VAR</t>
  </si>
  <si>
    <t>T202508-01550-VAR</t>
  </si>
  <si>
    <t>T202508-01334-VAR</t>
  </si>
  <si>
    <t>T202508-01928-VAR</t>
  </si>
  <si>
    <t>T202508-00256-VAR</t>
  </si>
  <si>
    <t>T202508-00920-VAR</t>
  </si>
  <si>
    <t>T202508-01173-VAR</t>
  </si>
  <si>
    <t>T202508-01510-VAR</t>
  </si>
  <si>
    <t>T202508-00011-VAR</t>
  </si>
  <si>
    <t>T202508-00929-VAR</t>
  </si>
  <si>
    <t xml:space="preserve">Customer 152  </t>
  </si>
  <si>
    <t>T202508-00695-VAR</t>
  </si>
  <si>
    <t>T202508-00484-VAR</t>
  </si>
  <si>
    <t xml:space="preserve"> Customer 77 </t>
  </si>
  <si>
    <t>T202508-01528-VAR</t>
  </si>
  <si>
    <t>T202508-01192-VAR</t>
  </si>
  <si>
    <t>T202508-01159-VAR</t>
  </si>
  <si>
    <t>T202508-01464-VAR</t>
  </si>
  <si>
    <t>T202508-01832-VAR</t>
  </si>
  <si>
    <t>T202508-01921-VAR</t>
  </si>
  <si>
    <t>T202508-01286-VAR</t>
  </si>
  <si>
    <t>T202508-01363-VAR</t>
  </si>
  <si>
    <t>T202508-01093-VAR</t>
  </si>
  <si>
    <t>T202508-01730-VAR</t>
  </si>
  <si>
    <t>T202508-01220-VAR</t>
  </si>
  <si>
    <t>T202508-00479-VAR</t>
  </si>
  <si>
    <t>T202508-00718-VAR</t>
  </si>
  <si>
    <t>T202508-00613-VAR</t>
  </si>
  <si>
    <t xml:space="preserve">Customer 92  </t>
  </si>
  <si>
    <t>T202508-00583-VAR</t>
  </si>
  <si>
    <t xml:space="preserve"> Date_of_Sale</t>
  </si>
  <si>
    <t xml:space="preserve">or </t>
  </si>
  <si>
    <t>A</t>
  </si>
  <si>
    <t/>
  </si>
  <si>
    <t>Yes</t>
  </si>
  <si>
    <t>B</t>
  </si>
  <si>
    <t>C</t>
  </si>
  <si>
    <t xml:space="preserve">Agent 23  </t>
  </si>
  <si>
    <t xml:space="preserve"> Agent 26 </t>
  </si>
  <si>
    <t xml:space="preserve">Agent 15  </t>
  </si>
  <si>
    <t xml:space="preserve">Agent 20  </t>
  </si>
  <si>
    <t xml:space="preserve"> Agent 8 </t>
  </si>
  <si>
    <t xml:space="preserve"> Agent 2 </t>
  </si>
  <si>
    <t xml:space="preserve"> Agent 17 </t>
  </si>
  <si>
    <t xml:space="preserve"> Agent 25 </t>
  </si>
  <si>
    <t xml:space="preserve">Agent 21  </t>
  </si>
  <si>
    <t xml:space="preserve"> Agent 27 </t>
  </si>
  <si>
    <t xml:space="preserve">Agent 26  </t>
  </si>
  <si>
    <t xml:space="preserve"> Agent 4 </t>
  </si>
  <si>
    <t xml:space="preserve"> Agent 1 </t>
  </si>
  <si>
    <t xml:space="preserve"> Agent 14 </t>
  </si>
  <si>
    <t xml:space="preserve">Agent 30  </t>
  </si>
  <si>
    <t xml:space="preserve"> Agent 3 </t>
  </si>
  <si>
    <t xml:space="preserve">Agent 6  </t>
  </si>
  <si>
    <t xml:space="preserve"> Agent 12 </t>
  </si>
  <si>
    <t xml:space="preserve">Agent 19  </t>
  </si>
  <si>
    <t xml:space="preserve">Agent 13  </t>
  </si>
  <si>
    <t xml:space="preserve"> Agent 19 </t>
  </si>
  <si>
    <t xml:space="preserve"> Agent 6 </t>
  </si>
  <si>
    <t xml:space="preserve">Agent 10  </t>
  </si>
  <si>
    <t xml:space="preserve">Agent 27  </t>
  </si>
  <si>
    <t xml:space="preserve">Agent 18  </t>
  </si>
  <si>
    <t xml:space="preserve">Agent 7  </t>
  </si>
  <si>
    <t xml:space="preserve"> Agent 9 </t>
  </si>
  <si>
    <t xml:space="preserve">Agent 14  </t>
  </si>
  <si>
    <t xml:space="preserve"> Agent 15 </t>
  </si>
  <si>
    <t xml:space="preserve">Agent 28  </t>
  </si>
  <si>
    <t xml:space="preserve">Agent 4  </t>
  </si>
  <si>
    <t xml:space="preserve">Agent 5  </t>
  </si>
  <si>
    <t xml:space="preserve">Agent 2  </t>
  </si>
  <si>
    <t xml:space="preserve"> Agent 21 </t>
  </si>
  <si>
    <t xml:space="preserve">Agent 12  </t>
  </si>
  <si>
    <t xml:space="preserve"> Agent 18 </t>
  </si>
  <si>
    <t xml:space="preserve"> Agent 10 </t>
  </si>
  <si>
    <t xml:space="preserve">Agent 29  </t>
  </si>
  <si>
    <t xml:space="preserve"> Agent 23 </t>
  </si>
  <si>
    <t xml:space="preserve"> Agent 22 </t>
  </si>
  <si>
    <t xml:space="preserve">Agent 3  </t>
  </si>
  <si>
    <t xml:space="preserve">Agent 22  </t>
  </si>
  <si>
    <t xml:space="preserve"> Agent 24 </t>
  </si>
  <si>
    <t xml:space="preserve">Agent 9  </t>
  </si>
  <si>
    <t xml:space="preserve"> Agent 5 </t>
  </si>
  <si>
    <t xml:space="preserve">Agent 1  </t>
  </si>
  <si>
    <t xml:space="preserve"> Agent 16 </t>
  </si>
  <si>
    <t xml:space="preserve"> Agent 7 </t>
  </si>
  <si>
    <t xml:space="preserve">Agent 17  </t>
  </si>
  <si>
    <t xml:space="preserve"> Agent 11 </t>
  </si>
  <si>
    <t xml:space="preserve">Agent 16  </t>
  </si>
  <si>
    <t xml:space="preserve">Agent 24  </t>
  </si>
  <si>
    <t xml:space="preserve"> Agent 13 </t>
  </si>
  <si>
    <t xml:space="preserve">Agent 25  </t>
  </si>
  <si>
    <t xml:space="preserve"> Agent 28 </t>
  </si>
  <si>
    <t>Metric</t>
  </si>
  <si>
    <t>Value</t>
  </si>
  <si>
    <t>Exception_Rate</t>
  </si>
  <si>
    <t>Total Transactions</t>
  </si>
  <si>
    <t>Total Sales Amount</t>
  </si>
  <si>
    <t>Total Net Sales</t>
  </si>
  <si>
    <t>Price Breaches</t>
  </si>
  <si>
    <t>Rebate Errors</t>
  </si>
  <si>
    <t>ERP Missing</t>
  </si>
  <si>
    <t>Total Exceptions</t>
  </si>
  <si>
    <t>ERP Matches</t>
  </si>
  <si>
    <t>Exceptions Rate</t>
  </si>
  <si>
    <t>Month</t>
  </si>
  <si>
    <t>Total Exceptional Txns</t>
  </si>
  <si>
    <t>2025-08</t>
  </si>
  <si>
    <t>2025-06</t>
  </si>
  <si>
    <t>2025-10</t>
  </si>
  <si>
    <t>2025-05</t>
  </si>
  <si>
    <t>2025-11</t>
  </si>
  <si>
    <t xml:space="preserve">  </t>
  </si>
  <si>
    <t>2025-12</t>
  </si>
  <si>
    <t>2025-03</t>
  </si>
  <si>
    <t>2025-09</t>
  </si>
  <si>
    <t>ISSUE</t>
  </si>
  <si>
    <t>Type</t>
  </si>
  <si>
    <t>Rebate_Error</t>
  </si>
  <si>
    <t>Price_Breach</t>
  </si>
  <si>
    <t>08-28-25</t>
  </si>
  <si>
    <t>08-27-25</t>
  </si>
  <si>
    <t>No</t>
  </si>
  <si>
    <t>***DONOT CHANGE***</t>
  </si>
  <si>
    <t>Total Transactions by Agent</t>
  </si>
  <si>
    <t>Grand Total</t>
  </si>
  <si>
    <t>Count of Transaction_ID</t>
  </si>
  <si>
    <t>Sum of Net_Sale_Amount</t>
  </si>
  <si>
    <t>Values</t>
  </si>
  <si>
    <t>Multiple</t>
  </si>
  <si>
    <t>Price</t>
  </si>
  <si>
    <t>Rebate</t>
  </si>
  <si>
    <t>Total  Net_Sale_Amount</t>
  </si>
  <si>
    <t>Total  Transaction_ID</t>
  </si>
  <si>
    <t xml:space="preserve"> Net_Sale_Amount</t>
  </si>
  <si>
    <t xml:space="preserve"> Transaction_ID</t>
  </si>
  <si>
    <t xml:space="preserve"> Total_Tx_By_Agent </t>
  </si>
  <si>
    <t>Total Count of Transaction_ID</t>
  </si>
  <si>
    <t>Total Sum of Net_Sale_Amount</t>
  </si>
  <si>
    <t>A Total</t>
  </si>
  <si>
    <t>B Total</t>
  </si>
  <si>
    <t>C Total</t>
  </si>
  <si>
    <t xml:space="preserve"> Sales_Agent_Name</t>
  </si>
  <si>
    <t>Total_Tx_Agent</t>
  </si>
  <si>
    <t>Date</t>
  </si>
  <si>
    <t>Week</t>
  </si>
  <si>
    <t>EOM_Flag</t>
  </si>
  <si>
    <t>2025-W30</t>
  </si>
  <si>
    <t>N</t>
  </si>
  <si>
    <t>2025-W31</t>
  </si>
  <si>
    <t>2025-W32</t>
  </si>
  <si>
    <t>8/13/2025</t>
  </si>
  <si>
    <t>8/14/2025</t>
  </si>
  <si>
    <t>8/15/2025</t>
  </si>
  <si>
    <t>8/16/2025</t>
  </si>
  <si>
    <t>8/17/2025</t>
  </si>
  <si>
    <t>2025-W33</t>
  </si>
  <si>
    <t>8/18/2025</t>
  </si>
  <si>
    <t>8/19/2025</t>
  </si>
  <si>
    <t>8/20/2025</t>
  </si>
  <si>
    <t>8/21/2025</t>
  </si>
  <si>
    <t>8/22/2025</t>
  </si>
  <si>
    <t>8/23/2025</t>
  </si>
  <si>
    <t>8/24/2025</t>
  </si>
  <si>
    <t>2025-W34</t>
  </si>
  <si>
    <t>8/25/2025</t>
  </si>
  <si>
    <t>8/26/2025</t>
  </si>
  <si>
    <t>8/27/2025</t>
  </si>
  <si>
    <t>8/28/2025</t>
  </si>
  <si>
    <t>8/29/2025</t>
  </si>
  <si>
    <t>8/30/2025</t>
  </si>
  <si>
    <t>8/31/2025</t>
  </si>
  <si>
    <t>2025-W35</t>
  </si>
  <si>
    <t>Y</t>
  </si>
  <si>
    <t>Category</t>
  </si>
  <si>
    <t>List_Unit_Price</t>
  </si>
  <si>
    <t>Cost</t>
  </si>
  <si>
    <t>Segment</t>
  </si>
  <si>
    <t>Region</t>
  </si>
  <si>
    <t>Enterprise</t>
  </si>
  <si>
    <t>Central</t>
  </si>
  <si>
    <t>SMB</t>
  </si>
  <si>
    <t>East</t>
  </si>
  <si>
    <t>South</t>
  </si>
  <si>
    <t>Mid-Market</t>
  </si>
  <si>
    <t>West</t>
  </si>
  <si>
    <t>North</t>
  </si>
  <si>
    <t>Effective_Date</t>
  </si>
  <si>
    <t>Currency</t>
  </si>
  <si>
    <t>USD</t>
  </si>
  <si>
    <t xml:space="preserve"> Customer 187 </t>
  </si>
  <si>
    <t>08-15-25</t>
  </si>
  <si>
    <t xml:space="preserve"> Customer 82 </t>
  </si>
  <si>
    <t>08-26-25</t>
  </si>
  <si>
    <t xml:space="preserve">Customer 204  </t>
  </si>
  <si>
    <t xml:space="preserve">Customer 163  </t>
  </si>
  <si>
    <t xml:space="preserve"> Customer 122 </t>
  </si>
  <si>
    <t>08-18-25</t>
  </si>
  <si>
    <t xml:space="preserve">Customer 168  </t>
  </si>
  <si>
    <t>08-19-25</t>
  </si>
  <si>
    <t xml:space="preserve"> Customer 175 </t>
  </si>
  <si>
    <t>T202508-00611-VAR</t>
  </si>
  <si>
    <t>T202508-01650-VAR</t>
  </si>
  <si>
    <t>08-17-25</t>
  </si>
  <si>
    <t>08-24-25</t>
  </si>
  <si>
    <t>08-22-25</t>
  </si>
  <si>
    <t xml:space="preserve"> Customer 160 </t>
  </si>
  <si>
    <t xml:space="preserve"> Customer 37 </t>
  </si>
  <si>
    <t xml:space="preserve">Customer 12  </t>
  </si>
  <si>
    <t xml:space="preserve">Customer 60  </t>
  </si>
  <si>
    <t>08-14-25</t>
  </si>
  <si>
    <t xml:space="preserve">Customer 84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</si>
</sst>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m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34" borderId="11" xfId="0" applyNumberFormat="1" applyFill="1" applyBorder="1"/>
    <xf numFmtId="14" fontId="0" fillId="0" borderId="11" xfId="0" applyNumberFormat="1" applyBorder="1"/>
    <xf numFmtId="15" fontId="0" fillId="34" borderId="11" xfId="0" applyNumberFormat="1" applyFill="1" applyBorder="1"/>
    <xf numFmtId="15" fontId="0" fillId="0" borderId="11" xfId="0" applyNumberFormat="1" applyBorder="1"/>
    <xf numFmtId="14" fontId="13" fillId="33" borderId="11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pivotButton="1"/>
    <xf numFmtId="164" fontId="0" fillId="0" borderId="0" xfId="0" applyNumberFormat="1"/>
    <xf numFmtId="0" fontId="0" fillId="36" borderId="13" xfId="0" applyFill="1" applyBorder="1" applyAlignment="1">
      <alignment horizontal="center" vertical="center"/>
    </xf>
    <xf numFmtId="164" fontId="0" fillId="36" borderId="14" xfId="0" applyNumberForma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16" fillId="37" borderId="0" xfId="0" applyFon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3" fillId="37" borderId="0" xfId="0" applyFont="1" applyFill="1"/>
    <xf numFmtId="0" fontId="0" fillId="37" borderId="0" xfId="0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7" borderId="0" xfId="0" applyFill="1"/>
    <xf numFmtId="0" fontId="14" fillId="35" borderId="0" xfId="0" applyFont="1" applyFill="1"/>
    <xf numFmtId="0" fontId="14" fillId="37" borderId="0" xfId="0" applyFont="1" applyFill="1"/>
    <xf numFmtId="0" fontId="13" fillId="38" borderId="13" xfId="0" applyFont="1" applyFill="1" applyBorder="1"/>
    <xf numFmtId="0" fontId="0" fillId="0" borderId="17" xfId="0" applyBorder="1"/>
    <xf numFmtId="0" fontId="0" fillId="0" borderId="18" xfId="0" applyBorder="1"/>
    <xf numFmtId="0" fontId="16" fillId="35" borderId="19" xfId="0" applyFont="1" applyFill="1" applyBorder="1" applyAlignment="1">
      <alignment horizontal="center" vertical="center"/>
    </xf>
    <xf numFmtId="0" fontId="16" fillId="3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0" fontId="0" fillId="0" borderId="0" xfId="0" applyNumberFormat="1"/>
    <xf numFmtId="0" fontId="19" fillId="38" borderId="25" xfId="0" applyFont="1" applyFill="1" applyBorder="1"/>
    <xf numFmtId="164" fontId="20" fillId="37" borderId="25" xfId="0" applyNumberFormat="1" applyFont="1" applyFill="1" applyBorder="1" applyAlignment="1">
      <alignment horizontal="center" vertical="center"/>
    </xf>
    <xf numFmtId="0" fontId="0" fillId="0" borderId="25" xfId="0" applyBorder="1"/>
    <xf numFmtId="164" fontId="0" fillId="37" borderId="25" xfId="0" applyNumberFormat="1" applyFill="1" applyBorder="1" applyAlignment="1">
      <alignment horizontal="center" vertical="center"/>
    </xf>
    <xf numFmtId="165" fontId="16" fillId="34" borderId="25" xfId="0" applyNumberFormat="1" applyFont="1" applyFill="1" applyBorder="1" applyAlignment="1">
      <alignment horizontal="center"/>
    </xf>
    <xf numFmtId="0" fontId="16" fillId="34" borderId="25" xfId="0" applyFont="1" applyFill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Agents by Exception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KPI_Dashboard!$F$2</c:f>
              <c:strCache>
                <c:ptCount val="1"/>
                <c:pt idx="0">
                  <c:v>Exception_Rate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KPI_Dashboard!$E$3:$E$12</c:f>
              <c:strCache>
                <c:ptCount val="10"/>
                <c:pt idx="0">
                  <c:v>Agent 11</c:v>
                </c:pt>
                <c:pt idx="1">
                  <c:v>Agent 4</c:v>
                </c:pt>
                <c:pt idx="2">
                  <c:v>Agent 23</c:v>
                </c:pt>
                <c:pt idx="3">
                  <c:v>Agent 27</c:v>
                </c:pt>
                <c:pt idx="4">
                  <c:v>Agent 28</c:v>
                </c:pt>
                <c:pt idx="5">
                  <c:v>Agent 29</c:v>
                </c:pt>
                <c:pt idx="6">
                  <c:v>Agent 2</c:v>
                </c:pt>
                <c:pt idx="7">
                  <c:v>Agent 14</c:v>
                </c:pt>
                <c:pt idx="8">
                  <c:v>Agent 9</c:v>
                </c:pt>
                <c:pt idx="9">
                  <c:v>Agent 3</c:v>
                </c:pt>
              </c:strCache>
            </c:strRef>
          </c:cat>
          <c:val>
            <c:numRef>
              <c:f>KPI_Dashboard!$F$3:$F$12</c:f>
              <c:numCache>
                <c:formatCode>0.0%</c:formatCode>
                <c:ptCount val="10"/>
                <c:pt idx="0">
                  <c:v>0.1891891891891892</c:v>
                </c:pt>
                <c:pt idx="1">
                  <c:v>0.18032786885245902</c:v>
                </c:pt>
                <c:pt idx="2">
                  <c:v>0.16455696202531644</c:v>
                </c:pt>
                <c:pt idx="3">
                  <c:v>0.15625</c:v>
                </c:pt>
                <c:pt idx="4">
                  <c:v>0.14925373134328357</c:v>
                </c:pt>
                <c:pt idx="5">
                  <c:v>0.14545454545454545</c:v>
                </c:pt>
                <c:pt idx="6">
                  <c:v>0.14473684210526316</c:v>
                </c:pt>
                <c:pt idx="7">
                  <c:v>0.14473684210526316</c:v>
                </c:pt>
                <c:pt idx="8">
                  <c:v>0.13636363636363635</c:v>
                </c:pt>
                <c:pt idx="9">
                  <c:v>0.1206896551724138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D-4CB0-AFD8-E3A58DBA5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overlap val="-27"/>
        <c:axId val="1042065927"/>
        <c:axId val="1097830919"/>
      </c:barChart>
      <c:catAx>
        <c:axId val="1042065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30919"/>
        <c:crosses val="autoZero"/>
        <c:auto val="1"/>
        <c:lblAlgn val="ctr"/>
        <c:lblOffset val="100"/>
        <c:noMultiLvlLbl val="0"/>
      </c:catAx>
      <c:valAx>
        <c:axId val="1097830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065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Exceptional Transactions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KPI_Dashboard!$C$16</c:f>
              <c:strCache>
                <c:ptCount val="1"/>
                <c:pt idx="0">
                  <c:v>Total Exceptional Txns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29-401E-8049-4793A7C3EE95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29-401E-8049-4793A7C3EE95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29-401E-8049-4793A7C3EE95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29-401E-8049-4793A7C3EE95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29-401E-8049-4793A7C3EE95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1A29-401E-8049-4793A7C3EE95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D-1A29-401E-8049-4793A7C3EE95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F-1A29-401E-8049-4793A7C3EE95}"/>
              </c:ext>
            </c:extLst>
          </c:dPt>
          <c:cat>
            <c:strRef>
              <c:f>KPI_Dashboard!$B$17:$B$24</c:f>
              <c:strCache>
                <c:ptCount val="8"/>
                <c:pt idx="0">
                  <c:v>2025-08</c:v>
                </c:pt>
                <c:pt idx="1">
                  <c:v>2025-06</c:v>
                </c:pt>
                <c:pt idx="2">
                  <c:v>2025-10</c:v>
                </c:pt>
                <c:pt idx="3">
                  <c:v>2025-05</c:v>
                </c:pt>
                <c:pt idx="4">
                  <c:v>2025-11</c:v>
                </c:pt>
                <c:pt idx="5">
                  <c:v>2025-12</c:v>
                </c:pt>
                <c:pt idx="6">
                  <c:v>2025-03</c:v>
                </c:pt>
                <c:pt idx="7">
                  <c:v>2025-09</c:v>
                </c:pt>
              </c:strCache>
            </c:strRef>
          </c:cat>
          <c:val>
            <c:numRef>
              <c:f>KPI_Dashboard!$C$17:$C$24</c:f>
              <c:numCache>
                <c:formatCode>General</c:formatCode>
                <c:ptCount val="8"/>
                <c:pt idx="0">
                  <c:v>195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2-492F-A79F-DE89A24C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0</xdr:row>
      <xdr:rowOff>161925</xdr:rowOff>
    </xdr:from>
    <xdr:to>
      <xdr:col>14</xdr:col>
      <xdr:colOff>142875</xdr:colOff>
      <xdr:row>17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11DB8C-A396-45B8-0F02-2719984DE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628650</xdr:colOff>
      <xdr:row>13</xdr:row>
      <xdr:rowOff>19050</xdr:rowOff>
    </xdr:from>
    <xdr:to>
      <xdr:col>6</xdr:col>
      <xdr:colOff>257175</xdr:colOff>
      <xdr:row>25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67E31-6DF7-4E70-7E30-E04203DE8E1C}"/>
            </a:ext>
            <a:ext uri="{147F2762-F138-4A5C-976F-8EAC2B608ADB}">
              <a16:predDERef xmlns:a16="http://schemas.microsoft.com/office/drawing/2014/main" pred="{8511DB8C-A396-45B8-0F02-2719984DE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07.765373032409" createdVersion="8" refreshedVersion="8" minRefreshableVersion="3" recordCount="1942" xr:uid="{FBDAEA38-0C54-45F9-B08C-EAC5FB18C379}">
  <cacheSource type="worksheet">
    <worksheetSource name="Table2"/>
  </cacheSource>
  <cacheFields count="21">
    <cacheField name="Transaction_ID" numFmtId="0">
      <sharedItems/>
    </cacheField>
    <cacheField name="Sales_Agent_ID" numFmtId="0">
      <sharedItems/>
    </cacheField>
    <cacheField name="Sales_Agent_Name" numFmtId="0">
      <sharedItems count="30">
        <s v="Agent 2"/>
        <s v="Agent 5"/>
        <s v="Agent 20"/>
        <s v="Agent 27"/>
        <s v="Agent 30"/>
        <s v="Agent 28"/>
        <s v="Agent 16"/>
        <s v="Agent 23"/>
        <s v="Agent 29"/>
        <s v="Agent 13"/>
        <s v="Agent 14"/>
        <s v="Agent 25"/>
        <s v="Agent 24"/>
        <s v="Agent 8"/>
        <s v="Agent 1"/>
        <s v="Agent 19"/>
        <s v="Agent 11"/>
        <s v="Agent 6"/>
        <s v="Agent 21"/>
        <s v="Agent 22"/>
        <s v="Agent 9"/>
        <s v="Agent 26"/>
        <s v="Agent 18"/>
        <s v="Agent 10"/>
        <s v="Agent 12"/>
        <s v="Agent 7"/>
        <s v="Agent 15"/>
        <s v="Agent 4"/>
        <s v="Agent 17"/>
        <s v="Agent 3"/>
      </sharedItems>
    </cacheField>
    <cacheField name="Customer_ID" numFmtId="0">
      <sharedItems/>
    </cacheField>
    <cacheField name="Customer_Name" numFmtId="0">
      <sharedItems/>
    </cacheField>
    <cacheField name="Product_ID" numFmtId="0">
      <sharedItems/>
    </cacheField>
    <cacheField name="Product_Name" numFmtId="0">
      <sharedItems/>
    </cacheField>
    <cacheField name="Date_of_Sale" numFmtId="14">
      <sharedItems containsDate="1" containsMixedTypes="1" minDate="2025-01-08T00:00:00" maxDate="2025-12-09T00:00:00"/>
    </cacheField>
    <cacheField name="Units_Sold" numFmtId="0">
      <sharedItems containsSemiMixedTypes="0" containsString="0" containsNumber="1" containsInteger="1" minValue="1" maxValue="25"/>
    </cacheField>
    <cacheField name="Unit_Price" numFmtId="0">
      <sharedItems containsSemiMixedTypes="0" containsString="0" containsNumber="1" minValue="28.51" maxValue="194.87"/>
    </cacheField>
    <cacheField name="Total_Sale_Amount" numFmtId="0">
      <sharedItems containsSemiMixedTypes="0" containsString="0" containsNumber="1" minValue="44.71" maxValue="4871.75"/>
    </cacheField>
    <cacheField name="Approved_Rebate_Rate" numFmtId="0">
      <sharedItems containsSemiMixedTypes="0" containsString="0" containsNumber="1" minValue="0" maxValue="0.15"/>
    </cacheField>
    <cacheField name="Approved_Incentive_Rate" numFmtId="0">
      <sharedItems containsSemiMixedTypes="0" containsString="0" containsNumber="1" minValue="0.02" maxValue="0.02"/>
    </cacheField>
    <cacheField name="Product_Category" numFmtId="0">
      <sharedItems/>
    </cacheField>
    <cacheField name="List_Unit_price" numFmtId="0">
      <sharedItems containsSemiMixedTypes="0" containsString="0" containsNumber="1" minValue="37.18" maxValue="194.87"/>
    </cacheField>
    <cacheField name="Rebate_Error_Flag" numFmtId="0">
      <sharedItems/>
    </cacheField>
    <cacheField name="Price_Breach_flag" numFmtId="0">
      <sharedItems/>
    </cacheField>
    <cacheField name="Net_Sale_Amount" numFmtId="0">
      <sharedItems containsSemiMixedTypes="0" containsString="0" containsNumber="1" minValue="44.71" maxValue="4384.5749999999998"/>
    </cacheField>
    <cacheField name="Incentive_Payout" numFmtId="0">
      <sharedItems containsSemiMixedTypes="0" containsString="0" containsNumber="1" minValue="0.89419999999999999" maxValue="87.691500000000005"/>
    </cacheField>
    <cacheField name="Found_In_ERP" numFmtId="0">
      <sharedItems/>
    </cacheField>
    <cacheField name="or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07.765373032409" createdVersion="8" refreshedVersion="8" minRefreshableVersion="3" recordCount="203" xr:uid="{61FA378D-765A-40D7-A68E-3A82D3155825}">
  <cacheSource type="worksheet">
    <worksheetSource name="Table7"/>
  </cacheSource>
  <cacheFields count="23">
    <cacheField name="Transaction_ID" numFmtId="0">
      <sharedItems/>
    </cacheField>
    <cacheField name="Sales_Agent_ID" numFmtId="0">
      <sharedItems/>
    </cacheField>
    <cacheField name="Sales_Agent_Name" numFmtId="0">
      <sharedItems count="30">
        <s v="Agent 20"/>
        <s v="Agent 30"/>
        <s v="Agent 23"/>
        <s v="Agent 8"/>
        <s v="Agent 1"/>
        <s v="Agent 28"/>
        <s v="Agent 14"/>
        <s v="Agent 4"/>
        <s v="Agent 16"/>
        <s v="Agent 3"/>
        <s v="Agent 2"/>
        <s v="Agent 21"/>
        <s v="Agent 19"/>
        <s v="Agent 9"/>
        <s v="Agent 11"/>
        <s v="Agent 24"/>
        <s v="Agent 17"/>
        <s v="Agent 15"/>
        <s v="Agent 12"/>
        <s v="Agent 25"/>
        <s v="Agent 27"/>
        <s v="Agent 10"/>
        <s v="Agent 6"/>
        <s v="Agent 29"/>
        <s v="Agent 22"/>
        <s v="Agent 26"/>
        <s v="Agent 13"/>
        <s v="Agent 7"/>
        <s v="Agent 18"/>
        <s v="Agent 5"/>
      </sharedItems>
    </cacheField>
    <cacheField name="Customer_ID" numFmtId="0">
      <sharedItems/>
    </cacheField>
    <cacheField name="Customer_Name" numFmtId="0">
      <sharedItems/>
    </cacheField>
    <cacheField name="Product_ID" numFmtId="0">
      <sharedItems/>
    </cacheField>
    <cacheField name="Product_Name" numFmtId="0">
      <sharedItems count="30">
        <s v="Product C8"/>
        <s v="Product B2"/>
        <s v="Product A6"/>
        <s v="Product B1"/>
        <s v="Product B5"/>
        <s v="Product B4"/>
        <s v="Product B8"/>
        <s v="Product A9"/>
        <s v="Product B10"/>
        <s v="Product B9"/>
        <s v="Product C3"/>
        <s v="Product A5"/>
        <s v="Product A1"/>
        <s v="Product A8"/>
        <s v="Product A4"/>
        <s v="Product C7"/>
        <s v="Product A10"/>
        <s v="Product C10"/>
        <s v="Product C1"/>
        <s v="Product A2"/>
        <s v="Product C5"/>
        <s v="Product A7"/>
        <s v="Product B7"/>
        <s v="Product A3"/>
        <s v="Product B6"/>
        <s v="Product B3"/>
        <s v="Product C2"/>
        <s v="Product C9"/>
        <s v="Product C4"/>
        <s v="Product C6"/>
      </sharedItems>
    </cacheField>
    <cacheField name="Date_of_Sale" numFmtId="14">
      <sharedItems containsDate="1" containsMixedTypes="1" minDate="2025-03-08T00:00:00" maxDate="2025-12-09T00:00:00"/>
    </cacheField>
    <cacheField name="Units_Sold" numFmtId="0">
      <sharedItems containsSemiMixedTypes="0" containsString="0" containsNumber="1" containsInteger="1" minValue="1" maxValue="25"/>
    </cacheField>
    <cacheField name="Unit_Price" numFmtId="0">
      <sharedItems containsSemiMixedTypes="0" containsString="0" containsNumber="1" minValue="36.75" maxValue="194.87"/>
    </cacheField>
    <cacheField name="Total_Sale_Amount" numFmtId="0">
      <sharedItems containsSemiMixedTypes="0" containsString="0" containsNumber="1" minValue="77.5" maxValue="4676.88"/>
    </cacheField>
    <cacheField name="Approved_Rebate_Rate" numFmtId="0">
      <sharedItems containsSemiMixedTypes="0" containsString="0" containsNumber="1" minValue="0" maxValue="0.15"/>
    </cacheField>
    <cacheField name="Approved_Incentive_Rate" numFmtId="0">
      <sharedItems containsSemiMixedTypes="0" containsString="0" containsNumber="1" minValue="0.02" maxValue="0.02"/>
    </cacheField>
    <cacheField name="Product_Category" numFmtId="0">
      <sharedItems count="3">
        <s v="C"/>
        <s v="B"/>
        <s v="A"/>
      </sharedItems>
    </cacheField>
    <cacheField name="List_Unit_price" numFmtId="0">
      <sharedItems containsSemiMixedTypes="0" containsString="0" containsNumber="1" minValue="37.18" maxValue="194.87"/>
    </cacheField>
    <cacheField name="Rebate_Error_Flag" numFmtId="0">
      <sharedItems/>
    </cacheField>
    <cacheField name="Price_Breach_flag" numFmtId="0">
      <sharedItems/>
    </cacheField>
    <cacheField name="Net_Sale_Amount" numFmtId="0">
      <sharedItems containsSemiMixedTypes="0" containsString="0" containsNumber="1" minValue="72.075000000000003" maxValue="4115.6544000000004"/>
    </cacheField>
    <cacheField name="Incentive_Payout" numFmtId="0">
      <sharedItems containsSemiMixedTypes="0" containsString="0" containsNumber="1" minValue="1.4415" maxValue="82.313088000000008"/>
    </cacheField>
    <cacheField name="Found_In_ERP" numFmtId="0">
      <sharedItems count="2">
        <s v="Yes"/>
        <s v="No"/>
      </sharedItems>
    </cacheField>
    <cacheField name="ISSUE" numFmtId="0">
      <sharedItems/>
    </cacheField>
    <cacheField name="Type" numFmtId="0">
      <sharedItems count="4">
        <s v="Rebate"/>
        <s v="Multiple"/>
        <s v="Price"/>
        <s v="ERP Missing"/>
      </sharedItems>
    </cacheField>
    <cacheField name="Month" numFmtId="14">
      <sharedItems count="8">
        <s v="2025-08"/>
        <s v="2025-03"/>
        <s v="2025-06"/>
        <s v="2025-11"/>
        <s v="2025-12"/>
        <s v="2025-10"/>
        <s v="2025-05"/>
        <s v="2025-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2">
  <r>
    <s v="T202508-00001"/>
    <s v="S002"/>
    <x v="0"/>
    <s v="C0143"/>
    <s v="Customer 143"/>
    <s v="P007"/>
    <s v="Product A7"/>
    <s v="08-15-25"/>
    <n v="4"/>
    <n v="52.65"/>
    <n v="210.6"/>
    <n v="0.05"/>
    <n v="0.02"/>
    <s v="A"/>
    <n v="52.65"/>
    <s v=""/>
    <s v=""/>
    <n v="200.07"/>
    <n v="4.0014000000000003"/>
    <s v="Yes"/>
    <b v="0"/>
  </r>
  <r>
    <s v="T202508-00002"/>
    <s v="S005"/>
    <x v="1"/>
    <s v="C0206"/>
    <s v="Customer 206"/>
    <s v="P012"/>
    <s v="Product B2"/>
    <d v="2025-08-18T00:00:00"/>
    <n v="17"/>
    <n v="120.83"/>
    <n v="2054.11"/>
    <n v="0.1"/>
    <n v="0.02"/>
    <s v="B"/>
    <n v="120.83"/>
    <s v=""/>
    <s v=""/>
    <n v="1848.6990000000001"/>
    <n v="36.973980000000005"/>
    <s v="Yes"/>
    <b v="0"/>
  </r>
  <r>
    <s v="T202508-00003"/>
    <s v="S020"/>
    <x v="2"/>
    <s v="C0082"/>
    <s v="Customer 82"/>
    <s v="P028"/>
    <s v="Product C8"/>
    <d v="2025-08-20T00:00:00"/>
    <n v="15"/>
    <n v="88.32"/>
    <n v="1324.8"/>
    <n v="0.05"/>
    <n v="0.02"/>
    <s v="C"/>
    <n v="88.32"/>
    <s v="Rebate_Error"/>
    <s v=""/>
    <n v="1258.56"/>
    <n v="25.171199999999999"/>
    <s v="Yes"/>
    <b v="1"/>
  </r>
  <r>
    <s v="T202508-00004"/>
    <s v="S027"/>
    <x v="3"/>
    <s v="C0185"/>
    <s v="Customer 185"/>
    <s v="P025"/>
    <s v="Product C5"/>
    <s v="08-27-25"/>
    <n v="14"/>
    <n v="87.21"/>
    <n v="1220.94"/>
    <n v="0"/>
    <n v="0.02"/>
    <s v="C"/>
    <n v="87.21"/>
    <s v=""/>
    <s v=""/>
    <n v="1220.94"/>
    <n v="24.418800000000001"/>
    <s v="Yes"/>
    <b v="0"/>
  </r>
  <r>
    <s v="T202508-00005"/>
    <s v="S030"/>
    <x v="4"/>
    <s v="C0141"/>
    <s v="Customer 141"/>
    <s v="P012"/>
    <s v="Product B2"/>
    <d v="2025-08-24T00:00:00"/>
    <n v="6"/>
    <n v="101.59"/>
    <n v="609.54"/>
    <n v="0.15"/>
    <n v="0.02"/>
    <s v="B"/>
    <n v="120.83"/>
    <s v="Rebate_Error"/>
    <s v=""/>
    <n v="518.10899999999992"/>
    <n v="10.362179999999999"/>
    <s v="Yes"/>
    <b v="1"/>
  </r>
  <r>
    <s v="T202508-00006"/>
    <s v="S028"/>
    <x v="5"/>
    <s v="C0122"/>
    <s v="Customer 122"/>
    <s v="P012"/>
    <s v="Product B2"/>
    <d v="2025-08-08T00:00:00"/>
    <n v="25"/>
    <n v="120.83"/>
    <n v="3020.75"/>
    <n v="0.1"/>
    <n v="0.02"/>
    <s v="B"/>
    <n v="120.83"/>
    <s v=""/>
    <s v=""/>
    <n v="2718.6750000000002"/>
    <n v="54.373500000000007"/>
    <s v="Yes"/>
    <b v="0"/>
  </r>
  <r>
    <s v="T202508-00007"/>
    <s v="S027"/>
    <x v="3"/>
    <s v="C0164"/>
    <s v="Customer 164"/>
    <s v="P007"/>
    <s v="Product A7"/>
    <d v="2025-08-17T00:00:00"/>
    <n v="25"/>
    <n v="52.65"/>
    <n v="1316.25"/>
    <n v="0.05"/>
    <n v="0.02"/>
    <s v="A"/>
    <n v="52.65"/>
    <s v=""/>
    <s v=""/>
    <n v="1250.4375"/>
    <n v="25.008749999999999"/>
    <s v="Yes"/>
    <b v="0"/>
  </r>
  <r>
    <s v="T202508-00008"/>
    <s v="S016"/>
    <x v="6"/>
    <s v="C0161"/>
    <s v="Customer 161"/>
    <s v="P006"/>
    <s v="Product A6"/>
    <d v="2025-08-03T00:00:00"/>
    <n v="15"/>
    <n v="71.86"/>
    <n v="1077.9000000000001"/>
    <n v="0.05"/>
    <n v="0.02"/>
    <s v="A"/>
    <n v="71.86"/>
    <s v=""/>
    <s v=""/>
    <n v="1024.0050000000001"/>
    <n v="20.480100000000004"/>
    <s v="Yes"/>
    <b v="0"/>
  </r>
  <r>
    <s v="T202508-00009"/>
    <s v="S023"/>
    <x v="7"/>
    <s v="C0074"/>
    <s v="Customer 74"/>
    <s v="P006"/>
    <s v="Product A6"/>
    <d v="2025-08-11T00:00:00"/>
    <n v="11"/>
    <n v="60.5"/>
    <n v="665.5"/>
    <n v="0.08"/>
    <n v="0.02"/>
    <s v="A"/>
    <n v="71.86"/>
    <s v="Rebate_Error"/>
    <s v=""/>
    <n v="612.26"/>
    <n v="12.245200000000001"/>
    <s v="Yes"/>
    <b v="1"/>
  </r>
  <r>
    <s v="T202508-00010"/>
    <s v="S029"/>
    <x v="8"/>
    <s v="C0139"/>
    <s v="Customer 139"/>
    <s v="P003"/>
    <s v="Product A3"/>
    <d v="2025-08-08T00:00:00"/>
    <n v="5"/>
    <n v="123.65"/>
    <n v="618.25"/>
    <n v="0.05"/>
    <n v="0.02"/>
    <s v="A"/>
    <n v="123.65"/>
    <s v=""/>
    <s v=""/>
    <n v="587.33749999999998"/>
    <n v="11.74675"/>
    <s v="Yes"/>
    <b v="0"/>
  </r>
  <r>
    <s v="T202508-00011"/>
    <s v="S013"/>
    <x v="9"/>
    <s v="C0178"/>
    <s v="Customer 178"/>
    <s v="P004"/>
    <s v="Product A4"/>
    <d v="2025-08-03T00:00:00"/>
    <n v="7"/>
    <n v="139.22"/>
    <n v="974.54"/>
    <n v="0.05"/>
    <n v="0.02"/>
    <s v="A"/>
    <n v="139.22"/>
    <s v=""/>
    <s v=""/>
    <n v="925.81299999999999"/>
    <n v="18.516259999999999"/>
    <s v="Yes"/>
    <b v="0"/>
  </r>
  <r>
    <s v="T202508-00012"/>
    <s v="S014"/>
    <x v="10"/>
    <s v="C0105"/>
    <s v="Customer 105"/>
    <s v="P009"/>
    <s v="Product A9"/>
    <d v="2025-08-14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0013"/>
    <s v="S002"/>
    <x v="0"/>
    <s v="C0053"/>
    <s v="Customer 53"/>
    <s v="P022"/>
    <s v="Product C2"/>
    <s v="08-29-25"/>
    <n v="13"/>
    <n v="50.51"/>
    <n v="656.63"/>
    <n v="0"/>
    <n v="0.02"/>
    <s v="C"/>
    <n v="50.51"/>
    <s v=""/>
    <s v=""/>
    <n v="656.63"/>
    <n v="13.1326"/>
    <s v="Yes"/>
    <b v="0"/>
  </r>
  <r>
    <s v="T202508-00014"/>
    <s v="S025"/>
    <x v="11"/>
    <s v="C0150"/>
    <s v="Customer 150"/>
    <s v="P028"/>
    <s v="Product C8"/>
    <d v="2025-08-28T00:00:00"/>
    <n v="1"/>
    <n v="88.32"/>
    <n v="88.32"/>
    <n v="0"/>
    <n v="0.02"/>
    <s v="C"/>
    <n v="88.32"/>
    <s v=""/>
    <s v=""/>
    <n v="88.32"/>
    <n v="1.7664"/>
    <s v="Yes"/>
    <b v="0"/>
  </r>
  <r>
    <s v="T202508-00015"/>
    <s v="S029"/>
    <x v="8"/>
    <s v="C0196"/>
    <s v="Customer 196"/>
    <s v="P015"/>
    <s v="Product B5"/>
    <d v="2025-08-01T00:00:00"/>
    <n v="16"/>
    <n v="181.7"/>
    <n v="2907.2"/>
    <n v="0.1"/>
    <n v="0.02"/>
    <s v="B"/>
    <n v="181.7"/>
    <s v=""/>
    <s v=""/>
    <n v="2616.48"/>
    <n v="52.329599999999999"/>
    <s v="Yes"/>
    <b v="0"/>
  </r>
  <r>
    <s v="T202508-00017"/>
    <s v="S024"/>
    <x v="12"/>
    <s v="C0189"/>
    <s v="Customer 189"/>
    <s v="P014"/>
    <s v="Product B4"/>
    <d v="2025-08-29T00:00:00"/>
    <n v="20"/>
    <n v="91.13"/>
    <n v="1822.6"/>
    <n v="0.1"/>
    <n v="0.02"/>
    <s v="B"/>
    <n v="91.13"/>
    <s v=""/>
    <s v=""/>
    <n v="1640.34"/>
    <n v="32.806799999999996"/>
    <s v="Yes"/>
    <b v="0"/>
  </r>
  <r>
    <s v="T202508-00018"/>
    <s v="S008"/>
    <x v="13"/>
    <s v="C0125"/>
    <s v="Customer 125"/>
    <s v="P006"/>
    <s v="Product A6"/>
    <d v="2025-08-16T00:00:00"/>
    <n v="14"/>
    <n v="71.86"/>
    <n v="1006.04"/>
    <n v="0.09"/>
    <n v="0.02"/>
    <s v="A"/>
    <n v="71.86"/>
    <s v="Rebate_Error"/>
    <s v=""/>
    <n v="915.49639999999999"/>
    <n v="18.309927999999999"/>
    <s v="Yes"/>
    <b v="1"/>
  </r>
  <r>
    <s v="T202508-00019"/>
    <s v="S001"/>
    <x v="14"/>
    <s v="C0100"/>
    <s v="Customer 100"/>
    <s v="P009"/>
    <s v="Product A9"/>
    <d v="2025-08-26T00:00:00"/>
    <n v="22"/>
    <n v="72.040000000000006"/>
    <n v="1584.88"/>
    <n v="0.05"/>
    <n v="0.02"/>
    <s v="A"/>
    <n v="72.040000000000006"/>
    <s v=""/>
    <s v=""/>
    <n v="1505.6360000000002"/>
    <n v="30.112720000000003"/>
    <s v="Yes"/>
    <b v="0"/>
  </r>
  <r>
    <s v="T202508-00020"/>
    <s v="S013"/>
    <x v="9"/>
    <s v="C0186"/>
    <s v="Customer 186"/>
    <s v="P005"/>
    <s v="Product A5"/>
    <d v="2025-08-30T00:00:00"/>
    <n v="15"/>
    <n v="92.19"/>
    <n v="1382.85"/>
    <n v="0.05"/>
    <n v="0.02"/>
    <s v="A"/>
    <n v="92.19"/>
    <s v=""/>
    <s v=""/>
    <n v="1313.7075"/>
    <n v="26.274149999999999"/>
    <s v="Yes"/>
    <b v="0"/>
  </r>
  <r>
    <s v="T202508-00021"/>
    <s v="S005"/>
    <x v="1"/>
    <s v="C0160"/>
    <s v="Customer 160"/>
    <s v="P014"/>
    <s v="Product B4"/>
    <d v="2025-08-19T00:00:00"/>
    <n v="13"/>
    <n v="91.13"/>
    <n v="1184.69"/>
    <n v="0.1"/>
    <n v="0.02"/>
    <s v="B"/>
    <n v="91.13"/>
    <s v=""/>
    <s v=""/>
    <n v="1066.221"/>
    <n v="21.32442"/>
    <s v="Yes"/>
    <b v="0"/>
  </r>
  <r>
    <s v="T202508-00022"/>
    <s v="S019"/>
    <x v="15"/>
    <s v="C0170"/>
    <s v="Customer 170"/>
    <s v="P001"/>
    <s v="Product A1"/>
    <d v="2025-08-14T00:00:00"/>
    <n v="21"/>
    <n v="113.94"/>
    <n v="2392.7399999999998"/>
    <n v="0.05"/>
    <n v="0.02"/>
    <s v="A"/>
    <n v="113.94"/>
    <s v=""/>
    <s v=""/>
    <n v="2273.1029999999996"/>
    <n v="45.462059999999994"/>
    <s v="Yes"/>
    <b v="0"/>
  </r>
  <r>
    <s v="T202508-00023"/>
    <s v="S005"/>
    <x v="1"/>
    <s v="C0119"/>
    <s v="Customer 119"/>
    <s v="P005"/>
    <s v="Product A5"/>
    <d v="2025-08-13T00:00:00"/>
    <n v="9"/>
    <n v="92.19"/>
    <n v="829.71"/>
    <n v="0.05"/>
    <n v="0.02"/>
    <s v="A"/>
    <n v="92.19"/>
    <s v=""/>
    <s v=""/>
    <n v="788.22450000000003"/>
    <n v="15.76449"/>
    <s v="Yes"/>
    <b v="0"/>
  </r>
  <r>
    <s v="T202508-00024"/>
    <s v="S011"/>
    <x v="16"/>
    <s v="C0055"/>
    <s v="Customer 55"/>
    <s v="P012"/>
    <s v="Product B2"/>
    <d v="2025-08-25T00:00:00"/>
    <n v="11"/>
    <n v="120.83"/>
    <n v="1329.13"/>
    <n v="0.1"/>
    <n v="0.02"/>
    <s v="B"/>
    <n v="120.83"/>
    <s v=""/>
    <s v=""/>
    <n v="1196.2170000000001"/>
    <n v="23.924340000000001"/>
    <s v="Yes"/>
    <b v="0"/>
  </r>
  <r>
    <s v="T202508-00025"/>
    <s v="S029"/>
    <x v="8"/>
    <s v="C0098"/>
    <s v="Customer 98"/>
    <s v="P007"/>
    <s v="Product A7"/>
    <d v="2025-08-09T00:00:00"/>
    <n v="14"/>
    <n v="52.65"/>
    <n v="737.1"/>
    <n v="0.05"/>
    <n v="0.02"/>
    <s v="A"/>
    <n v="52.65"/>
    <s v=""/>
    <s v=""/>
    <n v="700.245"/>
    <n v="14.004900000000001"/>
    <s v="Yes"/>
    <b v="0"/>
  </r>
  <r>
    <s v="T202508-00026"/>
    <s v="S027"/>
    <x v="3"/>
    <s v="C0021"/>
    <s v="Customer 21"/>
    <s v="P012"/>
    <s v="Product B2"/>
    <d v="2025-08-18T00:00:00"/>
    <n v="24"/>
    <n v="120.83"/>
    <n v="2899.92"/>
    <n v="0.1"/>
    <n v="0.02"/>
    <s v="B"/>
    <n v="120.83"/>
    <s v=""/>
    <s v=""/>
    <n v="2609.9279999999999"/>
    <n v="52.198560000000001"/>
    <s v="Yes"/>
    <b v="0"/>
  </r>
  <r>
    <s v="T202508-00027"/>
    <s v="S002"/>
    <x v="0"/>
    <s v="C0090"/>
    <s v="Customer 90"/>
    <s v="P006"/>
    <s v="Product A6"/>
    <d v="2025-08-25T00:00:00"/>
    <n v="3"/>
    <n v="71.86"/>
    <n v="215.58"/>
    <n v="0.05"/>
    <n v="0.02"/>
    <s v="A"/>
    <n v="71.86"/>
    <s v=""/>
    <s v=""/>
    <n v="204.80100000000002"/>
    <n v="4.0960200000000002"/>
    <s v="Yes"/>
    <b v="0"/>
  </r>
  <r>
    <s v="T202508-00029"/>
    <s v="S027"/>
    <x v="3"/>
    <s v="C0006"/>
    <s v="Customer 6"/>
    <s v="P016"/>
    <s v="Product B6"/>
    <d v="2025-08-05T00:00:00"/>
    <n v="8"/>
    <n v="176.86"/>
    <n v="1414.88"/>
    <n v="0.1"/>
    <n v="0.02"/>
    <s v="B"/>
    <n v="176.86"/>
    <s v=""/>
    <s v=""/>
    <n v="1273.3920000000001"/>
    <n v="25.467840000000002"/>
    <s v="Yes"/>
    <b v="0"/>
  </r>
  <r>
    <s v="T202508-00030"/>
    <s v="S016"/>
    <x v="6"/>
    <s v="C0172"/>
    <s v="Customer 172"/>
    <s v="P003"/>
    <s v="Product A3"/>
    <d v="2025-08-15T00:00:00"/>
    <n v="7"/>
    <n v="123.65"/>
    <n v="865.55"/>
    <n v="0.05"/>
    <n v="0.02"/>
    <s v="A"/>
    <n v="123.65"/>
    <s v=""/>
    <s v=""/>
    <n v="822.27249999999992"/>
    <n v="16.445449999999997"/>
    <s v="Yes"/>
    <b v="0"/>
  </r>
  <r>
    <s v="T202508-00031"/>
    <s v="S023"/>
    <x v="7"/>
    <s v="C0066"/>
    <s v="Customer 66"/>
    <s v="P020"/>
    <s v="Product B10"/>
    <d v="2025-08-20T00:00:00"/>
    <n v="6"/>
    <n v="183.4"/>
    <n v="1100.4000000000001"/>
    <n v="0.1"/>
    <n v="0.02"/>
    <s v="B"/>
    <n v="183.4"/>
    <s v=""/>
    <s v=""/>
    <n v="990.36000000000013"/>
    <n v="19.807200000000002"/>
    <s v="Yes"/>
    <b v="0"/>
  </r>
  <r>
    <s v="T202508-00032"/>
    <s v="S020"/>
    <x v="2"/>
    <s v="C0192"/>
    <s v="Customer 192"/>
    <s v="P018"/>
    <s v="Product B8"/>
    <d v="2025-08-27T00:00:00"/>
    <n v="25"/>
    <n v="125.42"/>
    <n v="3135.5"/>
    <n v="0.1"/>
    <n v="0.02"/>
    <s v="B"/>
    <n v="125.42"/>
    <s v=""/>
    <s v=""/>
    <n v="2821.95"/>
    <n v="56.439"/>
    <s v="Yes"/>
    <b v="0"/>
  </r>
  <r>
    <s v="T202508-00033"/>
    <s v="S006"/>
    <x v="17"/>
    <s v="C0080"/>
    <s v="Customer 80"/>
    <s v="P003"/>
    <s v="Product A3"/>
    <d v="2025-08-30T00:00:00"/>
    <n v="1"/>
    <n v="123.65"/>
    <n v="123.65"/>
    <n v="0.05"/>
    <n v="0.02"/>
    <s v="A"/>
    <n v="123.65"/>
    <s v=""/>
    <s v=""/>
    <n v="117.4675"/>
    <n v="2.3493500000000003"/>
    <s v="Yes"/>
    <b v="0"/>
  </r>
  <r>
    <s v="T202508-00035"/>
    <s v="S023"/>
    <x v="7"/>
    <s v="C0051"/>
    <s v="Customer 51  "/>
    <s v="P002"/>
    <s v="Product A2"/>
    <d v="2025-08-27T00:00:00"/>
    <n v="23"/>
    <n v="77.5"/>
    <n v="1782.5"/>
    <n v="0.05"/>
    <n v="0.02"/>
    <s v="A"/>
    <n v="77.5"/>
    <s v=""/>
    <s v=""/>
    <n v="1693.375"/>
    <n v="33.8675"/>
    <s v="Yes"/>
    <b v="0"/>
  </r>
  <r>
    <s v="T202508-00036"/>
    <s v="S021"/>
    <x v="18"/>
    <s v="C0063"/>
    <s v="Customer 63"/>
    <s v="P003"/>
    <s v="Product A3"/>
    <d v="2025-08-10T00:00:00"/>
    <n v="25"/>
    <n v="123.65"/>
    <n v="3091.25"/>
    <n v="0.05"/>
    <n v="0.02"/>
    <s v="A"/>
    <n v="123.65"/>
    <s v=""/>
    <s v=""/>
    <n v="2936.6875"/>
    <n v="58.733750000000001"/>
    <s v="Yes"/>
    <b v="0"/>
  </r>
  <r>
    <s v="T202508-00037"/>
    <s v="S028"/>
    <x v="5"/>
    <s v="C0176"/>
    <s v="Customer 176"/>
    <s v="P016"/>
    <s v="Product B6"/>
    <d v="2025-08-26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0038"/>
    <s v="S019"/>
    <x v="15"/>
    <s v="C0201"/>
    <s v="Customer 201"/>
    <s v="P002"/>
    <s v="Product A2"/>
    <d v="2025-08-14T00:00:00"/>
    <n v="18"/>
    <n v="77.5"/>
    <n v="1395"/>
    <n v="0.05"/>
    <n v="0.02"/>
    <s v="A"/>
    <n v="77.5"/>
    <s v=""/>
    <s v=""/>
    <n v="1325.25"/>
    <n v="26.504999999999999"/>
    <s v="Yes"/>
    <b v="0"/>
  </r>
  <r>
    <s v="T202508-00039"/>
    <s v="S022"/>
    <x v="19"/>
    <s v="C0095"/>
    <s v="Customer 95"/>
    <s v="P002"/>
    <s v="Product A2"/>
    <d v="2025-08-11T00:00:00"/>
    <n v="21"/>
    <n v="65.849999999999994"/>
    <n v="1382.85"/>
    <n v="0.05"/>
    <n v="0.02"/>
    <s v="A"/>
    <n v="77.5"/>
    <s v=""/>
    <s v=""/>
    <n v="1313.7075"/>
    <n v="26.274149999999999"/>
    <s v="Yes"/>
    <b v="0"/>
  </r>
  <r>
    <s v="T202508-00040"/>
    <s v="S001"/>
    <x v="14"/>
    <s v="C0218"/>
    <s v="Customer 218  "/>
    <s v="P011"/>
    <s v="Product B1"/>
    <d v="2025-08-04T00:00:00"/>
    <n v="16"/>
    <n v="176.7"/>
    <n v="2827.2"/>
    <n v="0.13"/>
    <n v="0.02"/>
    <s v="B"/>
    <n v="176.7"/>
    <s v="Rebate_Error"/>
    <s v=""/>
    <n v="2459.6639999999998"/>
    <n v="49.193279999999994"/>
    <s v="Yes"/>
    <b v="1"/>
  </r>
  <r>
    <s v="T202508-00042"/>
    <s v="S005"/>
    <x v="1"/>
    <s v="C0112"/>
    <s v="Customer 112"/>
    <s v="P005"/>
    <s v="Product A5"/>
    <d v="2025-08-31T00:00:00"/>
    <n v="17"/>
    <n v="92.19"/>
    <n v="1567.23"/>
    <n v="0.05"/>
    <n v="0.02"/>
    <s v="A"/>
    <n v="92.19"/>
    <s v=""/>
    <s v=""/>
    <n v="1488.8685"/>
    <n v="29.777370000000001"/>
    <s v="Yes"/>
    <b v="0"/>
  </r>
  <r>
    <s v="T202508-00043"/>
    <s v="S021"/>
    <x v="18"/>
    <s v="C0070"/>
    <s v="Customer 70"/>
    <s v="P016"/>
    <s v="Product B6"/>
    <d v="2025-08-25T00:00:00"/>
    <n v="18"/>
    <n v="176.86"/>
    <n v="3183.48"/>
    <n v="0.1"/>
    <n v="0.02"/>
    <s v="B"/>
    <n v="176.86"/>
    <s v=""/>
    <s v=""/>
    <n v="2865.1320000000001"/>
    <n v="57.302640000000004"/>
    <s v="Yes"/>
    <b v="0"/>
  </r>
  <r>
    <s v="T202508-00045"/>
    <s v="S009"/>
    <x v="20"/>
    <s v="C0083"/>
    <s v="Customer 83"/>
    <s v="P023"/>
    <s v="Product C3"/>
    <d v="2025-08-09T00:00:00"/>
    <n v="3"/>
    <n v="37.18"/>
    <n v="111.54"/>
    <n v="0"/>
    <n v="0.02"/>
    <s v="C"/>
    <n v="37.18"/>
    <s v=""/>
    <s v=""/>
    <n v="111.54"/>
    <n v="2.2308000000000003"/>
    <s v="Yes"/>
    <b v="0"/>
  </r>
  <r>
    <s v="T202508-00046"/>
    <s v="S029"/>
    <x v="8"/>
    <s v="C0116"/>
    <s v="Customer 116"/>
    <s v="P007"/>
    <s v="Product A7"/>
    <d v="2025-08-19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0047"/>
    <s v="S020"/>
    <x v="2"/>
    <s v="C0172"/>
    <s v="Customer 172"/>
    <s v="P010"/>
    <s v="Product A10"/>
    <d v="2025-08-16T00:00:00"/>
    <n v="1"/>
    <n v="130.94"/>
    <n v="130.94"/>
    <n v="0.05"/>
    <n v="0.02"/>
    <s v="A"/>
    <n v="130.94"/>
    <s v=""/>
    <s v=""/>
    <n v="124.393"/>
    <n v="2.48786"/>
    <s v="Yes"/>
    <b v="0"/>
  </r>
  <r>
    <s v="T202508-00048"/>
    <s v="S028"/>
    <x v="5"/>
    <s v="C0084"/>
    <s v="Customer 84"/>
    <s v="P005"/>
    <s v="Product A5"/>
    <d v="2025-08-12T00:00:00"/>
    <n v="7"/>
    <n v="92.19"/>
    <n v="645.33000000000004"/>
    <n v="0.05"/>
    <n v="0.02"/>
    <s v="A"/>
    <n v="92.19"/>
    <s v=""/>
    <s v=""/>
    <n v="613.06350000000009"/>
    <n v="12.261270000000001"/>
    <s v="Yes"/>
    <b v="0"/>
  </r>
  <r>
    <s v="T202508-00049"/>
    <s v="S026"/>
    <x v="21"/>
    <s v="C0067"/>
    <s v=" Customer 67 "/>
    <s v="P009"/>
    <s v="Product A9"/>
    <d v="2025-08-23T00:00:00"/>
    <n v="20"/>
    <n v="61.99"/>
    <n v="1239.8"/>
    <n v="0.05"/>
    <n v="0.02"/>
    <s v="A"/>
    <n v="72.040000000000006"/>
    <s v=""/>
    <s v=""/>
    <n v="1177.81"/>
    <n v="23.5562"/>
    <s v="Yes"/>
    <b v="0"/>
  </r>
  <r>
    <s v="T202508-00050"/>
    <s v="S029"/>
    <x v="8"/>
    <s v="C0071"/>
    <s v="Customer 71"/>
    <s v="P014"/>
    <s v="Product B4"/>
    <d v="2025-08-31T00:00:00"/>
    <n v="17"/>
    <n v="91.13"/>
    <n v="1549.21"/>
    <n v="0.1"/>
    <n v="0.02"/>
    <s v="B"/>
    <n v="91.13"/>
    <s v=""/>
    <s v=""/>
    <n v="1394.289"/>
    <n v="27.88578"/>
    <s v="Yes"/>
    <b v="0"/>
  </r>
  <r>
    <s v="T202508-00052"/>
    <s v="S018"/>
    <x v="22"/>
    <s v="C0195"/>
    <s v="Customer 195"/>
    <s v="P007"/>
    <s v="Product A7"/>
    <d v="2025-08-21T00:00:00"/>
    <n v="16"/>
    <n v="52.65"/>
    <n v="842.4"/>
    <n v="0.05"/>
    <n v="0.02"/>
    <s v="A"/>
    <n v="52.65"/>
    <s v=""/>
    <s v=""/>
    <n v="800.28"/>
    <n v="16.005600000000001"/>
    <s v="Yes"/>
    <b v="0"/>
  </r>
  <r>
    <s v="T202508-00053"/>
    <s v="S023"/>
    <x v="7"/>
    <s v="C0126"/>
    <s v="Customer 126"/>
    <s v="P012"/>
    <s v="Product B2"/>
    <d v="2025-08-03T00:00:00"/>
    <n v="1"/>
    <n v="120.83"/>
    <n v="120.83"/>
    <n v="0.1"/>
    <n v="0.02"/>
    <s v="B"/>
    <n v="120.83"/>
    <s v=""/>
    <s v=""/>
    <n v="108.747"/>
    <n v="2.1749399999999999"/>
    <s v="Yes"/>
    <b v="0"/>
  </r>
  <r>
    <s v="T202508-00054"/>
    <s v="S010"/>
    <x v="23"/>
    <s v="C0057"/>
    <s v="Customer 57"/>
    <s v="P011"/>
    <s v="Product B1"/>
    <d v="2025-08-10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0055"/>
    <s v="S022"/>
    <x v="19"/>
    <s v="C0149"/>
    <s v="Customer 149"/>
    <s v="P010"/>
    <s v="Product A10"/>
    <d v="2025-08-17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0056"/>
    <s v="S012"/>
    <x v="24"/>
    <s v="C0109"/>
    <s v="Customer 109"/>
    <s v="P030"/>
    <s v="Product C10"/>
    <d v="2025-08-11T00:00:00"/>
    <n v="18"/>
    <n v="36.06"/>
    <n v="649.08000000000004"/>
    <n v="0"/>
    <n v="0.02"/>
    <s v="C"/>
    <n v="44.71"/>
    <s v=""/>
    <s v=""/>
    <n v="649.08000000000004"/>
    <n v="12.9816"/>
    <s v="Yes"/>
    <b v="0"/>
  </r>
  <r>
    <s v="T202508-00057"/>
    <s v="S012"/>
    <x v="24"/>
    <s v="C0180"/>
    <s v="Customer 180"/>
    <s v="P012"/>
    <s v="Product B2"/>
    <d v="2025-08-09T00:00:00"/>
    <n v="10"/>
    <n v="120.83"/>
    <n v="1208.3"/>
    <n v="0.1"/>
    <n v="0.02"/>
    <s v="B"/>
    <n v="120.83"/>
    <s v=""/>
    <s v=""/>
    <n v="1087.47"/>
    <n v="21.749400000000001"/>
    <s v="Yes"/>
    <b v="0"/>
  </r>
  <r>
    <s v="T202508-00058"/>
    <s v="S008"/>
    <x v="13"/>
    <s v="C0031"/>
    <s v="Customer 31"/>
    <s v="P019"/>
    <s v="Product B9"/>
    <d v="2025-08-04T00:00:00"/>
    <n v="11"/>
    <n v="179.53"/>
    <n v="1974.83"/>
    <n v="0.1"/>
    <n v="0.02"/>
    <s v="B"/>
    <n v="179.53"/>
    <s v=""/>
    <s v=""/>
    <n v="1777.347"/>
    <n v="35.546939999999999"/>
    <s v="Yes"/>
    <b v="0"/>
  </r>
  <r>
    <s v="T202508-00059"/>
    <s v="S024"/>
    <x v="12"/>
    <s v="C0138"/>
    <s v="Customer 138"/>
    <s v="P028"/>
    <s v="Product C8"/>
    <d v="2025-08-06T00:00:00"/>
    <n v="23"/>
    <n v="88.32"/>
    <n v="2031.36"/>
    <n v="0"/>
    <n v="0.02"/>
    <s v="C"/>
    <n v="88.32"/>
    <s v=""/>
    <s v=""/>
    <n v="2031.36"/>
    <n v="40.627200000000002"/>
    <s v="Yes"/>
    <b v="0"/>
  </r>
  <r>
    <s v="T202508-00060"/>
    <s v="S007"/>
    <x v="25"/>
    <s v="C0056"/>
    <s v="Customer 56"/>
    <s v="P019"/>
    <s v="Product B9"/>
    <s v="08-24-25"/>
    <n v="9"/>
    <n v="179.53"/>
    <n v="1615.77"/>
    <n v="0.1"/>
    <n v="0.02"/>
    <s v="B"/>
    <n v="179.53"/>
    <s v=""/>
    <s v=""/>
    <n v="1454.193"/>
    <n v="29.083860000000001"/>
    <s v="Yes"/>
    <b v="0"/>
  </r>
  <r>
    <s v="T202508-00061"/>
    <s v="S019"/>
    <x v="15"/>
    <s v="C0195"/>
    <s v="Customer 195"/>
    <s v="P014"/>
    <s v="Product B4"/>
    <d v="2025-08-04T00:00:00"/>
    <n v="10"/>
    <n v="91.13"/>
    <n v="911.3"/>
    <n v="0.1"/>
    <n v="0.02"/>
    <s v="B"/>
    <n v="91.13"/>
    <s v=""/>
    <s v=""/>
    <n v="820.17"/>
    <n v="16.403399999999998"/>
    <s v="Yes"/>
    <b v="0"/>
  </r>
  <r>
    <s v="T202508-00062"/>
    <s v="S027"/>
    <x v="3"/>
    <s v="C0050"/>
    <s v="Customer 50"/>
    <s v="P008"/>
    <s v="Product A8"/>
    <d v="2025-08-06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0063"/>
    <s v="S010"/>
    <x v="23"/>
    <s v="C0004"/>
    <s v="Customer 4"/>
    <s v="P018"/>
    <s v="Product B8"/>
    <d v="2025-08-09T00:00:00"/>
    <n v="5"/>
    <n v="125.42"/>
    <n v="627.1"/>
    <n v="0.1"/>
    <n v="0.02"/>
    <s v="B"/>
    <n v="125.42"/>
    <s v=""/>
    <s v=""/>
    <n v="564.39"/>
    <n v="11.287800000000001"/>
    <s v="Yes"/>
    <b v="0"/>
  </r>
  <r>
    <s v="T202508-00064"/>
    <s v="S002"/>
    <x v="0"/>
    <s v="C0014"/>
    <s v="Customer 14"/>
    <s v="P014"/>
    <s v="Product B4"/>
    <d v="2025-08-31T00:00:00"/>
    <n v="23"/>
    <n v="91.13"/>
    <n v="2095.9899999999998"/>
    <n v="0.1"/>
    <n v="0.02"/>
    <s v="B"/>
    <n v="91.13"/>
    <s v=""/>
    <s v=""/>
    <n v="1886.3909999999998"/>
    <n v="37.727820000000001"/>
    <s v="Yes"/>
    <b v="0"/>
  </r>
  <r>
    <s v="T202508-00065"/>
    <s v="S005"/>
    <x v="1"/>
    <s v="C0164"/>
    <s v="Customer 164"/>
    <s v="P024"/>
    <s v="Product C4"/>
    <d v="2025-08-04T00:00:00"/>
    <n v="16"/>
    <n v="39.090000000000003"/>
    <n v="625.44000000000005"/>
    <n v="0"/>
    <n v="0.02"/>
    <s v="C"/>
    <n v="39.090000000000003"/>
    <s v=""/>
    <s v=""/>
    <n v="625.44000000000005"/>
    <n v="12.508800000000001"/>
    <s v="Yes"/>
    <b v="0"/>
  </r>
  <r>
    <s v="T202508-00066"/>
    <s v="S028"/>
    <x v="5"/>
    <s v="C0004"/>
    <s v="Customer 4"/>
    <s v="P015"/>
    <s v="Product B5"/>
    <d v="2025-08-16T00:00:00"/>
    <n v="16"/>
    <n v="181.7"/>
    <n v="2907.2"/>
    <n v="0.15"/>
    <n v="0.02"/>
    <s v="B"/>
    <n v="181.7"/>
    <s v="Rebate_Error"/>
    <s v=""/>
    <n v="2471.12"/>
    <n v="49.422399999999996"/>
    <s v="Yes"/>
    <b v="1"/>
  </r>
  <r>
    <s v="T202508-00067"/>
    <s v="S015"/>
    <x v="26"/>
    <s v="C0088"/>
    <s v="Customer 88"/>
    <s v="P005"/>
    <s v="Product A5"/>
    <d v="2025-08-09T00:00:00"/>
    <n v="2"/>
    <n v="92.19"/>
    <n v="184.38"/>
    <n v="0.05"/>
    <n v="0.02"/>
    <s v="A"/>
    <n v="92.19"/>
    <s v=""/>
    <s v=""/>
    <n v="175.161"/>
    <n v="3.5032200000000002"/>
    <s v="Yes"/>
    <b v="0"/>
  </r>
  <r>
    <s v="T202508-00068"/>
    <s v="S028"/>
    <x v="5"/>
    <s v="C0123"/>
    <s v="Customer 123"/>
    <s v="P003"/>
    <s v="Product A3"/>
    <d v="2025-08-13T00:00:00"/>
    <n v="3"/>
    <n v="123.65"/>
    <n v="370.95"/>
    <n v="0.05"/>
    <n v="0.02"/>
    <s v="A"/>
    <n v="123.65"/>
    <s v=""/>
    <s v=""/>
    <n v="352.40249999999997"/>
    <n v="7.0480499999999999"/>
    <s v="Yes"/>
    <b v="0"/>
  </r>
  <r>
    <s v="T202508-00069"/>
    <s v="S016"/>
    <x v="6"/>
    <s v="C0019"/>
    <s v="Customer 19"/>
    <s v="P015"/>
    <s v="Product B5"/>
    <d v="2025-08-02T00:00:00"/>
    <n v="22"/>
    <n v="181.7"/>
    <n v="3997.4"/>
    <n v="0.1"/>
    <n v="0.02"/>
    <s v="B"/>
    <n v="181.7"/>
    <s v=""/>
    <s v=""/>
    <n v="3597.66"/>
    <n v="71.953199999999995"/>
    <s v="Yes"/>
    <b v="0"/>
  </r>
  <r>
    <s v="T202508-00070"/>
    <s v="S005"/>
    <x v="1"/>
    <s v="C0039"/>
    <s v="Customer 39"/>
    <s v="P021"/>
    <s v="Product C1"/>
    <d v="2025-08-03T00:00:00"/>
    <n v="10"/>
    <n v="93.41"/>
    <n v="934.1"/>
    <n v="0"/>
    <n v="0.02"/>
    <s v="C"/>
    <n v="93.41"/>
    <s v=""/>
    <s v=""/>
    <n v="934.1"/>
    <n v="18.682000000000002"/>
    <s v="Yes"/>
    <b v="0"/>
  </r>
  <r>
    <s v="T202508-00071"/>
    <s v="S008"/>
    <x v="13"/>
    <s v="C0031"/>
    <s v="Customer 31"/>
    <s v="P014"/>
    <s v="Product B4"/>
    <d v="2025-08-20T00:00:00"/>
    <n v="14"/>
    <n v="91.13"/>
    <n v="1275.82"/>
    <n v="0.1"/>
    <n v="0.02"/>
    <s v="B"/>
    <n v="91.13"/>
    <s v=""/>
    <s v=""/>
    <n v="1148.2379999999998"/>
    <n v="22.964759999999998"/>
    <s v="Yes"/>
    <b v="0"/>
  </r>
  <r>
    <s v="T202508-00072"/>
    <s v="S020"/>
    <x v="2"/>
    <s v="C0203"/>
    <s v="Customer 203"/>
    <s v="P016"/>
    <s v="Product B6"/>
    <d v="2025-08-17T00:00:00"/>
    <n v="25"/>
    <n v="176.86"/>
    <n v="4421.5"/>
    <n v="0.1"/>
    <n v="0.02"/>
    <s v="B"/>
    <n v="176.86"/>
    <s v=""/>
    <s v=""/>
    <n v="3979.35"/>
    <n v="79.587000000000003"/>
    <s v="Yes"/>
    <b v="0"/>
  </r>
  <r>
    <s v="T202508-00073"/>
    <s v="S013"/>
    <x v="9"/>
    <s v="C0116"/>
    <s v="Customer 116"/>
    <s v="P026"/>
    <s v="Product C6"/>
    <d v="2025-08-28T00:00:00"/>
    <n v="10"/>
    <n v="63.32"/>
    <n v="633.20000000000005"/>
    <n v="0"/>
    <n v="0.02"/>
    <s v="C"/>
    <n v="63.32"/>
    <s v=""/>
    <s v=""/>
    <n v="633.20000000000005"/>
    <n v="12.664000000000001"/>
    <s v="Yes"/>
    <b v="0"/>
  </r>
  <r>
    <s v="T202508-00074"/>
    <s v="S019"/>
    <x v="15"/>
    <s v="C0110"/>
    <s v="Customer 110"/>
    <s v="P008"/>
    <s v="Product A8"/>
    <d v="2025-08-02T00:00:00"/>
    <n v="20"/>
    <n v="114.99"/>
    <n v="2299.8000000000002"/>
    <n v="0.05"/>
    <n v="0.02"/>
    <s v="A"/>
    <n v="114.99"/>
    <s v=""/>
    <s v=""/>
    <n v="2184.8100000000004"/>
    <n v="43.696200000000012"/>
    <s v="Yes"/>
    <b v="0"/>
  </r>
  <r>
    <s v="T202508-00075"/>
    <s v="S020"/>
    <x v="2"/>
    <s v="C0190"/>
    <s v="Customer 190"/>
    <s v="P003"/>
    <s v="Product A3"/>
    <d v="2025-08-07T00:00:00"/>
    <n v="25"/>
    <n v="123.65"/>
    <n v="3091.25"/>
    <n v="0.05"/>
    <n v="0.02"/>
    <s v="A"/>
    <n v="123.65"/>
    <s v=""/>
    <s v=""/>
    <n v="2936.6875"/>
    <n v="58.733750000000001"/>
    <s v="Yes"/>
    <b v="0"/>
  </r>
  <r>
    <s v="T202508-00076"/>
    <s v="S021"/>
    <x v="18"/>
    <s v="C0055"/>
    <s v="Customer 55"/>
    <s v="P007"/>
    <s v="Product A7"/>
    <d v="2025-08-06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0077"/>
    <s v="S008"/>
    <x v="13"/>
    <s v="C0045"/>
    <s v="Customer 45"/>
    <s v="P014"/>
    <s v="Product B4"/>
    <d v="2025-08-01T00:00:00"/>
    <n v="6"/>
    <n v="91.13"/>
    <n v="546.78"/>
    <n v="0.13"/>
    <n v="0.02"/>
    <s v="B"/>
    <n v="91.13"/>
    <s v="Rebate_Error"/>
    <s v=""/>
    <n v="475.69859999999994"/>
    <n v="9.513971999999999"/>
    <s v="Yes"/>
    <b v="1"/>
  </r>
  <r>
    <s v="T202508-00078"/>
    <s v="S014"/>
    <x v="10"/>
    <s v="C0116"/>
    <s v="Customer 116"/>
    <s v="P018"/>
    <s v="Product B8"/>
    <d v="2025-08-10T00:00:00"/>
    <n v="16"/>
    <n v="125.42"/>
    <n v="2006.72"/>
    <n v="0.15"/>
    <n v="0.02"/>
    <s v="B"/>
    <n v="125.42"/>
    <s v="Rebate_Error"/>
    <s v=""/>
    <n v="1705.712"/>
    <n v="34.114240000000002"/>
    <s v="Yes"/>
    <b v="1"/>
  </r>
  <r>
    <s v="T202508-00079"/>
    <s v="S002"/>
    <x v="0"/>
    <s v="C0060"/>
    <s v="Customer 60"/>
    <s v="P008"/>
    <s v="Product A8"/>
    <d v="2025-08-23T00:00:00"/>
    <n v="10"/>
    <n v="114.99"/>
    <n v="1149.9000000000001"/>
    <n v="0.05"/>
    <n v="0.02"/>
    <s v="A"/>
    <n v="114.99"/>
    <s v=""/>
    <s v=""/>
    <n v="1092.4050000000002"/>
    <n v="21.848100000000006"/>
    <s v="Yes"/>
    <b v="0"/>
  </r>
  <r>
    <s v="T202508-00080"/>
    <s v="S028"/>
    <x v="5"/>
    <s v="C0117"/>
    <s v="Customer 117"/>
    <s v="P002"/>
    <s v="Product A2"/>
    <d v="2025-08-30T00:00:00"/>
    <n v="8"/>
    <n v="77.5"/>
    <n v="620"/>
    <n v="0.05"/>
    <n v="0.02"/>
    <s v="A"/>
    <n v="77.5"/>
    <s v=""/>
    <s v=""/>
    <n v="589"/>
    <n v="11.78"/>
    <s v="Yes"/>
    <b v="0"/>
  </r>
  <r>
    <s v="T202508-00081"/>
    <s v="S009"/>
    <x v="20"/>
    <s v="C0202"/>
    <s v="Customer 202"/>
    <s v="P020"/>
    <s v="Product B10"/>
    <d v="2025-08-22T00:00:00"/>
    <n v="19"/>
    <n v="183.4"/>
    <n v="3484.6"/>
    <n v="0.1"/>
    <n v="0.02"/>
    <s v="B"/>
    <n v="183.4"/>
    <s v=""/>
    <s v=""/>
    <n v="3136.14"/>
    <n v="62.722799999999999"/>
    <s v="Yes"/>
    <b v="0"/>
  </r>
  <r>
    <s v="T202508-00082"/>
    <s v="S026"/>
    <x v="21"/>
    <s v="C0051"/>
    <s v="Customer 51"/>
    <s v="P011"/>
    <s v="Product B1"/>
    <d v="2025-08-08T00:00:00"/>
    <n v="18"/>
    <n v="176.7"/>
    <n v="3180.6"/>
    <n v="0.1"/>
    <n v="0.02"/>
    <s v="B"/>
    <n v="176.7"/>
    <s v=""/>
    <s v=""/>
    <n v="2862.54"/>
    <n v="57.250799999999998"/>
    <s v="Yes"/>
    <b v="0"/>
  </r>
  <r>
    <s v="T202508-00083"/>
    <s v="S021"/>
    <x v="18"/>
    <s v="C0039"/>
    <s v="Customer 39"/>
    <s v="P026"/>
    <s v="Product C6"/>
    <d v="2025-08-03T00:00:00"/>
    <n v="5"/>
    <n v="63.32"/>
    <n v="316.60000000000002"/>
    <n v="0"/>
    <n v="0.02"/>
    <s v="C"/>
    <n v="63.32"/>
    <s v=""/>
    <s v=""/>
    <n v="316.60000000000002"/>
    <n v="6.3320000000000007"/>
    <s v="Yes"/>
    <b v="0"/>
  </r>
  <r>
    <s v="T202508-00084"/>
    <s v="S002"/>
    <x v="0"/>
    <s v="C0043"/>
    <s v="Customer 43"/>
    <s v="P020"/>
    <s v="Product B10"/>
    <d v="2025-08-24T00:00:00"/>
    <n v="20"/>
    <n v="183.4"/>
    <n v="3668"/>
    <n v="0.1"/>
    <n v="0.02"/>
    <s v="B"/>
    <n v="183.4"/>
    <s v=""/>
    <s v=""/>
    <n v="3301.2"/>
    <n v="66.024000000000001"/>
    <s v="Yes"/>
    <b v="0"/>
  </r>
  <r>
    <s v="T202508-00085"/>
    <s v="S027"/>
    <x v="3"/>
    <s v="C0146"/>
    <s v="Customer 146"/>
    <s v="P027"/>
    <s v="Product C7"/>
    <d v="2025-08-04T00:00:00"/>
    <n v="15"/>
    <n v="43.19"/>
    <n v="647.85"/>
    <n v="0"/>
    <n v="0.02"/>
    <s v="C"/>
    <n v="54.03"/>
    <s v=""/>
    <s v=""/>
    <n v="647.85"/>
    <n v="12.957000000000001"/>
    <s v="Yes"/>
    <b v="0"/>
  </r>
  <r>
    <s v="T202508-00086"/>
    <s v="S015"/>
    <x v="26"/>
    <s v="C0177"/>
    <s v=" Customer 177 "/>
    <s v="P008"/>
    <s v="Product A8"/>
    <d v="2025-08-31T00:00:00"/>
    <n v="13"/>
    <n v="114.99"/>
    <n v="1494.87"/>
    <n v="0.05"/>
    <n v="0.02"/>
    <s v="A"/>
    <n v="114.99"/>
    <s v=""/>
    <s v=""/>
    <n v="1420.1264999999999"/>
    <n v="28.402529999999999"/>
    <s v="Yes"/>
    <b v="0"/>
  </r>
  <r>
    <s v="T202508-00087"/>
    <s v="S009"/>
    <x v="20"/>
    <s v="C0129"/>
    <s v="Customer 129"/>
    <s v="P014"/>
    <s v="Product B4"/>
    <d v="2025-08-03T00:00:00"/>
    <n v="15"/>
    <n v="72.510000000000005"/>
    <n v="1087.6500000000001"/>
    <n v="0.1"/>
    <n v="0.02"/>
    <s v="B"/>
    <n v="91.13"/>
    <s v=""/>
    <s v=""/>
    <n v="978.8850000000001"/>
    <n v="19.577700000000004"/>
    <s v="Yes"/>
    <b v="0"/>
  </r>
  <r>
    <s v="T202508-00088"/>
    <s v="S020"/>
    <x v="2"/>
    <s v="C0011"/>
    <s v="Customer 11"/>
    <s v="P025"/>
    <s v="Product C5"/>
    <d v="2025-08-11T00:00:00"/>
    <n v="24"/>
    <n v="87.21"/>
    <n v="2093.04"/>
    <n v="0"/>
    <n v="0.02"/>
    <s v="C"/>
    <n v="87.21"/>
    <s v=""/>
    <s v=""/>
    <n v="2093.04"/>
    <n v="41.860799999999998"/>
    <s v="Yes"/>
    <b v="0"/>
  </r>
  <r>
    <s v="T202508-00089"/>
    <s v="S020"/>
    <x v="2"/>
    <s v="C0065"/>
    <s v=" Customer 65 "/>
    <s v="P001"/>
    <s v="Product A1"/>
    <d v="2025-08-31T00:00:00"/>
    <n v="8"/>
    <n v="113.94"/>
    <n v="911.52"/>
    <n v="0.05"/>
    <n v="0.02"/>
    <s v="A"/>
    <n v="113.94"/>
    <s v=""/>
    <s v=""/>
    <n v="865.94399999999996"/>
    <n v="17.31888"/>
    <s v="Yes"/>
    <b v="0"/>
  </r>
  <r>
    <s v="T202508-00090"/>
    <s v="S022"/>
    <x v="19"/>
    <s v="C0215"/>
    <s v="Customer 215"/>
    <s v="P024"/>
    <s v="Product C4"/>
    <d v="2025-08-31T00:00:00"/>
    <n v="19"/>
    <n v="39.090000000000003"/>
    <n v="742.71"/>
    <n v="0"/>
    <n v="0.02"/>
    <s v="C"/>
    <n v="39.090000000000003"/>
    <s v=""/>
    <s v=""/>
    <n v="742.71"/>
    <n v="14.854200000000001"/>
    <s v="Yes"/>
    <b v="0"/>
  </r>
  <r>
    <s v="T202508-00091"/>
    <s v="S001"/>
    <x v="14"/>
    <s v="C0196"/>
    <s v="Customer 196"/>
    <s v="P017"/>
    <s v="Product B7"/>
    <d v="2025-08-19T00:00:00"/>
    <n v="9"/>
    <n v="144.35"/>
    <n v="1299.1500000000001"/>
    <n v="0.1"/>
    <n v="0.02"/>
    <s v="B"/>
    <n v="144.35"/>
    <s v=""/>
    <s v=""/>
    <n v="1169.2350000000001"/>
    <n v="23.384700000000002"/>
    <s v="Yes"/>
    <b v="0"/>
  </r>
  <r>
    <s v="T202508-00092"/>
    <s v="S002"/>
    <x v="0"/>
    <s v="C0196"/>
    <s v="Customer 196"/>
    <s v="P019"/>
    <s v="Product B9"/>
    <d v="2025-08-17T00:00:00"/>
    <n v="16"/>
    <n v="179.53"/>
    <n v="2872.48"/>
    <n v="0.1"/>
    <n v="0.02"/>
    <s v="B"/>
    <n v="179.53"/>
    <s v=""/>
    <s v=""/>
    <n v="2585.232"/>
    <n v="51.704639999999998"/>
    <s v="Yes"/>
    <b v="0"/>
  </r>
  <r>
    <s v="T202508-00093"/>
    <s v="S021"/>
    <x v="18"/>
    <s v="C0114"/>
    <s v="Customer 114"/>
    <s v="P026"/>
    <s v="Product C6"/>
    <d v="2025-08-19T00:00:00"/>
    <n v="6"/>
    <n v="63.32"/>
    <n v="379.92"/>
    <n v="0"/>
    <n v="0.02"/>
    <s v="C"/>
    <n v="63.32"/>
    <s v=""/>
    <s v=""/>
    <n v="379.92"/>
    <n v="7.5984000000000007"/>
    <s v="Yes"/>
    <b v="0"/>
  </r>
  <r>
    <s v="T202508-00094"/>
    <s v="S014"/>
    <x v="10"/>
    <s v="C0163"/>
    <s v="Customer 163"/>
    <s v="P021"/>
    <s v="Product C1"/>
    <d v="2025-08-16T00:00:00"/>
    <n v="3"/>
    <n v="93.41"/>
    <n v="280.23"/>
    <n v="0"/>
    <n v="0.02"/>
    <s v="C"/>
    <n v="93.41"/>
    <s v=""/>
    <s v=""/>
    <n v="280.23"/>
    <n v="5.6046000000000005"/>
    <s v="Yes"/>
    <b v="0"/>
  </r>
  <r>
    <s v="T202508-00095"/>
    <s v="S012"/>
    <x v="24"/>
    <s v="C0105"/>
    <s v="Customer 105"/>
    <s v="P009"/>
    <s v="Product A9"/>
    <d v="2025-08-04T00:00:00"/>
    <n v="22"/>
    <n v="72.040000000000006"/>
    <n v="1584.88"/>
    <n v="0.05"/>
    <n v="0.02"/>
    <s v="A"/>
    <n v="72.040000000000006"/>
    <s v=""/>
    <s v=""/>
    <n v="1505.6360000000002"/>
    <n v="30.112720000000003"/>
    <s v="Yes"/>
    <b v="0"/>
  </r>
  <r>
    <s v="T202508-00096"/>
    <s v="S028"/>
    <x v="5"/>
    <s v="C0042"/>
    <s v="Customer 42  "/>
    <s v="P009"/>
    <s v="Product A9"/>
    <d v="2025-08-16T00:00:00"/>
    <n v="23"/>
    <n v="72.040000000000006"/>
    <n v="1656.92"/>
    <n v="0.09"/>
    <n v="0.02"/>
    <s v="A"/>
    <n v="72.040000000000006"/>
    <s v="Rebate_Error"/>
    <s v=""/>
    <n v="1507.7972"/>
    <n v="30.155944000000002"/>
    <s v="Yes"/>
    <b v="1"/>
  </r>
  <r>
    <s v="T202508-00097"/>
    <s v="S010"/>
    <x v="23"/>
    <s v="C0170"/>
    <s v="Customer 170"/>
    <s v="P028"/>
    <s v="Product C8"/>
    <d v="2025-08-18T00:00:00"/>
    <n v="25"/>
    <n v="88.32"/>
    <n v="2208"/>
    <n v="0"/>
    <n v="0.02"/>
    <s v="C"/>
    <n v="88.32"/>
    <s v=""/>
    <s v=""/>
    <n v="2208"/>
    <n v="44.160000000000004"/>
    <s v="Yes"/>
    <b v="0"/>
  </r>
  <r>
    <s v="T202508-00098"/>
    <s v="S002"/>
    <x v="0"/>
    <s v="C0117"/>
    <s v="Customer 117"/>
    <s v="P003"/>
    <s v="Product A3"/>
    <d v="2025-08-11T00:00:00"/>
    <n v="9"/>
    <n v="123.65"/>
    <n v="1112.8499999999999"/>
    <n v="0.05"/>
    <n v="0.02"/>
    <s v="A"/>
    <n v="123.65"/>
    <s v=""/>
    <s v=""/>
    <n v="1057.2075"/>
    <n v="21.14415"/>
    <s v="Yes"/>
    <b v="0"/>
  </r>
  <r>
    <s v="T202508-00099"/>
    <s v="S004"/>
    <x v="27"/>
    <s v="C0198"/>
    <s v="Customer 198"/>
    <s v="P011"/>
    <s v="Product B1"/>
    <d v="2025-08-27T00:00:00"/>
    <n v="17"/>
    <n v="124.62"/>
    <n v="2118.54"/>
    <n v="0.15"/>
    <n v="0.02"/>
    <s v="B"/>
    <n v="176.7"/>
    <s v="Rebate_Error"/>
    <s v="Price_Breach"/>
    <n v="1800.759"/>
    <n v="36.015180000000001"/>
    <s v="Yes"/>
    <b v="1"/>
  </r>
  <r>
    <s v="T202508-00100"/>
    <s v="S001"/>
    <x v="14"/>
    <s v="C0169"/>
    <s v="Customer 169"/>
    <s v="P024"/>
    <s v="Product C4"/>
    <d v="2025-08-14T00:00:00"/>
    <n v="15"/>
    <n v="39.090000000000003"/>
    <n v="586.35"/>
    <n v="0"/>
    <n v="0.02"/>
    <s v="C"/>
    <n v="39.090000000000003"/>
    <s v=""/>
    <s v=""/>
    <n v="586.35"/>
    <n v="11.727"/>
    <s v="Yes"/>
    <b v="0"/>
  </r>
  <r>
    <s v="T202508-00101"/>
    <s v="S002"/>
    <x v="0"/>
    <s v="C0049"/>
    <s v="Customer 49"/>
    <s v="P013"/>
    <s v="Product B3"/>
    <d v="2025-08-25T00:00:00"/>
    <n v="20"/>
    <n v="194.87"/>
    <n v="3897.4"/>
    <n v="0.1"/>
    <n v="0.02"/>
    <s v="B"/>
    <n v="194.87"/>
    <s v=""/>
    <s v=""/>
    <n v="3507.66"/>
    <n v="70.153199999999998"/>
    <s v="Yes"/>
    <b v="0"/>
  </r>
  <r>
    <s v="T202508-00102"/>
    <s v="S016"/>
    <x v="6"/>
    <s v="C0161"/>
    <s v="Customer 161  "/>
    <s v="P012"/>
    <s v="Product B2"/>
    <d v="2025-08-07T00:00:00"/>
    <n v="2"/>
    <n v="120.83"/>
    <n v="241.66"/>
    <n v="0.15"/>
    <n v="0.02"/>
    <s v="B"/>
    <n v="120.83"/>
    <s v="Rebate_Error"/>
    <s v=""/>
    <n v="205.411"/>
    <n v="4.1082200000000002"/>
    <s v="Yes"/>
    <b v="1"/>
  </r>
  <r>
    <s v="T202508-00103"/>
    <s v="S009"/>
    <x v="20"/>
    <s v="C0141"/>
    <s v="Customer 141"/>
    <s v="P004"/>
    <s v="Product A4"/>
    <d v="2025-08-15T00:00:00"/>
    <n v="10"/>
    <n v="139.22"/>
    <n v="1392.2"/>
    <n v="0.05"/>
    <n v="0.02"/>
    <s v="A"/>
    <n v="139.22"/>
    <s v=""/>
    <s v=""/>
    <n v="1322.5900000000001"/>
    <n v="26.451800000000002"/>
    <s v="Yes"/>
    <b v="0"/>
  </r>
  <r>
    <s v="T202508-00104"/>
    <s v="S029"/>
    <x v="8"/>
    <s v="C0179"/>
    <s v="Customer 179"/>
    <s v="P013"/>
    <s v="Product B3"/>
    <d v="2025-08-21T00:00:00"/>
    <n v="1"/>
    <n v="194.87"/>
    <n v="194.87"/>
    <n v="0.1"/>
    <n v="0.02"/>
    <s v="B"/>
    <n v="194.87"/>
    <s v=""/>
    <s v=""/>
    <n v="175.38300000000001"/>
    <n v="3.5076600000000004"/>
    <s v="Yes"/>
    <b v="0"/>
  </r>
  <r>
    <s v="T202508-00105"/>
    <s v="S020"/>
    <x v="2"/>
    <s v="C0205"/>
    <s v="Customer 205"/>
    <s v="P006"/>
    <s v="Product A6"/>
    <d v="2025-08-10T00:00:00"/>
    <n v="6"/>
    <n v="71.86"/>
    <n v="431.16"/>
    <n v="0.05"/>
    <n v="0.02"/>
    <s v="A"/>
    <n v="71.86"/>
    <s v=""/>
    <s v=""/>
    <n v="409.60200000000003"/>
    <n v="8.1920400000000004"/>
    <s v="Yes"/>
    <b v="0"/>
  </r>
  <r>
    <s v="T202508-00106"/>
    <s v="S018"/>
    <x v="22"/>
    <s v="C0004"/>
    <s v="Customer 4"/>
    <s v="P014"/>
    <s v="Product B4"/>
    <d v="2025-08-08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0108"/>
    <s v="S027"/>
    <x v="3"/>
    <s v="C0040"/>
    <s v="Customer 40"/>
    <s v="P013"/>
    <s v="Product B3"/>
    <d v="2025-08-10T00:00:00"/>
    <n v="23"/>
    <n v="194.87"/>
    <n v="4482.01"/>
    <n v="0.1"/>
    <n v="0.02"/>
    <s v="B"/>
    <n v="194.87"/>
    <s v=""/>
    <s v=""/>
    <n v="4033.8090000000002"/>
    <n v="80.676180000000002"/>
    <s v="Yes"/>
    <b v="0"/>
  </r>
  <r>
    <s v="T202508-00109"/>
    <s v="S017"/>
    <x v="28"/>
    <s v="C0181"/>
    <s v="Customer 181"/>
    <s v="P007"/>
    <s v="Product A7"/>
    <d v="2025-08-16T00:00:00"/>
    <n v="16"/>
    <n v="52.65"/>
    <n v="842.4"/>
    <n v="0.05"/>
    <n v="0.02"/>
    <s v="A"/>
    <n v="52.65"/>
    <s v=""/>
    <s v=""/>
    <n v="800.28"/>
    <n v="16.005600000000001"/>
    <s v="Yes"/>
    <b v="0"/>
  </r>
  <r>
    <s v="T202508-00110"/>
    <s v="S008"/>
    <x v="13"/>
    <s v="C0117"/>
    <s v=" Customer 117 "/>
    <s v="P014"/>
    <s v="Product B4"/>
    <d v="2025-08-07T00:00:00"/>
    <n v="13"/>
    <n v="91.13"/>
    <n v="1184.69"/>
    <n v="0.1"/>
    <n v="0.02"/>
    <s v="B"/>
    <n v="91.13"/>
    <s v=""/>
    <s v=""/>
    <n v="1066.221"/>
    <n v="21.32442"/>
    <s v="Yes"/>
    <b v="0"/>
  </r>
  <r>
    <s v="T202508-00111"/>
    <s v="S030"/>
    <x v="4"/>
    <s v="C0154"/>
    <s v="Customer 154"/>
    <s v="P013"/>
    <s v="Product B3"/>
    <s v="08-28-25"/>
    <n v="5"/>
    <n v="194.87"/>
    <n v="974.35"/>
    <n v="0.1"/>
    <n v="0.02"/>
    <s v="B"/>
    <n v="194.87"/>
    <s v=""/>
    <s v=""/>
    <n v="876.91499999999996"/>
    <n v="17.5383"/>
    <s v="Yes"/>
    <b v="0"/>
  </r>
  <r>
    <s v="T202508-00112"/>
    <s v="S003"/>
    <x v="29"/>
    <s v="C0071"/>
    <s v="Customer 71"/>
    <s v="P020"/>
    <s v="Product B10"/>
    <d v="2025-08-11T00:00:00"/>
    <n v="14"/>
    <n v="183.4"/>
    <n v="2567.6"/>
    <n v="0.13"/>
    <n v="0.02"/>
    <s v="B"/>
    <n v="183.4"/>
    <s v="Rebate_Error"/>
    <s v=""/>
    <n v="2233.8119999999999"/>
    <n v="44.67624"/>
    <s v="Yes"/>
    <b v="1"/>
  </r>
  <r>
    <s v="T202508-00113"/>
    <s v="S030"/>
    <x v="4"/>
    <s v="C0202"/>
    <s v="Customer 202"/>
    <s v="P013"/>
    <s v="Product B3"/>
    <d v="2025-08-10T00:00:00"/>
    <n v="1"/>
    <n v="194.87"/>
    <n v="194.87"/>
    <n v="0.1"/>
    <n v="0.02"/>
    <s v="B"/>
    <n v="194.87"/>
    <s v=""/>
    <s v=""/>
    <n v="175.38300000000001"/>
    <n v="3.5076600000000004"/>
    <s v="Yes"/>
    <b v="0"/>
  </r>
  <r>
    <s v="T202508-00114"/>
    <s v="S024"/>
    <x v="12"/>
    <s v="C0077"/>
    <s v="Customer 77"/>
    <s v="P022"/>
    <s v="Product C2"/>
    <d v="2025-08-22T00:00:00"/>
    <n v="19"/>
    <n v="50.51"/>
    <n v="959.69"/>
    <n v="0"/>
    <n v="0.02"/>
    <s v="C"/>
    <n v="50.51"/>
    <s v=""/>
    <s v=""/>
    <n v="959.69"/>
    <n v="19.193800000000003"/>
    <s v="Yes"/>
    <b v="0"/>
  </r>
  <r>
    <s v="T202508-00115"/>
    <s v="S016"/>
    <x v="6"/>
    <s v="C0039"/>
    <s v="Customer 39"/>
    <s v="P012"/>
    <s v="Product B2"/>
    <d v="2025-08-12T00:00:00"/>
    <n v="16"/>
    <n v="120.83"/>
    <n v="1933.28"/>
    <n v="0.1"/>
    <n v="0.02"/>
    <s v="B"/>
    <n v="120.83"/>
    <s v=""/>
    <s v=""/>
    <n v="1739.952"/>
    <n v="34.799039999999998"/>
    <s v="Yes"/>
    <b v="0"/>
  </r>
  <r>
    <s v="T202508-00116"/>
    <s v="S011"/>
    <x v="16"/>
    <s v="C0142"/>
    <s v="Customer 142"/>
    <s v="P020"/>
    <s v="Product B10"/>
    <d v="2025-08-15T00:00:00"/>
    <n v="13"/>
    <n v="183.4"/>
    <n v="2384.1999999999998"/>
    <n v="0.1"/>
    <n v="0.02"/>
    <s v="B"/>
    <n v="183.4"/>
    <s v=""/>
    <s v=""/>
    <n v="2145.7799999999997"/>
    <n v="42.915599999999998"/>
    <s v="Yes"/>
    <b v="0"/>
  </r>
  <r>
    <s v="T202508-00117"/>
    <s v="S030"/>
    <x v="4"/>
    <s v="C0083"/>
    <s v="Customer 83"/>
    <s v="P024"/>
    <s v="Product C4"/>
    <d v="2025-08-08T00:00:00"/>
    <n v="23"/>
    <n v="39.090000000000003"/>
    <n v="899.07"/>
    <n v="0"/>
    <n v="0.02"/>
    <s v="C"/>
    <n v="39.090000000000003"/>
    <s v=""/>
    <s v=""/>
    <n v="899.07"/>
    <n v="17.981400000000001"/>
    <s v="Yes"/>
    <b v="0"/>
  </r>
  <r>
    <s v="T202508-00118"/>
    <s v="S019"/>
    <x v="15"/>
    <s v="C0099"/>
    <s v="Customer 99"/>
    <s v="P006"/>
    <s v="Product A6"/>
    <d v="2025-08-14T00:00:00"/>
    <n v="25"/>
    <n v="71.86"/>
    <n v="1796.5"/>
    <n v="0.05"/>
    <n v="0.02"/>
    <s v="A"/>
    <n v="71.86"/>
    <s v=""/>
    <s v=""/>
    <n v="1706.675"/>
    <n v="34.133499999999998"/>
    <s v="Yes"/>
    <b v="0"/>
  </r>
  <r>
    <s v="T202508-00119"/>
    <s v="S002"/>
    <x v="0"/>
    <s v="C0082"/>
    <s v="Customer 82"/>
    <s v="P019"/>
    <s v="Product B9"/>
    <d v="2025-08-30T00:00:00"/>
    <n v="23"/>
    <n v="179.53"/>
    <n v="4129.1899999999996"/>
    <n v="0.15"/>
    <n v="0.02"/>
    <s v="B"/>
    <n v="179.53"/>
    <s v="Rebate_Error"/>
    <s v=""/>
    <n v="3509.8114999999998"/>
    <n v="70.19623"/>
    <s v="Yes"/>
    <b v="1"/>
  </r>
  <r>
    <s v="T202508-00120"/>
    <s v="S026"/>
    <x v="21"/>
    <s v="C0098"/>
    <s v="Customer 98"/>
    <s v="P010"/>
    <s v="Product A10"/>
    <d v="2025-08-26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0121"/>
    <s v="S027"/>
    <x v="3"/>
    <s v="C0167"/>
    <s v="Customer 167"/>
    <s v="P030"/>
    <s v="Product C10"/>
    <s v="08-31-25"/>
    <n v="16"/>
    <n v="44.71"/>
    <n v="715.36"/>
    <n v="0"/>
    <n v="0.02"/>
    <s v="C"/>
    <n v="44.71"/>
    <s v=""/>
    <s v=""/>
    <n v="715.36"/>
    <n v="14.3072"/>
    <s v="Yes"/>
    <b v="0"/>
  </r>
  <r>
    <s v="T202508-00122"/>
    <s v="S002"/>
    <x v="0"/>
    <s v="C0033"/>
    <s v=" Customer 33 "/>
    <s v="P013"/>
    <s v="Product B3"/>
    <d v="2025-08-11T00:00:00"/>
    <n v="19"/>
    <n v="194.87"/>
    <n v="3702.53"/>
    <n v="0.1"/>
    <n v="0.02"/>
    <s v="B"/>
    <n v="194.87"/>
    <s v=""/>
    <s v=""/>
    <n v="3332.277"/>
    <n v="66.645539999999997"/>
    <s v="Yes"/>
    <b v="0"/>
  </r>
  <r>
    <s v="T202508-00124"/>
    <s v="S017"/>
    <x v="28"/>
    <s v="C0117"/>
    <s v=" Customer 117 "/>
    <s v="P001"/>
    <s v="Product A1"/>
    <d v="2025-08-14T00:00:00"/>
    <n v="5"/>
    <n v="113.94"/>
    <n v="569.70000000000005"/>
    <n v="0.05"/>
    <n v="0.02"/>
    <s v="A"/>
    <n v="113.94"/>
    <s v=""/>
    <s v=""/>
    <n v="541.21500000000003"/>
    <n v="10.824300000000001"/>
    <s v="Yes"/>
    <b v="0"/>
  </r>
  <r>
    <s v="T202508-00125"/>
    <s v="S028"/>
    <x v="5"/>
    <s v="C0168"/>
    <s v="Customer 168"/>
    <s v="P029"/>
    <s v="Product C9"/>
    <d v="2025-08-16T00:00:00"/>
    <n v="3"/>
    <n v="45.4"/>
    <n v="136.19999999999999"/>
    <n v="0"/>
    <n v="0.02"/>
    <s v="C"/>
    <n v="45.4"/>
    <s v=""/>
    <s v=""/>
    <n v="136.19999999999999"/>
    <n v="2.7239999999999998"/>
    <s v="Yes"/>
    <b v="0"/>
  </r>
  <r>
    <s v="T202508-00126"/>
    <s v="S026"/>
    <x v="21"/>
    <s v="C0068"/>
    <s v="Customer 68"/>
    <s v="P009"/>
    <s v="Product A9"/>
    <d v="2025-08-13T00:00:00"/>
    <n v="23"/>
    <n v="72.040000000000006"/>
    <n v="1656.92"/>
    <n v="0.05"/>
    <n v="0.02"/>
    <s v="A"/>
    <n v="72.040000000000006"/>
    <s v=""/>
    <s v=""/>
    <n v="1574.0740000000001"/>
    <n v="31.481480000000001"/>
    <s v="Yes"/>
    <b v="0"/>
  </r>
  <r>
    <s v="T202508-00127"/>
    <s v="S021"/>
    <x v="18"/>
    <s v="C0021"/>
    <s v="Customer 21"/>
    <s v="P023"/>
    <s v="Product C3"/>
    <s v="08-28-25"/>
    <n v="22"/>
    <n v="37.18"/>
    <n v="817.96"/>
    <n v="0.05"/>
    <n v="0.02"/>
    <s v="C"/>
    <n v="37.18"/>
    <s v="Rebate_Error"/>
    <s v=""/>
    <n v="777.06200000000001"/>
    <n v="15.54124"/>
    <s v="Yes"/>
    <b v="1"/>
  </r>
  <r>
    <s v="T202508-00128"/>
    <s v="S018"/>
    <x v="22"/>
    <s v="C0098"/>
    <s v="Customer 98"/>
    <s v="P028"/>
    <s v="Product C8"/>
    <d v="2025-08-23T00:00:00"/>
    <n v="21"/>
    <n v="88.32"/>
    <n v="1854.72"/>
    <n v="0"/>
    <n v="0.02"/>
    <s v="C"/>
    <n v="88.32"/>
    <s v=""/>
    <s v=""/>
    <n v="1854.72"/>
    <n v="37.0944"/>
    <s v="Yes"/>
    <b v="0"/>
  </r>
  <r>
    <s v="T202508-00129"/>
    <s v="S029"/>
    <x v="8"/>
    <s v="C0195"/>
    <s v="Customer 195"/>
    <s v="P013"/>
    <s v="Product B3"/>
    <d v="2025-08-02T00:00:00"/>
    <n v="18"/>
    <n v="194.87"/>
    <n v="3507.66"/>
    <n v="0.1"/>
    <n v="0.02"/>
    <s v="B"/>
    <n v="194.87"/>
    <s v=""/>
    <s v=""/>
    <n v="3156.8939999999998"/>
    <n v="63.137879999999996"/>
    <s v="Yes"/>
    <b v="0"/>
  </r>
  <r>
    <s v="T202508-00130"/>
    <s v="S020"/>
    <x v="2"/>
    <s v="C0018"/>
    <s v="Customer 18"/>
    <s v="P006"/>
    <s v="Product A6"/>
    <d v="2025-08-30T00:00:00"/>
    <n v="22"/>
    <n v="71.86"/>
    <n v="1580.92"/>
    <n v="0.05"/>
    <n v="0.02"/>
    <s v="A"/>
    <n v="71.86"/>
    <s v=""/>
    <s v=""/>
    <n v="1501.874"/>
    <n v="30.037480000000002"/>
    <s v="Yes"/>
    <b v="0"/>
  </r>
  <r>
    <s v="T202508-00131"/>
    <s v="S010"/>
    <x v="23"/>
    <s v="C0059"/>
    <s v="Customer 59"/>
    <s v="P019"/>
    <s v="Product B9"/>
    <d v="2025-08-04T00:00:00"/>
    <n v="14"/>
    <n v="179.53"/>
    <n v="2513.42"/>
    <n v="0.1"/>
    <n v="0.02"/>
    <s v="B"/>
    <n v="179.53"/>
    <s v=""/>
    <s v=""/>
    <n v="2262.078"/>
    <n v="45.24156"/>
    <s v="Yes"/>
    <b v="0"/>
  </r>
  <r>
    <s v="T202508-00132"/>
    <s v="S025"/>
    <x v="11"/>
    <s v="C0163"/>
    <s v=" Customer 163 "/>
    <s v="P018"/>
    <s v="Product B8"/>
    <d v="2025-08-15T00:00:00"/>
    <n v="4"/>
    <n v="125.42"/>
    <n v="501.68"/>
    <n v="0.1"/>
    <n v="0.02"/>
    <s v="B"/>
    <n v="125.42"/>
    <s v=""/>
    <s v=""/>
    <n v="451.512"/>
    <n v="9.0302400000000009"/>
    <s v="Yes"/>
    <b v="0"/>
  </r>
  <r>
    <s v="T202508-00133"/>
    <s v="S006"/>
    <x v="17"/>
    <s v="C0178"/>
    <s v="Customer 178"/>
    <s v="P008"/>
    <s v="Product A8"/>
    <d v="2025-08-02T00:00:00"/>
    <n v="1"/>
    <n v="114.99"/>
    <n v="114.99"/>
    <n v="0.05"/>
    <n v="0.02"/>
    <s v="A"/>
    <n v="114.99"/>
    <s v=""/>
    <s v=""/>
    <n v="109.2405"/>
    <n v="2.1848100000000001"/>
    <s v="Yes"/>
    <b v="0"/>
  </r>
  <r>
    <s v="T202508-00134"/>
    <s v="S011"/>
    <x v="16"/>
    <s v="C0204"/>
    <s v="Customer 204"/>
    <s v="P002"/>
    <s v="Product A2"/>
    <d v="2025-08-12T00:00:00"/>
    <n v="12"/>
    <n v="77.5"/>
    <n v="930"/>
    <n v="0.05"/>
    <n v="0.02"/>
    <s v="A"/>
    <n v="77.5"/>
    <s v=""/>
    <s v=""/>
    <n v="883.5"/>
    <n v="17.670000000000002"/>
    <s v="Yes"/>
    <b v="0"/>
  </r>
  <r>
    <s v="T202508-00135"/>
    <s v="S014"/>
    <x v="10"/>
    <s v="C0038"/>
    <s v="Customer 38"/>
    <s v="P007"/>
    <s v="Product A7"/>
    <d v="2025-08-19T00:00:00"/>
    <n v="14"/>
    <n v="52.65"/>
    <n v="737.1"/>
    <n v="0.05"/>
    <n v="0.02"/>
    <s v="A"/>
    <n v="52.65"/>
    <s v=""/>
    <s v=""/>
    <n v="700.245"/>
    <n v="14.004900000000001"/>
    <s v="Yes"/>
    <b v="0"/>
  </r>
  <r>
    <s v="T202508-00136"/>
    <s v="S022"/>
    <x v="19"/>
    <s v="C0203"/>
    <s v="Customer 203"/>
    <s v="P005"/>
    <s v="Product A5"/>
    <d v="2025-08-03T00:00:00"/>
    <n v="6"/>
    <n v="92.19"/>
    <n v="553.14"/>
    <n v="0.05"/>
    <n v="0.02"/>
    <s v="A"/>
    <n v="92.19"/>
    <s v=""/>
    <s v=""/>
    <n v="525.48299999999995"/>
    <n v="10.509659999999998"/>
    <s v="Yes"/>
    <b v="0"/>
  </r>
  <r>
    <s v="T202508-00137"/>
    <s v="S020"/>
    <x v="2"/>
    <s v="C0098"/>
    <s v="Customer 98"/>
    <s v="P016"/>
    <s v="Product B6"/>
    <d v="2025-08-16T00:00:00"/>
    <n v="8"/>
    <n v="176.86"/>
    <n v="1414.88"/>
    <n v="0.1"/>
    <n v="0.02"/>
    <s v="B"/>
    <n v="176.86"/>
    <s v=""/>
    <s v=""/>
    <n v="1273.3920000000001"/>
    <n v="25.467840000000002"/>
    <s v="Yes"/>
    <b v="0"/>
  </r>
  <r>
    <s v="T202508-00138"/>
    <s v="S030"/>
    <x v="4"/>
    <s v="C0150"/>
    <s v="Customer 150"/>
    <s v="P004"/>
    <s v="Product A4"/>
    <d v="2025-08-21T00:00:00"/>
    <n v="15"/>
    <n v="139.22"/>
    <n v="2088.3000000000002"/>
    <n v="0.05"/>
    <n v="0.02"/>
    <s v="A"/>
    <n v="139.22"/>
    <s v=""/>
    <s v=""/>
    <n v="1983.8850000000002"/>
    <n v="39.677700000000009"/>
    <s v="Yes"/>
    <b v="0"/>
  </r>
  <r>
    <s v="T202508-00139"/>
    <s v="S009"/>
    <x v="20"/>
    <s v="C0118"/>
    <s v="Customer 118"/>
    <s v="P007"/>
    <s v="Product A7"/>
    <d v="2025-08-29T00:00:00"/>
    <n v="1"/>
    <n v="52.65"/>
    <n v="52.65"/>
    <n v="0.05"/>
    <n v="0.02"/>
    <s v="A"/>
    <n v="52.65"/>
    <s v=""/>
    <s v=""/>
    <n v="50.017499999999998"/>
    <n v="1.0003500000000001"/>
    <s v="Yes"/>
    <b v="0"/>
  </r>
  <r>
    <s v="T202508-00140"/>
    <s v="S026"/>
    <x v="21"/>
    <s v="C0120"/>
    <s v="Customer 120"/>
    <s v="P026"/>
    <s v="Product C6"/>
    <d v="2025-08-18T00:00:00"/>
    <n v="22"/>
    <n v="63.32"/>
    <n v="1393.04"/>
    <n v="0"/>
    <n v="0.02"/>
    <s v="C"/>
    <n v="63.32"/>
    <s v=""/>
    <s v=""/>
    <n v="1393.04"/>
    <n v="27.860800000000001"/>
    <s v="Yes"/>
    <b v="0"/>
  </r>
  <r>
    <s v="T202508-00141"/>
    <s v="S006"/>
    <x v="17"/>
    <s v="C0019"/>
    <s v="Customer 19"/>
    <s v="P012"/>
    <s v="Product B2"/>
    <d v="2025-08-19T00:00:00"/>
    <n v="12"/>
    <n v="120.83"/>
    <n v="1449.96"/>
    <n v="0.1"/>
    <n v="0.02"/>
    <s v="B"/>
    <n v="120.83"/>
    <s v=""/>
    <s v=""/>
    <n v="1304.9639999999999"/>
    <n v="26.09928"/>
    <s v="Yes"/>
    <b v="0"/>
  </r>
  <r>
    <s v="T202508-00142"/>
    <s v="S010"/>
    <x v="23"/>
    <s v="C0164"/>
    <s v="Customer 164"/>
    <s v="P029"/>
    <s v="Product C9"/>
    <d v="2025-08-09T00:00:00"/>
    <n v="23"/>
    <n v="45.4"/>
    <n v="1044.2"/>
    <n v="0"/>
    <n v="0.02"/>
    <s v="C"/>
    <n v="45.4"/>
    <s v=""/>
    <s v=""/>
    <n v="1044.2"/>
    <n v="20.884"/>
    <s v="Yes"/>
    <b v="0"/>
  </r>
  <r>
    <s v="T202508-00143"/>
    <s v="S015"/>
    <x v="26"/>
    <s v="C0217"/>
    <s v="Customer 217"/>
    <s v="P008"/>
    <s v="Product A8"/>
    <d v="2025-08-28T00:00:00"/>
    <n v="13"/>
    <n v="114.99"/>
    <n v="1494.87"/>
    <n v="0.05"/>
    <n v="0.02"/>
    <s v="A"/>
    <n v="114.99"/>
    <s v=""/>
    <s v=""/>
    <n v="1420.1264999999999"/>
    <n v="28.402529999999999"/>
    <s v="Yes"/>
    <b v="0"/>
  </r>
  <r>
    <s v="T202508-00144"/>
    <s v="S016"/>
    <x v="6"/>
    <s v="C0028"/>
    <s v="Customer 28"/>
    <s v="P006"/>
    <s v="Product A6"/>
    <d v="2025-08-12T00:00:00"/>
    <n v="19"/>
    <n v="71.86"/>
    <n v="1365.34"/>
    <n v="0.05"/>
    <n v="0.02"/>
    <s v="A"/>
    <n v="71.86"/>
    <s v=""/>
    <s v=""/>
    <n v="1297.0729999999999"/>
    <n v="25.941459999999999"/>
    <s v="Yes"/>
    <b v="0"/>
  </r>
  <r>
    <s v="T202508-00145"/>
    <s v="S019"/>
    <x v="15"/>
    <s v="C0076"/>
    <s v="Customer 76"/>
    <s v="P030"/>
    <s v="Product C10"/>
    <d v="2025-08-01T00:00:00"/>
    <n v="10"/>
    <n v="44.71"/>
    <n v="447.1"/>
    <n v="0"/>
    <n v="0.02"/>
    <s v="C"/>
    <n v="44.71"/>
    <s v=""/>
    <s v=""/>
    <n v="447.1"/>
    <n v="8.9420000000000002"/>
    <s v="Yes"/>
    <b v="0"/>
  </r>
  <r>
    <s v="T202508-00146"/>
    <s v="S027"/>
    <x v="3"/>
    <s v="C0169"/>
    <s v="Customer 169"/>
    <s v="P010"/>
    <s v="Product A10"/>
    <d v="2025-08-19T00:00:00"/>
    <n v="1"/>
    <n v="130.94"/>
    <n v="130.94"/>
    <n v="0.05"/>
    <n v="0.02"/>
    <s v="A"/>
    <n v="130.94"/>
    <s v=""/>
    <s v=""/>
    <n v="124.393"/>
    <n v="2.48786"/>
    <s v="Yes"/>
    <b v="0"/>
  </r>
  <r>
    <s v="T202508-00147"/>
    <s v="S028"/>
    <x v="5"/>
    <s v="C0176"/>
    <s v="Customer 176"/>
    <s v="P020"/>
    <s v="Product B10"/>
    <d v="2025-08-30T00:00:00"/>
    <n v="2"/>
    <n v="183.4"/>
    <n v="366.8"/>
    <n v="0.1"/>
    <n v="0.02"/>
    <s v="B"/>
    <n v="183.4"/>
    <s v=""/>
    <s v=""/>
    <n v="330.12"/>
    <n v="6.6024000000000003"/>
    <s v="Yes"/>
    <b v="0"/>
  </r>
  <r>
    <s v="T202508-00148"/>
    <s v="S020"/>
    <x v="2"/>
    <s v="C0191"/>
    <s v="Customer 191"/>
    <s v="P013"/>
    <s v="Product B3"/>
    <d v="2025-08-25T00:00:00"/>
    <n v="10"/>
    <n v="194.87"/>
    <n v="1948.7"/>
    <n v="0.1"/>
    <n v="0.02"/>
    <s v="B"/>
    <n v="194.87"/>
    <s v=""/>
    <s v=""/>
    <n v="1753.83"/>
    <n v="35.076599999999999"/>
    <s v="Yes"/>
    <b v="0"/>
  </r>
  <r>
    <s v="T202508-00149"/>
    <s v="S026"/>
    <x v="21"/>
    <s v="C0059"/>
    <s v="Customer 59"/>
    <s v="P016"/>
    <s v="Product B6"/>
    <d v="2025-08-08T00:00:00"/>
    <n v="12"/>
    <n v="176.86"/>
    <n v="2122.3200000000002"/>
    <n v="0.1"/>
    <n v="0.02"/>
    <s v="B"/>
    <n v="176.86"/>
    <s v=""/>
    <s v=""/>
    <n v="1910.0880000000002"/>
    <n v="38.201760000000007"/>
    <s v="Yes"/>
    <b v="0"/>
  </r>
  <r>
    <s v="T202508-00150"/>
    <s v="S021"/>
    <x v="18"/>
    <s v="C0049"/>
    <s v=" Customer 49 "/>
    <s v="P016"/>
    <s v="Product B6"/>
    <d v="2025-08-25T00:00:00"/>
    <n v="22"/>
    <n v="176.86"/>
    <n v="3890.92"/>
    <n v="0.1"/>
    <n v="0.02"/>
    <s v="B"/>
    <n v="176.86"/>
    <s v=""/>
    <s v=""/>
    <n v="3501.828"/>
    <n v="70.036559999999994"/>
    <s v="Yes"/>
    <b v="0"/>
  </r>
  <r>
    <s v="T202508-00151"/>
    <s v="S024"/>
    <x v="12"/>
    <s v="C0197"/>
    <s v="Customer 197"/>
    <s v="P017"/>
    <s v="Product B7"/>
    <d v="2025-08-21T00:00:00"/>
    <n v="5"/>
    <n v="144.35"/>
    <n v="721.75"/>
    <n v="0.1"/>
    <n v="0.02"/>
    <s v="B"/>
    <n v="144.35"/>
    <s v=""/>
    <s v=""/>
    <n v="649.57500000000005"/>
    <n v="12.991500000000002"/>
    <s v="Yes"/>
    <b v="0"/>
  </r>
  <r>
    <s v="T202508-00152"/>
    <s v="S004"/>
    <x v="27"/>
    <s v="C0161"/>
    <s v="Customer 161"/>
    <s v="P017"/>
    <s v="Product B7"/>
    <d v="2025-08-26T00:00:00"/>
    <n v="10"/>
    <n v="144.35"/>
    <n v="1443.5"/>
    <n v="0.1"/>
    <n v="0.02"/>
    <s v="B"/>
    <n v="144.35"/>
    <s v=""/>
    <s v=""/>
    <n v="1299.1500000000001"/>
    <n v="25.983000000000004"/>
    <s v="Yes"/>
    <b v="0"/>
  </r>
  <r>
    <s v="T202508-00153"/>
    <s v="S015"/>
    <x v="26"/>
    <s v="C0009"/>
    <s v="Customer 9"/>
    <s v="P015"/>
    <s v="Product B5"/>
    <d v="2025-08-05T00:00:00"/>
    <n v="24"/>
    <n v="181.7"/>
    <n v="4360.8"/>
    <n v="0.1"/>
    <n v="0.02"/>
    <s v="B"/>
    <n v="181.7"/>
    <s v=""/>
    <s v=""/>
    <n v="3924.7200000000003"/>
    <n v="78.494400000000013"/>
    <s v="Yes"/>
    <b v="0"/>
  </r>
  <r>
    <s v="T202508-00154"/>
    <s v="S003"/>
    <x v="29"/>
    <s v="C0076"/>
    <s v="Customer 76"/>
    <s v="P009"/>
    <s v="Product A9"/>
    <d v="2025-08-06T00:00:00"/>
    <n v="14"/>
    <n v="72.040000000000006"/>
    <n v="1008.56"/>
    <n v="0.05"/>
    <n v="0.02"/>
    <s v="A"/>
    <n v="72.040000000000006"/>
    <s v=""/>
    <s v=""/>
    <n v="958.13199999999995"/>
    <n v="19.16264"/>
    <s v="Yes"/>
    <b v="0"/>
  </r>
  <r>
    <s v="T202508-00155"/>
    <s v="S007"/>
    <x v="25"/>
    <s v="C0034"/>
    <s v="Customer 34"/>
    <s v="P020"/>
    <s v="Product B10"/>
    <d v="2025-08-17T00:00:00"/>
    <n v="12"/>
    <n v="183.4"/>
    <n v="2200.8000000000002"/>
    <n v="0.1"/>
    <n v="0.02"/>
    <s v="B"/>
    <n v="183.4"/>
    <s v=""/>
    <s v=""/>
    <n v="1980.7200000000003"/>
    <n v="39.614400000000003"/>
    <s v="Yes"/>
    <b v="0"/>
  </r>
  <r>
    <s v="T202508-00156"/>
    <s v="S017"/>
    <x v="28"/>
    <s v="C0070"/>
    <s v="Customer 70"/>
    <s v="P022"/>
    <s v="Product C2"/>
    <d v="2025-08-30T00:00:00"/>
    <n v="9"/>
    <n v="50.51"/>
    <n v="454.59"/>
    <n v="0"/>
    <n v="0.02"/>
    <s v="C"/>
    <n v="50.51"/>
    <s v=""/>
    <s v=""/>
    <n v="454.59"/>
    <n v="9.0917999999999992"/>
    <s v="Yes"/>
    <b v="0"/>
  </r>
  <r>
    <s v="T202508-00157"/>
    <s v="S027"/>
    <x v="3"/>
    <s v="C0124"/>
    <s v="Customer 124  "/>
    <s v="P029"/>
    <s v="Product C9"/>
    <d v="2025-08-24T00:00:00"/>
    <n v="10"/>
    <n v="45.4"/>
    <n v="454"/>
    <n v="0"/>
    <n v="0.02"/>
    <s v="C"/>
    <n v="45.4"/>
    <s v=""/>
    <s v=""/>
    <n v="454"/>
    <n v="9.08"/>
    <s v="Yes"/>
    <b v="0"/>
  </r>
  <r>
    <s v="T202508-00158"/>
    <s v="S028"/>
    <x v="5"/>
    <s v="C0087"/>
    <s v="Customer 87"/>
    <s v="P021"/>
    <s v="Product C1"/>
    <d v="2025-08-31T00:00:00"/>
    <n v="15"/>
    <n v="93.41"/>
    <n v="1401.15"/>
    <n v="0"/>
    <n v="0.02"/>
    <s v="C"/>
    <n v="93.41"/>
    <s v=""/>
    <s v=""/>
    <n v="1401.15"/>
    <n v="28.023000000000003"/>
    <s v="Yes"/>
    <b v="0"/>
  </r>
  <r>
    <s v="T202508-00159"/>
    <s v="S003"/>
    <x v="29"/>
    <s v="C0037"/>
    <s v="Customer 37"/>
    <s v="P019"/>
    <s v="Product B9"/>
    <d v="2025-08-28T00:00:00"/>
    <n v="8"/>
    <n v="179.53"/>
    <n v="1436.24"/>
    <n v="0.1"/>
    <n v="0.02"/>
    <s v="B"/>
    <n v="179.53"/>
    <s v=""/>
    <s v=""/>
    <n v="1292.616"/>
    <n v="25.852319999999999"/>
    <s v="Yes"/>
    <b v="0"/>
  </r>
  <r>
    <s v="T202508-00160"/>
    <s v="S022"/>
    <x v="19"/>
    <s v="C0186"/>
    <s v="Customer 186"/>
    <s v="P017"/>
    <s v="Product B7"/>
    <d v="2025-08-31T00:00:00"/>
    <n v="13"/>
    <n v="144.35"/>
    <n v="1876.55"/>
    <n v="0.1"/>
    <n v="0.02"/>
    <s v="B"/>
    <n v="144.35"/>
    <s v=""/>
    <s v=""/>
    <n v="1688.895"/>
    <n v="33.777900000000002"/>
    <s v="Yes"/>
    <b v="0"/>
  </r>
  <r>
    <s v="T202508-00161"/>
    <s v="S028"/>
    <x v="5"/>
    <s v="C0206"/>
    <s v="Customer 206"/>
    <s v="P014"/>
    <s v="Product B4"/>
    <d v="2025-08-26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0162"/>
    <s v="S013"/>
    <x v="9"/>
    <s v="C0004"/>
    <s v="Customer 4"/>
    <s v="P007"/>
    <s v="Product A7"/>
    <d v="2025-08-15T00:00:00"/>
    <n v="4"/>
    <n v="52.65"/>
    <n v="210.6"/>
    <n v="0.05"/>
    <n v="0.02"/>
    <s v="A"/>
    <n v="52.65"/>
    <s v=""/>
    <s v=""/>
    <n v="200.07"/>
    <n v="4.0014000000000003"/>
    <s v="Yes"/>
    <b v="0"/>
  </r>
  <r>
    <s v="T202508-00163"/>
    <s v="S012"/>
    <x v="24"/>
    <s v="C0173"/>
    <s v="Customer 173"/>
    <s v="P019"/>
    <s v="Product B9"/>
    <d v="2025-08-19T00:00:00"/>
    <n v="9"/>
    <n v="179.53"/>
    <n v="1615.77"/>
    <n v="0.1"/>
    <n v="0.02"/>
    <s v="B"/>
    <n v="179.53"/>
    <s v=""/>
    <s v=""/>
    <n v="1454.193"/>
    <n v="29.083860000000001"/>
    <s v="Yes"/>
    <b v="0"/>
  </r>
  <r>
    <s v="T202508-00164"/>
    <s v="S013"/>
    <x v="9"/>
    <s v="C0211"/>
    <s v="Customer 211"/>
    <s v="P016"/>
    <s v="Product B6"/>
    <d v="2025-08-04T00:00:00"/>
    <n v="12"/>
    <n v="176.86"/>
    <n v="2122.3200000000002"/>
    <n v="0.1"/>
    <n v="0.02"/>
    <s v="B"/>
    <n v="176.86"/>
    <s v=""/>
    <s v=""/>
    <n v="1910.0880000000002"/>
    <n v="38.201760000000007"/>
    <s v="Yes"/>
    <b v="0"/>
  </r>
  <r>
    <s v="T202508-00165"/>
    <s v="S022"/>
    <x v="19"/>
    <s v="C0060"/>
    <s v="Customer 60"/>
    <s v="P012"/>
    <s v="Product B2"/>
    <d v="2025-08-29T00:00:00"/>
    <n v="20"/>
    <n v="120.83"/>
    <n v="2416.6"/>
    <n v="0.1"/>
    <n v="0.02"/>
    <s v="B"/>
    <n v="120.83"/>
    <s v=""/>
    <s v=""/>
    <n v="2174.94"/>
    <n v="43.498800000000003"/>
    <s v="Yes"/>
    <b v="0"/>
  </r>
  <r>
    <s v="T202508-00166"/>
    <s v="S018"/>
    <x v="22"/>
    <s v="C0084"/>
    <s v="Customer 84"/>
    <s v="P026"/>
    <s v="Product C6"/>
    <d v="2025-08-21T00:00:00"/>
    <n v="8"/>
    <n v="63.32"/>
    <n v="506.56"/>
    <n v="0"/>
    <n v="0.02"/>
    <s v="C"/>
    <n v="63.32"/>
    <s v=""/>
    <s v=""/>
    <n v="506.56"/>
    <n v="10.1312"/>
    <s v="Yes"/>
    <b v="0"/>
  </r>
  <r>
    <s v="T202508-00167"/>
    <s v="S003"/>
    <x v="29"/>
    <s v="C0163"/>
    <s v="Customer 163"/>
    <s v="P022"/>
    <s v="Product C2"/>
    <d v="2025-08-10T00:00:00"/>
    <n v="23"/>
    <n v="50.51"/>
    <n v="1161.73"/>
    <n v="0"/>
    <n v="0.02"/>
    <s v="C"/>
    <n v="50.51"/>
    <s v=""/>
    <s v=""/>
    <n v="1161.73"/>
    <n v="23.2346"/>
    <s v="Yes"/>
    <b v="0"/>
  </r>
  <r>
    <s v="T202508-00168"/>
    <s v="S021"/>
    <x v="18"/>
    <s v="C0105"/>
    <s v="Customer 105"/>
    <s v="P003"/>
    <s v="Product A3"/>
    <d v="2025-08-31T00:00:00"/>
    <n v="2"/>
    <n v="123.65"/>
    <n v="247.3"/>
    <n v="0.05"/>
    <n v="0.02"/>
    <s v="A"/>
    <n v="123.65"/>
    <s v=""/>
    <s v=""/>
    <n v="234.935"/>
    <n v="4.6987000000000005"/>
    <s v="Yes"/>
    <b v="0"/>
  </r>
  <r>
    <s v="T202508-00169"/>
    <s v="S002"/>
    <x v="0"/>
    <s v="C0078"/>
    <s v="Customer 78  "/>
    <s v="P030"/>
    <s v="Product C10"/>
    <d v="2025-08-04T00:00:00"/>
    <n v="4"/>
    <n v="44.71"/>
    <n v="178.84"/>
    <n v="0"/>
    <n v="0.02"/>
    <s v="C"/>
    <n v="44.71"/>
    <s v=""/>
    <s v=""/>
    <n v="178.84"/>
    <n v="3.5768"/>
    <s v="Yes"/>
    <b v="0"/>
  </r>
  <r>
    <s v="T202508-00170"/>
    <s v="S008"/>
    <x v="13"/>
    <s v="C0138"/>
    <s v="Customer 138"/>
    <s v="P004"/>
    <s v="Product A4"/>
    <d v="2025-08-12T00:00:00"/>
    <n v="15"/>
    <n v="139.22"/>
    <n v="2088.3000000000002"/>
    <n v="0.05"/>
    <n v="0.02"/>
    <s v="A"/>
    <n v="139.22"/>
    <s v=""/>
    <s v=""/>
    <n v="1983.8850000000002"/>
    <n v="39.677700000000009"/>
    <s v="Yes"/>
    <b v="0"/>
  </r>
  <r>
    <s v="T202508-00171"/>
    <s v="S022"/>
    <x v="19"/>
    <s v="C0191"/>
    <s v="Customer 191"/>
    <s v="P018"/>
    <s v="Product B8"/>
    <d v="2025-08-14T00:00:00"/>
    <n v="18"/>
    <n v="125.42"/>
    <n v="2257.56"/>
    <n v="0.1"/>
    <n v="0.02"/>
    <s v="B"/>
    <n v="125.42"/>
    <s v=""/>
    <s v=""/>
    <n v="2031.8039999999999"/>
    <n v="40.63608"/>
    <s v="Yes"/>
    <b v="0"/>
  </r>
  <r>
    <s v="T202508-00172"/>
    <s v="S019"/>
    <x v="15"/>
    <s v="C0191"/>
    <s v="Customer 191"/>
    <s v="P019"/>
    <s v="Product B9"/>
    <d v="2025-08-21T00:00:00"/>
    <n v="14"/>
    <n v="179.53"/>
    <n v="2513.42"/>
    <n v="0.12"/>
    <n v="0.02"/>
    <s v="B"/>
    <n v="179.53"/>
    <s v="Rebate_Error"/>
    <s v=""/>
    <n v="2211.8096"/>
    <n v="44.236192000000003"/>
    <s v="Yes"/>
    <b v="1"/>
  </r>
  <r>
    <s v="T202508-00174"/>
    <s v="S009"/>
    <x v="20"/>
    <s v="C0009"/>
    <s v="Customer 9"/>
    <s v="P018"/>
    <s v="Product B8"/>
    <d v="2025-08-15T00:00:00"/>
    <n v="7"/>
    <n v="125.42"/>
    <n v="877.94"/>
    <n v="0.1"/>
    <n v="0.02"/>
    <s v="B"/>
    <n v="125.42"/>
    <s v=""/>
    <s v=""/>
    <n v="790.14600000000007"/>
    <n v="15.802920000000002"/>
    <s v="Yes"/>
    <b v="0"/>
  </r>
  <r>
    <s v="T202508-00175"/>
    <s v="S015"/>
    <x v="26"/>
    <s v="C0061"/>
    <s v="Customer 61"/>
    <s v="P023"/>
    <s v="Product C3"/>
    <d v="2025-08-22T00:00:00"/>
    <n v="4"/>
    <n v="37.18"/>
    <n v="148.72"/>
    <n v="0"/>
    <n v="0.02"/>
    <s v="C"/>
    <n v="37.18"/>
    <s v=""/>
    <s v=""/>
    <n v="148.72"/>
    <n v="2.9744000000000002"/>
    <s v="Yes"/>
    <b v="0"/>
  </r>
  <r>
    <s v="T202508-00176"/>
    <s v="S012"/>
    <x v="24"/>
    <s v="C0140"/>
    <s v="Customer 140"/>
    <s v="P026"/>
    <s v="Product C6"/>
    <d v="2025-08-12T00:00:00"/>
    <n v="21"/>
    <n v="63.32"/>
    <n v="1329.72"/>
    <n v="0"/>
    <n v="0.02"/>
    <s v="C"/>
    <n v="63.32"/>
    <s v=""/>
    <s v=""/>
    <n v="1329.72"/>
    <n v="26.5944"/>
    <s v="Yes"/>
    <b v="0"/>
  </r>
  <r>
    <s v="T202508-00177"/>
    <s v="S002"/>
    <x v="0"/>
    <s v="C0102"/>
    <s v="Customer 102"/>
    <s v="P007"/>
    <s v="Product A7"/>
    <d v="2025-08-31T00:00:00"/>
    <n v="4"/>
    <n v="52.65"/>
    <n v="210.6"/>
    <n v="0.05"/>
    <n v="0.02"/>
    <s v="A"/>
    <n v="52.65"/>
    <s v=""/>
    <s v=""/>
    <n v="200.07"/>
    <n v="4.0014000000000003"/>
    <s v="Yes"/>
    <b v="0"/>
  </r>
  <r>
    <s v="T202508-00178"/>
    <s v="S028"/>
    <x v="5"/>
    <s v="C0211"/>
    <s v="Customer 211"/>
    <s v="P012"/>
    <s v="Product B2"/>
    <d v="2025-08-07T00:00:00"/>
    <n v="22"/>
    <n v="103.46"/>
    <n v="2276.12"/>
    <n v="0.1"/>
    <n v="0.02"/>
    <s v="B"/>
    <n v="120.83"/>
    <s v=""/>
    <s v=""/>
    <n v="2048.5079999999998"/>
    <n v="40.97016"/>
    <s v="Yes"/>
    <b v="0"/>
  </r>
  <r>
    <s v="T202508-00179"/>
    <s v="S021"/>
    <x v="18"/>
    <s v="C0164"/>
    <s v="Customer 164"/>
    <s v="P015"/>
    <s v="Product B5"/>
    <d v="2025-08-02T00:00:00"/>
    <n v="1"/>
    <n v="181.7"/>
    <n v="181.7"/>
    <n v="0.1"/>
    <n v="0.02"/>
    <s v="B"/>
    <n v="181.7"/>
    <s v=""/>
    <s v=""/>
    <n v="163.53"/>
    <n v="3.2706"/>
    <s v="Yes"/>
    <b v="0"/>
  </r>
  <r>
    <s v="T202508-00180"/>
    <s v="S026"/>
    <x v="21"/>
    <s v="C0086"/>
    <s v=" Customer 86 "/>
    <s v="P007"/>
    <s v="Product A7"/>
    <d v="2025-08-26T00:00:00"/>
    <n v="5"/>
    <n v="45.5"/>
    <n v="227.5"/>
    <n v="0.05"/>
    <n v="0.02"/>
    <s v="A"/>
    <n v="52.65"/>
    <s v=""/>
    <s v=""/>
    <n v="216.125"/>
    <n v="4.3224999999999998"/>
    <s v="Yes"/>
    <b v="0"/>
  </r>
  <r>
    <s v="T202508-00182"/>
    <s v="S007"/>
    <x v="25"/>
    <s v="C0151"/>
    <s v="Customer 151"/>
    <s v="P006"/>
    <s v="Product A6"/>
    <d v="2025-08-11T00:00:00"/>
    <n v="8"/>
    <n v="71.86"/>
    <n v="574.88"/>
    <n v="0.05"/>
    <n v="0.02"/>
    <s v="A"/>
    <n v="71.86"/>
    <s v=""/>
    <s v=""/>
    <n v="546.13599999999997"/>
    <n v="10.92272"/>
    <s v="Yes"/>
    <b v="0"/>
  </r>
  <r>
    <s v="T202508-00183"/>
    <s v="S025"/>
    <x v="11"/>
    <s v="C0038"/>
    <s v="Customer 38"/>
    <s v="P020"/>
    <s v="Product B10"/>
    <d v="2025-08-01T00:00:00"/>
    <n v="20"/>
    <n v="164.03"/>
    <n v="3280.6"/>
    <n v="0.1"/>
    <n v="0.02"/>
    <s v="B"/>
    <n v="183.4"/>
    <s v=""/>
    <s v=""/>
    <n v="2952.54"/>
    <n v="59.050800000000002"/>
    <s v="Yes"/>
    <b v="0"/>
  </r>
  <r>
    <s v="T202508-00184"/>
    <s v="S009"/>
    <x v="20"/>
    <s v="C0220"/>
    <s v="Customer 220"/>
    <s v="P030"/>
    <s v="Product C10"/>
    <d v="2025-08-18T00:00:00"/>
    <n v="5"/>
    <n v="44.71"/>
    <n v="223.55"/>
    <n v="0"/>
    <n v="0.02"/>
    <s v="C"/>
    <n v="44.71"/>
    <s v=""/>
    <s v=""/>
    <n v="223.55"/>
    <n v="4.4710000000000001"/>
    <s v="Yes"/>
    <b v="0"/>
  </r>
  <r>
    <s v="T202508-00185"/>
    <s v="S009"/>
    <x v="20"/>
    <s v="C0205"/>
    <s v="Customer 205"/>
    <s v="P005"/>
    <s v="Product A5"/>
    <d v="2025-08-28T00:00:00"/>
    <n v="22"/>
    <n v="92.19"/>
    <n v="2028.18"/>
    <n v="0.08"/>
    <n v="0.02"/>
    <s v="A"/>
    <n v="92.19"/>
    <s v="Rebate_Error"/>
    <s v=""/>
    <n v="1865.9256"/>
    <n v="37.318511999999998"/>
    <s v="Yes"/>
    <b v="1"/>
  </r>
  <r>
    <s v="T202508-00186"/>
    <s v="S001"/>
    <x v="14"/>
    <s v="C0034"/>
    <s v="Customer 34"/>
    <s v="P001"/>
    <s v="Product A1"/>
    <s v="08-19-25"/>
    <n v="8"/>
    <n v="113.94"/>
    <n v="911.52"/>
    <n v="0.05"/>
    <n v="0.02"/>
    <s v="A"/>
    <n v="113.94"/>
    <s v=""/>
    <s v=""/>
    <n v="865.94399999999996"/>
    <n v="17.31888"/>
    <s v="Yes"/>
    <b v="0"/>
  </r>
  <r>
    <s v="T202508-00187"/>
    <s v="S011"/>
    <x v="16"/>
    <s v="C0005"/>
    <s v="Customer 5"/>
    <s v="P005"/>
    <s v="Product A5"/>
    <d v="2025-08-05T00:00:00"/>
    <n v="2"/>
    <n v="92.19"/>
    <n v="184.38"/>
    <n v="7.0000000000000007E-2"/>
    <n v="0.02"/>
    <s v="A"/>
    <n v="92.19"/>
    <s v="Rebate_Error"/>
    <s v=""/>
    <n v="171.4734"/>
    <n v="3.429468"/>
    <s v="Yes"/>
    <b v="1"/>
  </r>
  <r>
    <s v="T202508-00188"/>
    <s v="S024"/>
    <x v="12"/>
    <s v="C0108"/>
    <s v="Customer 108"/>
    <s v="P014"/>
    <s v="Product B4"/>
    <d v="2025-03-08T00:00:00"/>
    <n v="24"/>
    <n v="91.13"/>
    <n v="2187.12"/>
    <n v="0.15"/>
    <n v="0.02"/>
    <s v="B"/>
    <n v="91.13"/>
    <s v="Rebate_Error"/>
    <s v=""/>
    <n v="1859.0519999999999"/>
    <n v="37.181039999999996"/>
    <s v="Yes"/>
    <b v="1"/>
  </r>
  <r>
    <s v="T202508-00189"/>
    <s v="S016"/>
    <x v="6"/>
    <s v="C0115"/>
    <s v="Customer 115"/>
    <s v="P020"/>
    <s v="Product B10"/>
    <d v="2025-08-19T00:00:00"/>
    <n v="17"/>
    <n v="183.4"/>
    <n v="3117.8"/>
    <n v="0.1"/>
    <n v="0.02"/>
    <s v="B"/>
    <n v="183.4"/>
    <s v=""/>
    <s v=""/>
    <n v="2806.02"/>
    <n v="56.120400000000004"/>
    <s v="Yes"/>
    <b v="0"/>
  </r>
  <r>
    <s v="T202508-00190"/>
    <s v="S004"/>
    <x v="27"/>
    <s v="C0116"/>
    <s v="Customer 116  "/>
    <s v="P013"/>
    <s v="Product B3"/>
    <d v="2025-08-02T00:00:00"/>
    <n v="20"/>
    <n v="194.87"/>
    <n v="3897.4"/>
    <n v="0.1"/>
    <n v="0.02"/>
    <s v="B"/>
    <n v="194.87"/>
    <s v=""/>
    <s v=""/>
    <n v="3507.66"/>
    <n v="70.153199999999998"/>
    <s v="Yes"/>
    <b v="0"/>
  </r>
  <r>
    <s v="T202508-00191"/>
    <s v="S024"/>
    <x v="12"/>
    <s v="C0201"/>
    <s v="Customer 201"/>
    <s v="P026"/>
    <s v="Product C6"/>
    <d v="2025-08-17T00:00:00"/>
    <n v="22"/>
    <n v="63.32"/>
    <n v="1393.04"/>
    <n v="0"/>
    <n v="0.02"/>
    <s v="C"/>
    <n v="63.32"/>
    <s v=""/>
    <s v=""/>
    <n v="1393.04"/>
    <n v="27.860800000000001"/>
    <s v="Yes"/>
    <b v="0"/>
  </r>
  <r>
    <s v="T202508-00192"/>
    <s v="S010"/>
    <x v="23"/>
    <s v="C0118"/>
    <s v="Customer 118"/>
    <s v="P017"/>
    <s v="Product B7"/>
    <d v="2025-08-02T00:00:00"/>
    <n v="1"/>
    <n v="144.35"/>
    <n v="144.35"/>
    <n v="0.1"/>
    <n v="0.02"/>
    <s v="B"/>
    <n v="144.35"/>
    <s v=""/>
    <s v=""/>
    <n v="129.91499999999999"/>
    <n v="2.5983000000000001"/>
    <s v="Yes"/>
    <b v="0"/>
  </r>
  <r>
    <s v="T202508-00193"/>
    <s v="S016"/>
    <x v="6"/>
    <s v="C0217"/>
    <s v="Customer 217"/>
    <s v="P011"/>
    <s v="Product B1"/>
    <d v="2025-08-04T00:00:00"/>
    <n v="22"/>
    <n v="176.7"/>
    <n v="3887.4"/>
    <n v="0.1"/>
    <n v="0.02"/>
    <s v="B"/>
    <n v="176.7"/>
    <s v=""/>
    <s v=""/>
    <n v="3498.66"/>
    <n v="69.973200000000006"/>
    <s v="Yes"/>
    <b v="0"/>
  </r>
  <r>
    <s v="T202508-00194"/>
    <s v="S016"/>
    <x v="6"/>
    <s v="C0183"/>
    <s v="Customer 183"/>
    <s v="P026"/>
    <s v="Product C6"/>
    <d v="2025-08-29T00:00:00"/>
    <n v="3"/>
    <n v="63.32"/>
    <n v="189.96"/>
    <n v="0"/>
    <n v="0.02"/>
    <s v="C"/>
    <n v="63.32"/>
    <s v=""/>
    <s v=""/>
    <n v="189.96"/>
    <n v="3.7992000000000004"/>
    <s v="Yes"/>
    <b v="0"/>
  </r>
  <r>
    <s v="T202508-00195"/>
    <s v="S003"/>
    <x v="29"/>
    <s v="C0083"/>
    <s v="Customer 83"/>
    <s v="P016"/>
    <s v="Product B6"/>
    <d v="2025-08-05T00:00:00"/>
    <n v="3"/>
    <n v="176.86"/>
    <n v="530.58000000000004"/>
    <n v="0.1"/>
    <n v="0.02"/>
    <s v="B"/>
    <n v="176.86"/>
    <s v=""/>
    <s v=""/>
    <n v="477.52200000000005"/>
    <n v="9.5504400000000018"/>
    <s v="Yes"/>
    <b v="0"/>
  </r>
  <r>
    <s v="T202508-00196"/>
    <s v="S009"/>
    <x v="20"/>
    <s v="C0160"/>
    <s v="Customer 160"/>
    <s v="P016"/>
    <s v="Product B6"/>
    <d v="2025-08-23T00:00:00"/>
    <n v="18"/>
    <n v="176.86"/>
    <n v="3183.48"/>
    <n v="0.1"/>
    <n v="0.02"/>
    <s v="B"/>
    <n v="176.86"/>
    <s v=""/>
    <s v=""/>
    <n v="2865.1320000000001"/>
    <n v="57.302640000000004"/>
    <s v="Yes"/>
    <b v="0"/>
  </r>
  <r>
    <s v="T202508-00197"/>
    <s v="S011"/>
    <x v="16"/>
    <s v="C0098"/>
    <s v="Customer 98"/>
    <s v="P030"/>
    <s v="Product C10"/>
    <d v="2025-08-10T00:00:00"/>
    <n v="17"/>
    <n v="44.71"/>
    <n v="760.07"/>
    <n v="0"/>
    <n v="0.02"/>
    <s v="C"/>
    <n v="44.71"/>
    <s v=""/>
    <s v=""/>
    <n v="760.07"/>
    <n v="15.201400000000001"/>
    <s v="Yes"/>
    <b v="0"/>
  </r>
  <r>
    <s v="T202508-00198"/>
    <s v="S015"/>
    <x v="26"/>
    <s v="C0130"/>
    <s v="Customer 130"/>
    <s v="P016"/>
    <s v="Product B6"/>
    <d v="2025-08-26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0199"/>
    <s v="S023"/>
    <x v="7"/>
    <s v="C0030"/>
    <s v="Customer 30"/>
    <s v="P023"/>
    <s v="Product C3"/>
    <d v="2025-08-29T00:00:00"/>
    <n v="21"/>
    <n v="37.18"/>
    <n v="780.78"/>
    <n v="0"/>
    <n v="0.02"/>
    <s v="C"/>
    <n v="37.18"/>
    <s v=""/>
    <s v=""/>
    <n v="780.78"/>
    <n v="15.615600000000001"/>
    <s v="Yes"/>
    <b v="0"/>
  </r>
  <r>
    <s v="T202508-00200"/>
    <s v="S025"/>
    <x v="11"/>
    <s v="C0142"/>
    <s v="Customer 142"/>
    <s v="P019"/>
    <s v="Product B9"/>
    <d v="2025-08-14T00:00:00"/>
    <n v="7"/>
    <n v="179.53"/>
    <n v="1256.71"/>
    <n v="0.1"/>
    <n v="0.02"/>
    <s v="B"/>
    <n v="179.53"/>
    <s v=""/>
    <s v=""/>
    <n v="1131.039"/>
    <n v="22.62078"/>
    <s v="Yes"/>
    <b v="0"/>
  </r>
  <r>
    <s v="T202508-00201"/>
    <s v="S015"/>
    <x v="26"/>
    <s v="C0059"/>
    <s v="Customer 59"/>
    <s v="P011"/>
    <s v="Product B1"/>
    <d v="2025-08-13T00:00:00"/>
    <n v="15"/>
    <n v="176.7"/>
    <n v="2650.5"/>
    <n v="0.1"/>
    <n v="0.02"/>
    <s v="B"/>
    <n v="176.7"/>
    <s v=""/>
    <s v=""/>
    <n v="2385.4499999999998"/>
    <n v="47.708999999999996"/>
    <s v="Yes"/>
    <b v="0"/>
  </r>
  <r>
    <s v="T202508-00202"/>
    <s v="S014"/>
    <x v="10"/>
    <s v="C0187"/>
    <s v="Customer 187"/>
    <s v="P003"/>
    <s v="Product A3"/>
    <d v="2025-08-11T00:00:00"/>
    <n v="14"/>
    <n v="123.65"/>
    <n v="1731.1"/>
    <n v="0.05"/>
    <n v="0.02"/>
    <s v="A"/>
    <n v="123.65"/>
    <s v=""/>
    <s v=""/>
    <n v="1644.5449999999998"/>
    <n v="32.890899999999995"/>
    <s v="Yes"/>
    <b v="0"/>
  </r>
  <r>
    <s v="T202508-00203"/>
    <s v="S022"/>
    <x v="19"/>
    <s v="C0066"/>
    <s v="Customer 66"/>
    <s v="P010"/>
    <s v="Product A10"/>
    <d v="2025-08-22T00:00:00"/>
    <n v="5"/>
    <n v="130.94"/>
    <n v="654.70000000000005"/>
    <n v="0.05"/>
    <n v="0.02"/>
    <s v="A"/>
    <n v="130.94"/>
    <s v=""/>
    <s v=""/>
    <n v="621.96500000000003"/>
    <n v="12.439300000000001"/>
    <s v="Yes"/>
    <b v="0"/>
  </r>
  <r>
    <s v="T202508-00204"/>
    <s v="S030"/>
    <x v="4"/>
    <s v="C0122"/>
    <s v="Customer 122"/>
    <s v="P002"/>
    <s v="Product A2"/>
    <d v="2025-03-08T00:00:00"/>
    <n v="3"/>
    <n v="77.5"/>
    <n v="232.5"/>
    <n v="0.05"/>
    <n v="0.02"/>
    <s v="A"/>
    <n v="77.5"/>
    <s v=""/>
    <s v=""/>
    <n v="220.875"/>
    <n v="4.4175000000000004"/>
    <s v="Yes"/>
    <b v="0"/>
  </r>
  <r>
    <s v="T202508-00205"/>
    <s v="S014"/>
    <x v="10"/>
    <s v="C0025"/>
    <s v="Customer 25"/>
    <s v="P019"/>
    <s v="Product B9"/>
    <d v="2025-08-26T00:00:00"/>
    <n v="12"/>
    <n v="179.53"/>
    <n v="2154.36"/>
    <n v="0.1"/>
    <n v="0.02"/>
    <s v="B"/>
    <n v="179.53"/>
    <s v=""/>
    <s v=""/>
    <n v="1938.924"/>
    <n v="38.778480000000002"/>
    <s v="Yes"/>
    <b v="0"/>
  </r>
  <r>
    <s v="T202508-00206"/>
    <s v="S005"/>
    <x v="1"/>
    <s v="C0143"/>
    <s v="Customer 143"/>
    <s v="P002"/>
    <s v="Product A2"/>
    <d v="2025-08-18T00:00:00"/>
    <n v="18"/>
    <n v="77.5"/>
    <n v="1395"/>
    <n v="0.05"/>
    <n v="0.02"/>
    <s v="A"/>
    <n v="77.5"/>
    <s v=""/>
    <s v=""/>
    <n v="1325.25"/>
    <n v="26.504999999999999"/>
    <s v="Yes"/>
    <b v="0"/>
  </r>
  <r>
    <s v="T202508-00207"/>
    <s v="S011"/>
    <x v="16"/>
    <s v="C0172"/>
    <s v="Customer 172"/>
    <s v="P004"/>
    <s v="Product A4"/>
    <d v="2025-08-28T00:00:00"/>
    <n v="12"/>
    <n v="139.22"/>
    <n v="1670.64"/>
    <n v="0.05"/>
    <n v="0.02"/>
    <s v="A"/>
    <n v="139.22"/>
    <s v=""/>
    <s v=""/>
    <n v="1587.1080000000002"/>
    <n v="31.742160000000005"/>
    <s v="Yes"/>
    <b v="0"/>
  </r>
  <r>
    <s v="T202508-00208"/>
    <s v="S022"/>
    <x v="19"/>
    <s v="C0193"/>
    <s v="Customer 193"/>
    <s v="P011"/>
    <s v="Product B1"/>
    <d v="2025-08-02T00:00:00"/>
    <n v="24"/>
    <n v="176.7"/>
    <n v="4240.8"/>
    <n v="0.1"/>
    <n v="0.02"/>
    <s v="B"/>
    <n v="176.7"/>
    <s v=""/>
    <s v=""/>
    <n v="3816.7200000000003"/>
    <n v="76.334400000000002"/>
    <s v="Yes"/>
    <b v="0"/>
  </r>
  <r>
    <s v="T202508-00209"/>
    <s v="S010"/>
    <x v="23"/>
    <s v="C0154"/>
    <s v="Customer 154"/>
    <s v="P008"/>
    <s v="Product A8"/>
    <d v="2025-08-19T00:00:00"/>
    <n v="4"/>
    <n v="114.99"/>
    <n v="459.96"/>
    <n v="0.05"/>
    <n v="0.02"/>
    <s v="A"/>
    <n v="114.99"/>
    <s v=""/>
    <s v=""/>
    <n v="436.96199999999999"/>
    <n v="8.7392400000000006"/>
    <s v="Yes"/>
    <b v="0"/>
  </r>
  <r>
    <s v="T202508-00210"/>
    <s v="S017"/>
    <x v="28"/>
    <s v="C0055"/>
    <s v="Customer 55"/>
    <s v="P004"/>
    <s v="Product A4"/>
    <d v="2025-08-08T00:00:00"/>
    <n v="16"/>
    <n v="139.22"/>
    <n v="2227.52"/>
    <n v="0.05"/>
    <n v="0.02"/>
    <s v="A"/>
    <n v="139.22"/>
    <s v=""/>
    <s v=""/>
    <n v="2116.1439999999998"/>
    <n v="42.322879999999998"/>
    <s v="Yes"/>
    <b v="0"/>
  </r>
  <r>
    <s v="T202508-00211"/>
    <s v="S028"/>
    <x v="5"/>
    <s v="C0028"/>
    <s v="Customer 28"/>
    <s v="P009"/>
    <s v="Product A9"/>
    <d v="2025-08-12T00:00:00"/>
    <n v="18"/>
    <n v="72.040000000000006"/>
    <n v="1296.72"/>
    <n v="0.05"/>
    <n v="0.02"/>
    <s v="A"/>
    <n v="72.040000000000006"/>
    <s v=""/>
    <s v=""/>
    <n v="1231.884"/>
    <n v="24.63768"/>
    <s v="Yes"/>
    <b v="0"/>
  </r>
  <r>
    <s v="T202508-00212"/>
    <s v="S004"/>
    <x v="27"/>
    <s v="C0196"/>
    <s v="Customer 196"/>
    <s v="P007"/>
    <s v="Product A7"/>
    <d v="2025-08-26T00:00:00"/>
    <n v="8"/>
    <n v="52.65"/>
    <n v="421.2"/>
    <n v="0.05"/>
    <n v="0.02"/>
    <s v="A"/>
    <n v="52.65"/>
    <s v=""/>
    <s v=""/>
    <n v="400.14"/>
    <n v="8.0028000000000006"/>
    <s v="Yes"/>
    <b v="0"/>
  </r>
  <r>
    <s v="T202508-00213"/>
    <s v="S014"/>
    <x v="10"/>
    <s v="C0217"/>
    <s v="Customer 217"/>
    <s v="P015"/>
    <s v="Product B5"/>
    <d v="2025-08-27T00:00:00"/>
    <n v="25"/>
    <n v="181.7"/>
    <n v="4542.5"/>
    <n v="0.12"/>
    <n v="0.02"/>
    <s v="B"/>
    <n v="181.7"/>
    <s v="Rebate_Error"/>
    <s v=""/>
    <n v="3997.4"/>
    <n v="79.948000000000008"/>
    <s v="Yes"/>
    <b v="1"/>
  </r>
  <r>
    <s v="T202508-00215"/>
    <s v="S020"/>
    <x v="2"/>
    <s v="C0169"/>
    <s v="Customer 169"/>
    <s v="P022"/>
    <s v="Product C2"/>
    <d v="2025-08-01T00:00:00"/>
    <n v="9"/>
    <n v="50.51"/>
    <n v="454.59"/>
    <n v="0"/>
    <n v="0.02"/>
    <s v="C"/>
    <n v="50.51"/>
    <s v=""/>
    <s v=""/>
    <n v="454.59"/>
    <n v="9.0917999999999992"/>
    <s v="Yes"/>
    <b v="0"/>
  </r>
  <r>
    <s v="T202508-00216"/>
    <s v="S006"/>
    <x v="17"/>
    <s v="C0070"/>
    <s v="Customer 70"/>
    <s v="P018"/>
    <s v="Product B8"/>
    <d v="2025-08-30T00:00:00"/>
    <n v="10"/>
    <n v="125.42"/>
    <n v="1254.2"/>
    <n v="0.1"/>
    <n v="0.02"/>
    <s v="B"/>
    <n v="125.42"/>
    <s v=""/>
    <s v=""/>
    <n v="1128.78"/>
    <n v="22.575600000000001"/>
    <s v="Yes"/>
    <b v="0"/>
  </r>
  <r>
    <s v="T202508-00217"/>
    <s v="S011"/>
    <x v="16"/>
    <s v="C0090"/>
    <s v="Customer 90"/>
    <s v="P001"/>
    <s v="Product A1"/>
    <d v="2025-08-19T00:00:00"/>
    <n v="5"/>
    <n v="113.94"/>
    <n v="569.70000000000005"/>
    <n v="7.0000000000000007E-2"/>
    <n v="0.02"/>
    <s v="A"/>
    <n v="113.94"/>
    <s v="Rebate_Error"/>
    <s v=""/>
    <n v="529.82100000000003"/>
    <n v="10.59642"/>
    <s v="Yes"/>
    <b v="1"/>
  </r>
  <r>
    <s v="T202508-00218"/>
    <s v="S022"/>
    <x v="19"/>
    <s v="C0103"/>
    <s v="Customer 103"/>
    <s v="P002"/>
    <s v="Product A2"/>
    <d v="2025-08-21T00:00:00"/>
    <n v="24"/>
    <n v="77.5"/>
    <n v="1860"/>
    <n v="0.05"/>
    <n v="0.02"/>
    <s v="A"/>
    <n v="77.5"/>
    <s v=""/>
    <s v=""/>
    <n v="1767"/>
    <n v="35.340000000000003"/>
    <s v="Yes"/>
    <b v="0"/>
  </r>
  <r>
    <s v="T202508-00219"/>
    <s v="S001"/>
    <x v="14"/>
    <s v="C0024"/>
    <s v=" Customer 24 "/>
    <s v="P019"/>
    <s v="Product B9"/>
    <d v="2025-08-13T00:00:00"/>
    <n v="7"/>
    <n v="179.53"/>
    <n v="1256.71"/>
    <n v="0.1"/>
    <n v="0.02"/>
    <s v="B"/>
    <n v="179.53"/>
    <s v=""/>
    <s v=""/>
    <n v="1131.039"/>
    <n v="22.62078"/>
    <s v="Yes"/>
    <b v="0"/>
  </r>
  <r>
    <s v="T202508-00220"/>
    <s v="S014"/>
    <x v="10"/>
    <s v="C0117"/>
    <s v="Customer 117"/>
    <s v="P009"/>
    <s v="Product A9"/>
    <d v="2025-08-10T00:00:00"/>
    <n v="12"/>
    <n v="72.040000000000006"/>
    <n v="864.48"/>
    <n v="0.05"/>
    <n v="0.02"/>
    <s v="A"/>
    <n v="72.040000000000006"/>
    <s v=""/>
    <s v=""/>
    <n v="821.25599999999997"/>
    <n v="16.42512"/>
    <s v="Yes"/>
    <b v="0"/>
  </r>
  <r>
    <s v="T202508-00221"/>
    <s v="S024"/>
    <x v="12"/>
    <s v="C0084"/>
    <s v="Customer 84"/>
    <s v="P020"/>
    <s v="Product B10"/>
    <d v="2025-08-20T00:00:00"/>
    <n v="19"/>
    <n v="183.4"/>
    <n v="3484.6"/>
    <n v="0.1"/>
    <n v="0.02"/>
    <s v="B"/>
    <n v="183.4"/>
    <s v=""/>
    <s v=""/>
    <n v="3136.14"/>
    <n v="62.722799999999999"/>
    <s v="Yes"/>
    <b v="0"/>
  </r>
  <r>
    <s v="T202508-00222"/>
    <s v="S003"/>
    <x v="29"/>
    <s v="C0014"/>
    <s v="Customer 14"/>
    <s v="P004"/>
    <s v="Product A4"/>
    <d v="2025-08-20T00:00:00"/>
    <n v="25"/>
    <n v="139.22"/>
    <n v="3480.5"/>
    <n v="0.05"/>
    <n v="0.02"/>
    <s v="A"/>
    <n v="139.22"/>
    <s v=""/>
    <s v=""/>
    <n v="3306.4749999999999"/>
    <n v="66.129499999999993"/>
    <s v="Yes"/>
    <b v="0"/>
  </r>
  <r>
    <s v="T202508-00223"/>
    <s v="S002"/>
    <x v="0"/>
    <s v="C0173"/>
    <s v="Customer 173"/>
    <s v="P003"/>
    <s v="Product A3"/>
    <d v="2025-08-22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0225"/>
    <s v="S007"/>
    <x v="25"/>
    <s v="C0194"/>
    <s v="Customer 194"/>
    <s v="P013"/>
    <s v="Product B3"/>
    <d v="2025-08-14T00:00:00"/>
    <n v="12"/>
    <n v="194.87"/>
    <n v="2338.44"/>
    <n v="0.1"/>
    <n v="0.02"/>
    <s v="B"/>
    <n v="194.87"/>
    <s v=""/>
    <s v=""/>
    <n v="2104.596"/>
    <n v="42.091920000000002"/>
    <s v="Yes"/>
    <b v="0"/>
  </r>
  <r>
    <s v="T202508-00226"/>
    <s v="S004"/>
    <x v="27"/>
    <s v="C0073"/>
    <s v="Customer 73"/>
    <s v="P017"/>
    <s v="Product B7"/>
    <d v="2025-08-16T00:00:00"/>
    <n v="19"/>
    <n v="144.35"/>
    <n v="2742.65"/>
    <n v="0.1"/>
    <n v="0.02"/>
    <s v="B"/>
    <n v="144.35"/>
    <s v=""/>
    <s v=""/>
    <n v="2468.3850000000002"/>
    <n v="49.367700000000006"/>
    <s v="Yes"/>
    <b v="0"/>
  </r>
  <r>
    <s v="T202508-00227"/>
    <s v="S017"/>
    <x v="28"/>
    <s v="C0171"/>
    <s v="Customer 171"/>
    <s v="P008"/>
    <s v="Product A8"/>
    <d v="2025-08-13T00:00:00"/>
    <n v="8"/>
    <n v="114.99"/>
    <n v="919.92"/>
    <n v="0.05"/>
    <n v="0.02"/>
    <s v="A"/>
    <n v="114.99"/>
    <s v=""/>
    <s v=""/>
    <n v="873.92399999999998"/>
    <n v="17.478480000000001"/>
    <s v="Yes"/>
    <b v="0"/>
  </r>
  <r>
    <s v="T202508-00228"/>
    <s v="S020"/>
    <x v="2"/>
    <s v="C0015"/>
    <s v="Customer 15"/>
    <s v="P001"/>
    <s v="Product A1"/>
    <d v="2025-08-31T00:00:00"/>
    <n v="10"/>
    <n v="113.94"/>
    <n v="1139.4000000000001"/>
    <n v="0.05"/>
    <n v="0.02"/>
    <s v="A"/>
    <n v="113.94"/>
    <s v=""/>
    <s v=""/>
    <n v="1082.43"/>
    <n v="21.648600000000002"/>
    <s v="Yes"/>
    <b v="0"/>
  </r>
  <r>
    <s v="T202508-00230"/>
    <s v="S011"/>
    <x v="16"/>
    <s v="C0031"/>
    <s v="Customer 31"/>
    <s v="P001"/>
    <s v="Product A1"/>
    <d v="2025-08-14T00:00:00"/>
    <n v="24"/>
    <n v="113.94"/>
    <n v="2734.56"/>
    <n v="0.05"/>
    <n v="0.02"/>
    <s v="A"/>
    <n v="113.94"/>
    <s v=""/>
    <s v=""/>
    <n v="2597.8319999999999"/>
    <n v="51.95664"/>
    <s v="Yes"/>
    <b v="0"/>
  </r>
  <r>
    <s v="T202508-00231"/>
    <s v="S006"/>
    <x v="17"/>
    <s v="C0034"/>
    <s v="Customer 34"/>
    <s v="P010"/>
    <s v="Product A10"/>
    <d v="2025-08-08T00:00:00"/>
    <n v="23"/>
    <n v="130.94"/>
    <n v="3011.62"/>
    <n v="0.05"/>
    <n v="0.02"/>
    <s v="A"/>
    <n v="130.94"/>
    <s v=""/>
    <s v=""/>
    <n v="2861.0389999999998"/>
    <n v="57.220779999999998"/>
    <s v="Yes"/>
    <b v="0"/>
  </r>
  <r>
    <s v="T202508-00232"/>
    <s v="S017"/>
    <x v="28"/>
    <s v="C0144"/>
    <s v="Customer 144"/>
    <s v="P022"/>
    <s v="Product C2"/>
    <d v="2025-08-03T00:00:00"/>
    <n v="12"/>
    <n v="50.51"/>
    <n v="606.12"/>
    <n v="0"/>
    <n v="0.02"/>
    <s v="C"/>
    <n v="50.51"/>
    <s v=""/>
    <s v=""/>
    <n v="606.12"/>
    <n v="12.122400000000001"/>
    <s v="Yes"/>
    <b v="0"/>
  </r>
  <r>
    <s v="T202508-00233"/>
    <s v="S013"/>
    <x v="9"/>
    <s v="C0190"/>
    <s v="Customer 190"/>
    <s v="P002"/>
    <s v="Product A2"/>
    <d v="2025-08-15T00:00:00"/>
    <n v="1"/>
    <n v="77.5"/>
    <n v="77.5"/>
    <n v="0.05"/>
    <n v="0.02"/>
    <s v="A"/>
    <n v="77.5"/>
    <s v=""/>
    <s v=""/>
    <n v="73.625"/>
    <n v="1.4724999999999999"/>
    <s v="Yes"/>
    <b v="0"/>
  </r>
  <r>
    <s v="T202508-00234"/>
    <s v="S030"/>
    <x v="4"/>
    <s v="C0020"/>
    <s v="Customer 20"/>
    <s v="P024"/>
    <s v="Product C4"/>
    <d v="2025-08-14T00:00:00"/>
    <n v="19"/>
    <n v="39.090000000000003"/>
    <n v="742.71"/>
    <n v="0"/>
    <n v="0.02"/>
    <s v="C"/>
    <n v="39.090000000000003"/>
    <s v=""/>
    <s v=""/>
    <n v="742.71"/>
    <n v="14.854200000000001"/>
    <s v="Yes"/>
    <b v="0"/>
  </r>
  <r>
    <s v="T202508-00236"/>
    <s v="S004"/>
    <x v="27"/>
    <s v="C0104"/>
    <s v="Customer 104"/>
    <s v="P001"/>
    <s v="Product A1"/>
    <d v="2025-08-06T00:00:00"/>
    <n v="11"/>
    <n v="113.94"/>
    <n v="1253.3399999999999"/>
    <n v="0.05"/>
    <n v="0.02"/>
    <s v="A"/>
    <n v="113.94"/>
    <s v=""/>
    <s v=""/>
    <n v="1190.673"/>
    <n v="23.813459999999999"/>
    <s v="Yes"/>
    <b v="0"/>
  </r>
  <r>
    <s v="T202508-00237"/>
    <s v="S026"/>
    <x v="21"/>
    <s v="C0159"/>
    <s v="Customer 159"/>
    <s v="P012"/>
    <s v="Product B2"/>
    <d v="2025-08-30T00:00:00"/>
    <n v="23"/>
    <n v="120.83"/>
    <n v="2779.09"/>
    <n v="0.1"/>
    <n v="0.02"/>
    <s v="B"/>
    <n v="120.83"/>
    <s v=""/>
    <s v=""/>
    <n v="2501.181"/>
    <n v="50.023620000000001"/>
    <s v="Yes"/>
    <b v="0"/>
  </r>
  <r>
    <s v="T202508-00238"/>
    <s v="S012"/>
    <x v="24"/>
    <s v="C0023"/>
    <s v="Customer 23"/>
    <s v="P011"/>
    <s v="Product B1"/>
    <d v="2025-08-08T00:00:00"/>
    <n v="4"/>
    <n v="176.7"/>
    <n v="706.8"/>
    <n v="0.1"/>
    <n v="0.02"/>
    <s v="B"/>
    <n v="176.7"/>
    <s v=""/>
    <s v=""/>
    <n v="636.12"/>
    <n v="12.7224"/>
    <s v="Yes"/>
    <b v="0"/>
  </r>
  <r>
    <s v="T202508-00239"/>
    <s v="S014"/>
    <x v="10"/>
    <s v="C0151"/>
    <s v="Customer 151"/>
    <s v="P011"/>
    <s v="Product B1"/>
    <d v="2025-08-13T00:00:00"/>
    <n v="3"/>
    <n v="176.7"/>
    <n v="530.1"/>
    <n v="0.1"/>
    <n v="0.02"/>
    <s v="B"/>
    <n v="176.7"/>
    <s v=""/>
    <s v=""/>
    <n v="477.09000000000003"/>
    <n v="9.5418000000000003"/>
    <s v="Yes"/>
    <b v="0"/>
  </r>
  <r>
    <s v="T202508-00240"/>
    <s v="S028"/>
    <x v="5"/>
    <s v="C0080"/>
    <s v="Customer 80"/>
    <s v="P019"/>
    <s v="Product B9"/>
    <d v="2025-08-11T00:00:00"/>
    <n v="8"/>
    <n v="179.53"/>
    <n v="1436.24"/>
    <n v="0.12"/>
    <n v="0.02"/>
    <s v="B"/>
    <n v="179.53"/>
    <s v="Rebate_Error"/>
    <s v=""/>
    <n v="1263.8912"/>
    <n v="25.277824000000003"/>
    <s v="Yes"/>
    <b v="1"/>
  </r>
  <r>
    <s v="T202508-00241"/>
    <s v="S025"/>
    <x v="11"/>
    <s v="C0044"/>
    <s v="Customer 44"/>
    <s v="P002"/>
    <s v="Product A2"/>
    <d v="2025-08-04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0242"/>
    <s v="S017"/>
    <x v="28"/>
    <s v="C0131"/>
    <s v="Customer 131"/>
    <s v="P005"/>
    <s v="Product A5"/>
    <d v="2025-08-12T00:00:00"/>
    <n v="25"/>
    <n v="92.19"/>
    <n v="2304.75"/>
    <n v="0.09"/>
    <n v="0.02"/>
    <s v="A"/>
    <n v="92.19"/>
    <s v="Rebate_Error"/>
    <s v=""/>
    <n v="2097.3225000000002"/>
    <n v="41.946450000000006"/>
    <s v="Yes"/>
    <b v="1"/>
  </r>
  <r>
    <s v="T202508-00243"/>
    <s v="S012"/>
    <x v="24"/>
    <s v="C0187"/>
    <s v="Customer 187"/>
    <s v="P028"/>
    <s v="Product C8"/>
    <d v="2025-08-27T00:00:00"/>
    <n v="21"/>
    <n v="88.32"/>
    <n v="1854.72"/>
    <n v="0"/>
    <n v="0.02"/>
    <s v="C"/>
    <n v="88.32"/>
    <s v=""/>
    <s v=""/>
    <n v="1854.72"/>
    <n v="37.0944"/>
    <s v="Yes"/>
    <b v="0"/>
  </r>
  <r>
    <s v="T202508-00244"/>
    <s v="S005"/>
    <x v="1"/>
    <s v="C0061"/>
    <s v="Customer 61"/>
    <s v="P003"/>
    <s v="Product A3"/>
    <d v="2025-08-07T00:00:00"/>
    <n v="9"/>
    <n v="123.65"/>
    <n v="1112.8499999999999"/>
    <n v="0.05"/>
    <n v="0.02"/>
    <s v="A"/>
    <n v="123.65"/>
    <s v=""/>
    <s v=""/>
    <n v="1057.2075"/>
    <n v="21.14415"/>
    <s v="Yes"/>
    <b v="0"/>
  </r>
  <r>
    <s v="T202508-00245"/>
    <s v="S006"/>
    <x v="17"/>
    <s v="C0155"/>
    <s v="Customer 155"/>
    <s v="P004"/>
    <s v="Product A4"/>
    <d v="2025-08-21T00:00:00"/>
    <n v="25"/>
    <n v="139.22"/>
    <n v="3480.5"/>
    <n v="0.05"/>
    <n v="0.02"/>
    <s v="A"/>
    <n v="139.22"/>
    <s v=""/>
    <s v=""/>
    <n v="3306.4749999999999"/>
    <n v="66.129499999999993"/>
    <s v="Yes"/>
    <b v="0"/>
  </r>
  <r>
    <s v="T202508-00246"/>
    <s v="S003"/>
    <x v="29"/>
    <s v="C0046"/>
    <s v="Customer 46"/>
    <s v="P028"/>
    <s v="Product C8"/>
    <s v="08-16-25"/>
    <n v="21"/>
    <n v="88.32"/>
    <n v="1854.72"/>
    <n v="0"/>
    <n v="0.02"/>
    <s v="C"/>
    <n v="88.32"/>
    <s v=""/>
    <s v=""/>
    <n v="1854.72"/>
    <n v="37.0944"/>
    <s v="Yes"/>
    <b v="0"/>
  </r>
  <r>
    <s v="T202508-00247"/>
    <s v="S015"/>
    <x v="26"/>
    <s v="C0194"/>
    <s v="Customer 194"/>
    <s v="P015"/>
    <s v="Product B5"/>
    <d v="2025-08-15T00:00:00"/>
    <n v="19"/>
    <n v="181.7"/>
    <n v="3452.3"/>
    <n v="0.12"/>
    <n v="0.02"/>
    <s v="B"/>
    <n v="181.7"/>
    <s v="Rebate_Error"/>
    <s v=""/>
    <n v="3038.0240000000003"/>
    <n v="60.760480000000008"/>
    <s v="Yes"/>
    <b v="1"/>
  </r>
  <r>
    <s v="T202508-00249"/>
    <s v="S028"/>
    <x v="5"/>
    <s v="C0161"/>
    <s v="Customer 161"/>
    <s v="P008"/>
    <s v="Product A8"/>
    <d v="2025-08-03T00:00:00"/>
    <n v="15"/>
    <n v="114.99"/>
    <n v="1724.85"/>
    <n v="7.0000000000000007E-2"/>
    <n v="0.02"/>
    <s v="A"/>
    <n v="114.99"/>
    <s v="Rebate_Error"/>
    <s v=""/>
    <n v="1604.1105"/>
    <n v="32.082210000000003"/>
    <s v="Yes"/>
    <b v="1"/>
  </r>
  <r>
    <s v="T202508-00250"/>
    <s v="S016"/>
    <x v="6"/>
    <s v="C0114"/>
    <s v="Customer 114"/>
    <s v="P016"/>
    <s v="Product B6"/>
    <d v="2025-08-19T00:00:00"/>
    <n v="9"/>
    <n v="176.86"/>
    <n v="1591.74"/>
    <n v="0.1"/>
    <n v="0.02"/>
    <s v="B"/>
    <n v="176.86"/>
    <s v=""/>
    <s v=""/>
    <n v="1432.566"/>
    <n v="28.651320000000002"/>
    <s v="Yes"/>
    <b v="0"/>
  </r>
  <r>
    <s v="T202508-00251"/>
    <s v="S002"/>
    <x v="0"/>
    <s v="C0091"/>
    <s v="Customer 91"/>
    <s v="P013"/>
    <s v="Product B3"/>
    <d v="2025-08-15T00:00:00"/>
    <n v="10"/>
    <n v="194.87"/>
    <n v="1948.7"/>
    <n v="0.1"/>
    <n v="0.02"/>
    <s v="B"/>
    <n v="194.87"/>
    <s v=""/>
    <s v=""/>
    <n v="1753.83"/>
    <n v="35.076599999999999"/>
    <s v="Yes"/>
    <b v="0"/>
  </r>
  <r>
    <s v="T202508-00252"/>
    <s v="S015"/>
    <x v="26"/>
    <s v="C0010"/>
    <s v="Customer 10"/>
    <s v="P002"/>
    <s v="Product A2"/>
    <d v="2025-08-03T00:00:00"/>
    <n v="10"/>
    <n v="77.5"/>
    <n v="775"/>
    <n v="0.05"/>
    <n v="0.02"/>
    <s v="A"/>
    <n v="77.5"/>
    <s v=""/>
    <s v=""/>
    <n v="736.25"/>
    <n v="14.725"/>
    <s v="Yes"/>
    <b v="0"/>
  </r>
  <r>
    <s v="T202508-00253"/>
    <s v="S021"/>
    <x v="18"/>
    <s v="C0219"/>
    <s v="Customer 219"/>
    <s v="P003"/>
    <s v="Product A3"/>
    <s v="08-17-25"/>
    <n v="20"/>
    <n v="123.65"/>
    <n v="2473"/>
    <n v="0.05"/>
    <n v="0.02"/>
    <s v="A"/>
    <n v="123.65"/>
    <s v=""/>
    <s v=""/>
    <n v="2349.35"/>
    <n v="46.987000000000002"/>
    <s v="Yes"/>
    <b v="0"/>
  </r>
  <r>
    <s v="T202508-00254"/>
    <s v="S013"/>
    <x v="9"/>
    <s v="C0119"/>
    <s v="Customer 119"/>
    <s v="P015"/>
    <s v="Product B5"/>
    <d v="2025-08-29T00:00:00"/>
    <n v="24"/>
    <n v="181.7"/>
    <n v="4360.8"/>
    <n v="0.1"/>
    <n v="0.02"/>
    <s v="B"/>
    <n v="181.7"/>
    <s v=""/>
    <s v=""/>
    <n v="3924.7200000000003"/>
    <n v="78.494400000000013"/>
    <s v="Yes"/>
    <b v="0"/>
  </r>
  <r>
    <s v="T202508-00255"/>
    <s v="S002"/>
    <x v="0"/>
    <s v="C0116"/>
    <s v="Customer 116"/>
    <s v="P026"/>
    <s v="Product C6"/>
    <d v="2025-08-21T00:00:00"/>
    <n v="19"/>
    <n v="63.32"/>
    <n v="1203.08"/>
    <n v="0"/>
    <n v="0.02"/>
    <s v="C"/>
    <n v="63.32"/>
    <s v=""/>
    <s v=""/>
    <n v="1203.08"/>
    <n v="24.061599999999999"/>
    <s v="Yes"/>
    <b v="0"/>
  </r>
  <r>
    <s v="T202508-00256"/>
    <s v="S007"/>
    <x v="25"/>
    <s v="C0083"/>
    <s v="Customer 83"/>
    <s v="P016"/>
    <s v="Product B6"/>
    <d v="2025-08-05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0257"/>
    <s v="S002"/>
    <x v="0"/>
    <s v="C0116"/>
    <s v="Customer 116"/>
    <s v="P003"/>
    <s v="Product A3"/>
    <d v="2025-08-23T00:00:00"/>
    <n v="11"/>
    <n v="123.65"/>
    <n v="1360.15"/>
    <n v="0.05"/>
    <n v="0.02"/>
    <s v="A"/>
    <n v="123.65"/>
    <s v=""/>
    <s v=""/>
    <n v="1292.1425000000002"/>
    <n v="25.842850000000002"/>
    <s v="Yes"/>
    <b v="0"/>
  </r>
  <r>
    <s v="T202508-00258"/>
    <s v="S003"/>
    <x v="29"/>
    <s v="C0130"/>
    <s v="Customer 130"/>
    <s v="P017"/>
    <s v="Product B7"/>
    <d v="2025-08-08T00:00:00"/>
    <n v="2"/>
    <n v="144.35"/>
    <n v="288.7"/>
    <n v="0.1"/>
    <n v="0.02"/>
    <s v="B"/>
    <n v="144.35"/>
    <s v=""/>
    <s v=""/>
    <n v="259.83"/>
    <n v="5.1966000000000001"/>
    <s v="Yes"/>
    <b v="0"/>
  </r>
  <r>
    <s v="T202508-00259"/>
    <s v="S023"/>
    <x v="7"/>
    <s v="C0113"/>
    <s v="Customer 113"/>
    <s v="P030"/>
    <s v="Product C10"/>
    <s v="08-17-25"/>
    <n v="17"/>
    <n v="44.71"/>
    <n v="760.07"/>
    <n v="0"/>
    <n v="0.02"/>
    <s v="C"/>
    <n v="44.71"/>
    <s v=""/>
    <s v=""/>
    <n v="760.07"/>
    <n v="15.201400000000001"/>
    <s v="Yes"/>
    <b v="0"/>
  </r>
  <r>
    <s v="T202508-00260"/>
    <s v="S020"/>
    <x v="2"/>
    <s v="C0041"/>
    <s v="Customer 41"/>
    <s v="P010"/>
    <s v="Product A10"/>
    <d v="2025-08-13T00:00:00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0261"/>
    <s v="S014"/>
    <x v="10"/>
    <s v="C0199"/>
    <s v=" Customer 199 "/>
    <s v="P009"/>
    <s v="Product A9"/>
    <d v="2025-08-02T00:00:00"/>
    <n v="20"/>
    <n v="72.040000000000006"/>
    <n v="1440.8"/>
    <n v="0.05"/>
    <n v="0.02"/>
    <s v="A"/>
    <n v="72.040000000000006"/>
    <s v=""/>
    <s v=""/>
    <n v="1368.76"/>
    <n v="27.3752"/>
    <s v="Yes"/>
    <b v="0"/>
  </r>
  <r>
    <s v="T202508-00262"/>
    <s v="S026"/>
    <x v="21"/>
    <s v="C0162"/>
    <s v="Customer 162"/>
    <s v="P017"/>
    <s v="Product B7"/>
    <d v="2025-08-11T00:00:00"/>
    <n v="3"/>
    <n v="144.35"/>
    <n v="433.05"/>
    <n v="0.1"/>
    <n v="0.02"/>
    <s v="B"/>
    <n v="144.35"/>
    <s v=""/>
    <s v=""/>
    <n v="389.745"/>
    <n v="7.7949000000000002"/>
    <s v="Yes"/>
    <b v="0"/>
  </r>
  <r>
    <s v="T202508-00263"/>
    <s v="S004"/>
    <x v="27"/>
    <s v="C0143"/>
    <s v="Customer 143"/>
    <s v="P017"/>
    <s v="Product B7"/>
    <d v="2025-08-09T00:00:00"/>
    <n v="10"/>
    <n v="144.35"/>
    <n v="1443.5"/>
    <n v="0.1"/>
    <n v="0.02"/>
    <s v="B"/>
    <n v="144.35"/>
    <s v=""/>
    <s v=""/>
    <n v="1299.1500000000001"/>
    <n v="25.983000000000004"/>
    <s v="Yes"/>
    <b v="0"/>
  </r>
  <r>
    <s v="T202508-00264"/>
    <s v="S024"/>
    <x v="12"/>
    <s v="C0219"/>
    <s v="Customer 219"/>
    <s v="P017"/>
    <s v="Product B7"/>
    <d v="2025-08-28T00:00:00"/>
    <n v="20"/>
    <n v="144.35"/>
    <n v="2887"/>
    <n v="0.1"/>
    <n v="0.02"/>
    <s v="B"/>
    <n v="144.35"/>
    <s v=""/>
    <s v=""/>
    <n v="2598.3000000000002"/>
    <n v="51.966000000000008"/>
    <s v="Yes"/>
    <b v="0"/>
  </r>
  <r>
    <s v="T202508-00265"/>
    <s v="S005"/>
    <x v="1"/>
    <s v="C0086"/>
    <s v="Customer 86"/>
    <s v="P003"/>
    <s v="Product A3"/>
    <d v="2025-08-05T00:00:00"/>
    <n v="22"/>
    <n v="123.65"/>
    <n v="2720.3"/>
    <n v="0.05"/>
    <n v="0.02"/>
    <s v="A"/>
    <n v="123.65"/>
    <s v=""/>
    <s v=""/>
    <n v="2584.2850000000003"/>
    <n v="51.685700000000004"/>
    <s v="Yes"/>
    <b v="0"/>
  </r>
  <r>
    <s v="T202508-00266"/>
    <s v="S030"/>
    <x v="4"/>
    <s v="C0090"/>
    <s v="Customer 90  "/>
    <s v="P008"/>
    <s v="Product A8"/>
    <d v="2025-08-23T00:00:00"/>
    <n v="21"/>
    <n v="114.99"/>
    <n v="2414.79"/>
    <n v="0.05"/>
    <n v="0.02"/>
    <s v="A"/>
    <n v="114.99"/>
    <s v=""/>
    <s v=""/>
    <n v="2294.0504999999998"/>
    <n v="45.881009999999996"/>
    <s v="Yes"/>
    <b v="0"/>
  </r>
  <r>
    <s v="T202508-00267"/>
    <s v="S022"/>
    <x v="19"/>
    <s v="C0101"/>
    <s v="Customer 101"/>
    <s v="P004"/>
    <s v="Product A4"/>
    <d v="2025-08-31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0268"/>
    <s v="S003"/>
    <x v="29"/>
    <s v="C0080"/>
    <s v=" Customer 80 "/>
    <s v="P014"/>
    <s v="Product B4"/>
    <d v="2025-08-26T00:00:00"/>
    <n v="21"/>
    <n v="91.13"/>
    <n v="1913.73"/>
    <n v="0.1"/>
    <n v="0.02"/>
    <s v="B"/>
    <n v="91.13"/>
    <s v=""/>
    <s v=""/>
    <n v="1722.357"/>
    <n v="34.447139999999997"/>
    <s v="Yes"/>
    <b v="0"/>
  </r>
  <r>
    <s v="T202508-00269"/>
    <s v="S011"/>
    <x v="16"/>
    <s v="C0209"/>
    <s v="Customer 209"/>
    <s v="P004"/>
    <s v="Product A4"/>
    <d v="2025-08-27T00:00:00"/>
    <n v="23"/>
    <n v="139.22"/>
    <n v="3202.06"/>
    <n v="0.08"/>
    <n v="0.02"/>
    <s v="A"/>
    <n v="139.22"/>
    <s v="Rebate_Error"/>
    <s v=""/>
    <n v="2945.8951999999999"/>
    <n v="58.917904"/>
    <s v="Yes"/>
    <b v="1"/>
  </r>
  <r>
    <s v="T202508-00271"/>
    <s v="S022"/>
    <x v="19"/>
    <s v="C0109"/>
    <s v="Customer 109"/>
    <s v="P013"/>
    <s v="Product B3"/>
    <d v="2025-08-12T00:00:00"/>
    <n v="1"/>
    <n v="194.87"/>
    <n v="194.87"/>
    <n v="0.1"/>
    <n v="0.02"/>
    <s v="B"/>
    <n v="194.87"/>
    <s v=""/>
    <s v=""/>
    <n v="175.38300000000001"/>
    <n v="3.5076600000000004"/>
    <s v="Yes"/>
    <b v="0"/>
  </r>
  <r>
    <s v="T202508-00272"/>
    <s v="S010"/>
    <x v="23"/>
    <s v="C0047"/>
    <s v="Customer 47"/>
    <s v="P028"/>
    <s v="Product C8"/>
    <d v="2025-08-31T00:00:00"/>
    <n v="11"/>
    <n v="88.32"/>
    <n v="971.52"/>
    <n v="0"/>
    <n v="0.02"/>
    <s v="C"/>
    <n v="88.32"/>
    <s v=""/>
    <s v=""/>
    <n v="971.52"/>
    <n v="19.430399999999999"/>
    <s v="Yes"/>
    <b v="0"/>
  </r>
  <r>
    <s v="T202508-00273"/>
    <s v="S025"/>
    <x v="11"/>
    <s v="C0125"/>
    <s v="Customer 125"/>
    <s v="P005"/>
    <s v="Product A5"/>
    <d v="2025-08-05T00:00:00"/>
    <n v="5"/>
    <n v="92.19"/>
    <n v="460.95"/>
    <n v="0.05"/>
    <n v="0.02"/>
    <s v="A"/>
    <n v="92.19"/>
    <s v=""/>
    <s v=""/>
    <n v="437.90249999999997"/>
    <n v="8.758049999999999"/>
    <s v="Yes"/>
    <b v="0"/>
  </r>
  <r>
    <s v="T202508-00274"/>
    <s v="S003"/>
    <x v="29"/>
    <s v="C0076"/>
    <s v="Customer 76"/>
    <s v="P023"/>
    <s v="Product C3"/>
    <d v="2025-08-17T00:00:00"/>
    <n v="4"/>
    <n v="37.18"/>
    <n v="148.72"/>
    <n v="0"/>
    <n v="0.02"/>
    <s v="C"/>
    <n v="37.18"/>
    <s v=""/>
    <s v=""/>
    <n v="148.72"/>
    <n v="2.9744000000000002"/>
    <s v="Yes"/>
    <b v="0"/>
  </r>
  <r>
    <s v="T202508-00275"/>
    <s v="S025"/>
    <x v="11"/>
    <s v="C0139"/>
    <s v="Customer 139"/>
    <s v="P022"/>
    <s v="Product C2"/>
    <d v="2025-08-02T00:00:00"/>
    <n v="17"/>
    <n v="50.51"/>
    <n v="858.67"/>
    <n v="0"/>
    <n v="0.02"/>
    <s v="C"/>
    <n v="50.51"/>
    <s v=""/>
    <s v=""/>
    <n v="858.67"/>
    <n v="17.173400000000001"/>
    <s v="Yes"/>
    <b v="0"/>
  </r>
  <r>
    <s v="T202508-00276"/>
    <s v="S022"/>
    <x v="19"/>
    <s v="C0087"/>
    <s v="Customer 87"/>
    <s v="P024"/>
    <s v="Product C4"/>
    <d v="2025-08-05T00:00:00"/>
    <n v="20"/>
    <n v="39.090000000000003"/>
    <n v="781.8"/>
    <n v="0"/>
    <n v="0.02"/>
    <s v="C"/>
    <n v="39.090000000000003"/>
    <s v=""/>
    <s v=""/>
    <n v="781.8"/>
    <n v="15.635999999999999"/>
    <s v="Yes"/>
    <b v="0"/>
  </r>
  <r>
    <s v="T202508-00278"/>
    <s v="S023"/>
    <x v="7"/>
    <s v="C0198"/>
    <s v="Customer 198"/>
    <s v="P016"/>
    <s v="Product B6"/>
    <d v="2025-08-24T00:00:00"/>
    <n v="6"/>
    <n v="176.86"/>
    <n v="1061.1600000000001"/>
    <n v="0.1"/>
    <n v="0.02"/>
    <s v="B"/>
    <n v="176.86"/>
    <s v=""/>
    <s v=""/>
    <n v="955.0440000000001"/>
    <n v="19.100880000000004"/>
    <s v="Yes"/>
    <b v="0"/>
  </r>
  <r>
    <s v="T202508-00279"/>
    <s v="S015"/>
    <x v="26"/>
    <s v="C0012"/>
    <s v="Customer 12"/>
    <s v="P011"/>
    <s v="Product B1"/>
    <d v="2025-08-24T00:00:00"/>
    <n v="22"/>
    <n v="176.7"/>
    <n v="3887.4"/>
    <n v="0.1"/>
    <n v="0.02"/>
    <s v="B"/>
    <n v="176.7"/>
    <s v=""/>
    <s v=""/>
    <n v="3498.66"/>
    <n v="69.973200000000006"/>
    <s v="Yes"/>
    <b v="0"/>
  </r>
  <r>
    <s v="T202508-00280"/>
    <s v="S008"/>
    <x v="13"/>
    <s v="C0114"/>
    <s v="Customer 114"/>
    <s v="P016"/>
    <s v="Product B6"/>
    <d v="2025-08-24T00:00:00"/>
    <n v="25"/>
    <n v="176.86"/>
    <n v="4421.5"/>
    <n v="0.1"/>
    <n v="0.02"/>
    <s v="B"/>
    <n v="176.86"/>
    <s v=""/>
    <s v=""/>
    <n v="3979.35"/>
    <n v="79.587000000000003"/>
    <s v="Yes"/>
    <b v="0"/>
  </r>
  <r>
    <s v="T202508-00282"/>
    <s v="S026"/>
    <x v="21"/>
    <s v="C0201"/>
    <s v="Customer 201"/>
    <s v="P012"/>
    <s v="Product B2"/>
    <d v="2025-08-12T00:00:00"/>
    <n v="7"/>
    <n v="120.83"/>
    <n v="845.81"/>
    <n v="0.1"/>
    <n v="0.02"/>
    <s v="B"/>
    <n v="120.83"/>
    <s v=""/>
    <s v=""/>
    <n v="761.22899999999993"/>
    <n v="15.22458"/>
    <s v="Yes"/>
    <b v="0"/>
  </r>
  <r>
    <s v="T202508-00283"/>
    <s v="S022"/>
    <x v="19"/>
    <s v="C0147"/>
    <s v="Customer 147"/>
    <s v="P030"/>
    <s v="Product C10"/>
    <d v="2025-08-25T00:00:00"/>
    <n v="15"/>
    <n v="44.71"/>
    <n v="670.65"/>
    <n v="0"/>
    <n v="0.02"/>
    <s v="C"/>
    <n v="44.71"/>
    <s v=""/>
    <s v=""/>
    <n v="670.65"/>
    <n v="13.413"/>
    <s v="Yes"/>
    <b v="0"/>
  </r>
  <r>
    <s v="T202508-00284"/>
    <s v="S010"/>
    <x v="23"/>
    <s v="C0200"/>
    <s v="Customer 200"/>
    <s v="P010"/>
    <s v="Product A10"/>
    <d v="2025-08-14T00:00:00"/>
    <n v="17"/>
    <n v="130.94"/>
    <n v="2225.98"/>
    <n v="0.05"/>
    <n v="0.02"/>
    <s v="A"/>
    <n v="130.94"/>
    <s v=""/>
    <s v=""/>
    <n v="2114.681"/>
    <n v="42.293620000000004"/>
    <s v="Yes"/>
    <b v="0"/>
  </r>
  <r>
    <s v="T202508-00285"/>
    <s v="S006"/>
    <x v="17"/>
    <s v="C0210"/>
    <s v="Customer 210  "/>
    <s v="P005"/>
    <s v="Product A5"/>
    <d v="2025-08-05T00:00:00"/>
    <n v="20"/>
    <n v="82.87"/>
    <n v="1657.4"/>
    <n v="0.05"/>
    <n v="0.02"/>
    <s v="A"/>
    <n v="92.19"/>
    <s v=""/>
    <s v=""/>
    <n v="1574.5300000000002"/>
    <n v="31.490600000000004"/>
    <s v="Yes"/>
    <b v="0"/>
  </r>
  <r>
    <s v="T202508-00286"/>
    <s v="S028"/>
    <x v="5"/>
    <s v="C0065"/>
    <s v="Customer 65"/>
    <s v="P002"/>
    <s v="Product A2"/>
    <d v="2025-08-28T00:00:00"/>
    <n v="16"/>
    <n v="77.5"/>
    <n v="1240"/>
    <n v="0.05"/>
    <n v="0.02"/>
    <s v="A"/>
    <n v="77.5"/>
    <s v=""/>
    <s v=""/>
    <n v="1178"/>
    <n v="23.56"/>
    <s v="Yes"/>
    <b v="0"/>
  </r>
  <r>
    <s v="T202508-00287"/>
    <s v="S012"/>
    <x v="24"/>
    <s v="C0142"/>
    <s v="Customer 142"/>
    <s v="P027"/>
    <s v="Product C7"/>
    <d v="2025-08-28T00:00:00"/>
    <n v="23"/>
    <n v="54.03"/>
    <n v="1242.69"/>
    <n v="0.05"/>
    <n v="0.02"/>
    <s v="C"/>
    <n v="54.03"/>
    <s v="Rebate_Error"/>
    <s v=""/>
    <n v="1180.5554999999999"/>
    <n v="23.61111"/>
    <s v="Yes"/>
    <b v="1"/>
  </r>
  <r>
    <s v="T202508-00288"/>
    <s v="S017"/>
    <x v="28"/>
    <s v="C0218"/>
    <s v="Customer 218"/>
    <s v="P004"/>
    <s v="Product A4"/>
    <d v="2025-08-25T00:00:00"/>
    <n v="3"/>
    <n v="139.22"/>
    <n v="417.66"/>
    <n v="0.05"/>
    <n v="0.02"/>
    <s v="A"/>
    <n v="139.22"/>
    <s v=""/>
    <s v=""/>
    <n v="396.77700000000004"/>
    <n v="7.9355400000000014"/>
    <s v="Yes"/>
    <b v="0"/>
  </r>
  <r>
    <s v="T202508-00289"/>
    <s v="S006"/>
    <x v="17"/>
    <s v="C0070"/>
    <s v="Customer 70"/>
    <s v="P012"/>
    <s v="Product B2"/>
    <d v="2025-08-05T00:00:00"/>
    <n v="17"/>
    <n v="120.83"/>
    <n v="2054.11"/>
    <n v="0.1"/>
    <n v="0.02"/>
    <s v="B"/>
    <n v="120.83"/>
    <s v=""/>
    <s v=""/>
    <n v="1848.6990000000001"/>
    <n v="36.973980000000005"/>
    <s v="Yes"/>
    <b v="0"/>
  </r>
  <r>
    <s v="T202508-00290"/>
    <s v="S027"/>
    <x v="3"/>
    <s v="C0112"/>
    <s v="Customer 112"/>
    <s v="P003"/>
    <s v="Product A3"/>
    <d v="2025-08-27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0291"/>
    <s v="S015"/>
    <x v="26"/>
    <s v="C0090"/>
    <s v="Customer 90"/>
    <s v="P027"/>
    <s v="Product C7"/>
    <d v="2025-08-02T00:00:00"/>
    <n v="14"/>
    <n v="54.03"/>
    <n v="756.42"/>
    <n v="0"/>
    <n v="0.02"/>
    <s v="C"/>
    <n v="54.03"/>
    <s v=""/>
    <s v=""/>
    <n v="756.42"/>
    <n v="15.128399999999999"/>
    <s v="Yes"/>
    <b v="0"/>
  </r>
  <r>
    <s v="T202508-00292"/>
    <s v="S013"/>
    <x v="9"/>
    <s v="C0129"/>
    <s v="Customer 129"/>
    <s v="P010"/>
    <s v="Product A10"/>
    <d v="2025-08-03T00:00:00"/>
    <n v="13"/>
    <n v="130.94"/>
    <n v="1702.22"/>
    <n v="0.05"/>
    <n v="0.02"/>
    <s v="A"/>
    <n v="130.94"/>
    <s v=""/>
    <s v=""/>
    <n v="1617.1089999999999"/>
    <n v="32.342179999999999"/>
    <s v="Yes"/>
    <b v="0"/>
  </r>
  <r>
    <s v="T202508-00293"/>
    <s v="S012"/>
    <x v="24"/>
    <s v="C0058"/>
    <s v=" Customer 58 "/>
    <s v="P001"/>
    <s v="Product A1"/>
    <d v="2025-08-27T00:00:00"/>
    <n v="4"/>
    <n v="113.94"/>
    <n v="455.76"/>
    <n v="0.05"/>
    <n v="0.02"/>
    <s v="A"/>
    <n v="113.94"/>
    <s v=""/>
    <s v=""/>
    <n v="432.97199999999998"/>
    <n v="8.65944"/>
    <s v="Yes"/>
    <b v="0"/>
  </r>
  <r>
    <s v="T202508-00294"/>
    <s v="S023"/>
    <x v="7"/>
    <s v="C0167"/>
    <s v="Customer 167"/>
    <s v="P009"/>
    <s v="Product A9"/>
    <d v="2025-08-05T00:00:00"/>
    <n v="5"/>
    <n v="72.040000000000006"/>
    <n v="360.2"/>
    <n v="0.05"/>
    <n v="0.02"/>
    <s v="A"/>
    <n v="72.040000000000006"/>
    <s v=""/>
    <s v=""/>
    <n v="342.19"/>
    <n v="6.8437999999999999"/>
    <s v="Yes"/>
    <b v="0"/>
  </r>
  <r>
    <s v="T202508-00295"/>
    <s v="S002"/>
    <x v="0"/>
    <s v="C0074"/>
    <s v="Customer 74"/>
    <s v="P026"/>
    <s v="Product C6"/>
    <d v="2025-08-23T00:00:00"/>
    <n v="16"/>
    <n v="63.32"/>
    <n v="1013.12"/>
    <n v="0"/>
    <n v="0.02"/>
    <s v="C"/>
    <n v="63.32"/>
    <s v=""/>
    <s v=""/>
    <n v="1013.12"/>
    <n v="20.2624"/>
    <s v="Yes"/>
    <b v="0"/>
  </r>
  <r>
    <s v="T202508-00296"/>
    <s v="S027"/>
    <x v="3"/>
    <s v="C0036"/>
    <s v="Customer 36"/>
    <s v="P019"/>
    <s v="Product B9"/>
    <d v="2025-08-15T00:00:00"/>
    <n v="16"/>
    <n v="139.5"/>
    <n v="2232"/>
    <n v="0.1"/>
    <n v="0.02"/>
    <s v="B"/>
    <n v="179.53"/>
    <s v=""/>
    <s v=""/>
    <n v="2008.8"/>
    <n v="40.176000000000002"/>
    <s v="Yes"/>
    <b v="0"/>
  </r>
  <r>
    <s v="T202508-00297"/>
    <s v="S020"/>
    <x v="2"/>
    <s v="C0002"/>
    <s v="Customer 2"/>
    <s v="P026"/>
    <s v="Product C6"/>
    <d v="2025-09-08T00:00:00"/>
    <n v="1"/>
    <n v="63.32"/>
    <n v="63.32"/>
    <n v="0"/>
    <n v="0.02"/>
    <s v="C"/>
    <n v="63.32"/>
    <s v=""/>
    <s v=""/>
    <n v="63.32"/>
    <n v="1.2664"/>
    <s v="Yes"/>
    <b v="0"/>
  </r>
  <r>
    <s v="T202508-00298"/>
    <s v="S007"/>
    <x v="25"/>
    <s v="C0214"/>
    <s v="Customer 214"/>
    <s v="P004"/>
    <s v="Product A4"/>
    <d v="2025-08-20T00:00:00"/>
    <n v="24"/>
    <n v="139.22"/>
    <n v="3341.28"/>
    <n v="0.05"/>
    <n v="0.02"/>
    <s v="A"/>
    <n v="139.22"/>
    <s v=""/>
    <s v=""/>
    <n v="3174.2160000000003"/>
    <n v="63.484320000000011"/>
    <s v="Yes"/>
    <b v="0"/>
  </r>
  <r>
    <s v="T202508-00299"/>
    <s v="S017"/>
    <x v="28"/>
    <s v="C0109"/>
    <s v="Customer 109"/>
    <s v="P003"/>
    <s v="Product A3"/>
    <d v="2025-08-08T00:00:00"/>
    <n v="10"/>
    <n v="123.65"/>
    <n v="1236.5"/>
    <n v="0.05"/>
    <n v="0.02"/>
    <s v="A"/>
    <n v="123.65"/>
    <s v=""/>
    <s v=""/>
    <n v="1174.675"/>
    <n v="23.493500000000001"/>
    <s v="Yes"/>
    <b v="0"/>
  </r>
  <r>
    <s v="T202508-00300"/>
    <s v="S010"/>
    <x v="23"/>
    <s v="C0032"/>
    <s v="Customer 32"/>
    <s v="P002"/>
    <s v="Product A2"/>
    <d v="2025-08-21T00:00:00"/>
    <n v="14"/>
    <n v="77.5"/>
    <n v="1085"/>
    <n v="0.05"/>
    <n v="0.02"/>
    <s v="A"/>
    <n v="77.5"/>
    <s v=""/>
    <s v=""/>
    <n v="1030.75"/>
    <n v="20.615000000000002"/>
    <s v="Yes"/>
    <b v="0"/>
  </r>
  <r>
    <s v="T202508-00301"/>
    <s v="S026"/>
    <x v="21"/>
    <s v="C0160"/>
    <s v="Customer 160"/>
    <s v="P012"/>
    <s v="Product B2"/>
    <d v="2025-08-27T00:00:00"/>
    <n v="4"/>
    <n v="120.83"/>
    <n v="483.32"/>
    <n v="0.1"/>
    <n v="0.02"/>
    <s v="B"/>
    <n v="120.83"/>
    <s v=""/>
    <s v=""/>
    <n v="434.988"/>
    <n v="8.6997599999999995"/>
    <s v="Yes"/>
    <b v="0"/>
  </r>
  <r>
    <s v="T202508-00302"/>
    <s v="S029"/>
    <x v="8"/>
    <s v="C0128"/>
    <s v="Customer 128"/>
    <s v="P015"/>
    <s v="Product B5"/>
    <d v="2025-08-21T00:00:00"/>
    <n v="1"/>
    <n v="181.7"/>
    <n v="181.7"/>
    <n v="0.1"/>
    <n v="0.02"/>
    <s v="B"/>
    <n v="181.7"/>
    <s v=""/>
    <s v=""/>
    <n v="163.53"/>
    <n v="3.2706"/>
    <s v="Yes"/>
    <b v="0"/>
  </r>
  <r>
    <s v="T202508-00304"/>
    <s v="S014"/>
    <x v="10"/>
    <s v="C0001"/>
    <s v="Customer 1"/>
    <s v="P016"/>
    <s v="Product B6"/>
    <d v="2025-08-19T00:00:00"/>
    <n v="8"/>
    <n v="176.86"/>
    <n v="1414.88"/>
    <n v="0.1"/>
    <n v="0.02"/>
    <s v="B"/>
    <n v="176.86"/>
    <s v=""/>
    <s v=""/>
    <n v="1273.3920000000001"/>
    <n v="25.467840000000002"/>
    <s v="Yes"/>
    <b v="0"/>
  </r>
  <r>
    <s v="T202508-00305"/>
    <s v="S014"/>
    <x v="10"/>
    <s v="C0048"/>
    <s v="Customer 48"/>
    <s v="P017"/>
    <s v="Product B7"/>
    <d v="2025-08-17T00:00:00"/>
    <n v="3"/>
    <n v="144.35"/>
    <n v="433.05"/>
    <n v="0.1"/>
    <n v="0.02"/>
    <s v="B"/>
    <n v="144.35"/>
    <s v=""/>
    <s v=""/>
    <n v="389.745"/>
    <n v="7.7949000000000002"/>
    <s v="Yes"/>
    <b v="0"/>
  </r>
  <r>
    <s v="T202508-00306"/>
    <s v="S012"/>
    <x v="24"/>
    <s v="C0018"/>
    <s v="Customer 18"/>
    <s v="P028"/>
    <s v="Product C8"/>
    <d v="2025-08-17T00:00:00"/>
    <n v="18"/>
    <n v="88.32"/>
    <n v="1589.76"/>
    <n v="0"/>
    <n v="0.02"/>
    <s v="C"/>
    <n v="88.32"/>
    <s v=""/>
    <s v=""/>
    <n v="1589.76"/>
    <n v="31.795200000000001"/>
    <s v="Yes"/>
    <b v="0"/>
  </r>
  <r>
    <s v="T202508-00307"/>
    <s v="S026"/>
    <x v="21"/>
    <s v="C0130"/>
    <s v="Customer 130"/>
    <s v="P014"/>
    <s v="Product B4"/>
    <d v="2025-08-28T00:00:00"/>
    <n v="13"/>
    <n v="91.13"/>
    <n v="1184.69"/>
    <n v="0.1"/>
    <n v="0.02"/>
    <s v="B"/>
    <n v="91.13"/>
    <s v=""/>
    <s v=""/>
    <n v="1066.221"/>
    <n v="21.32442"/>
    <s v="Yes"/>
    <b v="0"/>
  </r>
  <r>
    <s v="T202508-00308"/>
    <s v="S016"/>
    <x v="6"/>
    <s v="C0012"/>
    <s v="Customer 12"/>
    <s v="P016"/>
    <s v="Product B6"/>
    <d v="2025-08-09T00:00:00"/>
    <n v="12"/>
    <n v="176.86"/>
    <n v="2122.3200000000002"/>
    <n v="0.1"/>
    <n v="0.02"/>
    <s v="B"/>
    <n v="176.86"/>
    <s v=""/>
    <s v=""/>
    <n v="1910.0880000000002"/>
    <n v="38.201760000000007"/>
    <s v="Yes"/>
    <b v="0"/>
  </r>
  <r>
    <s v="T202508-00309"/>
    <s v="S024"/>
    <x v="12"/>
    <s v="C0005"/>
    <s v="Customer 5"/>
    <s v="P009"/>
    <s v="Product A9"/>
    <d v="2025-08-12T00:00:00"/>
    <n v="3"/>
    <n v="72.040000000000006"/>
    <n v="216.12"/>
    <n v="0.05"/>
    <n v="0.02"/>
    <s v="A"/>
    <n v="72.040000000000006"/>
    <s v=""/>
    <s v=""/>
    <n v="205.31399999999999"/>
    <n v="4.1062799999999999"/>
    <s v="Yes"/>
    <b v="0"/>
  </r>
  <r>
    <s v="T202508-00310"/>
    <s v="S008"/>
    <x v="13"/>
    <s v="C0188"/>
    <s v="Customer 188"/>
    <s v="P017"/>
    <s v="Product B7"/>
    <d v="2025-08-25T00:00:00"/>
    <n v="4"/>
    <n v="144.35"/>
    <n v="577.4"/>
    <n v="0.1"/>
    <n v="0.02"/>
    <s v="B"/>
    <n v="144.35"/>
    <s v=""/>
    <s v=""/>
    <n v="519.66"/>
    <n v="10.3932"/>
    <s v="Yes"/>
    <b v="0"/>
  </r>
  <r>
    <s v="T202508-00311"/>
    <s v="S019"/>
    <x v="15"/>
    <s v="C0189"/>
    <s v=" Customer 189 "/>
    <s v="P019"/>
    <s v="Product B9"/>
    <d v="2025-08-02T00:00:00"/>
    <n v="5"/>
    <n v="179.53"/>
    <n v="897.65"/>
    <n v="0.1"/>
    <n v="0.02"/>
    <s v="B"/>
    <n v="179.53"/>
    <s v=""/>
    <s v=""/>
    <n v="807.88499999999999"/>
    <n v="16.157699999999998"/>
    <s v="Yes"/>
    <b v="0"/>
  </r>
  <r>
    <s v="T202508-00312"/>
    <s v="S012"/>
    <x v="24"/>
    <s v="C0140"/>
    <s v="Customer 140"/>
    <s v="P009"/>
    <s v="Product A9"/>
    <d v="2025-08-06T00:00:00"/>
    <n v="21"/>
    <n v="72.040000000000006"/>
    <n v="1512.84"/>
    <n v="0.05"/>
    <n v="0.02"/>
    <s v="A"/>
    <n v="72.040000000000006"/>
    <s v=""/>
    <s v=""/>
    <n v="1437.1979999999999"/>
    <n v="28.743959999999998"/>
    <s v="Yes"/>
    <b v="0"/>
  </r>
  <r>
    <s v="T202508-00313"/>
    <s v="S027"/>
    <x v="3"/>
    <s v="C0200"/>
    <s v="Customer 200"/>
    <s v="P018"/>
    <s v="Product B8"/>
    <s v="08-16-25"/>
    <n v="23"/>
    <n v="106.56"/>
    <n v="2450.88"/>
    <n v="0.1"/>
    <n v="0.02"/>
    <s v="B"/>
    <n v="125.42"/>
    <s v=""/>
    <s v=""/>
    <n v="2205.7919999999999"/>
    <n v="44.115839999999999"/>
    <s v="Yes"/>
    <b v="0"/>
  </r>
  <r>
    <s v="T202508-00314"/>
    <s v="S021"/>
    <x v="18"/>
    <s v="C0047"/>
    <s v="Customer 47"/>
    <s v="P021"/>
    <s v="Product C1"/>
    <d v="2025-08-23T00:00:00"/>
    <n v="3"/>
    <n v="93.41"/>
    <n v="280.23"/>
    <n v="0"/>
    <n v="0.02"/>
    <s v="C"/>
    <n v="93.41"/>
    <s v=""/>
    <s v=""/>
    <n v="280.23"/>
    <n v="5.6046000000000005"/>
    <s v="Yes"/>
    <b v="0"/>
  </r>
  <r>
    <s v="T202508-00315"/>
    <s v="S025"/>
    <x v="11"/>
    <s v="C0118"/>
    <s v="Customer 118"/>
    <s v="P001"/>
    <s v="Product A1"/>
    <d v="2025-08-02T00:00:00"/>
    <n v="7"/>
    <n v="113.94"/>
    <n v="797.58"/>
    <n v="0.05"/>
    <n v="0.02"/>
    <s v="A"/>
    <n v="113.94"/>
    <s v=""/>
    <s v=""/>
    <n v="757.70100000000002"/>
    <n v="15.154020000000001"/>
    <s v="Yes"/>
    <b v="0"/>
  </r>
  <r>
    <s v="T202508-00316"/>
    <s v="S026"/>
    <x v="21"/>
    <s v="C0052"/>
    <s v="Customer 52"/>
    <s v="P025"/>
    <s v="Product C5"/>
    <d v="2025-08-30T00:00:00"/>
    <n v="11"/>
    <n v="87.21"/>
    <n v="959.31"/>
    <n v="0"/>
    <n v="0.02"/>
    <s v="C"/>
    <n v="87.21"/>
    <s v=""/>
    <s v=""/>
    <n v="959.31"/>
    <n v="19.186199999999999"/>
    <s v="Yes"/>
    <b v="0"/>
  </r>
  <r>
    <s v="T202508-00317"/>
    <s v="S010"/>
    <x v="23"/>
    <s v="C0132"/>
    <s v="Customer 132"/>
    <s v="P010"/>
    <s v="Product A10"/>
    <d v="2025-08-16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0318"/>
    <s v="S009"/>
    <x v="20"/>
    <s v="C0010"/>
    <s v="Customer 10"/>
    <s v="P019"/>
    <s v="Product B9"/>
    <d v="2025-08-10T00:00:00"/>
    <n v="7"/>
    <n v="179.53"/>
    <n v="1256.71"/>
    <n v="0.13"/>
    <n v="0.02"/>
    <s v="B"/>
    <n v="179.53"/>
    <s v="Rebate_Error"/>
    <s v=""/>
    <n v="1093.3377"/>
    <n v="21.866754"/>
    <s v="Yes"/>
    <b v="1"/>
  </r>
  <r>
    <s v="T202508-00319"/>
    <s v="S012"/>
    <x v="24"/>
    <s v="C0200"/>
    <s v="Customer 200"/>
    <s v="P002"/>
    <s v="Product A2"/>
    <d v="2025-08-11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0320"/>
    <s v="S009"/>
    <x v="20"/>
    <s v="C0032"/>
    <s v="Customer 32"/>
    <s v="P020"/>
    <s v="Product B10"/>
    <d v="2025-08-29T00:00:00"/>
    <n v="14"/>
    <n v="183.4"/>
    <n v="2567.6"/>
    <n v="0.1"/>
    <n v="0.02"/>
    <s v="B"/>
    <n v="183.4"/>
    <s v=""/>
    <s v=""/>
    <n v="2310.84"/>
    <n v="46.216800000000006"/>
    <s v="Yes"/>
    <b v="0"/>
  </r>
  <r>
    <s v="T202508-00321"/>
    <s v="S013"/>
    <x v="9"/>
    <s v="C0191"/>
    <s v=" Customer 191 "/>
    <s v="P011"/>
    <s v="Product B1"/>
    <d v="2025-08-11T00:00:00"/>
    <n v="13"/>
    <n v="176.7"/>
    <n v="2297.1"/>
    <n v="0.1"/>
    <n v="0.02"/>
    <s v="B"/>
    <n v="176.7"/>
    <s v=""/>
    <s v=""/>
    <n v="2067.39"/>
    <n v="41.347799999999999"/>
    <s v="Yes"/>
    <b v="0"/>
  </r>
  <r>
    <s v="T202508-00322"/>
    <s v="S006"/>
    <x v="17"/>
    <s v="C0128"/>
    <s v="Customer 128"/>
    <s v="P018"/>
    <s v="Product B8"/>
    <d v="2025-08-30T00:00:00"/>
    <n v="12"/>
    <n v="125.42"/>
    <n v="1505.04"/>
    <n v="0.1"/>
    <n v="0.02"/>
    <s v="B"/>
    <n v="125.42"/>
    <s v=""/>
    <s v=""/>
    <n v="1354.5360000000001"/>
    <n v="27.090720000000001"/>
    <s v="Yes"/>
    <b v="0"/>
  </r>
  <r>
    <s v="T202508-00323"/>
    <s v="S026"/>
    <x v="21"/>
    <s v="C0133"/>
    <s v="Customer 133"/>
    <s v="P007"/>
    <s v="Product A7"/>
    <d v="2025-08-24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0324"/>
    <s v="S014"/>
    <x v="10"/>
    <s v="C0021"/>
    <s v="Customer 21"/>
    <s v="P011"/>
    <s v="Product B1"/>
    <d v="2025-08-18T00:00:00"/>
    <n v="6"/>
    <n v="176.7"/>
    <n v="1060.2"/>
    <n v="0.1"/>
    <n v="0.02"/>
    <s v="B"/>
    <n v="176.7"/>
    <s v=""/>
    <s v=""/>
    <n v="954.18000000000006"/>
    <n v="19.083600000000001"/>
    <s v="Yes"/>
    <b v="0"/>
  </r>
  <r>
    <s v="T202508-00325"/>
    <s v="S010"/>
    <x v="23"/>
    <s v="C0083"/>
    <s v="Customer 83"/>
    <s v="P003"/>
    <s v="Product A3"/>
    <d v="2025-08-22T00:00:00"/>
    <n v="11"/>
    <n v="123.65"/>
    <n v="1360.15"/>
    <n v="0.05"/>
    <n v="0.02"/>
    <s v="A"/>
    <n v="123.65"/>
    <s v=""/>
    <s v=""/>
    <n v="1292.1425000000002"/>
    <n v="25.842850000000002"/>
    <s v="Yes"/>
    <b v="0"/>
  </r>
  <r>
    <s v="T202508-00326"/>
    <s v="S010"/>
    <x v="23"/>
    <s v="C0079"/>
    <s v="Customer 79"/>
    <s v="P012"/>
    <s v="Product B2"/>
    <d v="2025-08-14T00:00:00"/>
    <n v="23"/>
    <n v="120.83"/>
    <n v="2779.09"/>
    <n v="0.1"/>
    <n v="0.02"/>
    <s v="B"/>
    <n v="120.83"/>
    <s v=""/>
    <s v=""/>
    <n v="2501.181"/>
    <n v="50.023620000000001"/>
    <s v="Yes"/>
    <b v="0"/>
  </r>
  <r>
    <s v="T202508-00327"/>
    <s v="S006"/>
    <x v="17"/>
    <s v="C0177"/>
    <s v="Customer 177"/>
    <s v="P012"/>
    <s v="Product B2"/>
    <d v="2025-08-02T00:00:00"/>
    <n v="15"/>
    <n v="120.83"/>
    <n v="1812.45"/>
    <n v="0.1"/>
    <n v="0.02"/>
    <s v="B"/>
    <n v="120.83"/>
    <s v=""/>
    <s v=""/>
    <n v="1631.2049999999999"/>
    <n v="32.624099999999999"/>
    <s v="Yes"/>
    <b v="0"/>
  </r>
  <r>
    <s v="T202508-00328"/>
    <s v="S024"/>
    <x v="12"/>
    <s v="C0091"/>
    <s v="Customer 91"/>
    <s v="P016"/>
    <s v="Product B6"/>
    <d v="2025-08-09T00:00:00"/>
    <n v="14"/>
    <n v="176.86"/>
    <n v="2476.04"/>
    <n v="0.1"/>
    <n v="0.02"/>
    <s v="B"/>
    <n v="176.86"/>
    <s v=""/>
    <s v=""/>
    <n v="2228.4360000000001"/>
    <n v="44.568720000000006"/>
    <s v="Yes"/>
    <b v="0"/>
  </r>
  <r>
    <s v="T202508-00329"/>
    <s v="S021"/>
    <x v="18"/>
    <s v="C0203"/>
    <s v="Customer 203"/>
    <s v="P028"/>
    <s v="Product C8"/>
    <d v="2025-08-22T00:00:00"/>
    <n v="3"/>
    <n v="88.32"/>
    <n v="264.95999999999998"/>
    <n v="0"/>
    <n v="0.02"/>
    <s v="C"/>
    <n v="88.32"/>
    <s v=""/>
    <s v=""/>
    <n v="264.95999999999998"/>
    <n v="5.2991999999999999"/>
    <s v="Yes"/>
    <b v="0"/>
  </r>
  <r>
    <s v="T202508-00330"/>
    <s v="S021"/>
    <x v="18"/>
    <s v="C0104"/>
    <s v="Customer 104"/>
    <s v="P010"/>
    <s v="Product A10"/>
    <d v="2025-08-22T00:00:00"/>
    <n v="24"/>
    <n v="130.94"/>
    <n v="3142.56"/>
    <n v="0.05"/>
    <n v="0.02"/>
    <s v="A"/>
    <n v="130.94"/>
    <s v=""/>
    <s v=""/>
    <n v="2985.4319999999998"/>
    <n v="59.708639999999995"/>
    <s v="Yes"/>
    <b v="0"/>
  </r>
  <r>
    <s v="T202508-00331"/>
    <s v="S006"/>
    <x v="17"/>
    <s v="C0008"/>
    <s v="Customer 8"/>
    <s v="P004"/>
    <s v="Product A4"/>
    <s v="08-22-25"/>
    <n v="20"/>
    <n v="139.22"/>
    <n v="2784.4"/>
    <n v="0.05"/>
    <n v="0.02"/>
    <s v="A"/>
    <n v="139.22"/>
    <s v=""/>
    <s v=""/>
    <n v="2645.1800000000003"/>
    <n v="52.903600000000004"/>
    <s v="Yes"/>
    <b v="0"/>
  </r>
  <r>
    <s v="T202508-00332"/>
    <s v="S026"/>
    <x v="21"/>
    <s v="C0113"/>
    <s v="Customer 113"/>
    <s v="P001"/>
    <s v="Product A1"/>
    <d v="2025-08-08T00:00:00"/>
    <n v="3"/>
    <n v="113.94"/>
    <n v="341.82"/>
    <n v="0.05"/>
    <n v="0.02"/>
    <s v="A"/>
    <n v="113.94"/>
    <s v=""/>
    <s v=""/>
    <n v="324.72899999999998"/>
    <n v="6.49458"/>
    <s v="Yes"/>
    <b v="0"/>
  </r>
  <r>
    <s v="T202508-00333"/>
    <s v="S025"/>
    <x v="11"/>
    <s v="C0166"/>
    <s v="Customer 166"/>
    <s v="P010"/>
    <s v="Product A10"/>
    <d v="2025-08-31T00:00:00"/>
    <n v="13"/>
    <n v="130.94"/>
    <n v="1702.22"/>
    <n v="7.0000000000000007E-2"/>
    <n v="0.02"/>
    <s v="A"/>
    <n v="130.94"/>
    <s v="Rebate_Error"/>
    <s v=""/>
    <n v="1583.0645999999999"/>
    <n v="31.661292"/>
    <s v="Yes"/>
    <b v="1"/>
  </r>
  <r>
    <s v="T202508-00334"/>
    <s v="S019"/>
    <x v="15"/>
    <s v="C0009"/>
    <s v="Customer 9  "/>
    <s v="P016"/>
    <s v="Product B6"/>
    <d v="2025-08-15T00:00:00"/>
    <n v="22"/>
    <n v="176.86"/>
    <n v="3890.92"/>
    <n v="0.1"/>
    <n v="0.02"/>
    <s v="B"/>
    <n v="176.86"/>
    <s v=""/>
    <s v=""/>
    <n v="3501.828"/>
    <n v="70.036559999999994"/>
    <s v="Yes"/>
    <b v="0"/>
  </r>
  <r>
    <s v="T202508-00335"/>
    <s v="S012"/>
    <x v="24"/>
    <s v="C0096"/>
    <s v="Customer 96"/>
    <s v="P012"/>
    <s v="Product B2"/>
    <s v="08-19-25"/>
    <n v="3"/>
    <n v="120.83"/>
    <n v="362.49"/>
    <n v="0.1"/>
    <n v="0.02"/>
    <s v="B"/>
    <n v="120.83"/>
    <s v=""/>
    <s v=""/>
    <n v="326.24099999999999"/>
    <n v="6.5248200000000001"/>
    <s v="Yes"/>
    <b v="0"/>
  </r>
  <r>
    <s v="T202508-00336"/>
    <s v="S005"/>
    <x v="1"/>
    <s v="C0136"/>
    <s v="Customer 136"/>
    <s v="P010"/>
    <s v="Product A10"/>
    <d v="2025-08-21T00:00:00"/>
    <n v="11"/>
    <n v="130.94"/>
    <n v="1440.34"/>
    <n v="0.05"/>
    <n v="0.02"/>
    <s v="A"/>
    <n v="130.94"/>
    <s v=""/>
    <s v=""/>
    <n v="1368.3229999999999"/>
    <n v="27.366459999999996"/>
    <s v="Yes"/>
    <b v="0"/>
  </r>
  <r>
    <s v="T202508-00337"/>
    <s v="S009"/>
    <x v="20"/>
    <s v="C0064"/>
    <s v="Customer 64"/>
    <s v="P029"/>
    <s v="Product C9"/>
    <d v="2025-08-24T00:00:00"/>
    <n v="1"/>
    <n v="45.4"/>
    <n v="45.4"/>
    <n v="0"/>
    <n v="0.02"/>
    <s v="C"/>
    <n v="45.4"/>
    <s v=""/>
    <s v=""/>
    <n v="45.4"/>
    <n v="0.90800000000000003"/>
    <s v="Yes"/>
    <b v="0"/>
  </r>
  <r>
    <s v="T202508-00338"/>
    <s v="S006"/>
    <x v="17"/>
    <s v="C0128"/>
    <s v=" Customer 128 "/>
    <s v="P013"/>
    <s v="Product B3"/>
    <d v="2025-08-04T00:00:00"/>
    <n v="18"/>
    <n v="194.87"/>
    <n v="3507.66"/>
    <n v="0.1"/>
    <n v="0.02"/>
    <s v="B"/>
    <n v="194.87"/>
    <s v=""/>
    <s v=""/>
    <n v="3156.8939999999998"/>
    <n v="63.137879999999996"/>
    <s v="Yes"/>
    <b v="0"/>
  </r>
  <r>
    <s v="T202508-00339"/>
    <s v="S009"/>
    <x v="20"/>
    <s v="C0199"/>
    <s v="Customer 199"/>
    <s v="P007"/>
    <s v="Product A7"/>
    <d v="2025-08-07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0340"/>
    <s v="S020"/>
    <x v="2"/>
    <s v="C0074"/>
    <s v="Customer 74"/>
    <s v="P018"/>
    <s v="Product B8"/>
    <d v="2025-08-07T00:00:00"/>
    <n v="16"/>
    <n v="125.42"/>
    <n v="2006.72"/>
    <n v="0.1"/>
    <n v="0.02"/>
    <s v="B"/>
    <n v="125.42"/>
    <s v=""/>
    <s v=""/>
    <n v="1806.048"/>
    <n v="36.120960000000004"/>
    <s v="Yes"/>
    <b v="0"/>
  </r>
  <r>
    <s v="T202508-00341"/>
    <s v="S004"/>
    <x v="27"/>
    <s v="C0035"/>
    <s v="Customer 35"/>
    <s v="P023"/>
    <s v="Product C3"/>
    <d v="2025-08-06T00:00:00"/>
    <n v="15"/>
    <n v="37.18"/>
    <n v="557.70000000000005"/>
    <n v="0"/>
    <n v="0.02"/>
    <s v="C"/>
    <n v="37.18"/>
    <s v=""/>
    <s v=""/>
    <n v="557.70000000000005"/>
    <n v="11.154000000000002"/>
    <s v="Yes"/>
    <b v="0"/>
  </r>
  <r>
    <s v="T202508-00342"/>
    <s v="S029"/>
    <x v="8"/>
    <s v="C0183"/>
    <s v="Customer 183"/>
    <s v="P012"/>
    <s v="Product B2"/>
    <d v="2025-08-26T00:00:00"/>
    <n v="3"/>
    <n v="120.83"/>
    <n v="362.49"/>
    <n v="0.1"/>
    <n v="0.02"/>
    <s v="B"/>
    <n v="120.83"/>
    <s v=""/>
    <s v=""/>
    <n v="326.24099999999999"/>
    <n v="6.5248200000000001"/>
    <s v="Yes"/>
    <b v="0"/>
  </r>
  <r>
    <s v="T202508-00343"/>
    <s v="S022"/>
    <x v="19"/>
    <s v="C0217"/>
    <s v="Customer 217"/>
    <s v="P030"/>
    <s v="Product C10"/>
    <d v="2025-08-12T00:00:00"/>
    <n v="22"/>
    <n v="35.07"/>
    <n v="771.54"/>
    <n v="0"/>
    <n v="0.02"/>
    <s v="C"/>
    <n v="44.71"/>
    <s v=""/>
    <s v=""/>
    <n v="771.54"/>
    <n v="15.4308"/>
    <s v="Yes"/>
    <b v="0"/>
  </r>
  <r>
    <s v="T202508-00344"/>
    <s v="S023"/>
    <x v="7"/>
    <s v="C0017"/>
    <s v="Customer 17"/>
    <s v="P014"/>
    <s v="Product B4"/>
    <d v="2025-08-29T00:00:00"/>
    <n v="10"/>
    <n v="91.13"/>
    <n v="911.3"/>
    <n v="0.12"/>
    <n v="0.02"/>
    <s v="B"/>
    <n v="91.13"/>
    <s v="Rebate_Error"/>
    <s v=""/>
    <n v="801.94399999999996"/>
    <n v="16.038879999999999"/>
    <s v="Yes"/>
    <b v="1"/>
  </r>
  <r>
    <s v="T202508-00345"/>
    <s v="S010"/>
    <x v="23"/>
    <s v="C0218"/>
    <s v="Customer 218  "/>
    <s v="P004"/>
    <s v="Product A4"/>
    <d v="2025-08-30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0346"/>
    <s v="S023"/>
    <x v="7"/>
    <s v="C0164"/>
    <s v="Customer 164"/>
    <s v="P005"/>
    <s v="Product A5"/>
    <d v="2025-08-17T00:00:00"/>
    <n v="12"/>
    <n v="92.19"/>
    <n v="1106.28"/>
    <n v="0.05"/>
    <n v="0.02"/>
    <s v="A"/>
    <n v="92.19"/>
    <s v=""/>
    <s v=""/>
    <n v="1050.9659999999999"/>
    <n v="21.019319999999997"/>
    <s v="Yes"/>
    <b v="0"/>
  </r>
  <r>
    <s v="T202508-00347"/>
    <s v="S008"/>
    <x v="13"/>
    <s v="C0032"/>
    <s v="Customer 32"/>
    <s v="P030"/>
    <s v="Product C10"/>
    <d v="2025-08-08T00:00:00"/>
    <n v="5"/>
    <n v="44.71"/>
    <n v="223.55"/>
    <n v="0.08"/>
    <n v="0.02"/>
    <s v="C"/>
    <n v="44.71"/>
    <s v="Rebate_Error"/>
    <s v=""/>
    <n v="205.666"/>
    <n v="4.1133199999999999"/>
    <s v="Yes"/>
    <b v="1"/>
  </r>
  <r>
    <s v="T202508-00348"/>
    <s v="S026"/>
    <x v="21"/>
    <s v="C0127"/>
    <s v="Customer 127  "/>
    <s v="P001"/>
    <s v="Product A1"/>
    <d v="2025-08-19T00:00:00"/>
    <n v="18"/>
    <n v="87.45"/>
    <n v="1574.1"/>
    <n v="0.05"/>
    <n v="0.02"/>
    <s v="A"/>
    <n v="113.94"/>
    <s v=""/>
    <s v=""/>
    <n v="1495.395"/>
    <n v="29.907900000000001"/>
    <s v="Yes"/>
    <b v="0"/>
  </r>
  <r>
    <s v="T202508-00349"/>
    <s v="S012"/>
    <x v="24"/>
    <s v="C0120"/>
    <s v="Customer 120"/>
    <s v="P021"/>
    <s v="Product C1"/>
    <d v="2025-08-05T00:00:00"/>
    <n v="18"/>
    <n v="65.44"/>
    <n v="1177.92"/>
    <n v="0.08"/>
    <n v="0.02"/>
    <s v="C"/>
    <n v="93.41"/>
    <s v="Rebate_Error"/>
    <s v="Price_Breach"/>
    <n v="1083.6864"/>
    <n v="21.673728000000001"/>
    <s v="Yes"/>
    <b v="1"/>
  </r>
  <r>
    <s v="T202508-00350"/>
    <s v="S020"/>
    <x v="2"/>
    <s v="C0023"/>
    <s v="Customer 23"/>
    <s v="P002"/>
    <s v="Product A2"/>
    <d v="2025-08-23T00:00:00"/>
    <n v="13"/>
    <n v="77.5"/>
    <n v="1007.5"/>
    <n v="0.05"/>
    <n v="0.02"/>
    <s v="A"/>
    <n v="77.5"/>
    <s v=""/>
    <s v=""/>
    <n v="957.125"/>
    <n v="19.142500000000002"/>
    <s v="Yes"/>
    <b v="0"/>
  </r>
  <r>
    <s v="T202508-00351"/>
    <s v="S024"/>
    <x v="12"/>
    <s v="C0123"/>
    <s v="Customer 123"/>
    <s v="P014"/>
    <s v="Product B4"/>
    <d v="2025-08-14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0352"/>
    <s v="S027"/>
    <x v="3"/>
    <s v="C0148"/>
    <s v="Customer 148  "/>
    <s v="P002"/>
    <s v="Product A2"/>
    <s v="08-21-25"/>
    <n v="11"/>
    <n v="77.5"/>
    <n v="852.5"/>
    <n v="0.05"/>
    <n v="0.02"/>
    <s v="A"/>
    <n v="77.5"/>
    <s v=""/>
    <s v=""/>
    <n v="809.875"/>
    <n v="16.197500000000002"/>
    <s v="Yes"/>
    <b v="0"/>
  </r>
  <r>
    <s v="T202508-00353"/>
    <s v="S003"/>
    <x v="29"/>
    <s v="C0116"/>
    <s v="Customer 116"/>
    <s v="P012"/>
    <s v="Product B2"/>
    <d v="2025-08-12T00:00:00"/>
    <n v="17"/>
    <n v="120.83"/>
    <n v="2054.11"/>
    <n v="0.1"/>
    <n v="0.02"/>
    <s v="B"/>
    <n v="120.83"/>
    <s v=""/>
    <s v=""/>
    <n v="1848.6990000000001"/>
    <n v="36.973980000000005"/>
    <s v="Yes"/>
    <b v="0"/>
  </r>
  <r>
    <s v="T202508-00354"/>
    <s v="S005"/>
    <x v="1"/>
    <s v="C0213"/>
    <s v="Customer 213"/>
    <s v="P020"/>
    <s v="Product B10"/>
    <d v="2025-08-19T00:00:00"/>
    <n v="21"/>
    <n v="183.4"/>
    <n v="3851.4"/>
    <n v="0.1"/>
    <n v="0.02"/>
    <s v="B"/>
    <n v="183.4"/>
    <s v=""/>
    <s v=""/>
    <n v="3466.26"/>
    <n v="69.325200000000009"/>
    <s v="Yes"/>
    <b v="0"/>
  </r>
  <r>
    <s v="T202508-00355"/>
    <s v="S006"/>
    <x v="17"/>
    <s v="C0197"/>
    <s v="Customer 197"/>
    <s v="P029"/>
    <s v="Product C9"/>
    <d v="2025-08-17T00:00:00"/>
    <n v="14"/>
    <n v="45.4"/>
    <n v="635.6"/>
    <n v="0"/>
    <n v="0.02"/>
    <s v="C"/>
    <n v="45.4"/>
    <s v=""/>
    <s v=""/>
    <n v="635.6"/>
    <n v="12.712000000000002"/>
    <s v="Yes"/>
    <b v="0"/>
  </r>
  <r>
    <s v="T202508-00356"/>
    <s v="S030"/>
    <x v="4"/>
    <s v="C0015"/>
    <s v="Customer 15"/>
    <s v="P022"/>
    <s v="Product C2"/>
    <d v="2025-08-05T00:00:00"/>
    <n v="17"/>
    <n v="50.51"/>
    <n v="858.67"/>
    <n v="0"/>
    <n v="0.02"/>
    <s v="C"/>
    <n v="50.51"/>
    <s v=""/>
    <s v=""/>
    <n v="858.67"/>
    <n v="17.173400000000001"/>
    <s v="Yes"/>
    <b v="0"/>
  </r>
  <r>
    <s v="T202508-00357"/>
    <s v="S010"/>
    <x v="23"/>
    <s v="C0043"/>
    <s v="Customer 43"/>
    <s v="P005"/>
    <s v="Product A5"/>
    <d v="2025-08-08T00:00:00"/>
    <n v="23"/>
    <n v="92.19"/>
    <n v="2120.37"/>
    <n v="0.05"/>
    <n v="0.02"/>
    <s v="A"/>
    <n v="92.19"/>
    <s v=""/>
    <s v=""/>
    <n v="2014.3515"/>
    <n v="40.287030000000001"/>
    <s v="Yes"/>
    <b v="0"/>
  </r>
  <r>
    <s v="T202508-00358"/>
    <s v="S012"/>
    <x v="24"/>
    <s v="C0133"/>
    <s v="Customer 133"/>
    <s v="P025"/>
    <s v="Product C5"/>
    <d v="2025-08-09T00:00:00"/>
    <n v="3"/>
    <n v="87.21"/>
    <n v="261.63"/>
    <n v="0"/>
    <n v="0.02"/>
    <s v="C"/>
    <n v="87.21"/>
    <s v=""/>
    <s v=""/>
    <n v="261.63"/>
    <n v="5.2325999999999997"/>
    <s v="Yes"/>
    <b v="0"/>
  </r>
  <r>
    <s v="T202508-00359"/>
    <s v="S007"/>
    <x v="25"/>
    <s v="C0163"/>
    <s v="Customer 163"/>
    <s v="P028"/>
    <s v="Product C8"/>
    <d v="2025-08-05T00:00:00"/>
    <n v="9"/>
    <n v="88.32"/>
    <n v="794.88"/>
    <n v="0"/>
    <n v="0.02"/>
    <s v="C"/>
    <n v="88.32"/>
    <s v=""/>
    <s v=""/>
    <n v="794.88"/>
    <n v="15.897600000000001"/>
    <s v="Yes"/>
    <b v="0"/>
  </r>
  <r>
    <s v="T202508-00360"/>
    <s v="S021"/>
    <x v="18"/>
    <s v="C0078"/>
    <s v="Customer 78"/>
    <s v="P016"/>
    <s v="Product B6"/>
    <d v="2025-08-17T00:00:00"/>
    <n v="3"/>
    <n v="176.86"/>
    <n v="530.58000000000004"/>
    <n v="0.1"/>
    <n v="0.02"/>
    <s v="B"/>
    <n v="176.86"/>
    <s v=""/>
    <s v=""/>
    <n v="477.52200000000005"/>
    <n v="9.5504400000000018"/>
    <s v="Yes"/>
    <b v="0"/>
  </r>
  <r>
    <s v="T202508-00361"/>
    <s v="S021"/>
    <x v="18"/>
    <s v="C0044"/>
    <s v="Customer 44"/>
    <s v="P015"/>
    <s v="Product B5"/>
    <d v="2025-08-05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0362"/>
    <s v="S006"/>
    <x v="17"/>
    <s v="C0169"/>
    <s v="Customer 169"/>
    <s v="P016"/>
    <s v="Product B6"/>
    <d v="2025-08-11T00:00:00"/>
    <n v="20"/>
    <n v="176.86"/>
    <n v="3537.2"/>
    <n v="0.1"/>
    <n v="0.02"/>
    <s v="B"/>
    <n v="176.86"/>
    <s v=""/>
    <s v=""/>
    <n v="3183.4799999999996"/>
    <n v="63.669599999999996"/>
    <s v="Yes"/>
    <b v="0"/>
  </r>
  <r>
    <s v="T202508-00363"/>
    <s v="S027"/>
    <x v="3"/>
    <s v="C0145"/>
    <s v="Customer 145"/>
    <s v="P002"/>
    <s v="Product A2"/>
    <d v="2025-08-03T00:00:00"/>
    <n v="1"/>
    <n v="77.5"/>
    <n v="77.5"/>
    <n v="7.0000000000000007E-2"/>
    <n v="0.02"/>
    <s v="A"/>
    <n v="77.5"/>
    <s v="Rebate_Error"/>
    <s v=""/>
    <n v="72.075000000000003"/>
    <n v="1.4415"/>
    <s v="Yes"/>
    <b v="1"/>
  </r>
  <r>
    <s v="T202508-00364"/>
    <s v="S002"/>
    <x v="0"/>
    <s v="C0165"/>
    <s v="Customer 165"/>
    <s v="P020"/>
    <s v="Product B10"/>
    <d v="2025-08-21T00:00:00"/>
    <n v="9"/>
    <n v="183.4"/>
    <n v="1650.6"/>
    <n v="0.1"/>
    <n v="0.02"/>
    <s v="B"/>
    <n v="183.4"/>
    <s v=""/>
    <s v=""/>
    <n v="1485.54"/>
    <n v="29.710799999999999"/>
    <s v="Yes"/>
    <b v="0"/>
  </r>
  <r>
    <s v="T202508-00365"/>
    <s v="S007"/>
    <x v="25"/>
    <s v="C0197"/>
    <s v="Customer 197"/>
    <s v="P015"/>
    <s v="Product B5"/>
    <d v="2025-08-21T00:00:00"/>
    <n v="20"/>
    <n v="181.7"/>
    <n v="3634"/>
    <n v="0.1"/>
    <n v="0.02"/>
    <s v="B"/>
    <n v="181.7"/>
    <s v=""/>
    <s v=""/>
    <n v="3270.6"/>
    <n v="65.412000000000006"/>
    <s v="Yes"/>
    <b v="0"/>
  </r>
  <r>
    <s v="T202508-00366"/>
    <s v="S001"/>
    <x v="14"/>
    <s v="C0128"/>
    <s v="Customer 128"/>
    <s v="P025"/>
    <s v="Product C5"/>
    <d v="2025-08-10T00:00:00"/>
    <n v="18"/>
    <n v="87.21"/>
    <n v="1569.78"/>
    <n v="0.05"/>
    <n v="0.02"/>
    <s v="C"/>
    <n v="87.21"/>
    <s v="Rebate_Error"/>
    <s v=""/>
    <n v="1491.2909999999999"/>
    <n v="29.82582"/>
    <s v="Yes"/>
    <b v="1"/>
  </r>
  <r>
    <s v="T202508-00367"/>
    <s v="S021"/>
    <x v="18"/>
    <s v="C0078"/>
    <s v="Customer 78"/>
    <s v="P013"/>
    <s v="Product B3"/>
    <d v="2025-08-13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0368"/>
    <s v="S010"/>
    <x v="23"/>
    <s v="C0117"/>
    <s v="Customer 117"/>
    <s v="P002"/>
    <s v="Product A2"/>
    <d v="2025-08-06T00:00:00"/>
    <n v="2"/>
    <n v="77.5"/>
    <n v="155"/>
    <n v="7.0000000000000007E-2"/>
    <n v="0.02"/>
    <s v="A"/>
    <n v="77.5"/>
    <s v="Rebate_Error"/>
    <s v=""/>
    <n v="144.15"/>
    <n v="2.883"/>
    <s v="Yes"/>
    <b v="1"/>
  </r>
  <r>
    <s v="T202508-00369"/>
    <s v="S015"/>
    <x v="26"/>
    <s v="C0107"/>
    <s v="Customer 107"/>
    <s v="P013"/>
    <s v="Product B3"/>
    <d v="2025-08-11T00:00:00"/>
    <n v="7"/>
    <n v="194.87"/>
    <n v="1364.09"/>
    <n v="0.1"/>
    <n v="0.02"/>
    <s v="B"/>
    <n v="194.87"/>
    <s v=""/>
    <s v=""/>
    <n v="1227.681"/>
    <n v="24.553620000000002"/>
    <s v="Yes"/>
    <b v="0"/>
  </r>
  <r>
    <s v="T202508-00370"/>
    <s v="S020"/>
    <x v="2"/>
    <s v="C0037"/>
    <s v="Customer 37"/>
    <s v="P008"/>
    <s v="Product A8"/>
    <d v="2025-08-11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0371"/>
    <s v="S024"/>
    <x v="12"/>
    <s v="C0089"/>
    <s v="Customer 89"/>
    <s v="P029"/>
    <s v="Product C9"/>
    <d v="2025-08-25T00:00:00"/>
    <n v="5"/>
    <n v="45.4"/>
    <n v="227"/>
    <n v="0"/>
    <n v="0.02"/>
    <s v="C"/>
    <n v="45.4"/>
    <s v=""/>
    <s v=""/>
    <n v="227"/>
    <n v="4.54"/>
    <s v="Yes"/>
    <b v="0"/>
  </r>
  <r>
    <s v="T202508-00372"/>
    <s v="S012"/>
    <x v="24"/>
    <s v="C0132"/>
    <s v="Customer 132"/>
    <s v="P015"/>
    <s v="Product B5"/>
    <d v="2025-08-08T00:00:00"/>
    <n v="11"/>
    <n v="181.7"/>
    <n v="1998.7"/>
    <n v="0.1"/>
    <n v="0.02"/>
    <s v="B"/>
    <n v="181.7"/>
    <s v=""/>
    <s v=""/>
    <n v="1798.83"/>
    <n v="35.976599999999998"/>
    <s v="Yes"/>
    <b v="0"/>
  </r>
  <r>
    <s v="T202508-00373"/>
    <s v="S015"/>
    <x v="26"/>
    <s v="C0032"/>
    <s v="Customer 32"/>
    <s v="P007"/>
    <s v="Product A7"/>
    <d v="2025-08-05T00:00:00"/>
    <n v="8"/>
    <n v="52.65"/>
    <n v="421.2"/>
    <n v="0.09"/>
    <n v="0.02"/>
    <s v="A"/>
    <n v="52.65"/>
    <s v="Rebate_Error"/>
    <s v=""/>
    <n v="383.29199999999997"/>
    <n v="7.6658399999999993"/>
    <s v="Yes"/>
    <b v="1"/>
  </r>
  <r>
    <s v="T202508-00374"/>
    <s v="S004"/>
    <x v="27"/>
    <s v="C0013"/>
    <s v="Customer 13"/>
    <s v="P008"/>
    <s v="Product A8"/>
    <d v="2025-08-28T00:00:00"/>
    <n v="13"/>
    <n v="114.99"/>
    <n v="1494.87"/>
    <n v="0.05"/>
    <n v="0.02"/>
    <s v="A"/>
    <n v="114.99"/>
    <s v=""/>
    <s v=""/>
    <n v="1420.1264999999999"/>
    <n v="28.402529999999999"/>
    <s v="Yes"/>
    <b v="0"/>
  </r>
  <r>
    <s v="T202508-00375"/>
    <s v="S020"/>
    <x v="2"/>
    <s v="C0108"/>
    <s v="Customer 108"/>
    <s v="P007"/>
    <s v="Product A7"/>
    <d v="2025-08-27T00:00:00"/>
    <n v="6"/>
    <n v="52.65"/>
    <n v="315.89999999999998"/>
    <n v="0.05"/>
    <n v="0.02"/>
    <s v="A"/>
    <n v="52.65"/>
    <s v=""/>
    <s v=""/>
    <n v="300.10499999999996"/>
    <n v="6.0020999999999995"/>
    <s v="Yes"/>
    <b v="0"/>
  </r>
  <r>
    <s v="T202508-00376"/>
    <s v="S011"/>
    <x v="16"/>
    <s v="C0148"/>
    <s v="Customer 148"/>
    <s v="P019"/>
    <s v="Product B9"/>
    <d v="2025-08-25T00:00:00"/>
    <n v="7"/>
    <n v="179.53"/>
    <n v="1256.71"/>
    <n v="0.1"/>
    <n v="0.02"/>
    <s v="B"/>
    <n v="179.53"/>
    <s v=""/>
    <s v=""/>
    <n v="1131.039"/>
    <n v="22.62078"/>
    <s v="Yes"/>
    <b v="0"/>
  </r>
  <r>
    <s v="T202508-00377"/>
    <s v="S006"/>
    <x v="17"/>
    <s v="C0128"/>
    <s v="Customer 128"/>
    <s v="P030"/>
    <s v="Product C10"/>
    <d v="2025-08-16T00:00:00"/>
    <n v="15"/>
    <n v="44.71"/>
    <n v="670.65"/>
    <n v="0"/>
    <n v="0.02"/>
    <s v="C"/>
    <n v="44.71"/>
    <s v=""/>
    <s v=""/>
    <n v="670.65"/>
    <n v="13.413"/>
    <s v="Yes"/>
    <b v="0"/>
  </r>
  <r>
    <s v="T202508-00378"/>
    <s v="S029"/>
    <x v="8"/>
    <s v="C0079"/>
    <s v="Customer 79"/>
    <s v="P013"/>
    <s v="Product B3"/>
    <d v="2025-08-31T00:00:00"/>
    <n v="3"/>
    <n v="194.87"/>
    <n v="584.61"/>
    <n v="0.1"/>
    <n v="0.02"/>
    <s v="B"/>
    <n v="194.87"/>
    <s v=""/>
    <s v=""/>
    <n v="526.149"/>
    <n v="10.52298"/>
    <s v="Yes"/>
    <b v="0"/>
  </r>
  <r>
    <s v="T202508-00379"/>
    <s v="S013"/>
    <x v="9"/>
    <s v="C0130"/>
    <s v="Customer 130"/>
    <s v="P012"/>
    <s v="Product B2"/>
    <d v="2025-08-07T00:00:00"/>
    <n v="8"/>
    <n v="120.83"/>
    <n v="966.64"/>
    <n v="0.1"/>
    <n v="0.02"/>
    <s v="B"/>
    <n v="120.83"/>
    <s v=""/>
    <s v=""/>
    <n v="869.976"/>
    <n v="17.399519999999999"/>
    <s v="Yes"/>
    <b v="0"/>
  </r>
  <r>
    <s v="T202508-00380"/>
    <s v="S019"/>
    <x v="15"/>
    <s v="C0091"/>
    <s v="Customer 91"/>
    <s v="P002"/>
    <s v="Product A2"/>
    <d v="2025-08-16T00:00:00"/>
    <n v="10"/>
    <n v="77.5"/>
    <n v="775"/>
    <n v="0.05"/>
    <n v="0.02"/>
    <s v="A"/>
    <n v="77.5"/>
    <s v=""/>
    <s v=""/>
    <n v="736.25"/>
    <n v="14.725"/>
    <s v="Yes"/>
    <b v="0"/>
  </r>
  <r>
    <s v="T202508-00381"/>
    <s v="S020"/>
    <x v="2"/>
    <s v="C0216"/>
    <s v="Customer 216"/>
    <s v="P017"/>
    <s v="Product B7"/>
    <d v="2025-08-10T00:00:00"/>
    <n v="16"/>
    <n v="144.35"/>
    <n v="2309.6"/>
    <n v="0.1"/>
    <n v="0.02"/>
    <s v="B"/>
    <n v="144.35"/>
    <s v=""/>
    <s v=""/>
    <n v="2078.64"/>
    <n v="41.572800000000001"/>
    <s v="Yes"/>
    <b v="0"/>
  </r>
  <r>
    <s v="T202508-00382"/>
    <s v="S018"/>
    <x v="22"/>
    <s v="C0003"/>
    <s v="Customer 3  "/>
    <s v="P023"/>
    <s v="Product C3"/>
    <d v="2025-08-05T00:00:00"/>
    <n v="14"/>
    <n v="37.18"/>
    <n v="520.52"/>
    <n v="0"/>
    <n v="0.02"/>
    <s v="C"/>
    <n v="37.18"/>
    <s v=""/>
    <s v=""/>
    <n v="520.52"/>
    <n v="10.410399999999999"/>
    <s v="Yes"/>
    <b v="0"/>
  </r>
  <r>
    <s v="T202508-00383"/>
    <s v="S029"/>
    <x v="8"/>
    <s v="C0068"/>
    <s v="Customer 68"/>
    <s v="P019"/>
    <s v="Product B9"/>
    <d v="2025-08-13T00:00:00"/>
    <n v="25"/>
    <n v="179.53"/>
    <n v="4488.25"/>
    <n v="0.1"/>
    <n v="0.02"/>
    <s v="B"/>
    <n v="179.53"/>
    <s v=""/>
    <s v=""/>
    <n v="4039.4250000000002"/>
    <n v="80.788499999999999"/>
    <s v="Yes"/>
    <b v="0"/>
  </r>
  <r>
    <s v="T202508-00384"/>
    <s v="S012"/>
    <x v="24"/>
    <s v="C0012"/>
    <s v="Customer 12"/>
    <s v="P011"/>
    <s v="Product B1"/>
    <d v="2025-08-18T00:00:00"/>
    <n v="19"/>
    <n v="176.7"/>
    <n v="3357.3"/>
    <n v="0.1"/>
    <n v="0.02"/>
    <s v="B"/>
    <n v="176.7"/>
    <s v=""/>
    <s v=""/>
    <n v="3021.57"/>
    <n v="60.431400000000004"/>
    <s v="Yes"/>
    <b v="0"/>
  </r>
  <r>
    <s v="T202508-00385"/>
    <s v="S007"/>
    <x v="25"/>
    <s v="C0093"/>
    <s v="Customer 93"/>
    <s v="P014"/>
    <s v="Product B4"/>
    <d v="2025-08-13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0386"/>
    <s v="S017"/>
    <x v="28"/>
    <s v="C0116"/>
    <s v="Customer 116"/>
    <s v="P020"/>
    <s v="Product B10"/>
    <d v="2025-08-27T00:00:00"/>
    <n v="9"/>
    <n v="183.4"/>
    <n v="1650.6"/>
    <n v="0.1"/>
    <n v="0.02"/>
    <s v="B"/>
    <n v="183.4"/>
    <s v=""/>
    <s v=""/>
    <n v="1485.54"/>
    <n v="29.710799999999999"/>
    <s v="Yes"/>
    <b v="0"/>
  </r>
  <r>
    <s v="T202508-00387"/>
    <s v="S020"/>
    <x v="2"/>
    <s v="C0175"/>
    <s v="Customer 175"/>
    <s v="P016"/>
    <s v="Product B6"/>
    <d v="2025-08-04T00:00:00"/>
    <n v="5"/>
    <n v="176.86"/>
    <n v="884.3"/>
    <n v="0.1"/>
    <n v="0.02"/>
    <s v="B"/>
    <n v="176.86"/>
    <s v=""/>
    <s v=""/>
    <n v="795.86999999999989"/>
    <n v="15.917399999999999"/>
    <s v="Yes"/>
    <b v="0"/>
  </r>
  <r>
    <s v="T202508-00388"/>
    <s v="S013"/>
    <x v="9"/>
    <s v="C0096"/>
    <s v="Customer 96"/>
    <s v="P020"/>
    <s v="Product B10"/>
    <d v="2025-08-18T00:00:00"/>
    <n v="11"/>
    <n v="183.4"/>
    <n v="2017.4"/>
    <n v="0.1"/>
    <n v="0.02"/>
    <s v="B"/>
    <n v="183.4"/>
    <s v=""/>
    <s v=""/>
    <n v="1815.66"/>
    <n v="36.313200000000002"/>
    <s v="Yes"/>
    <b v="0"/>
  </r>
  <r>
    <s v="T202508-00389"/>
    <s v="S012"/>
    <x v="24"/>
    <s v="C0194"/>
    <s v="Customer 194"/>
    <s v="P004"/>
    <s v="Product A4"/>
    <d v="2025-08-17T00:00:00"/>
    <n v="20"/>
    <n v="139.22"/>
    <n v="2784.4"/>
    <n v="0.05"/>
    <n v="0.02"/>
    <s v="A"/>
    <n v="139.22"/>
    <s v=""/>
    <s v=""/>
    <n v="2645.1800000000003"/>
    <n v="52.903600000000004"/>
    <s v="Yes"/>
    <b v="0"/>
  </r>
  <r>
    <s v="T202508-00390"/>
    <s v="S013"/>
    <x v="9"/>
    <s v="C0129"/>
    <s v="Customer 129"/>
    <s v="P002"/>
    <s v="Product A2"/>
    <d v="2025-08-05T00:00:00"/>
    <n v="2"/>
    <n v="77.5"/>
    <n v="155"/>
    <n v="0.05"/>
    <n v="0.02"/>
    <s v="A"/>
    <n v="77.5"/>
    <s v=""/>
    <s v=""/>
    <n v="147.25"/>
    <n v="2.9449999999999998"/>
    <s v="Yes"/>
    <b v="0"/>
  </r>
  <r>
    <s v="T202508-00391"/>
    <s v="S023"/>
    <x v="7"/>
    <s v="C0086"/>
    <s v="Customer 86"/>
    <s v="P021"/>
    <s v="Product C1"/>
    <d v="2025-08-15T00:00:00"/>
    <n v="17"/>
    <n v="93.41"/>
    <n v="1587.97"/>
    <n v="0"/>
    <n v="0.02"/>
    <s v="C"/>
    <n v="93.41"/>
    <s v=""/>
    <s v=""/>
    <n v="1587.97"/>
    <n v="31.759400000000003"/>
    <s v="Yes"/>
    <b v="0"/>
  </r>
  <r>
    <s v="T202508-00392"/>
    <s v="S005"/>
    <x v="1"/>
    <s v="C0156"/>
    <s v="Customer 156"/>
    <s v="P025"/>
    <s v="Product C5"/>
    <d v="2025-08-11T00:00:00"/>
    <n v="5"/>
    <n v="87.21"/>
    <n v="436.05"/>
    <n v="0"/>
    <n v="0.02"/>
    <s v="C"/>
    <n v="87.21"/>
    <s v=""/>
    <s v=""/>
    <n v="436.05"/>
    <n v="8.7210000000000001"/>
    <s v="Yes"/>
    <b v="0"/>
  </r>
  <r>
    <s v="T202508-00394"/>
    <s v="S024"/>
    <x v="12"/>
    <s v="C0216"/>
    <s v="Customer 216"/>
    <s v="P008"/>
    <s v="Product A8"/>
    <d v="2025-08-17T00:00:00"/>
    <n v="11"/>
    <n v="114.99"/>
    <n v="1264.8900000000001"/>
    <n v="0.05"/>
    <n v="0.02"/>
    <s v="A"/>
    <n v="114.99"/>
    <s v=""/>
    <s v=""/>
    <n v="1201.6455000000001"/>
    <n v="24.032910000000001"/>
    <s v="Yes"/>
    <b v="0"/>
  </r>
  <r>
    <s v="T202508-00395"/>
    <s v="S027"/>
    <x v="3"/>
    <s v="C0131"/>
    <s v="Customer 131"/>
    <s v="P014"/>
    <s v="Product B4"/>
    <d v="2025-08-19T00:00:00"/>
    <n v="23"/>
    <n v="91.13"/>
    <n v="2095.9899999999998"/>
    <n v="0.1"/>
    <n v="0.02"/>
    <s v="B"/>
    <n v="91.13"/>
    <s v=""/>
    <s v=""/>
    <n v="1886.3909999999998"/>
    <n v="37.727820000000001"/>
    <s v="Yes"/>
    <b v="0"/>
  </r>
  <r>
    <s v="T202508-00396"/>
    <s v="S010"/>
    <x v="23"/>
    <s v="C0122"/>
    <s v="Customer 122"/>
    <s v="P021"/>
    <s v="Product C1"/>
    <d v="2025-08-11T00:00:00"/>
    <n v="12"/>
    <n v="93.41"/>
    <n v="1120.92"/>
    <n v="0"/>
    <n v="0.02"/>
    <s v="C"/>
    <n v="93.41"/>
    <s v=""/>
    <s v=""/>
    <n v="1120.92"/>
    <n v="22.418400000000002"/>
    <s v="Yes"/>
    <b v="0"/>
  </r>
  <r>
    <s v="T202508-00397"/>
    <s v="S022"/>
    <x v="19"/>
    <s v="C0029"/>
    <s v="Customer 29"/>
    <s v="P029"/>
    <s v="Product C9"/>
    <d v="2025-08-10T00:00:00"/>
    <n v="19"/>
    <n v="45.4"/>
    <n v="862.6"/>
    <n v="0"/>
    <n v="0.02"/>
    <s v="C"/>
    <n v="45.4"/>
    <s v=""/>
    <s v=""/>
    <n v="862.6"/>
    <n v="17.252000000000002"/>
    <s v="Yes"/>
    <b v="0"/>
  </r>
  <r>
    <s v="T202508-00398"/>
    <s v="S026"/>
    <x v="21"/>
    <s v="C0186"/>
    <s v="Customer 186"/>
    <s v="P024"/>
    <s v="Product C4"/>
    <d v="2025-08-01T00:00:00"/>
    <n v="21"/>
    <n v="39.090000000000003"/>
    <n v="820.89"/>
    <n v="0"/>
    <n v="0.02"/>
    <s v="C"/>
    <n v="39.090000000000003"/>
    <s v=""/>
    <s v=""/>
    <n v="820.89"/>
    <n v="16.4178"/>
    <s v="Yes"/>
    <b v="0"/>
  </r>
  <r>
    <s v="T202508-00399"/>
    <s v="S020"/>
    <x v="2"/>
    <s v="C0122"/>
    <s v="Customer 122"/>
    <s v="P007"/>
    <s v="Product A7"/>
    <d v="2025-08-26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0400"/>
    <s v="S025"/>
    <x v="11"/>
    <s v="C0149"/>
    <s v="Customer 149"/>
    <s v="P015"/>
    <s v="Product B5"/>
    <d v="2025-08-02T00:00:00"/>
    <n v="24"/>
    <n v="181.7"/>
    <n v="4360.8"/>
    <n v="0.1"/>
    <n v="0.02"/>
    <s v="B"/>
    <n v="181.7"/>
    <s v=""/>
    <s v=""/>
    <n v="3924.7200000000003"/>
    <n v="78.494400000000013"/>
    <s v="Yes"/>
    <b v="0"/>
  </r>
  <r>
    <s v="T202508-00401"/>
    <s v="S019"/>
    <x v="15"/>
    <s v="C0123"/>
    <s v="Customer 123"/>
    <s v="P005"/>
    <s v="Product A5"/>
    <d v="2025-08-24T00:00:00"/>
    <n v="21"/>
    <n v="92.19"/>
    <n v="1935.99"/>
    <n v="0.05"/>
    <n v="0.02"/>
    <s v="A"/>
    <n v="92.19"/>
    <s v=""/>
    <s v=""/>
    <n v="1839.1904999999999"/>
    <n v="36.783810000000003"/>
    <s v="Yes"/>
    <b v="0"/>
  </r>
  <r>
    <s v="T202508-00402"/>
    <s v="S020"/>
    <x v="2"/>
    <s v="C0199"/>
    <s v="Customer 199"/>
    <s v="P023"/>
    <s v="Product C3"/>
    <d v="2025-08-27T00:00:00"/>
    <n v="5"/>
    <n v="37.18"/>
    <n v="185.9"/>
    <n v="0"/>
    <n v="0.02"/>
    <s v="C"/>
    <n v="37.18"/>
    <s v=""/>
    <s v=""/>
    <n v="185.9"/>
    <n v="3.718"/>
    <s v="Yes"/>
    <b v="0"/>
  </r>
  <r>
    <s v="T202508-00403"/>
    <s v="S022"/>
    <x v="19"/>
    <s v="C0063"/>
    <s v="Customer 63"/>
    <s v="P001"/>
    <s v="Product A1"/>
    <d v="2025-08-04T00:00:00"/>
    <n v="23"/>
    <n v="113.94"/>
    <n v="2620.62"/>
    <n v="0.05"/>
    <n v="0.02"/>
    <s v="A"/>
    <n v="113.94"/>
    <s v=""/>
    <s v=""/>
    <n v="2489.5889999999999"/>
    <n v="49.791780000000003"/>
    <s v="Yes"/>
    <b v="0"/>
  </r>
  <r>
    <s v="T202508-00404"/>
    <s v="S007"/>
    <x v="25"/>
    <s v="C0005"/>
    <s v="Customer 5  "/>
    <s v="P012"/>
    <s v="Product B2"/>
    <d v="2025-08-05T00:00:00"/>
    <n v="14"/>
    <n v="120.83"/>
    <n v="1691.62"/>
    <n v="0.1"/>
    <n v="0.02"/>
    <s v="B"/>
    <n v="120.83"/>
    <s v=""/>
    <s v=""/>
    <n v="1522.4579999999999"/>
    <n v="30.449159999999999"/>
    <s v="Yes"/>
    <b v="0"/>
  </r>
  <r>
    <s v="T202508-00405"/>
    <s v="S014"/>
    <x v="10"/>
    <s v="C0177"/>
    <s v="Customer 177"/>
    <s v="P006"/>
    <s v="Product A6"/>
    <d v="2025-08-25T00:00:00"/>
    <n v="17"/>
    <n v="71.86"/>
    <n v="1221.6199999999999"/>
    <n v="0.09"/>
    <n v="0.02"/>
    <s v="A"/>
    <n v="71.86"/>
    <s v="Rebate_Error"/>
    <s v=""/>
    <n v="1111.6741999999999"/>
    <n v="22.233484000000001"/>
    <s v="Yes"/>
    <b v="1"/>
  </r>
  <r>
    <s v="T202508-00406"/>
    <s v="S020"/>
    <x v="2"/>
    <s v="C0121"/>
    <s v="Customer 121"/>
    <s v="P024"/>
    <s v="Product C4"/>
    <d v="2025-08-24T00:00:00"/>
    <n v="24"/>
    <n v="39.090000000000003"/>
    <n v="938.16"/>
    <n v="0"/>
    <n v="0.02"/>
    <s v="C"/>
    <n v="39.090000000000003"/>
    <s v=""/>
    <s v=""/>
    <n v="938.16"/>
    <n v="18.763200000000001"/>
    <s v="Yes"/>
    <b v="0"/>
  </r>
  <r>
    <s v="T202508-00407"/>
    <s v="S002"/>
    <x v="0"/>
    <s v="C0181"/>
    <s v="Customer 181"/>
    <s v="P004"/>
    <s v="Product A4"/>
    <d v="2025-08-18T00:00:00"/>
    <n v="7"/>
    <n v="139.22"/>
    <n v="974.54"/>
    <n v="0.09"/>
    <n v="0.02"/>
    <s v="A"/>
    <n v="139.22"/>
    <s v="Rebate_Error"/>
    <s v=""/>
    <n v="886.83140000000003"/>
    <n v="17.736628"/>
    <s v="Yes"/>
    <b v="1"/>
  </r>
  <r>
    <s v="T202508-00408"/>
    <s v="S011"/>
    <x v="16"/>
    <s v="C0170"/>
    <s v="Customer 170"/>
    <s v="P012"/>
    <s v="Product B2"/>
    <d v="2025-08-11T00:00:00"/>
    <n v="13"/>
    <n v="120.83"/>
    <n v="1570.79"/>
    <n v="0.1"/>
    <n v="0.02"/>
    <s v="B"/>
    <n v="120.83"/>
    <s v=""/>
    <s v=""/>
    <n v="1413.711"/>
    <n v="28.27422"/>
    <s v="Yes"/>
    <b v="0"/>
  </r>
  <r>
    <s v="T202508-00409"/>
    <s v="S006"/>
    <x v="17"/>
    <s v="C0118"/>
    <s v="Customer 118"/>
    <s v="P026"/>
    <s v="Product C6"/>
    <d v="2025-08-18T00:00:00"/>
    <n v="11"/>
    <n v="52.61"/>
    <n v="578.71"/>
    <n v="0"/>
    <n v="0.02"/>
    <s v="C"/>
    <n v="63.32"/>
    <s v=""/>
    <s v=""/>
    <n v="578.71"/>
    <n v="11.574200000000001"/>
    <s v="Yes"/>
    <b v="0"/>
  </r>
  <r>
    <s v="T202508-00410"/>
    <s v="S012"/>
    <x v="24"/>
    <s v="C0174"/>
    <s v="Customer 174"/>
    <s v="P020"/>
    <s v="Product B10"/>
    <d v="2025-08-22T00:00:00"/>
    <n v="24"/>
    <n v="183.4"/>
    <n v="4401.6000000000004"/>
    <n v="0.1"/>
    <n v="0.02"/>
    <s v="B"/>
    <n v="183.4"/>
    <s v=""/>
    <s v=""/>
    <n v="3961.4400000000005"/>
    <n v="79.228800000000007"/>
    <s v="Yes"/>
    <b v="0"/>
  </r>
  <r>
    <s v="T202508-00411"/>
    <s v="S021"/>
    <x v="18"/>
    <s v="C0206"/>
    <s v="Customer 206"/>
    <s v="P018"/>
    <s v="Product B8"/>
    <d v="2025-08-16T00:00:00"/>
    <n v="20"/>
    <n v="107.7"/>
    <n v="2154"/>
    <n v="0.1"/>
    <n v="0.02"/>
    <s v="B"/>
    <n v="125.42"/>
    <s v=""/>
    <s v=""/>
    <n v="1938.6"/>
    <n v="38.771999999999998"/>
    <s v="Yes"/>
    <b v="0"/>
  </r>
  <r>
    <s v="T202508-00412"/>
    <s v="S007"/>
    <x v="25"/>
    <s v="C0064"/>
    <s v="Customer 64"/>
    <s v="P007"/>
    <s v="Product A7"/>
    <d v="2025-08-08T00:00:00"/>
    <n v="10"/>
    <n v="52.65"/>
    <n v="526.5"/>
    <n v="0.05"/>
    <n v="0.02"/>
    <s v="A"/>
    <n v="52.65"/>
    <s v=""/>
    <s v=""/>
    <n v="500.17500000000001"/>
    <n v="10.003500000000001"/>
    <s v="Yes"/>
    <b v="0"/>
  </r>
  <r>
    <s v="T202508-00413"/>
    <s v="S010"/>
    <x v="23"/>
    <s v="C0198"/>
    <s v="Customer 198"/>
    <s v="P008"/>
    <s v="Product A8"/>
    <d v="2025-08-23T00:00:00"/>
    <n v="7"/>
    <n v="114.99"/>
    <n v="804.93"/>
    <n v="0.05"/>
    <n v="0.02"/>
    <s v="A"/>
    <n v="114.99"/>
    <s v=""/>
    <s v=""/>
    <n v="764.68349999999998"/>
    <n v="15.293670000000001"/>
    <s v="Yes"/>
    <b v="0"/>
  </r>
  <r>
    <s v="T202508-00414"/>
    <s v="S023"/>
    <x v="7"/>
    <s v="C0126"/>
    <s v="Customer 126"/>
    <s v="P008"/>
    <s v="Product A8"/>
    <d v="2025-08-18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0416"/>
    <s v="S019"/>
    <x v="15"/>
    <s v="C0174"/>
    <s v="Customer 174"/>
    <s v="P014"/>
    <s v="Product B4"/>
    <d v="2025-08-27T00:00:00"/>
    <n v="13"/>
    <n v="91.13"/>
    <n v="1184.69"/>
    <n v="0.12"/>
    <n v="0.02"/>
    <s v="B"/>
    <n v="91.13"/>
    <s v="Rebate_Error"/>
    <s v=""/>
    <n v="1042.5272"/>
    <n v="20.850543999999999"/>
    <s v="Yes"/>
    <b v="1"/>
  </r>
  <r>
    <s v="T202508-00417"/>
    <s v="S012"/>
    <x v="24"/>
    <s v="C0198"/>
    <s v="Customer 198"/>
    <s v="P021"/>
    <s v="Product C1"/>
    <d v="2025-08-02T00:00:00"/>
    <n v="10"/>
    <n v="68.180000000000007"/>
    <n v="681.8"/>
    <n v="0"/>
    <n v="0.02"/>
    <s v="C"/>
    <n v="93.41"/>
    <s v=""/>
    <s v="Price_Breach"/>
    <n v="681.8"/>
    <n v="13.635999999999999"/>
    <s v="Yes"/>
    <b v="1"/>
  </r>
  <r>
    <s v="T202508-00419"/>
    <s v="S009"/>
    <x v="20"/>
    <s v="C0192"/>
    <s v="Customer 192"/>
    <s v="P012"/>
    <s v="Product B2"/>
    <d v="2025-08-27T00:00:00"/>
    <n v="7"/>
    <n v="120.83"/>
    <n v="845.81"/>
    <n v="0.1"/>
    <n v="0.02"/>
    <s v="B"/>
    <n v="120.83"/>
    <s v=""/>
    <s v=""/>
    <n v="761.22899999999993"/>
    <n v="15.22458"/>
    <s v="Yes"/>
    <b v="0"/>
  </r>
  <r>
    <s v="T202508-00420"/>
    <s v="S018"/>
    <x v="22"/>
    <s v="C0070"/>
    <s v="Customer 70"/>
    <s v="P027"/>
    <s v="Product C7"/>
    <d v="2025-08-09T00:00:00"/>
    <n v="23"/>
    <n v="54.03"/>
    <n v="1242.69"/>
    <n v="0"/>
    <n v="0.02"/>
    <s v="C"/>
    <n v="54.03"/>
    <s v=""/>
    <s v=""/>
    <n v="1242.69"/>
    <n v="24.853800000000003"/>
    <s v="Yes"/>
    <b v="0"/>
  </r>
  <r>
    <s v="T202508-00422"/>
    <s v="S008"/>
    <x v="13"/>
    <s v="C0013"/>
    <s v="Customer 13"/>
    <s v="P017"/>
    <s v="Product B7"/>
    <d v="2025-08-08T00:00:00"/>
    <n v="17"/>
    <n v="127.4"/>
    <n v="2165.8000000000002"/>
    <n v="0.1"/>
    <n v="0.02"/>
    <s v="B"/>
    <n v="144.35"/>
    <s v=""/>
    <s v=""/>
    <n v="1949.2200000000003"/>
    <n v="38.984400000000008"/>
    <s v="Yes"/>
    <b v="0"/>
  </r>
  <r>
    <s v="T202508-00423"/>
    <s v="S021"/>
    <x v="18"/>
    <s v="C0060"/>
    <s v="Customer 60"/>
    <s v="P002"/>
    <s v="Product A2"/>
    <d v="2025-08-11T00:00:00"/>
    <n v="14"/>
    <n v="77.5"/>
    <n v="1085"/>
    <n v="0.05"/>
    <n v="0.02"/>
    <s v="A"/>
    <n v="77.5"/>
    <s v=""/>
    <s v=""/>
    <n v="1030.75"/>
    <n v="20.615000000000002"/>
    <s v="Yes"/>
    <b v="0"/>
  </r>
  <r>
    <s v="T202508-00424"/>
    <s v="S023"/>
    <x v="7"/>
    <s v="C0121"/>
    <s v="Customer 121"/>
    <s v="P003"/>
    <s v="Product A3"/>
    <d v="2025-08-05T00:00:00"/>
    <n v="25"/>
    <n v="123.65"/>
    <n v="3091.25"/>
    <n v="0.05"/>
    <n v="0.02"/>
    <s v="A"/>
    <n v="123.65"/>
    <s v=""/>
    <s v=""/>
    <n v="2936.6875"/>
    <n v="58.733750000000001"/>
    <s v="Yes"/>
    <b v="0"/>
  </r>
  <r>
    <s v="T202508-00425"/>
    <s v="S001"/>
    <x v="14"/>
    <s v="C0141"/>
    <s v="Customer 141"/>
    <s v="P029"/>
    <s v="Product C9"/>
    <d v="2025-08-14T00:00:00"/>
    <n v="6"/>
    <n v="45.4"/>
    <n v="272.39999999999998"/>
    <n v="0"/>
    <n v="0.02"/>
    <s v="C"/>
    <n v="45.4"/>
    <s v=""/>
    <s v=""/>
    <n v="272.39999999999998"/>
    <n v="5.4479999999999995"/>
    <s v="Yes"/>
    <b v="0"/>
  </r>
  <r>
    <s v="T202508-00426"/>
    <s v="S021"/>
    <x v="18"/>
    <s v="C0122"/>
    <s v="Customer 122"/>
    <s v="P012"/>
    <s v="Product B2"/>
    <d v="2025-08-25T00:00:00"/>
    <n v="7"/>
    <n v="105.75"/>
    <n v="740.25"/>
    <n v="0.1"/>
    <n v="0.02"/>
    <s v="B"/>
    <n v="120.83"/>
    <s v=""/>
    <s v=""/>
    <n v="666.22500000000002"/>
    <n v="13.3245"/>
    <s v="Yes"/>
    <b v="0"/>
  </r>
  <r>
    <s v="T202508-00427"/>
    <s v="S010"/>
    <x v="23"/>
    <s v="C0083"/>
    <s v="Customer 83"/>
    <s v="P008"/>
    <s v="Product A8"/>
    <d v="2025-08-30T00:00:00"/>
    <n v="2"/>
    <n v="114.99"/>
    <n v="229.98"/>
    <n v="0.05"/>
    <n v="0.02"/>
    <s v="A"/>
    <n v="114.99"/>
    <s v=""/>
    <s v=""/>
    <n v="218.48099999999999"/>
    <n v="4.3696200000000003"/>
    <s v="Yes"/>
    <b v="0"/>
  </r>
  <r>
    <s v="T202508-00428"/>
    <s v="S025"/>
    <x v="11"/>
    <s v="C0023"/>
    <s v=" Customer 23 "/>
    <s v="P017"/>
    <s v="Product B7"/>
    <d v="2025-08-18T00:00:00"/>
    <n v="8"/>
    <n v="144.35"/>
    <n v="1154.8"/>
    <n v="0.1"/>
    <n v="0.02"/>
    <s v="B"/>
    <n v="144.35"/>
    <s v=""/>
    <s v=""/>
    <n v="1039.32"/>
    <n v="20.7864"/>
    <s v="Yes"/>
    <b v="0"/>
  </r>
  <r>
    <s v="T202508-00429"/>
    <s v="S024"/>
    <x v="12"/>
    <s v="C0186"/>
    <s v="Customer 186"/>
    <s v="P023"/>
    <s v="Product C3"/>
    <d v="2025-08-30T00:00:00"/>
    <n v="2"/>
    <n v="37.18"/>
    <n v="74.36"/>
    <n v="0"/>
    <n v="0.02"/>
    <s v="C"/>
    <n v="37.18"/>
    <s v=""/>
    <s v=""/>
    <n v="74.36"/>
    <n v="1.4872000000000001"/>
    <s v="Yes"/>
    <b v="0"/>
  </r>
  <r>
    <s v="T202508-00431"/>
    <s v="S030"/>
    <x v="4"/>
    <s v="C0010"/>
    <s v="Customer 10"/>
    <s v="P030"/>
    <s v="Product C10"/>
    <d v="2025-08-26T00:00:00"/>
    <n v="13"/>
    <n v="44.71"/>
    <n v="581.23"/>
    <n v="0"/>
    <n v="0.02"/>
    <s v="C"/>
    <n v="44.71"/>
    <s v=""/>
    <s v=""/>
    <n v="581.23"/>
    <n v="11.624600000000001"/>
    <s v="Yes"/>
    <b v="0"/>
  </r>
  <r>
    <s v="T202508-00432"/>
    <s v="S016"/>
    <x v="6"/>
    <s v="C0048"/>
    <s v="Customer 48"/>
    <s v="P027"/>
    <s v="Product C7"/>
    <d v="2025-08-29T00:00:00"/>
    <n v="10"/>
    <n v="54.03"/>
    <n v="540.29999999999995"/>
    <n v="0"/>
    <n v="0.02"/>
    <s v="C"/>
    <n v="54.03"/>
    <s v=""/>
    <s v=""/>
    <n v="540.29999999999995"/>
    <n v="10.805999999999999"/>
    <s v="Yes"/>
    <b v="0"/>
  </r>
  <r>
    <s v="T202508-00433"/>
    <s v="S002"/>
    <x v="0"/>
    <s v="C0003"/>
    <s v="Customer 3"/>
    <s v="P008"/>
    <s v="Product A8"/>
    <d v="2025-08-04T00:00:00"/>
    <n v="20"/>
    <n v="114.99"/>
    <n v="2299.8000000000002"/>
    <n v="0.05"/>
    <n v="0.02"/>
    <s v="A"/>
    <n v="114.99"/>
    <s v=""/>
    <s v=""/>
    <n v="2184.8100000000004"/>
    <n v="43.696200000000012"/>
    <s v="Yes"/>
    <b v="0"/>
  </r>
  <r>
    <s v="T202508-00434"/>
    <s v="S030"/>
    <x v="4"/>
    <s v="C0086"/>
    <s v="Customer 86"/>
    <s v="P008"/>
    <s v="Product A8"/>
    <d v="2025-08-18T00:00:00"/>
    <n v="21"/>
    <n v="114.99"/>
    <n v="2414.79"/>
    <n v="0.05"/>
    <n v="0.02"/>
    <s v="A"/>
    <n v="114.99"/>
    <s v=""/>
    <s v=""/>
    <n v="2294.0504999999998"/>
    <n v="45.881009999999996"/>
    <s v="Yes"/>
    <b v="0"/>
  </r>
  <r>
    <s v="T202508-00435"/>
    <s v="S017"/>
    <x v="28"/>
    <s v="C0127"/>
    <s v="Customer 127"/>
    <s v="P025"/>
    <s v="Product C5"/>
    <d v="2025-08-28T00:00:00"/>
    <n v="5"/>
    <n v="87.21"/>
    <n v="436.05"/>
    <n v="0"/>
    <n v="0.02"/>
    <s v="C"/>
    <n v="87.21"/>
    <s v=""/>
    <s v=""/>
    <n v="436.05"/>
    <n v="8.7210000000000001"/>
    <s v="Yes"/>
    <b v="0"/>
  </r>
  <r>
    <s v="T202508-00436"/>
    <s v="S017"/>
    <x v="28"/>
    <s v="C0120"/>
    <s v="Customer 120"/>
    <s v="P007"/>
    <s v="Product A7"/>
    <d v="2025-08-11T00:00:00"/>
    <n v="4"/>
    <n v="44.26"/>
    <n v="177.04"/>
    <n v="0.05"/>
    <n v="0.02"/>
    <s v="A"/>
    <n v="52.65"/>
    <s v=""/>
    <s v=""/>
    <n v="168.18799999999999"/>
    <n v="3.3637599999999996"/>
    <s v="Yes"/>
    <b v="0"/>
  </r>
  <r>
    <s v="T202508-00437"/>
    <s v="S006"/>
    <x v="17"/>
    <s v="C0188"/>
    <s v="Customer 188"/>
    <s v="P012"/>
    <s v="Product B2"/>
    <d v="2025-08-23T00:00:00"/>
    <n v="9"/>
    <n v="120.83"/>
    <n v="1087.47"/>
    <n v="0.1"/>
    <n v="0.02"/>
    <s v="B"/>
    <n v="120.83"/>
    <s v=""/>
    <s v=""/>
    <n v="978.72299999999996"/>
    <n v="19.574459999999998"/>
    <s v="Yes"/>
    <b v="0"/>
  </r>
  <r>
    <s v="T202508-00438"/>
    <s v="S006"/>
    <x v="17"/>
    <s v="C0004"/>
    <s v="Customer 4"/>
    <s v="P019"/>
    <s v="Product B9"/>
    <d v="2025-08-19T00:00:00"/>
    <n v="10"/>
    <n v="179.53"/>
    <n v="1795.3"/>
    <n v="0.1"/>
    <n v="0.02"/>
    <s v="B"/>
    <n v="179.53"/>
    <s v=""/>
    <s v=""/>
    <n v="1615.77"/>
    <n v="32.315399999999997"/>
    <s v="Yes"/>
    <b v="0"/>
  </r>
  <r>
    <s v="T202508-00439"/>
    <s v="S022"/>
    <x v="19"/>
    <s v="C0194"/>
    <s v="Customer 194"/>
    <s v="P005"/>
    <s v="Product A5"/>
    <d v="2025-08-28T00:00:00"/>
    <n v="20"/>
    <n v="92.19"/>
    <n v="1843.8"/>
    <n v="0.05"/>
    <n v="0.02"/>
    <s v="A"/>
    <n v="92.19"/>
    <s v=""/>
    <s v=""/>
    <n v="1751.61"/>
    <n v="35.032199999999996"/>
    <s v="Yes"/>
    <b v="0"/>
  </r>
  <r>
    <s v="T202508-00440"/>
    <s v="S021"/>
    <x v="18"/>
    <s v="C0104"/>
    <s v="Customer 104"/>
    <s v="P022"/>
    <s v="Product C2"/>
    <d v="2025-08-11T00:00:00"/>
    <n v="17"/>
    <n v="50.51"/>
    <n v="858.67"/>
    <n v="0"/>
    <n v="0.02"/>
    <s v="C"/>
    <n v="50.51"/>
    <s v=""/>
    <s v=""/>
    <n v="858.67"/>
    <n v="17.173400000000001"/>
    <s v="Yes"/>
    <b v="0"/>
  </r>
  <r>
    <s v="T202508-00441"/>
    <s v="S003"/>
    <x v="29"/>
    <s v="C0103"/>
    <s v="Customer 103"/>
    <s v="P017"/>
    <s v="Product B7"/>
    <d v="2025-08-05T00:00:00"/>
    <n v="6"/>
    <n v="144.35"/>
    <n v="866.1"/>
    <n v="0.1"/>
    <n v="0.02"/>
    <s v="B"/>
    <n v="144.35"/>
    <s v=""/>
    <s v=""/>
    <n v="779.49"/>
    <n v="15.5898"/>
    <s v="Yes"/>
    <b v="0"/>
  </r>
  <r>
    <s v="T202508-00442"/>
    <s v="S016"/>
    <x v="6"/>
    <s v="C0083"/>
    <s v="Customer 83"/>
    <s v="P027"/>
    <s v="Product C7"/>
    <d v="2025-08-09T00:00:00"/>
    <n v="1"/>
    <n v="54.03"/>
    <n v="54.03"/>
    <n v="0"/>
    <n v="0.02"/>
    <s v="C"/>
    <n v="54.03"/>
    <s v=""/>
    <s v=""/>
    <n v="54.03"/>
    <n v="1.0806"/>
    <s v="Yes"/>
    <b v="0"/>
  </r>
  <r>
    <s v="T202508-00444"/>
    <s v="S011"/>
    <x v="16"/>
    <s v="C0078"/>
    <s v="Customer 78"/>
    <s v="P015"/>
    <s v="Product B5"/>
    <d v="2025-08-01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0445"/>
    <s v="S009"/>
    <x v="20"/>
    <s v="C0168"/>
    <s v=" Customer 168 "/>
    <s v="P009"/>
    <s v="Product A9"/>
    <d v="2025-08-02T00:00:00"/>
    <n v="8"/>
    <n v="72.040000000000006"/>
    <n v="576.32000000000005"/>
    <n v="0.05"/>
    <n v="0.02"/>
    <s v="A"/>
    <n v="72.040000000000006"/>
    <s v=""/>
    <s v=""/>
    <n v="547.50400000000002"/>
    <n v="10.95008"/>
    <s v="Yes"/>
    <b v="0"/>
  </r>
  <r>
    <s v="T202508-00446"/>
    <s v="S022"/>
    <x v="19"/>
    <s v="C0031"/>
    <s v="Customer 31"/>
    <s v="P012"/>
    <s v="Product B2"/>
    <d v="2025-08-13T00:00:00"/>
    <n v="6"/>
    <n v="120.83"/>
    <n v="724.98"/>
    <n v="0.1"/>
    <n v="0.02"/>
    <s v="B"/>
    <n v="120.83"/>
    <s v=""/>
    <s v=""/>
    <n v="652.48199999999997"/>
    <n v="13.04964"/>
    <s v="Yes"/>
    <b v="0"/>
  </r>
  <r>
    <s v="T202508-00447"/>
    <s v="S022"/>
    <x v="19"/>
    <s v="C0129"/>
    <s v="Customer 129"/>
    <s v="P027"/>
    <s v="Product C7"/>
    <d v="2025-08-25T00:00:00"/>
    <n v="23"/>
    <n v="54.03"/>
    <n v="1242.69"/>
    <n v="0"/>
    <n v="0.02"/>
    <s v="C"/>
    <n v="54.03"/>
    <s v=""/>
    <s v=""/>
    <n v="1242.69"/>
    <n v="24.853800000000003"/>
    <s v="Yes"/>
    <b v="0"/>
  </r>
  <r>
    <s v="T202508-00448"/>
    <s v="S010"/>
    <x v="23"/>
    <s v="C0177"/>
    <s v="Customer 177"/>
    <s v="P003"/>
    <s v="Product A3"/>
    <d v="2025-08-12T00:00:00"/>
    <n v="10"/>
    <n v="123.65"/>
    <n v="1236.5"/>
    <n v="0.05"/>
    <n v="0.02"/>
    <s v="A"/>
    <n v="123.65"/>
    <s v=""/>
    <s v=""/>
    <n v="1174.675"/>
    <n v="23.493500000000001"/>
    <s v="Yes"/>
    <b v="0"/>
  </r>
  <r>
    <s v="T202508-00449"/>
    <s v="S020"/>
    <x v="2"/>
    <s v="C0057"/>
    <s v="Customer 57"/>
    <s v="P006"/>
    <s v="Product A6"/>
    <d v="2025-08-16T00:00:00"/>
    <n v="5"/>
    <n v="71.86"/>
    <n v="359.3"/>
    <n v="0.05"/>
    <n v="0.02"/>
    <s v="A"/>
    <n v="71.86"/>
    <s v=""/>
    <s v=""/>
    <n v="341.33500000000004"/>
    <n v="6.8267000000000007"/>
    <s v="Yes"/>
    <b v="0"/>
  </r>
  <r>
    <s v="T202508-00450"/>
    <s v="S005"/>
    <x v="1"/>
    <s v="C0117"/>
    <s v="Customer 117"/>
    <s v="P019"/>
    <s v="Product B9"/>
    <d v="2025-08-12T00:00:00"/>
    <n v="20"/>
    <n v="179.53"/>
    <n v="3590.6"/>
    <n v="0.1"/>
    <n v="0.02"/>
    <s v="B"/>
    <n v="179.53"/>
    <s v=""/>
    <s v=""/>
    <n v="3231.54"/>
    <n v="64.630799999999994"/>
    <s v="Yes"/>
    <b v="0"/>
  </r>
  <r>
    <s v="T202508-00451"/>
    <s v="S014"/>
    <x v="10"/>
    <s v="C0180"/>
    <s v="Customer 180"/>
    <s v="P014"/>
    <s v="Product B4"/>
    <d v="2025-08-25T00:00:00"/>
    <n v="16"/>
    <n v="73.52"/>
    <n v="1176.32"/>
    <n v="0.1"/>
    <n v="0.02"/>
    <s v="B"/>
    <n v="91.13"/>
    <s v=""/>
    <s v=""/>
    <n v="1058.6879999999999"/>
    <n v="21.173759999999998"/>
    <s v="Yes"/>
    <b v="0"/>
  </r>
  <r>
    <s v="T202508-00452"/>
    <s v="S018"/>
    <x v="22"/>
    <s v="C0206"/>
    <s v="Customer 206"/>
    <s v="P017"/>
    <s v="Product B7"/>
    <d v="2025-08-25T00:00:00"/>
    <n v="7"/>
    <n v="117.48"/>
    <n v="822.36"/>
    <n v="0.1"/>
    <n v="0.02"/>
    <s v="B"/>
    <n v="144.35"/>
    <s v=""/>
    <s v=""/>
    <n v="740.12400000000002"/>
    <n v="14.802480000000001"/>
    <s v="Yes"/>
    <b v="0"/>
  </r>
  <r>
    <s v="T202508-00453"/>
    <s v="S008"/>
    <x v="13"/>
    <s v="C0175"/>
    <s v="Customer 175"/>
    <s v="P019"/>
    <s v="Product B9"/>
    <d v="2025-08-17T00:00:00"/>
    <n v="3"/>
    <n v="179.53"/>
    <n v="538.59"/>
    <n v="0.1"/>
    <n v="0.02"/>
    <s v="B"/>
    <n v="179.53"/>
    <s v=""/>
    <s v=""/>
    <n v="484.73099999999999"/>
    <n v="9.6946200000000005"/>
    <s v="Yes"/>
    <b v="0"/>
  </r>
  <r>
    <s v="T202508-00454"/>
    <s v="S015"/>
    <x v="26"/>
    <s v="C0136"/>
    <s v="Customer 136"/>
    <s v="P018"/>
    <s v="Product B8"/>
    <d v="2025-08-30T00:00:00"/>
    <n v="3"/>
    <n v="125.42"/>
    <n v="376.26"/>
    <n v="0.1"/>
    <n v="0.02"/>
    <s v="B"/>
    <n v="125.42"/>
    <s v=""/>
    <s v=""/>
    <n v="338.63400000000001"/>
    <n v="6.7726800000000003"/>
    <s v="Yes"/>
    <b v="0"/>
  </r>
  <r>
    <s v="T202508-00455"/>
    <s v="S019"/>
    <x v="15"/>
    <s v="C0029"/>
    <s v="Customer 29  "/>
    <s v="P002"/>
    <s v="Product A2"/>
    <d v="2025-08-29T00:00:00"/>
    <n v="18"/>
    <n v="77.5"/>
    <n v="1395"/>
    <n v="0.05"/>
    <n v="0.02"/>
    <s v="A"/>
    <n v="77.5"/>
    <s v=""/>
    <s v=""/>
    <n v="1325.25"/>
    <n v="26.504999999999999"/>
    <s v="Yes"/>
    <b v="0"/>
  </r>
  <r>
    <s v="T202508-00456"/>
    <s v="S017"/>
    <x v="28"/>
    <s v="C0052"/>
    <s v="Customer 52"/>
    <s v="P015"/>
    <s v="Product B5"/>
    <d v="2025-08-06T00:00:00"/>
    <n v="5"/>
    <n v="181.7"/>
    <n v="908.5"/>
    <n v="0.1"/>
    <n v="0.02"/>
    <s v="B"/>
    <n v="181.7"/>
    <s v=""/>
    <s v=""/>
    <n v="817.65"/>
    <n v="16.353000000000002"/>
    <s v="Yes"/>
    <b v="0"/>
  </r>
  <r>
    <s v="T202508-00457"/>
    <s v="S011"/>
    <x v="16"/>
    <s v="C0219"/>
    <s v="Customer 219"/>
    <s v="P014"/>
    <s v="Product B4"/>
    <d v="2025-08-22T00:00:00"/>
    <n v="4"/>
    <n v="91.13"/>
    <n v="364.52"/>
    <n v="0.1"/>
    <n v="0.02"/>
    <s v="B"/>
    <n v="91.13"/>
    <s v=""/>
    <s v=""/>
    <n v="328.06799999999998"/>
    <n v="6.5613599999999996"/>
    <s v="Yes"/>
    <b v="0"/>
  </r>
  <r>
    <s v="T202508-00458"/>
    <s v="S007"/>
    <x v="25"/>
    <s v="C0184"/>
    <s v="Customer 184"/>
    <s v="P015"/>
    <s v="Product B5"/>
    <d v="2025-08-29T00:00:00"/>
    <n v="3"/>
    <n v="181.7"/>
    <n v="545.1"/>
    <n v="0.1"/>
    <n v="0.02"/>
    <s v="B"/>
    <n v="181.7"/>
    <s v=""/>
    <s v=""/>
    <n v="490.59000000000003"/>
    <n v="9.8118000000000016"/>
    <s v="Yes"/>
    <b v="0"/>
  </r>
  <r>
    <s v="T202508-00459"/>
    <s v="S017"/>
    <x v="28"/>
    <s v="C0115"/>
    <s v="Customer 115"/>
    <s v="P021"/>
    <s v="Product C1"/>
    <d v="2025-08-05T00:00:00"/>
    <n v="15"/>
    <n v="93.41"/>
    <n v="1401.15"/>
    <n v="0"/>
    <n v="0.02"/>
    <s v="C"/>
    <n v="93.41"/>
    <s v=""/>
    <s v=""/>
    <n v="1401.15"/>
    <n v="28.023000000000003"/>
    <s v="Yes"/>
    <b v="0"/>
  </r>
  <r>
    <s v="T202508-00460"/>
    <s v="S017"/>
    <x v="28"/>
    <s v="C0107"/>
    <s v="Customer 107"/>
    <s v="P012"/>
    <s v="Product B2"/>
    <d v="2025-08-18T00:00:00"/>
    <n v="2"/>
    <n v="120.83"/>
    <n v="241.66"/>
    <n v="0.1"/>
    <n v="0.02"/>
    <s v="B"/>
    <n v="120.83"/>
    <s v=""/>
    <s v=""/>
    <n v="217.494"/>
    <n v="4.3498799999999997"/>
    <s v="Yes"/>
    <b v="0"/>
  </r>
  <r>
    <s v="T202508-00461"/>
    <s v="S015"/>
    <x v="26"/>
    <s v="C0173"/>
    <s v="Customer 173"/>
    <s v="P021"/>
    <s v="Product C1"/>
    <d v="2025-08-01T00:00:00"/>
    <n v="24"/>
    <n v="72.209999999999994"/>
    <n v="1733.04"/>
    <n v="0"/>
    <n v="0.02"/>
    <s v="C"/>
    <n v="93.41"/>
    <s v=""/>
    <s v=""/>
    <n v="1733.04"/>
    <n v="34.660800000000002"/>
    <s v="Yes"/>
    <b v="0"/>
  </r>
  <r>
    <s v="T202508-00462"/>
    <s v="S013"/>
    <x v="9"/>
    <s v="C0066"/>
    <s v="Customer 66"/>
    <s v="P021"/>
    <s v="Product C1"/>
    <d v="2025-08-07T00:00:00"/>
    <n v="24"/>
    <n v="93.41"/>
    <n v="2241.84"/>
    <n v="0"/>
    <n v="0.02"/>
    <s v="C"/>
    <n v="93.41"/>
    <s v=""/>
    <s v=""/>
    <n v="2241.84"/>
    <n v="44.836800000000004"/>
    <s v="Yes"/>
    <b v="0"/>
  </r>
  <r>
    <s v="T202508-00463"/>
    <s v="S019"/>
    <x v="15"/>
    <s v="C0019"/>
    <s v="Customer 19"/>
    <s v="P002"/>
    <s v="Product A2"/>
    <d v="2025-08-23T00:00:00"/>
    <n v="12"/>
    <n v="77.5"/>
    <n v="930"/>
    <n v="0.05"/>
    <n v="0.02"/>
    <s v="A"/>
    <n v="77.5"/>
    <s v=""/>
    <s v=""/>
    <n v="883.5"/>
    <n v="17.670000000000002"/>
    <s v="Yes"/>
    <b v="0"/>
  </r>
  <r>
    <s v="T202508-00464"/>
    <s v="S003"/>
    <x v="29"/>
    <s v="C0139"/>
    <s v="Customer 139"/>
    <s v="P030"/>
    <s v="Product C10"/>
    <d v="2025-08-30T00:00:00"/>
    <n v="3"/>
    <n v="44.71"/>
    <n v="134.13"/>
    <n v="0"/>
    <n v="0.02"/>
    <s v="C"/>
    <n v="44.71"/>
    <s v=""/>
    <s v=""/>
    <n v="134.13"/>
    <n v="2.6825999999999999"/>
    <s v="Yes"/>
    <b v="0"/>
  </r>
  <r>
    <s v="T202508-00465"/>
    <s v="S016"/>
    <x v="6"/>
    <s v="C0009"/>
    <s v="Customer 9"/>
    <s v="P008"/>
    <s v="Product A8"/>
    <d v="2025-08-25T00:00:00"/>
    <n v="6"/>
    <n v="114.99"/>
    <n v="689.94"/>
    <n v="0.05"/>
    <n v="0.02"/>
    <s v="A"/>
    <n v="114.99"/>
    <s v=""/>
    <s v=""/>
    <n v="655.4430000000001"/>
    <n v="13.108860000000002"/>
    <s v="Yes"/>
    <b v="0"/>
  </r>
  <r>
    <s v="T202508-00466"/>
    <s v="S005"/>
    <x v="1"/>
    <s v="C0197"/>
    <s v="Customer 197"/>
    <s v="P017"/>
    <s v="Product B7"/>
    <d v="2025-08-21T00:00:00"/>
    <n v="24"/>
    <n v="144.35"/>
    <n v="3464.4"/>
    <n v="0.1"/>
    <n v="0.02"/>
    <s v="B"/>
    <n v="144.35"/>
    <s v=""/>
    <s v=""/>
    <n v="3117.96"/>
    <n v="62.359200000000001"/>
    <s v="Yes"/>
    <b v="0"/>
  </r>
  <r>
    <s v="T202508-00467"/>
    <s v="S014"/>
    <x v="10"/>
    <s v="C0096"/>
    <s v="Customer 96"/>
    <s v="P030"/>
    <s v="Product C10"/>
    <d v="2025-08-15T00:00:00"/>
    <n v="13"/>
    <n v="44.71"/>
    <n v="581.23"/>
    <n v="0"/>
    <n v="0.02"/>
    <s v="C"/>
    <n v="44.71"/>
    <s v=""/>
    <s v=""/>
    <n v="581.23"/>
    <n v="11.624600000000001"/>
    <s v="Yes"/>
    <b v="0"/>
  </r>
  <r>
    <s v="T202508-00468"/>
    <s v="S028"/>
    <x v="5"/>
    <s v="C0097"/>
    <s v="Customer 97"/>
    <s v="P010"/>
    <s v="Product A10"/>
    <d v="2025-08-31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0469"/>
    <s v="S022"/>
    <x v="19"/>
    <s v="C0139"/>
    <s v="Customer 139"/>
    <s v="P004"/>
    <s v="Product A4"/>
    <d v="2025-08-04T00:00:00"/>
    <n v="12"/>
    <n v="139.22"/>
    <n v="1670.64"/>
    <n v="0.05"/>
    <n v="0.02"/>
    <s v="A"/>
    <n v="139.22"/>
    <s v=""/>
    <s v=""/>
    <n v="1587.1080000000002"/>
    <n v="31.742160000000005"/>
    <s v="Yes"/>
    <b v="0"/>
  </r>
  <r>
    <s v="T202508-00470"/>
    <s v="S006"/>
    <x v="17"/>
    <s v="C0138"/>
    <s v="Customer 138"/>
    <s v="P010"/>
    <s v="Product A10"/>
    <d v="2025-08-24T00:00:00"/>
    <n v="5"/>
    <n v="130.94"/>
    <n v="654.70000000000005"/>
    <n v="0.09"/>
    <n v="0.02"/>
    <s v="A"/>
    <n v="130.94"/>
    <s v="Rebate_Error"/>
    <s v=""/>
    <n v="595.77700000000004"/>
    <n v="11.915540000000002"/>
    <s v="Yes"/>
    <b v="1"/>
  </r>
  <r>
    <s v="T202508-00471"/>
    <s v="S008"/>
    <x v="13"/>
    <s v="C0214"/>
    <s v="Customer 214"/>
    <s v="P001"/>
    <s v="Product A1"/>
    <d v="2025-08-10T00:00:00"/>
    <n v="1"/>
    <n v="113.94"/>
    <n v="113.94"/>
    <n v="0.05"/>
    <n v="0.02"/>
    <s v="A"/>
    <n v="113.94"/>
    <s v=""/>
    <s v=""/>
    <n v="108.24299999999999"/>
    <n v="2.16486"/>
    <s v="Yes"/>
    <b v="0"/>
  </r>
  <r>
    <s v="T202508-00473"/>
    <s v="S013"/>
    <x v="9"/>
    <s v="C0211"/>
    <s v="Customer 211"/>
    <s v="P006"/>
    <s v="Product A6"/>
    <d v="2025-08-12T00:00:00"/>
    <n v="15"/>
    <n v="71.86"/>
    <n v="1077.9000000000001"/>
    <n v="0.05"/>
    <n v="0.02"/>
    <s v="A"/>
    <n v="71.86"/>
    <s v=""/>
    <s v=""/>
    <n v="1024.0050000000001"/>
    <n v="20.480100000000004"/>
    <s v="Yes"/>
    <b v="0"/>
  </r>
  <r>
    <s v="T202508-00474"/>
    <s v="S005"/>
    <x v="1"/>
    <s v="C0071"/>
    <s v="Customer 71"/>
    <s v="P005"/>
    <s v="Product A5"/>
    <s v="08-25-25"/>
    <n v="24"/>
    <n v="92.19"/>
    <n v="2212.56"/>
    <n v="0.05"/>
    <n v="0.02"/>
    <s v="A"/>
    <n v="92.19"/>
    <s v=""/>
    <s v=""/>
    <n v="2101.9319999999998"/>
    <n v="42.038639999999994"/>
    <s v="Yes"/>
    <b v="0"/>
  </r>
  <r>
    <s v="T202508-00475"/>
    <s v="S004"/>
    <x v="27"/>
    <s v="C0009"/>
    <s v="Customer 9"/>
    <s v="P021"/>
    <s v="Product C1"/>
    <d v="2025-08-20T00:00:00"/>
    <n v="14"/>
    <n v="93.41"/>
    <n v="1307.74"/>
    <n v="0"/>
    <n v="0.02"/>
    <s v="C"/>
    <n v="93.41"/>
    <s v=""/>
    <s v=""/>
    <n v="1307.74"/>
    <n v="26.154800000000002"/>
    <s v="Yes"/>
    <b v="0"/>
  </r>
  <r>
    <s v="T202508-00476"/>
    <s v="S025"/>
    <x v="11"/>
    <s v="C0005"/>
    <s v="Customer 5"/>
    <s v="P007"/>
    <s v="Product A7"/>
    <d v="2025-08-04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0477"/>
    <s v="S020"/>
    <x v="2"/>
    <s v="C0009"/>
    <s v="Customer 9"/>
    <s v="P012"/>
    <s v="Product B2"/>
    <d v="2025-08-23T00:00:00"/>
    <n v="22"/>
    <n v="120.83"/>
    <n v="2658.26"/>
    <n v="0.1"/>
    <n v="0.02"/>
    <s v="B"/>
    <n v="120.83"/>
    <s v=""/>
    <s v=""/>
    <n v="2392.4340000000002"/>
    <n v="47.848680000000002"/>
    <s v="Yes"/>
    <b v="0"/>
  </r>
  <r>
    <s v="T202508-00478"/>
    <s v="S028"/>
    <x v="5"/>
    <s v="C0013"/>
    <s v="Customer 13"/>
    <s v="P007"/>
    <s v="Product A7"/>
    <d v="2025-08-13T00:00:00"/>
    <n v="2"/>
    <n v="52.65"/>
    <n v="105.3"/>
    <n v="0.05"/>
    <n v="0.02"/>
    <s v="A"/>
    <n v="52.65"/>
    <s v=""/>
    <s v=""/>
    <n v="100.035"/>
    <n v="2.0007000000000001"/>
    <s v="Yes"/>
    <b v="0"/>
  </r>
  <r>
    <s v="T202508-00479"/>
    <s v="S015"/>
    <x v="26"/>
    <s v="C0060"/>
    <s v="Customer 60"/>
    <s v="P014"/>
    <s v="Product B4"/>
    <d v="2025-08-28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0480"/>
    <s v="S025"/>
    <x v="11"/>
    <s v="C0015"/>
    <s v="Customer 15"/>
    <s v="P004"/>
    <s v="Product A4"/>
    <d v="2025-08-08T00:00:00"/>
    <n v="10"/>
    <n v="139.22"/>
    <n v="1392.2"/>
    <n v="0.05"/>
    <n v="0.02"/>
    <s v="A"/>
    <n v="139.22"/>
    <s v=""/>
    <s v=""/>
    <n v="1322.5900000000001"/>
    <n v="26.451800000000002"/>
    <s v="Yes"/>
    <b v="0"/>
  </r>
  <r>
    <s v="T202508-00481"/>
    <s v="S027"/>
    <x v="3"/>
    <s v="C0188"/>
    <s v="Customer 188"/>
    <s v="P015"/>
    <s v="Product B5"/>
    <d v="2025-08-20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0482"/>
    <s v="S025"/>
    <x v="11"/>
    <s v="C0173"/>
    <s v="Customer 173"/>
    <s v="P021"/>
    <s v="Product C1"/>
    <d v="2025-08-10T00:00:00"/>
    <n v="8"/>
    <n v="93.41"/>
    <n v="747.28"/>
    <n v="0"/>
    <n v="0.02"/>
    <s v="C"/>
    <n v="93.41"/>
    <s v=""/>
    <s v=""/>
    <n v="747.28"/>
    <n v="14.945599999999999"/>
    <s v="Yes"/>
    <b v="0"/>
  </r>
  <r>
    <s v="T202508-00483"/>
    <s v="S029"/>
    <x v="8"/>
    <s v="C0037"/>
    <s v="Customer 37"/>
    <s v="P030"/>
    <s v="Product C10"/>
    <d v="2025-08-08T00:00:00"/>
    <n v="17"/>
    <n v="44.71"/>
    <n v="760.07"/>
    <n v="0"/>
    <n v="0.02"/>
    <s v="C"/>
    <n v="44.71"/>
    <s v=""/>
    <s v=""/>
    <n v="760.07"/>
    <n v="15.201400000000001"/>
    <s v="Yes"/>
    <b v="0"/>
  </r>
  <r>
    <s v="T202508-00484"/>
    <s v="S014"/>
    <x v="10"/>
    <s v="C0077"/>
    <s v="Customer 77"/>
    <s v="P007"/>
    <s v="Product A7"/>
    <d v="2025-08-31T00:00:00"/>
    <n v="18"/>
    <n v="52.65"/>
    <n v="947.7"/>
    <n v="0.05"/>
    <n v="0.02"/>
    <s v="A"/>
    <n v="52.65"/>
    <s v=""/>
    <s v=""/>
    <n v="900.31500000000005"/>
    <n v="18.006300000000003"/>
    <s v="Yes"/>
    <b v="0"/>
  </r>
  <r>
    <s v="T202508-00485"/>
    <s v="S019"/>
    <x v="15"/>
    <s v="C0189"/>
    <s v="Customer 189"/>
    <s v="P026"/>
    <s v="Product C6"/>
    <d v="2025-08-22T00:00:00"/>
    <n v="21"/>
    <n v="48.12"/>
    <n v="1010.52"/>
    <n v="0"/>
    <n v="0.02"/>
    <s v="C"/>
    <n v="63.32"/>
    <s v=""/>
    <s v=""/>
    <n v="1010.52"/>
    <n v="20.2104"/>
    <s v="Yes"/>
    <b v="0"/>
  </r>
  <r>
    <s v="T202508-00486"/>
    <s v="S014"/>
    <x v="10"/>
    <s v="C0143"/>
    <s v="Customer 143  "/>
    <s v="P013"/>
    <s v="Product B3"/>
    <s v="08-31-25"/>
    <n v="12"/>
    <n v="194.87"/>
    <n v="2338.44"/>
    <n v="0.1"/>
    <n v="0.02"/>
    <s v="B"/>
    <n v="194.87"/>
    <s v=""/>
    <s v=""/>
    <n v="2104.596"/>
    <n v="42.091920000000002"/>
    <s v="Yes"/>
    <b v="0"/>
  </r>
  <r>
    <s v="T202508-00487"/>
    <s v="S021"/>
    <x v="18"/>
    <s v="C0172"/>
    <s v="Customer 172"/>
    <s v="P010"/>
    <s v="Product A10"/>
    <d v="2025-08-11T00:00:00"/>
    <n v="17"/>
    <n v="130.94"/>
    <n v="2225.98"/>
    <n v="0.05"/>
    <n v="0.02"/>
    <s v="A"/>
    <n v="130.94"/>
    <s v=""/>
    <s v=""/>
    <n v="2114.681"/>
    <n v="42.293620000000004"/>
    <s v="Yes"/>
    <b v="0"/>
  </r>
  <r>
    <s v="T202508-00488"/>
    <s v="S023"/>
    <x v="7"/>
    <s v="C0107"/>
    <s v="Customer 107"/>
    <s v="P011"/>
    <s v="Product B1"/>
    <d v="2025-08-13T00:00:00"/>
    <n v="10"/>
    <n v="176.7"/>
    <n v="1767"/>
    <n v="0.1"/>
    <n v="0.02"/>
    <s v="B"/>
    <n v="176.7"/>
    <s v=""/>
    <s v=""/>
    <n v="1590.3"/>
    <n v="31.806000000000001"/>
    <s v="Yes"/>
    <b v="0"/>
  </r>
  <r>
    <s v="T202508-00489"/>
    <s v="S006"/>
    <x v="17"/>
    <s v="C0194"/>
    <s v="Customer 194"/>
    <s v="P014"/>
    <s v="Product B4"/>
    <d v="2025-08-28T00:00:00"/>
    <n v="8"/>
    <n v="91.13"/>
    <n v="729.04"/>
    <n v="0.1"/>
    <n v="0.02"/>
    <s v="B"/>
    <n v="91.13"/>
    <s v=""/>
    <s v=""/>
    <n v="656.13599999999997"/>
    <n v="13.122719999999999"/>
    <s v="Yes"/>
    <b v="0"/>
  </r>
  <r>
    <s v="T202508-00490"/>
    <s v="S008"/>
    <x v="13"/>
    <s v="C0077"/>
    <s v="Customer 77"/>
    <s v="P023"/>
    <s v="Product C3"/>
    <d v="2025-08-26T00:00:00"/>
    <n v="5"/>
    <n v="37.18"/>
    <n v="185.9"/>
    <n v="0"/>
    <n v="0.02"/>
    <s v="C"/>
    <n v="37.18"/>
    <s v=""/>
    <s v=""/>
    <n v="185.9"/>
    <n v="3.718"/>
    <s v="Yes"/>
    <b v="0"/>
  </r>
  <r>
    <s v="T202508-00491"/>
    <s v="S015"/>
    <x v="26"/>
    <s v="C0015"/>
    <s v="Customer 15"/>
    <s v="P015"/>
    <s v="Product B5"/>
    <d v="2025-08-18T00:00:00"/>
    <n v="14"/>
    <n v="181.7"/>
    <n v="2543.8000000000002"/>
    <n v="0.1"/>
    <n v="0.02"/>
    <s v="B"/>
    <n v="181.7"/>
    <s v=""/>
    <s v=""/>
    <n v="2289.42"/>
    <n v="45.788400000000003"/>
    <s v="Yes"/>
    <b v="0"/>
  </r>
  <r>
    <s v="T202508-00492"/>
    <s v="S017"/>
    <x v="28"/>
    <s v="C0035"/>
    <s v="Customer 35"/>
    <s v="P010"/>
    <s v="Product A10"/>
    <d v="2025-08-07T00:00:00"/>
    <n v="9"/>
    <n v="130.94"/>
    <n v="1178.46"/>
    <n v="0.05"/>
    <n v="0.02"/>
    <s v="A"/>
    <n v="130.94"/>
    <s v=""/>
    <s v=""/>
    <n v="1119.537"/>
    <n v="22.390740000000001"/>
    <s v="Yes"/>
    <b v="0"/>
  </r>
  <r>
    <s v="T202508-00493"/>
    <s v="S011"/>
    <x v="16"/>
    <s v="C0166"/>
    <s v="Customer 166"/>
    <s v="P002"/>
    <s v="Product A2"/>
    <d v="2025-08-28T00:00:00"/>
    <n v="15"/>
    <n v="77.5"/>
    <n v="1162.5"/>
    <n v="0.08"/>
    <n v="0.02"/>
    <s v="A"/>
    <n v="77.5"/>
    <s v="Rebate_Error"/>
    <s v=""/>
    <n v="1069.5"/>
    <n v="21.39"/>
    <s v="Yes"/>
    <b v="1"/>
  </r>
  <r>
    <s v="T202508-00494"/>
    <s v="S012"/>
    <x v="24"/>
    <s v="C0024"/>
    <s v="Customer 24"/>
    <s v="P014"/>
    <s v="Product B4"/>
    <d v="2025-08-02T00:00:00"/>
    <n v="7"/>
    <n v="91.13"/>
    <n v="637.91"/>
    <n v="0.1"/>
    <n v="0.02"/>
    <s v="B"/>
    <n v="91.13"/>
    <s v=""/>
    <s v=""/>
    <n v="574.11899999999991"/>
    <n v="11.482379999999999"/>
    <s v="Yes"/>
    <b v="0"/>
  </r>
  <r>
    <s v="T202508-00495"/>
    <s v="S009"/>
    <x v="20"/>
    <s v="C0097"/>
    <s v="Customer 97"/>
    <s v="P017"/>
    <s v="Product B7"/>
    <d v="2025-08-02T00:00:00"/>
    <n v="20"/>
    <n v="144.35"/>
    <n v="2887"/>
    <n v="0.1"/>
    <n v="0.02"/>
    <s v="B"/>
    <n v="144.35"/>
    <s v=""/>
    <s v=""/>
    <n v="2598.3000000000002"/>
    <n v="51.966000000000008"/>
    <s v="Yes"/>
    <b v="0"/>
  </r>
  <r>
    <s v="T202508-00496"/>
    <s v="S028"/>
    <x v="5"/>
    <s v="C0019"/>
    <s v="Customer 19"/>
    <s v="P005"/>
    <s v="Product A5"/>
    <d v="2025-08-19T00:00:00"/>
    <n v="25"/>
    <n v="92.19"/>
    <n v="2304.75"/>
    <n v="0.08"/>
    <n v="0.02"/>
    <s v="A"/>
    <n v="92.19"/>
    <s v="Rebate_Error"/>
    <s v=""/>
    <n v="2120.37"/>
    <n v="42.407399999999996"/>
    <s v="Yes"/>
    <b v="1"/>
  </r>
  <r>
    <s v="T202508-00497"/>
    <s v="S024"/>
    <x v="12"/>
    <s v="C0172"/>
    <s v="Customer 172"/>
    <s v="P014"/>
    <s v="Product B4"/>
    <d v="2025-08-07T00:00:00"/>
    <n v="16"/>
    <n v="91.13"/>
    <n v="1458.08"/>
    <n v="0.1"/>
    <n v="0.02"/>
    <s v="B"/>
    <n v="91.13"/>
    <s v=""/>
    <s v=""/>
    <n v="1312.2719999999999"/>
    <n v="26.245439999999999"/>
    <s v="Yes"/>
    <b v="0"/>
  </r>
  <r>
    <s v="T202508-00498"/>
    <s v="S028"/>
    <x v="5"/>
    <s v="C0086"/>
    <s v="Customer 86"/>
    <s v="P008"/>
    <s v="Product A8"/>
    <d v="2025-08-07T00:00:00"/>
    <n v="1"/>
    <n v="114.99"/>
    <n v="114.99"/>
    <n v="0.05"/>
    <n v="0.02"/>
    <s v="A"/>
    <n v="114.99"/>
    <s v=""/>
    <s v=""/>
    <n v="109.2405"/>
    <n v="2.1848100000000001"/>
    <s v="Yes"/>
    <b v="0"/>
  </r>
  <r>
    <s v="T202508-00499"/>
    <s v="S030"/>
    <x v="4"/>
    <s v="C0049"/>
    <s v="Customer 49"/>
    <s v="P029"/>
    <s v="Product C9"/>
    <s v="08-24-25"/>
    <n v="4"/>
    <n v="45.4"/>
    <n v="181.6"/>
    <n v="0"/>
    <n v="0.02"/>
    <s v="C"/>
    <n v="45.4"/>
    <s v=""/>
    <s v=""/>
    <n v="181.6"/>
    <n v="3.6320000000000001"/>
    <s v="Yes"/>
    <b v="0"/>
  </r>
  <r>
    <s v="T202508-00500"/>
    <s v="S025"/>
    <x v="11"/>
    <s v="C0123"/>
    <s v="Customer 123"/>
    <s v="P026"/>
    <s v="Product C6"/>
    <d v="2025-08-20T00:00:00"/>
    <n v="23"/>
    <n v="63.32"/>
    <n v="1456.36"/>
    <n v="0"/>
    <n v="0.02"/>
    <s v="C"/>
    <n v="63.32"/>
    <s v=""/>
    <s v=""/>
    <n v="1456.36"/>
    <n v="29.127199999999998"/>
    <s v="Yes"/>
    <b v="0"/>
  </r>
  <r>
    <s v="T202508-00501"/>
    <s v="S023"/>
    <x v="7"/>
    <s v="C0053"/>
    <s v="Customer 53"/>
    <s v="P010"/>
    <s v="Product A10"/>
    <d v="2025-08-18T00:00:00"/>
    <n v="8"/>
    <n v="130.94"/>
    <n v="1047.52"/>
    <n v="0.05"/>
    <n v="0.02"/>
    <s v="A"/>
    <n v="130.94"/>
    <s v=""/>
    <s v=""/>
    <n v="995.14400000000001"/>
    <n v="19.90288"/>
    <s v="Yes"/>
    <b v="0"/>
  </r>
  <r>
    <s v="T202508-00502"/>
    <s v="S011"/>
    <x v="16"/>
    <s v="C0199"/>
    <s v="Customer 199"/>
    <s v="P008"/>
    <s v="Product A8"/>
    <d v="2025-08-18T00:00:00"/>
    <n v="15"/>
    <n v="114.99"/>
    <n v="1724.85"/>
    <n v="0.05"/>
    <n v="0.02"/>
    <s v="A"/>
    <n v="114.99"/>
    <s v=""/>
    <s v=""/>
    <n v="1638.6074999999998"/>
    <n v="32.772149999999996"/>
    <s v="Yes"/>
    <b v="0"/>
  </r>
  <r>
    <s v="T202508-00503"/>
    <s v="S021"/>
    <x v="18"/>
    <s v="C0092"/>
    <s v="Customer 92"/>
    <s v="P008"/>
    <s v="Product A8"/>
    <d v="2025-08-17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0504"/>
    <s v="S029"/>
    <x v="8"/>
    <s v="C0128"/>
    <s v="Customer 128"/>
    <s v="P012"/>
    <s v="Product B2"/>
    <d v="2025-08-16T00:00:00"/>
    <n v="24"/>
    <n v="120.83"/>
    <n v="2899.92"/>
    <n v="0.12"/>
    <n v="0.02"/>
    <s v="B"/>
    <n v="120.83"/>
    <s v="Rebate_Error"/>
    <s v=""/>
    <n v="2551.9295999999999"/>
    <n v="51.038592000000001"/>
    <s v="Yes"/>
    <b v="1"/>
  </r>
  <r>
    <s v="T202508-00505"/>
    <s v="S025"/>
    <x v="11"/>
    <s v="C0215"/>
    <s v="Customer 215"/>
    <s v="P009"/>
    <s v="Product A9"/>
    <d v="2025-08-12T00:00:00"/>
    <n v="7"/>
    <n v="62.72"/>
    <n v="439.04"/>
    <n v="0.05"/>
    <n v="0.02"/>
    <s v="A"/>
    <n v="72.040000000000006"/>
    <s v=""/>
    <s v=""/>
    <n v="417.08800000000002"/>
    <n v="8.3417600000000007"/>
    <s v="Yes"/>
    <b v="0"/>
  </r>
  <r>
    <s v="T202508-00506"/>
    <s v="S011"/>
    <x v="16"/>
    <s v="C0106"/>
    <s v="Customer 106"/>
    <s v="P002"/>
    <s v="Product A2"/>
    <d v="2025-08-24T00:00:00"/>
    <n v="8"/>
    <n v="77.5"/>
    <n v="620"/>
    <n v="7.0000000000000007E-2"/>
    <n v="0.02"/>
    <s v="A"/>
    <n v="77.5"/>
    <s v="Rebate_Error"/>
    <s v=""/>
    <n v="576.6"/>
    <n v="11.532"/>
    <s v="Yes"/>
    <b v="1"/>
  </r>
  <r>
    <s v="T202508-00507"/>
    <s v="S005"/>
    <x v="1"/>
    <s v="C0005"/>
    <s v="Customer 5"/>
    <s v="P007"/>
    <s v="Product A7"/>
    <d v="2025-08-19T00:00:00"/>
    <n v="19"/>
    <n v="52.65"/>
    <n v="1000.35"/>
    <n v="0.05"/>
    <n v="0.02"/>
    <s v="A"/>
    <n v="52.65"/>
    <s v=""/>
    <s v=""/>
    <n v="950.33249999999998"/>
    <n v="19.00665"/>
    <s v="Yes"/>
    <b v="0"/>
  </r>
  <r>
    <s v="T202508-00508"/>
    <s v="S024"/>
    <x v="12"/>
    <s v="C0107"/>
    <s v="Customer 107"/>
    <s v="P008"/>
    <s v="Product A8"/>
    <d v="2025-08-11T00:00:00"/>
    <n v="7"/>
    <n v="114.99"/>
    <n v="804.93"/>
    <n v="0.08"/>
    <n v="0.02"/>
    <s v="A"/>
    <n v="114.99"/>
    <s v="Rebate_Error"/>
    <s v=""/>
    <n v="740.53559999999993"/>
    <n v="14.810711999999999"/>
    <s v="Yes"/>
    <b v="1"/>
  </r>
  <r>
    <s v="T202508-00509"/>
    <s v="S008"/>
    <x v="13"/>
    <s v="C0098"/>
    <s v="Customer 98"/>
    <s v="P015"/>
    <s v="Product B5"/>
    <d v="2025-08-16T00:00:00"/>
    <n v="8"/>
    <n v="181.7"/>
    <n v="1453.6"/>
    <n v="0.1"/>
    <n v="0.02"/>
    <s v="B"/>
    <n v="181.7"/>
    <s v=""/>
    <s v=""/>
    <n v="1308.24"/>
    <n v="26.1648"/>
    <s v="Yes"/>
    <b v="0"/>
  </r>
  <r>
    <s v="T202508-00510"/>
    <s v="S018"/>
    <x v="22"/>
    <s v="C0168"/>
    <s v="Customer 168"/>
    <s v="P028"/>
    <s v="Product C8"/>
    <d v="2025-08-09T00:00:00"/>
    <n v="11"/>
    <n v="88.32"/>
    <n v="971.52"/>
    <n v="0"/>
    <n v="0.02"/>
    <s v="C"/>
    <n v="88.32"/>
    <s v=""/>
    <s v=""/>
    <n v="971.52"/>
    <n v="19.430399999999999"/>
    <s v="Yes"/>
    <b v="0"/>
  </r>
  <r>
    <s v="T202508-00511"/>
    <s v="S025"/>
    <x v="11"/>
    <s v="C0211"/>
    <s v="Customer 211"/>
    <s v="P013"/>
    <s v="Product B3"/>
    <d v="2025-08-21T00:00:00"/>
    <n v="24"/>
    <n v="194.87"/>
    <n v="4676.88"/>
    <n v="0.1"/>
    <n v="0.02"/>
    <s v="B"/>
    <n v="194.87"/>
    <s v=""/>
    <s v=""/>
    <n v="4209.192"/>
    <n v="84.183840000000004"/>
    <s v="Yes"/>
    <b v="0"/>
  </r>
  <r>
    <s v="T202508-00512"/>
    <s v="S024"/>
    <x v="12"/>
    <s v="C0126"/>
    <s v="Customer 126"/>
    <s v="P012"/>
    <s v="Product B2"/>
    <d v="2025-08-26T00:00:00"/>
    <n v="24"/>
    <n v="120.83"/>
    <n v="2899.92"/>
    <n v="0.1"/>
    <n v="0.02"/>
    <s v="B"/>
    <n v="120.83"/>
    <s v=""/>
    <s v=""/>
    <n v="2609.9279999999999"/>
    <n v="52.198560000000001"/>
    <s v="Yes"/>
    <b v="0"/>
  </r>
  <r>
    <s v="T202508-00513"/>
    <s v="S012"/>
    <x v="24"/>
    <s v="C0044"/>
    <s v="Customer 44"/>
    <s v="P004"/>
    <s v="Product A4"/>
    <d v="2025-08-16T00:00:00"/>
    <n v="18"/>
    <n v="139.22"/>
    <n v="2505.96"/>
    <n v="0.05"/>
    <n v="0.02"/>
    <s v="A"/>
    <n v="139.22"/>
    <s v=""/>
    <s v=""/>
    <n v="2380.6620000000003"/>
    <n v="47.613240000000005"/>
    <s v="Yes"/>
    <b v="0"/>
  </r>
  <r>
    <s v="T202508-00514"/>
    <s v="S006"/>
    <x v="17"/>
    <s v="C0139"/>
    <s v="Customer 139"/>
    <s v="P030"/>
    <s v="Product C10"/>
    <d v="2025-08-17T00:00:00"/>
    <n v="2"/>
    <n v="44.71"/>
    <n v="89.42"/>
    <n v="0"/>
    <n v="0.02"/>
    <s v="C"/>
    <n v="44.71"/>
    <s v=""/>
    <s v=""/>
    <n v="89.42"/>
    <n v="1.7884"/>
    <s v="Yes"/>
    <b v="0"/>
  </r>
  <r>
    <s v="T202508-00515"/>
    <s v="S002"/>
    <x v="0"/>
    <s v="C0215"/>
    <s v="Customer 215"/>
    <s v="P023"/>
    <s v="Product C3"/>
    <d v="2025-08-02T00:00:00"/>
    <n v="22"/>
    <n v="37.18"/>
    <n v="817.96"/>
    <n v="0.05"/>
    <n v="0.02"/>
    <s v="C"/>
    <n v="37.18"/>
    <s v="Rebate_Error"/>
    <s v=""/>
    <n v="777.06200000000001"/>
    <n v="15.54124"/>
    <s v="Yes"/>
    <b v="1"/>
  </r>
  <r>
    <s v="T202508-00516"/>
    <s v="S025"/>
    <x v="11"/>
    <s v="C0002"/>
    <s v="Customer 2"/>
    <s v="P011"/>
    <s v="Product B1"/>
    <d v="2025-08-08T00:00:00"/>
    <n v="21"/>
    <n v="176.7"/>
    <n v="3710.7"/>
    <n v="0.1"/>
    <n v="0.02"/>
    <s v="B"/>
    <n v="176.7"/>
    <s v=""/>
    <s v=""/>
    <n v="3339.6299999999997"/>
    <n v="66.792599999999993"/>
    <s v="Yes"/>
    <b v="0"/>
  </r>
  <r>
    <s v="T202508-00518"/>
    <s v="S015"/>
    <x v="26"/>
    <s v="C0096"/>
    <s v=" Customer 96 "/>
    <s v="P002"/>
    <s v="Product A2"/>
    <d v="2025-08-22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0519"/>
    <s v="S030"/>
    <x v="4"/>
    <s v="C0158"/>
    <s v="Customer 158"/>
    <s v="P026"/>
    <s v="Product C6"/>
    <d v="2025-08-16T00:00:00"/>
    <n v="22"/>
    <n v="63.32"/>
    <n v="1393.04"/>
    <n v="0"/>
    <n v="0.02"/>
    <s v="C"/>
    <n v="63.32"/>
    <s v=""/>
    <s v=""/>
    <n v="1393.04"/>
    <n v="27.860800000000001"/>
    <s v="Yes"/>
    <b v="0"/>
  </r>
  <r>
    <s v="T202508-00520"/>
    <s v="S001"/>
    <x v="14"/>
    <s v="C0002"/>
    <s v="Customer 2"/>
    <s v="P014"/>
    <s v="Product B4"/>
    <d v="2025-08-01T00:00:00"/>
    <n v="14"/>
    <n v="91.13"/>
    <n v="1275.82"/>
    <n v="0.1"/>
    <n v="0.02"/>
    <s v="B"/>
    <n v="91.13"/>
    <s v=""/>
    <s v=""/>
    <n v="1148.2379999999998"/>
    <n v="22.964759999999998"/>
    <s v="Yes"/>
    <b v="0"/>
  </r>
  <r>
    <s v="T202508-00521"/>
    <s v="S001"/>
    <x v="14"/>
    <s v="C0136"/>
    <s v="Customer 136"/>
    <s v="P019"/>
    <s v="Product B9"/>
    <d v="2025-08-10T00:00:00"/>
    <n v="18"/>
    <n v="179.53"/>
    <n v="3231.54"/>
    <n v="0.1"/>
    <n v="0.02"/>
    <s v="B"/>
    <n v="179.53"/>
    <s v=""/>
    <s v=""/>
    <n v="2908.386"/>
    <n v="58.167720000000003"/>
    <s v="Yes"/>
    <b v="0"/>
  </r>
  <r>
    <s v="T202508-00522"/>
    <s v="S001"/>
    <x v="14"/>
    <s v="C0129"/>
    <s v="Customer 129"/>
    <s v="P021"/>
    <s v="Product C1"/>
    <d v="2025-08-14T00:00:00"/>
    <n v="22"/>
    <n v="93.41"/>
    <n v="2055.02"/>
    <n v="0"/>
    <n v="0.02"/>
    <s v="C"/>
    <n v="93.41"/>
    <s v=""/>
    <s v=""/>
    <n v="2055.02"/>
    <n v="41.1004"/>
    <s v="Yes"/>
    <b v="0"/>
  </r>
  <r>
    <s v="T202508-00524"/>
    <s v="S005"/>
    <x v="1"/>
    <s v="C0062"/>
    <s v="Customer 62"/>
    <s v="P005"/>
    <s v="Product A5"/>
    <d v="2025-08-09T00:00:00"/>
    <n v="17"/>
    <n v="92.19"/>
    <n v="1567.23"/>
    <n v="0.05"/>
    <n v="0.02"/>
    <s v="A"/>
    <n v="92.19"/>
    <s v=""/>
    <s v=""/>
    <n v="1488.8685"/>
    <n v="29.777370000000001"/>
    <s v="Yes"/>
    <b v="0"/>
  </r>
  <r>
    <s v="T202508-00525"/>
    <s v="S027"/>
    <x v="3"/>
    <s v="C0091"/>
    <s v="Customer 91"/>
    <s v="P007"/>
    <s v="Product A7"/>
    <d v="2025-08-03T00:00:00"/>
    <n v="13"/>
    <n v="52.65"/>
    <n v="684.45"/>
    <n v="0.05"/>
    <n v="0.02"/>
    <s v="A"/>
    <n v="52.65"/>
    <s v=""/>
    <s v=""/>
    <n v="650.22750000000008"/>
    <n v="13.004550000000002"/>
    <s v="Yes"/>
    <b v="0"/>
  </r>
  <r>
    <s v="T202508-00526"/>
    <s v="S012"/>
    <x v="24"/>
    <s v="C0104"/>
    <s v="Customer 104  "/>
    <s v="P012"/>
    <s v="Product B2"/>
    <s v="08-23-25"/>
    <n v="8"/>
    <n v="120.83"/>
    <n v="966.64"/>
    <n v="0.1"/>
    <n v="0.02"/>
    <s v="B"/>
    <n v="120.83"/>
    <s v=""/>
    <s v=""/>
    <n v="869.976"/>
    <n v="17.399519999999999"/>
    <s v="Yes"/>
    <b v="0"/>
  </r>
  <r>
    <s v="T202508-00527"/>
    <s v="S008"/>
    <x v="13"/>
    <s v="C0077"/>
    <s v="Customer 77"/>
    <s v="P018"/>
    <s v="Product B8"/>
    <d v="2025-08-21T00:00:00"/>
    <n v="3"/>
    <n v="125.42"/>
    <n v="376.26"/>
    <n v="0.1"/>
    <n v="0.02"/>
    <s v="B"/>
    <n v="125.42"/>
    <s v=""/>
    <s v=""/>
    <n v="338.63400000000001"/>
    <n v="6.7726800000000003"/>
    <s v="Yes"/>
    <b v="0"/>
  </r>
  <r>
    <s v="T202508-00528"/>
    <s v="S028"/>
    <x v="5"/>
    <s v="C0167"/>
    <s v="Customer 167"/>
    <s v="P019"/>
    <s v="Product B9"/>
    <d v="2025-08-13T00:00:00"/>
    <n v="3"/>
    <n v="179.53"/>
    <n v="538.59"/>
    <n v="0.1"/>
    <n v="0.02"/>
    <s v="B"/>
    <n v="179.53"/>
    <s v=""/>
    <s v=""/>
    <n v="484.73099999999999"/>
    <n v="9.6946200000000005"/>
    <s v="Yes"/>
    <b v="0"/>
  </r>
  <r>
    <s v="T202508-00529"/>
    <s v="S013"/>
    <x v="9"/>
    <s v="C0097"/>
    <s v="Customer 97"/>
    <s v="P014"/>
    <s v="Product B4"/>
    <d v="2025-08-21T00:00:00"/>
    <n v="2"/>
    <n v="91.13"/>
    <n v="182.26"/>
    <n v="0.1"/>
    <n v="0.02"/>
    <s v="B"/>
    <n v="91.13"/>
    <s v=""/>
    <s v=""/>
    <n v="164.03399999999999"/>
    <n v="3.2806799999999998"/>
    <s v="Yes"/>
    <b v="0"/>
  </r>
  <r>
    <s v="T202508-00530"/>
    <s v="S001"/>
    <x v="14"/>
    <s v="C0180"/>
    <s v="Customer 180"/>
    <s v="P005"/>
    <s v="Product A5"/>
    <d v="2025-08-28T00:00:00"/>
    <n v="16"/>
    <n v="92.19"/>
    <n v="1475.04"/>
    <n v="0.05"/>
    <n v="0.02"/>
    <s v="A"/>
    <n v="92.19"/>
    <s v=""/>
    <s v=""/>
    <n v="1401.288"/>
    <n v="28.025760000000002"/>
    <s v="Yes"/>
    <b v="0"/>
  </r>
  <r>
    <s v="T202508-00531"/>
    <s v="S014"/>
    <x v="10"/>
    <s v="C0166"/>
    <s v="Customer 166"/>
    <s v="P020"/>
    <s v="Product B10"/>
    <d v="2025-08-28T00:00:00"/>
    <n v="19"/>
    <n v="183.4"/>
    <n v="3484.6"/>
    <n v="0.1"/>
    <n v="0.02"/>
    <s v="B"/>
    <n v="183.4"/>
    <s v=""/>
    <s v=""/>
    <n v="3136.14"/>
    <n v="62.722799999999999"/>
    <s v="Yes"/>
    <b v="0"/>
  </r>
  <r>
    <s v="T202508-00532"/>
    <s v="S004"/>
    <x v="27"/>
    <s v="C0136"/>
    <s v="Customer 136"/>
    <s v="P026"/>
    <s v="Product C6"/>
    <d v="2025-08-07T00:00:00"/>
    <n v="8"/>
    <n v="63.32"/>
    <n v="506.56"/>
    <n v="0"/>
    <n v="0.02"/>
    <s v="C"/>
    <n v="63.32"/>
    <s v=""/>
    <s v=""/>
    <n v="506.56"/>
    <n v="10.1312"/>
    <s v="Yes"/>
    <b v="0"/>
  </r>
  <r>
    <s v="T202508-00533"/>
    <s v="S029"/>
    <x v="8"/>
    <s v="C0178"/>
    <s v="Customer 178"/>
    <s v="P025"/>
    <s v="Product C5"/>
    <d v="2025-08-09T00:00:00"/>
    <n v="16"/>
    <n v="87.21"/>
    <n v="1395.36"/>
    <n v="0"/>
    <n v="0.02"/>
    <s v="C"/>
    <n v="87.21"/>
    <s v=""/>
    <s v=""/>
    <n v="1395.36"/>
    <n v="27.9072"/>
    <s v="Yes"/>
    <b v="0"/>
  </r>
  <r>
    <s v="T202508-00534"/>
    <s v="S002"/>
    <x v="0"/>
    <s v="C0020"/>
    <s v="Customer 20"/>
    <s v="P018"/>
    <s v="Product B8"/>
    <d v="2025-08-29T00:00:00"/>
    <n v="9"/>
    <n v="125.42"/>
    <n v="1128.78"/>
    <n v="0.1"/>
    <n v="0.02"/>
    <s v="B"/>
    <n v="125.42"/>
    <s v=""/>
    <s v=""/>
    <n v="1015.9019999999999"/>
    <n v="20.31804"/>
    <s v="Yes"/>
    <b v="0"/>
  </r>
  <r>
    <s v="T202508-00535"/>
    <s v="S018"/>
    <x v="22"/>
    <s v="C0145"/>
    <s v="Customer 145"/>
    <s v="P017"/>
    <s v="Product B7"/>
    <d v="2025-08-30T00:00:00"/>
    <n v="6"/>
    <n v="144.35"/>
    <n v="866.1"/>
    <n v="0.1"/>
    <n v="0.02"/>
    <s v="B"/>
    <n v="144.35"/>
    <s v=""/>
    <s v=""/>
    <n v="779.49"/>
    <n v="15.5898"/>
    <s v="Yes"/>
    <b v="0"/>
  </r>
  <r>
    <s v="T202508-00536"/>
    <s v="S028"/>
    <x v="5"/>
    <s v="C0081"/>
    <s v=" Customer 81 "/>
    <s v="P001"/>
    <s v="Product A1"/>
    <d v="2025-08-19T00:00:00"/>
    <n v="7"/>
    <n v="113.94"/>
    <n v="797.58"/>
    <n v="0.05"/>
    <n v="0.02"/>
    <s v="A"/>
    <n v="113.94"/>
    <s v=""/>
    <s v=""/>
    <n v="757.70100000000002"/>
    <n v="15.154020000000001"/>
    <s v="Yes"/>
    <b v="0"/>
  </r>
  <r>
    <s v="T202508-00537"/>
    <s v="S005"/>
    <x v="1"/>
    <s v="C0193"/>
    <s v="Customer 193"/>
    <s v="P022"/>
    <s v="Product C2"/>
    <d v="2025-08-30T00:00:00"/>
    <n v="13"/>
    <n v="50.51"/>
    <n v="656.63"/>
    <n v="0"/>
    <n v="0.02"/>
    <s v="C"/>
    <n v="50.51"/>
    <s v=""/>
    <s v=""/>
    <n v="656.63"/>
    <n v="13.1326"/>
    <s v="Yes"/>
    <b v="0"/>
  </r>
  <r>
    <s v="T202508-00538"/>
    <s v="S003"/>
    <x v="29"/>
    <s v="C0077"/>
    <s v="Customer 77"/>
    <s v="P005"/>
    <s v="Product A5"/>
    <d v="2025-08-19T00:00:00"/>
    <n v="8"/>
    <n v="92.19"/>
    <n v="737.52"/>
    <n v="0.05"/>
    <n v="0.02"/>
    <s v="A"/>
    <n v="92.19"/>
    <s v=""/>
    <s v=""/>
    <n v="700.64400000000001"/>
    <n v="14.012880000000001"/>
    <s v="Yes"/>
    <b v="0"/>
  </r>
  <r>
    <s v="T202508-00539"/>
    <s v="S027"/>
    <x v="3"/>
    <s v="C0218"/>
    <s v="Customer 218"/>
    <s v="P010"/>
    <s v="Product A10"/>
    <d v="2025-08-11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0540"/>
    <s v="S013"/>
    <x v="9"/>
    <s v="C0194"/>
    <s v="Customer 194"/>
    <s v="P019"/>
    <s v="Product B9"/>
    <d v="2025-08-24T00:00:00"/>
    <n v="23"/>
    <n v="179.53"/>
    <n v="4129.1899999999996"/>
    <n v="0.1"/>
    <n v="0.02"/>
    <s v="B"/>
    <n v="179.53"/>
    <s v=""/>
    <s v=""/>
    <n v="3716.2709999999997"/>
    <n v="74.325419999999994"/>
    <s v="Yes"/>
    <b v="0"/>
  </r>
  <r>
    <s v="T202508-00541"/>
    <s v="S003"/>
    <x v="29"/>
    <s v="C0129"/>
    <s v="Customer 129"/>
    <s v="P019"/>
    <s v="Product B9"/>
    <d v="2025-08-02T00:00:00"/>
    <n v="12"/>
    <n v="179.53"/>
    <n v="2154.36"/>
    <n v="0.1"/>
    <n v="0.02"/>
    <s v="B"/>
    <n v="179.53"/>
    <s v=""/>
    <s v=""/>
    <n v="1938.924"/>
    <n v="38.778480000000002"/>
    <s v="Yes"/>
    <b v="0"/>
  </r>
  <r>
    <s v="T202508-00542"/>
    <s v="S004"/>
    <x v="27"/>
    <s v="C0112"/>
    <s v="Customer 112"/>
    <s v="P006"/>
    <s v="Product A6"/>
    <d v="2025-08-11T00:00:00"/>
    <n v="3"/>
    <n v="55.83"/>
    <n v="167.49"/>
    <n v="0.05"/>
    <n v="0.02"/>
    <s v="A"/>
    <n v="71.86"/>
    <s v=""/>
    <s v=""/>
    <n v="159.1155"/>
    <n v="3.1823100000000002"/>
    <s v="Yes"/>
    <b v="0"/>
  </r>
  <r>
    <s v="T202508-00543"/>
    <s v="S020"/>
    <x v="2"/>
    <s v="C0197"/>
    <s v="Customer 197"/>
    <s v="P016"/>
    <s v="Product B6"/>
    <d v="2025-08-13T00:00:00"/>
    <n v="20"/>
    <n v="176.86"/>
    <n v="3537.2"/>
    <n v="0.1"/>
    <n v="0.02"/>
    <s v="B"/>
    <n v="176.86"/>
    <s v=""/>
    <s v=""/>
    <n v="3183.4799999999996"/>
    <n v="63.669599999999996"/>
    <s v="Yes"/>
    <b v="0"/>
  </r>
  <r>
    <s v="T202508-00544"/>
    <s v="S025"/>
    <x v="11"/>
    <s v="C0084"/>
    <s v="Customer 84"/>
    <s v="P001"/>
    <s v="Product A1"/>
    <d v="2025-08-26T00:00:00"/>
    <n v="9"/>
    <n v="113.94"/>
    <n v="1025.46"/>
    <n v="0.05"/>
    <n v="0.02"/>
    <s v="A"/>
    <n v="113.94"/>
    <s v=""/>
    <s v=""/>
    <n v="974.18700000000001"/>
    <n v="19.483740000000001"/>
    <s v="Yes"/>
    <b v="0"/>
  </r>
  <r>
    <s v="T202508-00545"/>
    <s v="S015"/>
    <x v="26"/>
    <s v="C0126"/>
    <s v="Customer 126"/>
    <s v="P006"/>
    <s v="Product A6"/>
    <d v="2025-08-31T00:00:00"/>
    <n v="18"/>
    <n v="71.86"/>
    <n v="1293.48"/>
    <n v="0.05"/>
    <n v="0.02"/>
    <s v="A"/>
    <n v="71.86"/>
    <s v=""/>
    <s v=""/>
    <n v="1228.806"/>
    <n v="24.576120000000003"/>
    <s v="Yes"/>
    <b v="0"/>
  </r>
  <r>
    <s v="T202508-00546"/>
    <s v="S013"/>
    <x v="9"/>
    <s v="C0111"/>
    <s v="Customer 111"/>
    <s v="P005"/>
    <s v="Product A5"/>
    <d v="2025-08-22T00:00:00"/>
    <n v="19"/>
    <n v="92.19"/>
    <n v="1751.61"/>
    <n v="0.05"/>
    <n v="0.02"/>
    <s v="A"/>
    <n v="92.19"/>
    <s v=""/>
    <s v=""/>
    <n v="1664.0294999999999"/>
    <n v="33.280589999999997"/>
    <s v="Yes"/>
    <b v="0"/>
  </r>
  <r>
    <s v="T202508-00547"/>
    <s v="S013"/>
    <x v="9"/>
    <s v="C0022"/>
    <s v="Customer 22"/>
    <s v="P020"/>
    <s v="Product B10"/>
    <d v="2025-08-26T00:00:00"/>
    <n v="10"/>
    <n v="183.4"/>
    <n v="1834"/>
    <n v="0.1"/>
    <n v="0.02"/>
    <s v="B"/>
    <n v="183.4"/>
    <s v=""/>
    <s v=""/>
    <n v="1650.6"/>
    <n v="33.012"/>
    <s v="Yes"/>
    <b v="0"/>
  </r>
  <r>
    <s v="T202508-00548"/>
    <s v="S008"/>
    <x v="13"/>
    <s v="C0183"/>
    <s v="Customer 183"/>
    <s v="P002"/>
    <s v="Product A2"/>
    <d v="2025-08-05T00:00:00"/>
    <n v="9"/>
    <n v="77.5"/>
    <n v="697.5"/>
    <n v="0.09"/>
    <n v="0.02"/>
    <s v="A"/>
    <n v="77.5"/>
    <s v="Rebate_Error"/>
    <s v=""/>
    <n v="634.72500000000002"/>
    <n v="12.694500000000001"/>
    <s v="Yes"/>
    <b v="1"/>
  </r>
  <r>
    <s v="T202508-00549"/>
    <s v="S013"/>
    <x v="9"/>
    <s v="C0183"/>
    <s v="Customer 183"/>
    <s v="P020"/>
    <s v="Product B10"/>
    <d v="2025-08-24T00:00:00"/>
    <n v="5"/>
    <n v="183.4"/>
    <n v="917"/>
    <n v="0.1"/>
    <n v="0.02"/>
    <s v="B"/>
    <n v="183.4"/>
    <s v=""/>
    <s v=""/>
    <n v="825.3"/>
    <n v="16.506"/>
    <s v="Yes"/>
    <b v="0"/>
  </r>
  <r>
    <s v="T202508-00550"/>
    <s v="S013"/>
    <x v="9"/>
    <s v="C0082"/>
    <s v="Customer 82"/>
    <s v="P010"/>
    <s v="Product A10"/>
    <d v="2025-08-01T00:00:00"/>
    <n v="3"/>
    <n v="130.94"/>
    <n v="392.82"/>
    <n v="0.05"/>
    <n v="0.02"/>
    <s v="A"/>
    <n v="130.94"/>
    <s v=""/>
    <s v=""/>
    <n v="373.17899999999997"/>
    <n v="7.4635799999999994"/>
    <s v="Yes"/>
    <b v="0"/>
  </r>
  <r>
    <s v="T202508-00551"/>
    <s v="S010"/>
    <x v="23"/>
    <s v="C0114"/>
    <s v="Customer 114  "/>
    <s v="P009"/>
    <s v="Product A9"/>
    <d v="2025-08-04T00:00:00"/>
    <n v="9"/>
    <n v="72.040000000000006"/>
    <n v="648.36"/>
    <n v="0.05"/>
    <n v="0.02"/>
    <s v="A"/>
    <n v="72.040000000000006"/>
    <s v=""/>
    <s v=""/>
    <n v="615.94200000000001"/>
    <n v="12.31884"/>
    <s v="Yes"/>
    <b v="0"/>
  </r>
  <r>
    <s v="T202508-00552"/>
    <s v="S005"/>
    <x v="1"/>
    <s v="C0023"/>
    <s v="Customer 23"/>
    <s v="P005"/>
    <s v="Product A5"/>
    <d v="2025-08-18T00:00:00"/>
    <n v="15"/>
    <n v="92.19"/>
    <n v="1382.85"/>
    <n v="0.05"/>
    <n v="0.02"/>
    <s v="A"/>
    <n v="92.19"/>
    <s v=""/>
    <s v=""/>
    <n v="1313.7075"/>
    <n v="26.274149999999999"/>
    <s v="Yes"/>
    <b v="0"/>
  </r>
  <r>
    <s v="T202508-00553"/>
    <s v="S018"/>
    <x v="22"/>
    <s v="C0132"/>
    <s v="Customer 132"/>
    <s v="P011"/>
    <s v="Product B1"/>
    <d v="2025-08-03T00:00:00"/>
    <n v="1"/>
    <n v="176.7"/>
    <n v="176.7"/>
    <n v="0.1"/>
    <n v="0.02"/>
    <s v="B"/>
    <n v="176.7"/>
    <s v=""/>
    <s v=""/>
    <n v="159.03"/>
    <n v="3.1806000000000001"/>
    <s v="Yes"/>
    <b v="0"/>
  </r>
  <r>
    <s v="T202508-00554"/>
    <s v="S012"/>
    <x v="24"/>
    <s v="C0142"/>
    <s v="Customer 142"/>
    <s v="P003"/>
    <s v="Product A3"/>
    <d v="2025-08-26T00:00:00"/>
    <n v="20"/>
    <n v="123.65"/>
    <n v="2473"/>
    <n v="0.05"/>
    <n v="0.02"/>
    <s v="A"/>
    <n v="123.65"/>
    <s v=""/>
    <s v=""/>
    <n v="2349.35"/>
    <n v="46.987000000000002"/>
    <s v="Yes"/>
    <b v="0"/>
  </r>
  <r>
    <s v="T202508-00555"/>
    <s v="S011"/>
    <x v="16"/>
    <s v="C0099"/>
    <s v="Customer 99"/>
    <s v="P001"/>
    <s v="Product A1"/>
    <d v="2025-08-13T00:00:00"/>
    <n v="14"/>
    <n v="113.94"/>
    <n v="1595.16"/>
    <n v="0.05"/>
    <n v="0.02"/>
    <s v="A"/>
    <n v="113.94"/>
    <s v=""/>
    <s v=""/>
    <n v="1515.402"/>
    <n v="30.308040000000002"/>
    <s v="Yes"/>
    <b v="0"/>
  </r>
  <r>
    <s v="T202508-00556"/>
    <s v="S025"/>
    <x v="11"/>
    <s v="C0022"/>
    <s v="Customer 22"/>
    <s v="P019"/>
    <s v="Product B9"/>
    <d v="2025-08-29T00:00:00"/>
    <n v="18"/>
    <n v="179.53"/>
    <n v="3231.54"/>
    <n v="0.1"/>
    <n v="0.02"/>
    <s v="B"/>
    <n v="179.53"/>
    <s v=""/>
    <s v=""/>
    <n v="2908.386"/>
    <n v="58.167720000000003"/>
    <s v="Yes"/>
    <b v="0"/>
  </r>
  <r>
    <s v="T202508-00557"/>
    <s v="S008"/>
    <x v="13"/>
    <s v="C0147"/>
    <s v="Customer 147"/>
    <s v="P014"/>
    <s v="Product B4"/>
    <d v="2025-08-13T00:00:00"/>
    <n v="22"/>
    <n v="91.13"/>
    <n v="2004.86"/>
    <n v="0.1"/>
    <n v="0.02"/>
    <s v="B"/>
    <n v="91.13"/>
    <s v=""/>
    <s v=""/>
    <n v="1804.3739999999998"/>
    <n v="36.087479999999999"/>
    <s v="Yes"/>
    <b v="0"/>
  </r>
  <r>
    <s v="T202508-00558"/>
    <s v="S006"/>
    <x v="17"/>
    <s v="C0036"/>
    <s v="Customer 36"/>
    <s v="P007"/>
    <s v="Product A7"/>
    <d v="2025-08-16T00:00:00"/>
    <n v="9"/>
    <n v="52.65"/>
    <n v="473.85"/>
    <n v="0.05"/>
    <n v="0.02"/>
    <s v="A"/>
    <n v="52.65"/>
    <s v=""/>
    <s v=""/>
    <n v="450.15750000000003"/>
    <n v="9.0031500000000015"/>
    <s v="Yes"/>
    <b v="0"/>
  </r>
  <r>
    <s v="T202508-00559"/>
    <s v="S005"/>
    <x v="1"/>
    <s v="C0017"/>
    <s v="Customer 17"/>
    <s v="P005"/>
    <s v="Product A5"/>
    <d v="2025-08-14T00:00:00"/>
    <n v="9"/>
    <n v="92.19"/>
    <n v="829.71"/>
    <n v="0.05"/>
    <n v="0.02"/>
    <s v="A"/>
    <n v="92.19"/>
    <s v=""/>
    <s v=""/>
    <n v="788.22450000000003"/>
    <n v="15.76449"/>
    <s v="Yes"/>
    <b v="0"/>
  </r>
  <r>
    <s v="T202508-00560"/>
    <s v="S010"/>
    <x v="23"/>
    <s v="C0124"/>
    <s v="Customer 124"/>
    <s v="P020"/>
    <s v="Product B10"/>
    <d v="2025-08-09T00:00:00"/>
    <n v="12"/>
    <n v="183.4"/>
    <n v="2200.8000000000002"/>
    <n v="0.1"/>
    <n v="0.02"/>
    <s v="B"/>
    <n v="183.4"/>
    <s v=""/>
    <s v=""/>
    <n v="1980.7200000000003"/>
    <n v="39.614400000000003"/>
    <s v="Yes"/>
    <b v="0"/>
  </r>
  <r>
    <s v="T202508-00561"/>
    <s v="S008"/>
    <x v="13"/>
    <s v="C0185"/>
    <s v="Customer 185"/>
    <s v="P016"/>
    <s v="Product B6"/>
    <s v="08-20-25"/>
    <n v="20"/>
    <n v="176.86"/>
    <n v="3537.2"/>
    <n v="0.1"/>
    <n v="0.02"/>
    <s v="B"/>
    <n v="176.86"/>
    <s v=""/>
    <s v=""/>
    <n v="3183.4799999999996"/>
    <n v="63.669599999999996"/>
    <s v="Yes"/>
    <b v="0"/>
  </r>
  <r>
    <s v="T202508-00562"/>
    <s v="S007"/>
    <x v="25"/>
    <s v="C0118"/>
    <s v="Customer 118"/>
    <s v="P003"/>
    <s v="Product A3"/>
    <d v="2025-08-01T00:00:00"/>
    <n v="10"/>
    <n v="123.65"/>
    <n v="1236.5"/>
    <n v="0.05"/>
    <n v="0.02"/>
    <s v="A"/>
    <n v="123.65"/>
    <s v=""/>
    <s v=""/>
    <n v="1174.675"/>
    <n v="23.493500000000001"/>
    <s v="Yes"/>
    <b v="0"/>
  </r>
  <r>
    <s v="T202508-00563"/>
    <s v="S013"/>
    <x v="9"/>
    <s v="C0086"/>
    <s v=" Customer 86 "/>
    <s v="P023"/>
    <s v="Product C3"/>
    <d v="2025-08-26T00:00:00"/>
    <n v="13"/>
    <n v="28.51"/>
    <n v="370.63"/>
    <n v="0"/>
    <n v="0.02"/>
    <s v="C"/>
    <n v="37.18"/>
    <s v=""/>
    <s v=""/>
    <n v="370.63"/>
    <n v="7.4126000000000003"/>
    <s v="Yes"/>
    <b v="0"/>
  </r>
  <r>
    <s v="T202508-00565"/>
    <s v="S027"/>
    <x v="3"/>
    <s v="C0167"/>
    <s v="Customer 167  "/>
    <s v="P029"/>
    <s v="Product C9"/>
    <d v="2025-08-10T00:00:00"/>
    <n v="5"/>
    <n v="45.4"/>
    <n v="227"/>
    <n v="0"/>
    <n v="0.02"/>
    <s v="C"/>
    <n v="45.4"/>
    <s v=""/>
    <s v=""/>
    <n v="227"/>
    <n v="4.54"/>
    <s v="Yes"/>
    <b v="0"/>
  </r>
  <r>
    <s v="T202508-00566"/>
    <s v="S011"/>
    <x v="16"/>
    <s v="C0155"/>
    <s v="Customer 155"/>
    <s v="P028"/>
    <s v="Product C8"/>
    <d v="2025-08-16T00:00:00"/>
    <n v="7"/>
    <n v="88.32"/>
    <n v="618.24"/>
    <n v="0"/>
    <n v="0.02"/>
    <s v="C"/>
    <n v="88.32"/>
    <s v=""/>
    <s v=""/>
    <n v="618.24"/>
    <n v="12.364800000000001"/>
    <s v="Yes"/>
    <b v="0"/>
  </r>
  <r>
    <s v="T202508-00567"/>
    <s v="S011"/>
    <x v="16"/>
    <s v="C0046"/>
    <s v="Customer 46"/>
    <s v="P029"/>
    <s v="Product C9"/>
    <d v="2025-08-10T00:00:00"/>
    <n v="11"/>
    <n v="45.4"/>
    <n v="499.4"/>
    <n v="0"/>
    <n v="0.02"/>
    <s v="C"/>
    <n v="45.4"/>
    <s v=""/>
    <s v=""/>
    <n v="499.4"/>
    <n v="9.9879999999999995"/>
    <s v="Yes"/>
    <b v="0"/>
  </r>
  <r>
    <s v="T202508-00568"/>
    <s v="S024"/>
    <x v="12"/>
    <s v="C0178"/>
    <s v="Customer 178"/>
    <s v="P016"/>
    <s v="Product B6"/>
    <d v="2025-08-26T00:00:00"/>
    <n v="19"/>
    <n v="176.86"/>
    <n v="3360.34"/>
    <n v="0.1"/>
    <n v="0.02"/>
    <s v="B"/>
    <n v="176.86"/>
    <s v=""/>
    <s v=""/>
    <n v="3024.306"/>
    <n v="60.48612"/>
    <s v="Yes"/>
    <b v="0"/>
  </r>
  <r>
    <s v="T202508-00569"/>
    <s v="S008"/>
    <x v="13"/>
    <s v="C0084"/>
    <s v="Customer 84"/>
    <s v="P010"/>
    <s v="Product A10"/>
    <d v="2025-08-12T00:00:00"/>
    <n v="13"/>
    <n v="130.94"/>
    <n v="1702.22"/>
    <n v="0.05"/>
    <n v="0.02"/>
    <s v="A"/>
    <n v="130.94"/>
    <s v=""/>
    <s v=""/>
    <n v="1617.1089999999999"/>
    <n v="32.342179999999999"/>
    <s v="Yes"/>
    <b v="0"/>
  </r>
  <r>
    <s v="T202508-00570"/>
    <s v="S004"/>
    <x v="27"/>
    <s v="C0145"/>
    <s v="Customer 145  "/>
    <s v="P005"/>
    <s v="Product A5"/>
    <d v="2025-08-06T00:00:00"/>
    <n v="18"/>
    <n v="92.19"/>
    <n v="1659.42"/>
    <n v="0.05"/>
    <n v="0.02"/>
    <s v="A"/>
    <n v="92.19"/>
    <s v=""/>
    <s v=""/>
    <n v="1576.4490000000001"/>
    <n v="31.528980000000001"/>
    <s v="Yes"/>
    <b v="0"/>
  </r>
  <r>
    <s v="T202508-00571"/>
    <s v="S022"/>
    <x v="19"/>
    <s v="C0197"/>
    <s v="Customer 197"/>
    <s v="P014"/>
    <s v="Product B4"/>
    <d v="2025-08-15T00:00:00"/>
    <n v="24"/>
    <n v="64.099999999999994"/>
    <n v="1538.4"/>
    <n v="0.1"/>
    <n v="0.02"/>
    <s v="B"/>
    <n v="91.13"/>
    <s v=""/>
    <s v="Price_Breach"/>
    <n v="1384.56"/>
    <n v="27.691199999999998"/>
    <s v="Yes"/>
    <b v="1"/>
  </r>
  <r>
    <s v="T202508-00572"/>
    <s v="S023"/>
    <x v="7"/>
    <s v="C0054"/>
    <s v="Customer 54"/>
    <s v="P011"/>
    <s v="Product B1"/>
    <d v="2025-08-27T00:00:00"/>
    <n v="10"/>
    <n v="176.7"/>
    <n v="1767"/>
    <n v="0.1"/>
    <n v="0.02"/>
    <s v="B"/>
    <n v="176.7"/>
    <s v=""/>
    <s v=""/>
    <n v="1590.3"/>
    <n v="31.806000000000001"/>
    <s v="Yes"/>
    <b v="0"/>
  </r>
  <r>
    <s v="T202508-00573"/>
    <s v="S023"/>
    <x v="7"/>
    <s v="C0018"/>
    <s v="Customer 18"/>
    <s v="P021"/>
    <s v="Product C1"/>
    <d v="2025-08-22T00:00:00"/>
    <n v="14"/>
    <n v="93.41"/>
    <n v="1307.74"/>
    <n v="0.08"/>
    <n v="0.02"/>
    <s v="C"/>
    <n v="93.41"/>
    <s v="Rebate_Error"/>
    <s v=""/>
    <n v="1203.1207999999999"/>
    <n v="24.062415999999999"/>
    <s v="Yes"/>
    <b v="1"/>
  </r>
  <r>
    <s v="T202508-00574"/>
    <s v="S016"/>
    <x v="6"/>
    <s v="C0036"/>
    <s v="Customer 36"/>
    <s v="P016"/>
    <s v="Product B6"/>
    <d v="2025-08-09T00:00:00"/>
    <n v="8"/>
    <n v="176.86"/>
    <n v="1414.88"/>
    <n v="0.1"/>
    <n v="0.02"/>
    <s v="B"/>
    <n v="176.86"/>
    <s v=""/>
    <s v=""/>
    <n v="1273.3920000000001"/>
    <n v="25.467840000000002"/>
    <s v="Yes"/>
    <b v="0"/>
  </r>
  <r>
    <s v="T202508-00575"/>
    <s v="S022"/>
    <x v="19"/>
    <s v="C0040"/>
    <s v="Customer 40"/>
    <s v="P018"/>
    <s v="Product B8"/>
    <d v="2025-03-08T00:00:00"/>
    <n v="13"/>
    <n v="125.42"/>
    <n v="1630.46"/>
    <n v="0.1"/>
    <n v="0.02"/>
    <s v="B"/>
    <n v="125.42"/>
    <s v=""/>
    <s v=""/>
    <n v="1467.414"/>
    <n v="29.348279999999999"/>
    <s v="Yes"/>
    <b v="0"/>
  </r>
  <r>
    <s v="T202508-00576"/>
    <s v="S015"/>
    <x v="26"/>
    <s v="C0154"/>
    <s v="Customer 154"/>
    <s v="P012"/>
    <s v="Product B2"/>
    <d v="2025-08-18T00:00:00"/>
    <n v="13"/>
    <n v="120.83"/>
    <n v="1570.79"/>
    <n v="0.1"/>
    <n v="0.02"/>
    <s v="B"/>
    <n v="120.83"/>
    <s v=""/>
    <s v=""/>
    <n v="1413.711"/>
    <n v="28.27422"/>
    <s v="Yes"/>
    <b v="0"/>
  </r>
  <r>
    <s v="T202508-00577"/>
    <s v="S017"/>
    <x v="28"/>
    <s v="C0178"/>
    <s v="Customer 178"/>
    <s v="P011"/>
    <s v="Product B1"/>
    <d v="2025-08-26T00:00:00"/>
    <n v="2"/>
    <n v="176.7"/>
    <n v="353.4"/>
    <n v="0.1"/>
    <n v="0.02"/>
    <s v="B"/>
    <n v="176.7"/>
    <s v=""/>
    <s v=""/>
    <n v="318.06"/>
    <n v="6.3612000000000002"/>
    <s v="Yes"/>
    <b v="0"/>
  </r>
  <r>
    <s v="T202508-00578"/>
    <s v="S012"/>
    <x v="24"/>
    <s v="C0180"/>
    <s v="Customer 180"/>
    <s v="P025"/>
    <s v="Product C5"/>
    <d v="2025-08-20T00:00:00"/>
    <n v="18"/>
    <n v="87.21"/>
    <n v="1569.78"/>
    <n v="0"/>
    <n v="0.02"/>
    <s v="C"/>
    <n v="87.21"/>
    <s v=""/>
    <s v=""/>
    <n v="1569.78"/>
    <n v="31.395600000000002"/>
    <s v="Yes"/>
    <b v="0"/>
  </r>
  <r>
    <s v="T202508-00579"/>
    <s v="S021"/>
    <x v="18"/>
    <s v="C0022"/>
    <s v="Customer 22"/>
    <s v="P003"/>
    <s v="Product A3"/>
    <d v="2025-08-22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0580"/>
    <s v="S022"/>
    <x v="19"/>
    <s v="C0091"/>
    <s v="Customer 91"/>
    <s v="P005"/>
    <s v="Product A5"/>
    <d v="2025-08-02T00:00:00"/>
    <n v="20"/>
    <n v="92.19"/>
    <n v="1843.8"/>
    <n v="0.05"/>
    <n v="0.02"/>
    <s v="A"/>
    <n v="92.19"/>
    <s v=""/>
    <s v=""/>
    <n v="1751.61"/>
    <n v="35.032199999999996"/>
    <s v="Yes"/>
    <b v="0"/>
  </r>
  <r>
    <s v="T202508-00581"/>
    <s v="S019"/>
    <x v="15"/>
    <s v="C0166"/>
    <s v="Customer 166"/>
    <s v="P017"/>
    <s v="Product B7"/>
    <d v="2025-08-31T00:00:00"/>
    <n v="13"/>
    <n v="128.82"/>
    <n v="1674.66"/>
    <n v="0.1"/>
    <n v="0.02"/>
    <s v="B"/>
    <n v="144.35"/>
    <s v=""/>
    <s v=""/>
    <n v="1507.194"/>
    <n v="30.143879999999999"/>
    <s v="Yes"/>
    <b v="0"/>
  </r>
  <r>
    <s v="T202508-00582"/>
    <s v="S025"/>
    <x v="11"/>
    <s v="C0085"/>
    <s v="Customer 85"/>
    <s v="P029"/>
    <s v="Product C9"/>
    <d v="2025-08-04T00:00:00"/>
    <n v="14"/>
    <n v="45.4"/>
    <n v="635.6"/>
    <n v="0"/>
    <n v="0.02"/>
    <s v="C"/>
    <n v="45.4"/>
    <s v=""/>
    <s v=""/>
    <n v="635.6"/>
    <n v="12.712000000000002"/>
    <s v="Yes"/>
    <b v="0"/>
  </r>
  <r>
    <s v="T202508-00583"/>
    <s v="S001"/>
    <x v="14"/>
    <s v="C0026"/>
    <s v="Customer 26"/>
    <s v="P007"/>
    <s v="Product A7"/>
    <d v="2025-08-24T00:00:00"/>
    <n v="17"/>
    <n v="52.65"/>
    <n v="895.05"/>
    <n v="0.05"/>
    <n v="0.02"/>
    <s v="A"/>
    <n v="52.65"/>
    <s v=""/>
    <s v=""/>
    <n v="850.2974999999999"/>
    <n v="17.005949999999999"/>
    <s v="Yes"/>
    <b v="0"/>
  </r>
  <r>
    <s v="T202508-00585"/>
    <s v="S015"/>
    <x v="26"/>
    <s v="C0096"/>
    <s v="Customer 96"/>
    <s v="P010"/>
    <s v="Product A10"/>
    <d v="2025-08-22T00:00:00"/>
    <n v="25"/>
    <n v="109.82"/>
    <n v="2745.5"/>
    <n v="0.05"/>
    <n v="0.02"/>
    <s v="A"/>
    <n v="130.94"/>
    <s v=""/>
    <s v=""/>
    <n v="2608.2249999999999"/>
    <n v="52.164499999999997"/>
    <s v="Yes"/>
    <b v="0"/>
  </r>
  <r>
    <s v="T202508-00586"/>
    <s v="S019"/>
    <x v="15"/>
    <s v="C0177"/>
    <s v="Customer 177"/>
    <s v="P013"/>
    <s v="Product B3"/>
    <d v="2025-08-01T00:00:00"/>
    <n v="12"/>
    <n v="194.87"/>
    <n v="2338.44"/>
    <n v="0.1"/>
    <n v="0.02"/>
    <s v="B"/>
    <n v="194.87"/>
    <s v=""/>
    <s v=""/>
    <n v="2104.596"/>
    <n v="42.091920000000002"/>
    <s v="Yes"/>
    <b v="0"/>
  </r>
  <r>
    <s v="T202508-00587"/>
    <s v="S016"/>
    <x v="6"/>
    <s v="C0027"/>
    <s v="Customer 27"/>
    <s v="P008"/>
    <s v="Product A8"/>
    <d v="2025-04-08T00:00:00"/>
    <n v="3"/>
    <n v="114.99"/>
    <n v="344.97"/>
    <n v="0.05"/>
    <n v="0.02"/>
    <s v="A"/>
    <n v="114.99"/>
    <s v=""/>
    <s v=""/>
    <n v="327.72150000000005"/>
    <n v="6.5544300000000009"/>
    <s v="Yes"/>
    <b v="0"/>
  </r>
  <r>
    <s v="T202508-00588"/>
    <s v="S027"/>
    <x v="3"/>
    <s v="C0187"/>
    <s v="Customer 187"/>
    <s v="P004"/>
    <s v="Product A4"/>
    <d v="2025-08-11T00:00:00"/>
    <n v="10"/>
    <n v="102.52"/>
    <n v="1025.2"/>
    <n v="0.05"/>
    <n v="0.02"/>
    <s v="A"/>
    <n v="139.22"/>
    <s v=""/>
    <s v="Price_Breach"/>
    <n v="973.94"/>
    <n v="19.478800000000003"/>
    <s v="Yes"/>
    <b v="1"/>
  </r>
  <r>
    <s v="T202508-00589"/>
    <s v="S015"/>
    <x v="26"/>
    <s v="C0201"/>
    <s v="Customer 201"/>
    <s v="P006"/>
    <s v="Product A6"/>
    <d v="2025-08-12T00:00:00"/>
    <n v="16"/>
    <n v="71.86"/>
    <n v="1149.76"/>
    <n v="0.05"/>
    <n v="0.02"/>
    <s v="A"/>
    <n v="71.86"/>
    <s v=""/>
    <s v=""/>
    <n v="1092.2719999999999"/>
    <n v="21.84544"/>
    <s v="Yes"/>
    <b v="0"/>
  </r>
  <r>
    <s v="T202508-00590"/>
    <s v="S016"/>
    <x v="6"/>
    <s v="C0025"/>
    <s v="Customer 25"/>
    <s v="P011"/>
    <s v="Product B1"/>
    <d v="2025-08-15T00:00:00"/>
    <n v="23"/>
    <n v="176.7"/>
    <n v="4064.1"/>
    <n v="0.15"/>
    <n v="0.02"/>
    <s v="B"/>
    <n v="176.7"/>
    <s v="Rebate_Error"/>
    <s v=""/>
    <n v="3454.4849999999997"/>
    <n v="69.089699999999993"/>
    <s v="Yes"/>
    <b v="1"/>
  </r>
  <r>
    <s v="T202508-00591"/>
    <s v="S011"/>
    <x v="16"/>
    <s v="C0018"/>
    <s v="Customer 18"/>
    <s v="P008"/>
    <s v="Product A8"/>
    <d v="2025-08-04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0592"/>
    <s v="S001"/>
    <x v="14"/>
    <s v="C0218"/>
    <s v="Customer 218  "/>
    <s v="P009"/>
    <s v="Product A9"/>
    <d v="2025-08-22T00:00:00"/>
    <n v="4"/>
    <n v="72.040000000000006"/>
    <n v="288.16000000000003"/>
    <n v="0.05"/>
    <n v="0.02"/>
    <s v="A"/>
    <n v="72.040000000000006"/>
    <s v=""/>
    <s v=""/>
    <n v="273.75200000000001"/>
    <n v="5.4750399999999999"/>
    <s v="Yes"/>
    <b v="0"/>
  </r>
  <r>
    <s v="T202508-00594"/>
    <s v="S017"/>
    <x v="28"/>
    <s v="C0045"/>
    <s v="Customer 45"/>
    <s v="P014"/>
    <s v="Product B4"/>
    <d v="2025-08-18T00:00:00"/>
    <n v="11"/>
    <n v="91.13"/>
    <n v="1002.43"/>
    <n v="0.1"/>
    <n v="0.02"/>
    <s v="B"/>
    <n v="91.13"/>
    <s v=""/>
    <s v=""/>
    <n v="902.1869999999999"/>
    <n v="18.04374"/>
    <s v="Yes"/>
    <b v="0"/>
  </r>
  <r>
    <s v="T202508-00595"/>
    <s v="S014"/>
    <x v="10"/>
    <s v="C0119"/>
    <s v="Customer 119"/>
    <s v="P006"/>
    <s v="Product A6"/>
    <d v="2025-08-21T00:00:00"/>
    <n v="13"/>
    <n v="71.86"/>
    <n v="934.18"/>
    <n v="0.05"/>
    <n v="0.02"/>
    <s v="A"/>
    <n v="71.86"/>
    <s v=""/>
    <s v=""/>
    <n v="887.471"/>
    <n v="17.749420000000001"/>
    <s v="Yes"/>
    <b v="0"/>
  </r>
  <r>
    <s v="T202508-00596"/>
    <s v="S006"/>
    <x v="17"/>
    <s v="C0048"/>
    <s v="Customer 48"/>
    <s v="P017"/>
    <s v="Product B7"/>
    <s v="08-13-25"/>
    <n v="14"/>
    <n v="144.35"/>
    <n v="2020.9"/>
    <n v="0.1"/>
    <n v="0.02"/>
    <s v="B"/>
    <n v="144.35"/>
    <s v=""/>
    <s v=""/>
    <n v="1818.81"/>
    <n v="36.376199999999997"/>
    <s v="Yes"/>
    <b v="0"/>
  </r>
  <r>
    <s v="T202508-00598"/>
    <s v="S019"/>
    <x v="15"/>
    <s v="C0110"/>
    <s v="Customer 110"/>
    <s v="P010"/>
    <s v="Product A10"/>
    <d v="2025-08-07T00:00:00"/>
    <n v="23"/>
    <n v="130.94"/>
    <n v="3011.62"/>
    <n v="0.05"/>
    <n v="0.02"/>
    <s v="A"/>
    <n v="130.94"/>
    <s v=""/>
    <s v=""/>
    <n v="2861.0389999999998"/>
    <n v="57.220779999999998"/>
    <s v="Yes"/>
    <b v="0"/>
  </r>
  <r>
    <s v="T202508-00599"/>
    <s v="S007"/>
    <x v="25"/>
    <s v="C0072"/>
    <s v="Customer 72"/>
    <s v="P019"/>
    <s v="Product B9"/>
    <d v="2025-08-19T00:00:00"/>
    <n v="3"/>
    <n v="179.53"/>
    <n v="538.59"/>
    <n v="0.1"/>
    <n v="0.02"/>
    <s v="B"/>
    <n v="179.53"/>
    <s v=""/>
    <s v=""/>
    <n v="484.73099999999999"/>
    <n v="9.6946200000000005"/>
    <s v="Yes"/>
    <b v="0"/>
  </r>
  <r>
    <s v="T202508-00600"/>
    <s v="S004"/>
    <x v="27"/>
    <s v="C0205"/>
    <s v="Customer 205"/>
    <s v="P024"/>
    <s v="Product C4"/>
    <d v="2025-08-12T00:00:00"/>
    <n v="6"/>
    <n v="39.090000000000003"/>
    <n v="234.54"/>
    <n v="0"/>
    <n v="0.02"/>
    <s v="C"/>
    <n v="39.090000000000003"/>
    <s v=""/>
    <s v=""/>
    <n v="234.54"/>
    <n v="4.6908000000000003"/>
    <s v="Yes"/>
    <b v="0"/>
  </r>
  <r>
    <s v="T202508-00601"/>
    <s v="S011"/>
    <x v="16"/>
    <s v="C0051"/>
    <s v="Customer 51"/>
    <s v="P012"/>
    <s v="Product B2"/>
    <d v="2025-08-22T00:00:00"/>
    <n v="9"/>
    <n v="88.37"/>
    <n v="795.33"/>
    <n v="0.1"/>
    <n v="0.02"/>
    <s v="B"/>
    <n v="120.83"/>
    <s v=""/>
    <s v="Price_Breach"/>
    <n v="715.79700000000003"/>
    <n v="14.315940000000001"/>
    <s v="Yes"/>
    <b v="1"/>
  </r>
  <r>
    <s v="T202508-00602"/>
    <s v="S028"/>
    <x v="5"/>
    <s v="C0126"/>
    <s v="Customer 126"/>
    <s v="P014"/>
    <s v="Product B4"/>
    <d v="2025-08-11T00:00:00"/>
    <n v="21"/>
    <n v="91.13"/>
    <n v="1913.73"/>
    <n v="0.1"/>
    <n v="0.02"/>
    <s v="B"/>
    <n v="91.13"/>
    <s v=""/>
    <s v=""/>
    <n v="1722.357"/>
    <n v="34.447139999999997"/>
    <s v="Yes"/>
    <b v="0"/>
  </r>
  <r>
    <s v="T202508-00603"/>
    <s v="S020"/>
    <x v="2"/>
    <s v="C0100"/>
    <s v="Customer 100"/>
    <s v="P016"/>
    <s v="Product B6"/>
    <d v="2025-08-04T00:00:00"/>
    <n v="19"/>
    <n v="176.86"/>
    <n v="3360.34"/>
    <n v="0.1"/>
    <n v="0.02"/>
    <s v="B"/>
    <n v="176.86"/>
    <s v=""/>
    <s v=""/>
    <n v="3024.306"/>
    <n v="60.48612"/>
    <s v="Yes"/>
    <b v="0"/>
  </r>
  <r>
    <s v="T202508-00605"/>
    <s v="S027"/>
    <x v="3"/>
    <s v="C0173"/>
    <s v="Customer 173"/>
    <s v="P018"/>
    <s v="Product B8"/>
    <d v="2025-08-30T00:00:00"/>
    <n v="10"/>
    <n v="125.42"/>
    <n v="1254.2"/>
    <n v="0.1"/>
    <n v="0.02"/>
    <s v="B"/>
    <n v="125.42"/>
    <s v=""/>
    <s v=""/>
    <n v="1128.78"/>
    <n v="22.575600000000001"/>
    <s v="Yes"/>
    <b v="0"/>
  </r>
  <r>
    <s v="T202508-00606"/>
    <s v="S020"/>
    <x v="2"/>
    <s v="C0152"/>
    <s v="Customer 152"/>
    <s v="P003"/>
    <s v="Product A3"/>
    <d v="2025-08-11T00:00:00"/>
    <n v="5"/>
    <n v="99.45"/>
    <n v="497.25"/>
    <n v="0.05"/>
    <n v="0.02"/>
    <s v="A"/>
    <n v="123.65"/>
    <s v=""/>
    <s v=""/>
    <n v="472.38749999999999"/>
    <n v="9.4477499999999992"/>
    <s v="Yes"/>
    <b v="0"/>
  </r>
  <r>
    <s v="T202508-00607"/>
    <s v="S004"/>
    <x v="27"/>
    <s v="C0062"/>
    <s v="Customer 62"/>
    <s v="P008"/>
    <s v="Product A8"/>
    <d v="2025-08-12T00:00:00"/>
    <n v="6"/>
    <n v="114.99"/>
    <n v="689.94"/>
    <n v="0.05"/>
    <n v="0.02"/>
    <s v="A"/>
    <n v="114.99"/>
    <s v=""/>
    <s v=""/>
    <n v="655.4430000000001"/>
    <n v="13.108860000000002"/>
    <s v="Yes"/>
    <b v="0"/>
  </r>
  <r>
    <s v="T202508-00608"/>
    <s v="S023"/>
    <x v="7"/>
    <s v="C0037"/>
    <s v="Customer 37"/>
    <s v="P013"/>
    <s v="Product B3"/>
    <d v="2025-08-20T00:00:00"/>
    <n v="14"/>
    <n v="194.87"/>
    <n v="2728.18"/>
    <n v="0.1"/>
    <n v="0.02"/>
    <s v="B"/>
    <n v="194.87"/>
    <s v=""/>
    <s v=""/>
    <n v="2455.3620000000001"/>
    <n v="49.107240000000004"/>
    <s v="Yes"/>
    <b v="0"/>
  </r>
  <r>
    <s v="T202508-00609"/>
    <s v="S005"/>
    <x v="1"/>
    <s v="C0148"/>
    <s v=" Customer 148 "/>
    <s v="P010"/>
    <s v="Product A10"/>
    <d v="2025-08-16T00:00:00"/>
    <n v="6"/>
    <n v="102.75"/>
    <n v="616.5"/>
    <n v="0.05"/>
    <n v="0.02"/>
    <s v="A"/>
    <n v="130.94"/>
    <s v=""/>
    <s v=""/>
    <n v="585.67499999999995"/>
    <n v="11.7135"/>
    <s v="Yes"/>
    <b v="0"/>
  </r>
  <r>
    <s v="T202508-00610"/>
    <s v="S021"/>
    <x v="18"/>
    <s v="C0138"/>
    <s v="Customer 138"/>
    <s v="P018"/>
    <s v="Product B8"/>
    <d v="2025-08-30T00:00:00"/>
    <n v="21"/>
    <n v="125.42"/>
    <n v="2633.82"/>
    <n v="0.1"/>
    <n v="0.02"/>
    <s v="B"/>
    <n v="125.42"/>
    <s v=""/>
    <s v=""/>
    <n v="2370.4380000000001"/>
    <n v="47.408760000000001"/>
    <s v="Yes"/>
    <b v="0"/>
  </r>
  <r>
    <s v="T202508-00611"/>
    <s v="S006"/>
    <x v="17"/>
    <s v="C0143"/>
    <s v="Customer 143"/>
    <s v="P005"/>
    <s v="Product A5"/>
    <d v="2025-08-05T00:00:00"/>
    <n v="10"/>
    <n v="92.19"/>
    <n v="921.9"/>
    <n v="0.08"/>
    <n v="0.02"/>
    <s v="A"/>
    <n v="92.19"/>
    <s v="Rebate_Error"/>
    <s v=""/>
    <n v="848.14800000000002"/>
    <n v="16.962960000000002"/>
    <s v="Yes"/>
    <b v="1"/>
  </r>
  <r>
    <s v="T202508-00612"/>
    <s v="S006"/>
    <x v="17"/>
    <s v="C0081"/>
    <s v=" Customer 81 "/>
    <s v="P023"/>
    <s v="Product C3"/>
    <d v="2025-08-02T00:00:00"/>
    <n v="20"/>
    <n v="37.18"/>
    <n v="743.6"/>
    <n v="0"/>
    <n v="0.02"/>
    <s v="C"/>
    <n v="37.18"/>
    <s v=""/>
    <s v=""/>
    <n v="743.6"/>
    <n v="14.872"/>
    <s v="Yes"/>
    <b v="0"/>
  </r>
  <r>
    <s v="T202508-00613"/>
    <s v="S028"/>
    <x v="5"/>
    <s v="C0092"/>
    <s v="Customer 92"/>
    <s v="P028"/>
    <s v="Product C8"/>
    <d v="2025-08-05T00:00:00"/>
    <n v="16"/>
    <n v="88.32"/>
    <n v="1413.12"/>
    <n v="0"/>
    <n v="0.02"/>
    <s v="C"/>
    <n v="88.32"/>
    <s v=""/>
    <s v=""/>
    <n v="1413.12"/>
    <n v="28.2624"/>
    <s v="Yes"/>
    <b v="0"/>
  </r>
  <r>
    <s v="T202508-00614"/>
    <s v="S007"/>
    <x v="25"/>
    <s v="C0209"/>
    <s v="Customer 209"/>
    <s v="P010"/>
    <s v="Product A10"/>
    <d v="2025-08-17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0615"/>
    <s v="S021"/>
    <x v="18"/>
    <s v="C0127"/>
    <s v="Customer 127"/>
    <s v="P011"/>
    <s v="Product B1"/>
    <d v="2025-08-14T00:00:00"/>
    <n v="16"/>
    <n v="176.7"/>
    <n v="2827.2"/>
    <n v="0.1"/>
    <n v="0.02"/>
    <s v="B"/>
    <n v="176.7"/>
    <s v=""/>
    <s v=""/>
    <n v="2544.48"/>
    <n v="50.889600000000002"/>
    <s v="Yes"/>
    <b v="0"/>
  </r>
  <r>
    <s v="T202508-00616"/>
    <s v="S023"/>
    <x v="7"/>
    <s v="C0216"/>
    <s v="Customer 216"/>
    <s v="P012"/>
    <s v="Product B2"/>
    <d v="2025-03-08T00:00:00"/>
    <n v="6"/>
    <n v="96.74"/>
    <n v="580.44000000000005"/>
    <n v="0.1"/>
    <n v="0.02"/>
    <s v="B"/>
    <n v="120.83"/>
    <s v=""/>
    <s v=""/>
    <n v="522.39600000000007"/>
    <n v="10.447920000000002"/>
    <s v="Yes"/>
    <b v="0"/>
  </r>
  <r>
    <s v="T202508-00617"/>
    <s v="S019"/>
    <x v="15"/>
    <s v="C0008"/>
    <s v="Customer 8"/>
    <s v="P020"/>
    <s v="Product B10"/>
    <d v="2025-08-10T00:00:00"/>
    <n v="8"/>
    <n v="183.4"/>
    <n v="1467.2"/>
    <n v="0.1"/>
    <n v="0.02"/>
    <s v="B"/>
    <n v="183.4"/>
    <s v=""/>
    <s v=""/>
    <n v="1320.48"/>
    <n v="26.409600000000001"/>
    <s v="Yes"/>
    <b v="0"/>
  </r>
  <r>
    <s v="T202508-00618"/>
    <s v="S002"/>
    <x v="0"/>
    <s v="C0071"/>
    <s v="Customer 71"/>
    <s v="P006"/>
    <s v="Product A6"/>
    <d v="2025-08-06T00:00:00"/>
    <n v="10"/>
    <n v="71.86"/>
    <n v="718.6"/>
    <n v="0.05"/>
    <n v="0.02"/>
    <s v="A"/>
    <n v="71.86"/>
    <s v=""/>
    <s v=""/>
    <n v="682.67000000000007"/>
    <n v="13.653400000000001"/>
    <s v="Yes"/>
    <b v="0"/>
  </r>
  <r>
    <s v="T202508-00619"/>
    <s v="S025"/>
    <x v="11"/>
    <s v="C0118"/>
    <s v="Customer 118"/>
    <s v="P015"/>
    <s v="Product B5"/>
    <d v="2025-08-25T00:00:00"/>
    <n v="25"/>
    <n v="152.46"/>
    <n v="3811.5"/>
    <n v="0.1"/>
    <n v="0.02"/>
    <s v="B"/>
    <n v="181.7"/>
    <s v=""/>
    <s v=""/>
    <n v="3430.35"/>
    <n v="68.606999999999999"/>
    <s v="Yes"/>
    <b v="0"/>
  </r>
  <r>
    <s v="T202508-00620"/>
    <s v="S016"/>
    <x v="6"/>
    <s v="C0141"/>
    <s v="Customer 141"/>
    <s v="P013"/>
    <s v="Product B3"/>
    <d v="2025-08-04T00:00:00"/>
    <n v="19"/>
    <n v="194.87"/>
    <n v="3702.53"/>
    <n v="0.1"/>
    <n v="0.02"/>
    <s v="B"/>
    <n v="194.87"/>
    <s v=""/>
    <s v=""/>
    <n v="3332.277"/>
    <n v="66.645539999999997"/>
    <s v="Yes"/>
    <b v="0"/>
  </r>
  <r>
    <s v="T202508-00621"/>
    <s v="S009"/>
    <x v="20"/>
    <s v="C0199"/>
    <s v="Customer 199"/>
    <s v="P014"/>
    <s v="Product B4"/>
    <d v="2025-08-18T00:00:00"/>
    <n v="12"/>
    <n v="91.13"/>
    <n v="1093.56"/>
    <n v="0.1"/>
    <n v="0.02"/>
    <s v="B"/>
    <n v="91.13"/>
    <s v=""/>
    <s v=""/>
    <n v="984.20399999999995"/>
    <n v="19.684079999999998"/>
    <s v="Yes"/>
    <b v="0"/>
  </r>
  <r>
    <s v="T202508-00622"/>
    <s v="S027"/>
    <x v="3"/>
    <s v="C0194"/>
    <s v="Customer 194"/>
    <s v="P002"/>
    <s v="Product A2"/>
    <d v="2025-08-15T00:00:00"/>
    <n v="24"/>
    <n v="77.5"/>
    <n v="1860"/>
    <n v="0.05"/>
    <n v="0.02"/>
    <s v="A"/>
    <n v="77.5"/>
    <s v=""/>
    <s v=""/>
    <n v="1767"/>
    <n v="35.340000000000003"/>
    <s v="Yes"/>
    <b v="0"/>
  </r>
  <r>
    <s v="T202508-00623"/>
    <s v="S018"/>
    <x v="22"/>
    <s v="C0056"/>
    <s v="Customer 56"/>
    <s v="P030"/>
    <s v="Product C10"/>
    <d v="2025-08-24T00:00:00"/>
    <n v="4"/>
    <n v="44.71"/>
    <n v="178.84"/>
    <n v="0"/>
    <n v="0.02"/>
    <s v="C"/>
    <n v="44.71"/>
    <s v=""/>
    <s v=""/>
    <n v="178.84"/>
    <n v="3.5768"/>
    <s v="Yes"/>
    <b v="0"/>
  </r>
  <r>
    <s v="T202508-00624"/>
    <s v="S027"/>
    <x v="3"/>
    <s v="C0168"/>
    <s v="Customer 168"/>
    <s v="P019"/>
    <s v="Product B9"/>
    <d v="2025-08-28T00:00:00"/>
    <n v="10"/>
    <n v="179.53"/>
    <n v="1795.3"/>
    <n v="0.1"/>
    <n v="0.02"/>
    <s v="B"/>
    <n v="179.53"/>
    <s v=""/>
    <s v=""/>
    <n v="1615.77"/>
    <n v="32.315399999999997"/>
    <s v="Yes"/>
    <b v="0"/>
  </r>
  <r>
    <s v="T202508-00625"/>
    <s v="S002"/>
    <x v="0"/>
    <s v="C0116"/>
    <s v="Customer 116"/>
    <s v="P007"/>
    <s v="Product A7"/>
    <d v="2025-08-15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0626"/>
    <s v="S028"/>
    <x v="5"/>
    <s v="C0031"/>
    <s v="Customer 31"/>
    <s v="P020"/>
    <s v="Product B10"/>
    <d v="2025-08-07T00:00:00"/>
    <n v="8"/>
    <n v="183.4"/>
    <n v="1467.2"/>
    <n v="0.1"/>
    <n v="0.02"/>
    <s v="B"/>
    <n v="183.4"/>
    <s v=""/>
    <s v=""/>
    <n v="1320.48"/>
    <n v="26.409600000000001"/>
    <s v="Yes"/>
    <b v="0"/>
  </r>
  <r>
    <s v="T202508-00627"/>
    <s v="S026"/>
    <x v="21"/>
    <s v="C0189"/>
    <s v="Customer 189"/>
    <s v="P015"/>
    <s v="Product B5"/>
    <d v="2025-08-28T00:00:00"/>
    <n v="12"/>
    <n v="181.7"/>
    <n v="2180.4"/>
    <n v="0.1"/>
    <n v="0.02"/>
    <s v="B"/>
    <n v="181.7"/>
    <s v=""/>
    <s v=""/>
    <n v="1962.3600000000001"/>
    <n v="39.247200000000007"/>
    <s v="Yes"/>
    <b v="0"/>
  </r>
  <r>
    <s v="T202508-00628"/>
    <s v="S023"/>
    <x v="7"/>
    <s v="C0157"/>
    <s v="Customer 157"/>
    <s v="P016"/>
    <s v="Product B6"/>
    <d v="2025-08-20T00:00:00"/>
    <n v="6"/>
    <n v="176.86"/>
    <n v="1061.1600000000001"/>
    <n v="0.1"/>
    <n v="0.02"/>
    <s v="B"/>
    <n v="176.86"/>
    <s v=""/>
    <s v=""/>
    <n v="955.0440000000001"/>
    <n v="19.100880000000004"/>
    <s v="Yes"/>
    <b v="0"/>
  </r>
  <r>
    <s v="T202508-00629"/>
    <s v="S005"/>
    <x v="1"/>
    <s v="C0201"/>
    <s v="Customer 201"/>
    <s v="P006"/>
    <s v="Product A6"/>
    <d v="2025-08-26T00:00:00"/>
    <n v="7"/>
    <n v="71.86"/>
    <n v="503.02"/>
    <n v="0.05"/>
    <n v="0.02"/>
    <s v="A"/>
    <n v="71.86"/>
    <s v=""/>
    <s v=""/>
    <n v="477.86899999999997"/>
    <n v="9.5573800000000002"/>
    <s v="Yes"/>
    <b v="0"/>
  </r>
  <r>
    <s v="T202508-00630"/>
    <s v="S002"/>
    <x v="0"/>
    <s v="C0146"/>
    <s v="Customer 146  "/>
    <s v="P009"/>
    <s v="Product A9"/>
    <d v="2025-08-20T00:00:00"/>
    <n v="9"/>
    <n v="72.040000000000006"/>
    <n v="648.36"/>
    <n v="0.05"/>
    <n v="0.02"/>
    <s v="A"/>
    <n v="72.040000000000006"/>
    <s v=""/>
    <s v=""/>
    <n v="615.94200000000001"/>
    <n v="12.31884"/>
    <s v="Yes"/>
    <b v="0"/>
  </r>
  <r>
    <s v="T202508-00631"/>
    <s v="S018"/>
    <x v="22"/>
    <s v="C0044"/>
    <s v="Customer 44"/>
    <s v="P009"/>
    <s v="Product A9"/>
    <d v="2025-08-10T00:00:00"/>
    <n v="23"/>
    <n v="72.040000000000006"/>
    <n v="1656.92"/>
    <n v="0.05"/>
    <n v="0.02"/>
    <s v="A"/>
    <n v="72.040000000000006"/>
    <s v=""/>
    <s v=""/>
    <n v="1574.0740000000001"/>
    <n v="31.481480000000001"/>
    <s v="Yes"/>
    <b v="0"/>
  </r>
  <r>
    <s v="T202508-00632"/>
    <s v="S010"/>
    <x v="23"/>
    <s v="C0147"/>
    <s v="Customer 147"/>
    <s v="P007"/>
    <s v="Product A7"/>
    <d v="2025-08-29T00:00:00"/>
    <n v="17"/>
    <n v="52.65"/>
    <n v="895.05"/>
    <n v="7.0000000000000007E-2"/>
    <n v="0.02"/>
    <s v="A"/>
    <n v="52.65"/>
    <s v="Rebate_Error"/>
    <s v=""/>
    <n v="832.39649999999995"/>
    <n v="16.647929999999999"/>
    <s v="Yes"/>
    <b v="1"/>
  </r>
  <r>
    <s v="T202508-00633"/>
    <s v="S022"/>
    <x v="19"/>
    <s v="C0209"/>
    <s v="Customer 209"/>
    <s v="P003"/>
    <s v="Product A3"/>
    <s v="08-26-25"/>
    <n v="25"/>
    <n v="107.99"/>
    <n v="2699.75"/>
    <n v="0.05"/>
    <n v="0.02"/>
    <s v="A"/>
    <n v="123.65"/>
    <s v=""/>
    <s v=""/>
    <n v="2564.7624999999998"/>
    <n v="51.295249999999996"/>
    <s v="Yes"/>
    <b v="0"/>
  </r>
  <r>
    <s v="T202508-00634"/>
    <s v="S014"/>
    <x v="10"/>
    <s v="C0016"/>
    <s v="Customer 16"/>
    <s v="P030"/>
    <s v="Product C10"/>
    <d v="2025-08-05T00:00:00"/>
    <n v="21"/>
    <n v="44.71"/>
    <n v="938.91"/>
    <n v="0"/>
    <n v="0.02"/>
    <s v="C"/>
    <n v="44.71"/>
    <s v=""/>
    <s v=""/>
    <n v="938.91"/>
    <n v="18.778199999999998"/>
    <s v="Yes"/>
    <b v="0"/>
  </r>
  <r>
    <s v="T202508-00635"/>
    <s v="S023"/>
    <x v="7"/>
    <s v="C0034"/>
    <s v="Customer 34"/>
    <s v="P007"/>
    <s v="Product A7"/>
    <d v="2025-08-11T00:00:00"/>
    <n v="23"/>
    <n v="52.65"/>
    <n v="1210.95"/>
    <n v="0.05"/>
    <n v="0.02"/>
    <s v="A"/>
    <n v="52.65"/>
    <s v=""/>
    <s v=""/>
    <n v="1150.4025000000001"/>
    <n v="23.008050000000004"/>
    <s v="Yes"/>
    <b v="0"/>
  </r>
  <r>
    <s v="T202508-00636"/>
    <s v="S027"/>
    <x v="3"/>
    <s v="C0064"/>
    <s v="Customer 64"/>
    <s v="P020"/>
    <s v="Product B10"/>
    <d v="2025-08-13T00:00:00"/>
    <n v="22"/>
    <n v="183.4"/>
    <n v="4034.8"/>
    <n v="0.1"/>
    <n v="0.02"/>
    <s v="B"/>
    <n v="183.4"/>
    <s v=""/>
    <s v=""/>
    <n v="3631.32"/>
    <n v="72.626400000000004"/>
    <s v="Yes"/>
    <b v="0"/>
  </r>
  <r>
    <s v="T202508-00637"/>
    <s v="S016"/>
    <x v="6"/>
    <s v="C0037"/>
    <s v="Customer 37"/>
    <s v="P015"/>
    <s v="Product B5"/>
    <d v="2025-08-21T00:00:00"/>
    <n v="9"/>
    <n v="181.7"/>
    <n v="1635.3"/>
    <n v="0.1"/>
    <n v="0.02"/>
    <s v="B"/>
    <n v="181.7"/>
    <s v=""/>
    <s v=""/>
    <n v="1471.77"/>
    <n v="29.435400000000001"/>
    <s v="Yes"/>
    <b v="0"/>
  </r>
  <r>
    <s v="T202508-00638"/>
    <s v="S014"/>
    <x v="10"/>
    <s v="C0097"/>
    <s v="Customer 97"/>
    <s v="P012"/>
    <s v="Product B2"/>
    <d v="2025-08-26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0639"/>
    <s v="S029"/>
    <x v="8"/>
    <s v="C0197"/>
    <s v="Customer 197"/>
    <s v="P003"/>
    <s v="Product A3"/>
    <d v="2025-08-24T00:00:00"/>
    <n v="17"/>
    <n v="123.65"/>
    <n v="2102.0500000000002"/>
    <n v="0.05"/>
    <n v="0.02"/>
    <s v="A"/>
    <n v="123.65"/>
    <s v=""/>
    <s v=""/>
    <n v="1996.9475000000002"/>
    <n v="39.938950000000006"/>
    <s v="Yes"/>
    <b v="0"/>
  </r>
  <r>
    <s v="T202508-00640"/>
    <s v="S009"/>
    <x v="20"/>
    <s v="C0178"/>
    <s v="Customer 178"/>
    <s v="P027"/>
    <s v="Product C7"/>
    <d v="2025-08-15T00:00:00"/>
    <n v="12"/>
    <n v="54.03"/>
    <n v="648.36"/>
    <n v="0"/>
    <n v="0.02"/>
    <s v="C"/>
    <n v="54.03"/>
    <s v=""/>
    <s v=""/>
    <n v="648.36"/>
    <n v="12.9672"/>
    <s v="Yes"/>
    <b v="0"/>
  </r>
  <r>
    <s v="T202508-00641"/>
    <s v="S016"/>
    <x v="6"/>
    <s v="C0084"/>
    <s v="Customer 84"/>
    <s v="P015"/>
    <s v="Product B5"/>
    <d v="2025-08-28T00:00:00"/>
    <n v="25"/>
    <n v="181.7"/>
    <n v="4542.5"/>
    <n v="0.1"/>
    <n v="0.02"/>
    <s v="B"/>
    <n v="181.7"/>
    <s v=""/>
    <s v=""/>
    <n v="4088.25"/>
    <n v="81.765000000000001"/>
    <s v="Yes"/>
    <b v="0"/>
  </r>
  <r>
    <s v="T202508-00642"/>
    <s v="S024"/>
    <x v="12"/>
    <s v="C0024"/>
    <s v="Customer 24"/>
    <s v="P019"/>
    <s v="Product B9"/>
    <d v="2025-08-21T00:00:00"/>
    <n v="15"/>
    <n v="179.53"/>
    <n v="2692.95"/>
    <n v="0.1"/>
    <n v="0.02"/>
    <s v="B"/>
    <n v="179.53"/>
    <s v=""/>
    <s v=""/>
    <n v="2423.6549999999997"/>
    <n v="48.473099999999995"/>
    <s v="Yes"/>
    <b v="0"/>
  </r>
  <r>
    <s v="T202508-00643"/>
    <s v="S022"/>
    <x v="19"/>
    <s v="C0179"/>
    <s v="Customer 179"/>
    <s v="P009"/>
    <s v="Product A9"/>
    <d v="2025-08-26T00:00:00"/>
    <n v="3"/>
    <n v="72.040000000000006"/>
    <n v="216.12"/>
    <n v="0.05"/>
    <n v="0.02"/>
    <s v="A"/>
    <n v="72.040000000000006"/>
    <s v=""/>
    <s v=""/>
    <n v="205.31399999999999"/>
    <n v="4.1062799999999999"/>
    <s v="Yes"/>
    <b v="0"/>
  </r>
  <r>
    <s v="T202508-00644"/>
    <s v="S018"/>
    <x v="22"/>
    <s v="C0102"/>
    <s v="Customer 102  "/>
    <s v="P006"/>
    <s v="Product A6"/>
    <d v="2025-08-27T00:00:00"/>
    <n v="14"/>
    <n v="71.86"/>
    <n v="1006.04"/>
    <n v="0.05"/>
    <n v="0.02"/>
    <s v="A"/>
    <n v="71.86"/>
    <s v=""/>
    <s v=""/>
    <n v="955.73799999999994"/>
    <n v="19.11476"/>
    <s v="Yes"/>
    <b v="0"/>
  </r>
  <r>
    <s v="T202508-00645"/>
    <s v="S007"/>
    <x v="25"/>
    <s v="C0127"/>
    <s v="Customer 127"/>
    <s v="P007"/>
    <s v="Product A7"/>
    <d v="2025-08-11T00:00:00"/>
    <n v="10"/>
    <n v="52.65"/>
    <n v="526.5"/>
    <n v="0.05"/>
    <n v="0.02"/>
    <s v="A"/>
    <n v="52.65"/>
    <s v=""/>
    <s v=""/>
    <n v="500.17500000000001"/>
    <n v="10.003500000000001"/>
    <s v="Yes"/>
    <b v="0"/>
  </r>
  <r>
    <s v="T202508-00646"/>
    <s v="S018"/>
    <x v="22"/>
    <s v="C0148"/>
    <s v="Customer 148"/>
    <s v="P004"/>
    <s v="Product A4"/>
    <d v="2025-08-26T00:00:00"/>
    <n v="16"/>
    <n v="139.22"/>
    <n v="2227.52"/>
    <n v="0.05"/>
    <n v="0.02"/>
    <s v="A"/>
    <n v="139.22"/>
    <s v=""/>
    <s v=""/>
    <n v="2116.1439999999998"/>
    <n v="42.322879999999998"/>
    <s v="Yes"/>
    <b v="0"/>
  </r>
  <r>
    <s v="T202508-00647"/>
    <s v="S011"/>
    <x v="16"/>
    <s v="C0175"/>
    <s v="Customer 175"/>
    <s v="P020"/>
    <s v="Product B10"/>
    <d v="2025-08-04T00:00:00"/>
    <n v="2"/>
    <n v="183.4"/>
    <n v="366.8"/>
    <n v="0.1"/>
    <n v="0.02"/>
    <s v="B"/>
    <n v="183.4"/>
    <s v=""/>
    <s v=""/>
    <n v="330.12"/>
    <n v="6.6024000000000003"/>
    <s v="Yes"/>
    <b v="0"/>
  </r>
  <r>
    <s v="T202508-00648"/>
    <s v="S021"/>
    <x v="18"/>
    <s v="C0201"/>
    <s v="Customer 201"/>
    <s v="P022"/>
    <s v="Product C2"/>
    <d v="2025-04-08T00:00:00"/>
    <n v="1"/>
    <n v="50.51"/>
    <n v="50.51"/>
    <n v="0"/>
    <n v="0.02"/>
    <s v="C"/>
    <n v="50.51"/>
    <s v=""/>
    <s v=""/>
    <n v="50.51"/>
    <n v="1.0102"/>
    <s v="Yes"/>
    <b v="0"/>
  </r>
  <r>
    <s v="T202508-00649"/>
    <s v="S030"/>
    <x v="4"/>
    <s v="C0220"/>
    <s v="Customer 220"/>
    <s v="P004"/>
    <s v="Product A4"/>
    <d v="2025-08-01T00:00:00"/>
    <n v="15"/>
    <n v="139.22"/>
    <n v="2088.3000000000002"/>
    <n v="0.05"/>
    <n v="0.02"/>
    <s v="A"/>
    <n v="139.22"/>
    <s v=""/>
    <s v=""/>
    <n v="1983.8850000000002"/>
    <n v="39.677700000000009"/>
    <s v="Yes"/>
    <b v="0"/>
  </r>
  <r>
    <s v="T202508-00650"/>
    <s v="S014"/>
    <x v="10"/>
    <s v="C0052"/>
    <s v="Customer 52"/>
    <s v="P030"/>
    <s v="Product C10"/>
    <d v="2025-08-29T00:00:00"/>
    <n v="5"/>
    <n v="44.71"/>
    <n v="223.55"/>
    <n v="0"/>
    <n v="0.02"/>
    <s v="C"/>
    <n v="44.71"/>
    <s v=""/>
    <s v=""/>
    <n v="223.55"/>
    <n v="4.4710000000000001"/>
    <s v="Yes"/>
    <b v="0"/>
  </r>
  <r>
    <s v="T202508-00651"/>
    <s v="S021"/>
    <x v="18"/>
    <s v="C0078"/>
    <s v="Customer 78"/>
    <s v="P004"/>
    <s v="Product A4"/>
    <d v="2025-08-03T00:00:00"/>
    <n v="9"/>
    <n v="139.22"/>
    <n v="1252.98"/>
    <n v="0.05"/>
    <n v="0.02"/>
    <s v="A"/>
    <n v="139.22"/>
    <s v=""/>
    <s v=""/>
    <n v="1190.3310000000001"/>
    <n v="23.806620000000002"/>
    <s v="Yes"/>
    <b v="0"/>
  </r>
  <r>
    <s v="T202508-00652"/>
    <s v="S021"/>
    <x v="18"/>
    <s v="C0093"/>
    <s v="Customer 93"/>
    <s v="P007"/>
    <s v="Product A7"/>
    <d v="2025-08-22T00:00:00"/>
    <n v="12"/>
    <n v="52.65"/>
    <n v="631.79999999999995"/>
    <n v="0.05"/>
    <n v="0.02"/>
    <s v="A"/>
    <n v="52.65"/>
    <s v=""/>
    <s v=""/>
    <n v="600.20999999999992"/>
    <n v="12.004199999999999"/>
    <s v="Yes"/>
    <b v="0"/>
  </r>
  <r>
    <s v="T202508-00653"/>
    <s v="S029"/>
    <x v="8"/>
    <s v="C0167"/>
    <s v="Customer 167"/>
    <s v="P005"/>
    <s v="Product A5"/>
    <d v="2025-08-21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0654"/>
    <s v="S010"/>
    <x v="23"/>
    <s v="C0186"/>
    <s v="Customer 186"/>
    <s v="P018"/>
    <s v="Product B8"/>
    <d v="2025-08-14T00:00:00"/>
    <n v="8"/>
    <n v="125.42"/>
    <n v="1003.36"/>
    <n v="0.1"/>
    <n v="0.02"/>
    <s v="B"/>
    <n v="125.42"/>
    <s v=""/>
    <s v=""/>
    <n v="903.024"/>
    <n v="18.060480000000002"/>
    <s v="Yes"/>
    <b v="0"/>
  </r>
  <r>
    <s v="T202508-00655"/>
    <s v="S021"/>
    <x v="18"/>
    <s v="C0024"/>
    <s v="Customer 24"/>
    <s v="P018"/>
    <s v="Product B8"/>
    <d v="2025-07-08T00:00:00"/>
    <n v="1"/>
    <n v="125.42"/>
    <n v="125.42"/>
    <n v="0.1"/>
    <n v="0.02"/>
    <s v="B"/>
    <n v="125.42"/>
    <s v=""/>
    <s v=""/>
    <n v="112.878"/>
    <n v="2.2575600000000002"/>
    <s v="Yes"/>
    <b v="0"/>
  </r>
  <r>
    <s v="T202508-00656"/>
    <s v="S016"/>
    <x v="6"/>
    <s v="C0020"/>
    <s v="Customer 20"/>
    <s v="P004"/>
    <s v="Product A4"/>
    <d v="2025-08-17T00:00:00"/>
    <n v="8"/>
    <n v="139.22"/>
    <n v="1113.76"/>
    <n v="0.05"/>
    <n v="0.02"/>
    <s v="A"/>
    <n v="139.22"/>
    <s v=""/>
    <s v=""/>
    <n v="1058.0719999999999"/>
    <n v="21.161439999999999"/>
    <s v="Yes"/>
    <b v="0"/>
  </r>
  <r>
    <s v="T202508-00657"/>
    <s v="S022"/>
    <x v="19"/>
    <s v="C0114"/>
    <s v="Customer 114"/>
    <s v="P001"/>
    <s v="Product A1"/>
    <d v="2025-08-11T00:00:00"/>
    <n v="23"/>
    <n v="113.94"/>
    <n v="2620.62"/>
    <n v="0.05"/>
    <n v="0.02"/>
    <s v="A"/>
    <n v="113.94"/>
    <s v=""/>
    <s v=""/>
    <n v="2489.5889999999999"/>
    <n v="49.791780000000003"/>
    <s v="Yes"/>
    <b v="0"/>
  </r>
  <r>
    <s v="T202508-00658"/>
    <s v="S027"/>
    <x v="3"/>
    <s v="C0031"/>
    <s v="Customer 31"/>
    <s v="P030"/>
    <s v="Product C10"/>
    <d v="2025-08-23T00:00:00"/>
    <n v="14"/>
    <n v="44.71"/>
    <n v="625.94000000000005"/>
    <n v="0"/>
    <n v="0.02"/>
    <s v="C"/>
    <n v="44.71"/>
    <s v=""/>
    <s v=""/>
    <n v="625.94000000000005"/>
    <n v="12.518800000000001"/>
    <s v="Yes"/>
    <b v="0"/>
  </r>
  <r>
    <s v="T202508-00659"/>
    <s v="S005"/>
    <x v="1"/>
    <s v="C0123"/>
    <s v="Customer 123"/>
    <s v="P002"/>
    <s v="Product A2"/>
    <d v="2025-08-03T00:00:00"/>
    <n v="13"/>
    <n v="77.5"/>
    <n v="1007.5"/>
    <n v="0.05"/>
    <n v="0.02"/>
    <s v="A"/>
    <n v="77.5"/>
    <s v=""/>
    <s v=""/>
    <n v="957.125"/>
    <n v="19.142500000000002"/>
    <s v="Yes"/>
    <b v="0"/>
  </r>
  <r>
    <s v="T202508-00660"/>
    <s v="S024"/>
    <x v="12"/>
    <s v="C0207"/>
    <s v="Customer 207"/>
    <s v="P003"/>
    <s v="Product A3"/>
    <d v="2025-08-12T00:00:00"/>
    <n v="11"/>
    <n v="123.65"/>
    <n v="1360.15"/>
    <n v="0.05"/>
    <n v="0.02"/>
    <s v="A"/>
    <n v="123.65"/>
    <s v=""/>
    <s v=""/>
    <n v="1292.1425000000002"/>
    <n v="25.842850000000002"/>
    <s v="Yes"/>
    <b v="0"/>
  </r>
  <r>
    <s v="T202508-00661"/>
    <s v="S029"/>
    <x v="8"/>
    <s v="C0077"/>
    <s v="Customer 77"/>
    <s v="P004"/>
    <s v="Product A4"/>
    <d v="2025-08-27T00:00:00"/>
    <n v="25"/>
    <n v="139.22"/>
    <n v="3480.5"/>
    <n v="0.05"/>
    <n v="0.02"/>
    <s v="A"/>
    <n v="139.22"/>
    <s v=""/>
    <s v=""/>
    <n v="3306.4749999999999"/>
    <n v="66.129499999999993"/>
    <s v="Yes"/>
    <b v="0"/>
  </r>
  <r>
    <s v="T202508-00662"/>
    <s v="S025"/>
    <x v="11"/>
    <s v="C0035"/>
    <s v="Customer 35"/>
    <s v="P017"/>
    <s v="Product B7"/>
    <d v="2025-08-05T00:00:00"/>
    <n v="22"/>
    <n v="144.35"/>
    <n v="3175.7"/>
    <n v="0.12"/>
    <n v="0.02"/>
    <s v="B"/>
    <n v="144.35"/>
    <s v="Rebate_Error"/>
    <s v=""/>
    <n v="2794.616"/>
    <n v="55.892319999999998"/>
    <s v="Yes"/>
    <b v="1"/>
  </r>
  <r>
    <s v="T202508-00663"/>
    <s v="S003"/>
    <x v="29"/>
    <s v="C0136"/>
    <s v="Customer 136"/>
    <s v="P015"/>
    <s v="Product B5"/>
    <d v="2025-08-21T00:00:00"/>
    <n v="20"/>
    <n v="181.7"/>
    <n v="3634"/>
    <n v="0.1"/>
    <n v="0.02"/>
    <s v="B"/>
    <n v="181.7"/>
    <s v=""/>
    <s v=""/>
    <n v="3270.6"/>
    <n v="65.412000000000006"/>
    <s v="Yes"/>
    <b v="0"/>
  </r>
  <r>
    <s v="T202508-00664"/>
    <s v="S006"/>
    <x v="17"/>
    <s v="C0113"/>
    <s v="Customer 113"/>
    <s v="P009"/>
    <s v="Product A9"/>
    <d v="2025-08-21T00:00:00"/>
    <n v="7"/>
    <n v="72.040000000000006"/>
    <n v="504.28"/>
    <n v="0.05"/>
    <n v="0.02"/>
    <s v="A"/>
    <n v="72.040000000000006"/>
    <s v=""/>
    <s v=""/>
    <n v="479.06599999999997"/>
    <n v="9.5813199999999998"/>
    <s v="Yes"/>
    <b v="0"/>
  </r>
  <r>
    <s v="T202508-00666"/>
    <s v="S015"/>
    <x v="26"/>
    <s v="C0056"/>
    <s v="Customer 56"/>
    <s v="P003"/>
    <s v="Product A3"/>
    <d v="2025-08-05T00:00:00"/>
    <n v="4"/>
    <n v="123.65"/>
    <n v="494.6"/>
    <n v="0.05"/>
    <n v="0.02"/>
    <s v="A"/>
    <n v="123.65"/>
    <s v=""/>
    <s v=""/>
    <n v="469.87"/>
    <n v="9.3974000000000011"/>
    <s v="Yes"/>
    <b v="0"/>
  </r>
  <r>
    <s v="T202508-00667"/>
    <s v="S025"/>
    <x v="11"/>
    <s v="C0032"/>
    <s v="Customer 32"/>
    <s v="P015"/>
    <s v="Product B5"/>
    <d v="2025-08-12T00:00:00"/>
    <n v="13"/>
    <n v="181.7"/>
    <n v="2362.1"/>
    <n v="0.1"/>
    <n v="0.02"/>
    <s v="B"/>
    <n v="181.7"/>
    <s v=""/>
    <s v=""/>
    <n v="2125.89"/>
    <n v="42.517800000000001"/>
    <s v="Yes"/>
    <b v="0"/>
  </r>
  <r>
    <s v="T202508-00668"/>
    <s v="S014"/>
    <x v="10"/>
    <s v="C0081"/>
    <s v="Customer 81"/>
    <s v="P020"/>
    <s v="Product B10"/>
    <d v="2025-08-09T00:00:00"/>
    <n v="8"/>
    <n v="149.58000000000001"/>
    <n v="1196.6400000000001"/>
    <n v="0.1"/>
    <n v="0.02"/>
    <s v="B"/>
    <n v="183.4"/>
    <s v=""/>
    <s v=""/>
    <n v="1076.9760000000001"/>
    <n v="21.539520000000003"/>
    <s v="Yes"/>
    <b v="0"/>
  </r>
  <r>
    <s v="T202508-00669"/>
    <s v="S021"/>
    <x v="18"/>
    <s v="C0022"/>
    <s v="Customer 22"/>
    <s v="P007"/>
    <s v="Product A7"/>
    <d v="2025-08-20T00:00:00"/>
    <n v="20"/>
    <n v="46.55"/>
    <n v="931"/>
    <n v="0.05"/>
    <n v="0.02"/>
    <s v="A"/>
    <n v="52.65"/>
    <s v=""/>
    <s v=""/>
    <n v="884.45"/>
    <n v="17.689"/>
    <s v="Yes"/>
    <b v="0"/>
  </r>
  <r>
    <s v="T202508-00670"/>
    <s v="S024"/>
    <x v="12"/>
    <s v="C0156"/>
    <s v="Customer 156"/>
    <s v="P008"/>
    <s v="Product A8"/>
    <d v="2025-08-01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0671"/>
    <s v="S028"/>
    <x v="5"/>
    <s v="C0217"/>
    <s v="Customer 217"/>
    <s v="P017"/>
    <s v="Product B7"/>
    <d v="2025-08-07T00:00:00"/>
    <n v="10"/>
    <n v="144.35"/>
    <n v="1443.5"/>
    <n v="0.1"/>
    <n v="0.02"/>
    <s v="B"/>
    <n v="144.35"/>
    <s v=""/>
    <s v=""/>
    <n v="1299.1500000000001"/>
    <n v="25.983000000000004"/>
    <s v="Yes"/>
    <b v="0"/>
  </r>
  <r>
    <s v="T202508-00672"/>
    <s v="S017"/>
    <x v="28"/>
    <s v="C0156"/>
    <s v="Customer 156"/>
    <s v="P013"/>
    <s v="Product B3"/>
    <d v="2025-08-13T00:00:00"/>
    <n v="24"/>
    <n v="194.87"/>
    <n v="4676.88"/>
    <n v="0.1"/>
    <n v="0.02"/>
    <s v="B"/>
    <n v="194.87"/>
    <s v=""/>
    <s v=""/>
    <n v="4209.192"/>
    <n v="84.183840000000004"/>
    <s v="Yes"/>
    <b v="0"/>
  </r>
  <r>
    <s v="T202508-00673"/>
    <s v="S010"/>
    <x v="23"/>
    <s v="C0166"/>
    <s v="Customer 166"/>
    <s v="P002"/>
    <s v="Product A2"/>
    <d v="2025-08-16T00:00:00"/>
    <n v="8"/>
    <n v="77.5"/>
    <n v="620"/>
    <n v="0.05"/>
    <n v="0.02"/>
    <s v="A"/>
    <n v="77.5"/>
    <s v=""/>
    <s v=""/>
    <n v="589"/>
    <n v="11.78"/>
    <s v="Yes"/>
    <b v="0"/>
  </r>
  <r>
    <s v="T202508-00674"/>
    <s v="S013"/>
    <x v="9"/>
    <s v="C0029"/>
    <s v="Customer 29"/>
    <s v="P007"/>
    <s v="Product A7"/>
    <d v="2025-08-20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0675"/>
    <s v="S003"/>
    <x v="29"/>
    <s v="C0136"/>
    <s v="Customer 136"/>
    <s v="P025"/>
    <s v="Product C5"/>
    <d v="2025-08-12T00:00:00"/>
    <n v="1"/>
    <n v="87.21"/>
    <n v="87.21"/>
    <n v="0"/>
    <n v="0.02"/>
    <s v="C"/>
    <n v="87.21"/>
    <s v=""/>
    <s v=""/>
    <n v="87.21"/>
    <n v="1.7442"/>
    <s v="Yes"/>
    <b v="0"/>
  </r>
  <r>
    <s v="T202508-00676"/>
    <s v="S030"/>
    <x v="4"/>
    <s v="C0082"/>
    <s v="Customer 82"/>
    <s v="P004"/>
    <s v="Product A4"/>
    <d v="2025-08-14T00:00:00"/>
    <n v="19"/>
    <n v="139.22"/>
    <n v="2645.18"/>
    <n v="0.05"/>
    <n v="0.02"/>
    <s v="A"/>
    <n v="139.22"/>
    <s v=""/>
    <s v=""/>
    <n v="2512.9209999999998"/>
    <n v="50.258420000000001"/>
    <s v="Yes"/>
    <b v="0"/>
  </r>
  <r>
    <s v="T202508-00677"/>
    <s v="S012"/>
    <x v="24"/>
    <s v="C0140"/>
    <s v="Customer 140"/>
    <s v="P018"/>
    <s v="Product B8"/>
    <d v="2025-08-16T00:00:00"/>
    <n v="25"/>
    <n v="125.42"/>
    <n v="3135.5"/>
    <n v="0.1"/>
    <n v="0.02"/>
    <s v="B"/>
    <n v="125.42"/>
    <s v=""/>
    <s v=""/>
    <n v="2821.95"/>
    <n v="56.439"/>
    <s v="Yes"/>
    <b v="0"/>
  </r>
  <r>
    <s v="T202508-00678"/>
    <s v="S025"/>
    <x v="11"/>
    <s v="C0019"/>
    <s v="Customer 19"/>
    <s v="P001"/>
    <s v="Product A1"/>
    <d v="2025-08-01T00:00:00"/>
    <n v="3"/>
    <n v="113.94"/>
    <n v="341.82"/>
    <n v="0.05"/>
    <n v="0.02"/>
    <s v="A"/>
    <n v="113.94"/>
    <s v=""/>
    <s v=""/>
    <n v="324.72899999999998"/>
    <n v="6.49458"/>
    <s v="Yes"/>
    <b v="0"/>
  </r>
  <r>
    <s v="T202508-00679"/>
    <s v="S009"/>
    <x v="20"/>
    <s v="C0056"/>
    <s v="Customer 56"/>
    <s v="P001"/>
    <s v="Product A1"/>
    <d v="2025-08-31T00:00:00"/>
    <n v="2"/>
    <n v="113.94"/>
    <n v="227.88"/>
    <n v="7.0000000000000007E-2"/>
    <n v="0.02"/>
    <s v="A"/>
    <n v="113.94"/>
    <s v="Rebate_Error"/>
    <s v=""/>
    <n v="211.92839999999998"/>
    <n v="4.2385679999999999"/>
    <s v="Yes"/>
    <b v="1"/>
  </r>
  <r>
    <s v="T202508-00680"/>
    <s v="S026"/>
    <x v="21"/>
    <s v="C0102"/>
    <s v="Customer 102"/>
    <s v="P013"/>
    <s v="Product B3"/>
    <d v="2025-08-23T00:00:00"/>
    <n v="21"/>
    <n v="194.87"/>
    <n v="4092.27"/>
    <n v="0.1"/>
    <n v="0.02"/>
    <s v="B"/>
    <n v="194.87"/>
    <s v=""/>
    <s v=""/>
    <n v="3683.0430000000001"/>
    <n v="73.66086"/>
    <s v="Yes"/>
    <b v="0"/>
  </r>
  <r>
    <s v="T202508-00681"/>
    <s v="S017"/>
    <x v="28"/>
    <s v="C0197"/>
    <s v="Customer 197"/>
    <s v="P011"/>
    <s v="Product B1"/>
    <d v="2025-08-13T00:00:00"/>
    <n v="23"/>
    <n v="176.7"/>
    <n v="4064.1"/>
    <n v="0.1"/>
    <n v="0.02"/>
    <s v="B"/>
    <n v="176.7"/>
    <s v=""/>
    <s v=""/>
    <n v="3657.69"/>
    <n v="73.153800000000004"/>
    <s v="Yes"/>
    <b v="0"/>
  </r>
  <r>
    <s v="T202508-00682"/>
    <s v="S003"/>
    <x v="29"/>
    <s v="C0164"/>
    <s v="Customer 164"/>
    <s v="P014"/>
    <s v="Product B4"/>
    <d v="2025-08-05T00:00:00"/>
    <n v="20"/>
    <n v="91.13"/>
    <n v="1822.6"/>
    <n v="0.1"/>
    <n v="0.02"/>
    <s v="B"/>
    <n v="91.13"/>
    <s v=""/>
    <s v=""/>
    <n v="1640.34"/>
    <n v="32.806799999999996"/>
    <s v="Yes"/>
    <b v="0"/>
  </r>
  <r>
    <s v="T202508-00683"/>
    <s v="S009"/>
    <x v="20"/>
    <s v="C0022"/>
    <s v="Customer 22"/>
    <s v="P008"/>
    <s v="Product A8"/>
    <d v="2025-08-30T00:00:00"/>
    <n v="17"/>
    <n v="114.99"/>
    <n v="1954.83"/>
    <n v="0.05"/>
    <n v="0.02"/>
    <s v="A"/>
    <n v="114.99"/>
    <s v=""/>
    <s v=""/>
    <n v="1857.0884999999998"/>
    <n v="37.141770000000001"/>
    <s v="Yes"/>
    <b v="0"/>
  </r>
  <r>
    <s v="T202508-00684"/>
    <s v="S007"/>
    <x v="25"/>
    <s v="C0207"/>
    <s v="Customer 207"/>
    <s v="P004"/>
    <s v="Product A4"/>
    <d v="2025-08-13T00:00:00"/>
    <n v="11"/>
    <n v="139.22"/>
    <n v="1531.42"/>
    <n v="0.05"/>
    <n v="0.02"/>
    <s v="A"/>
    <n v="139.22"/>
    <s v=""/>
    <s v=""/>
    <n v="1454.8490000000002"/>
    <n v="29.096980000000002"/>
    <s v="Yes"/>
    <b v="0"/>
  </r>
  <r>
    <s v="T202508-00685"/>
    <s v="S019"/>
    <x v="15"/>
    <s v="C0163"/>
    <s v="Customer 163"/>
    <s v="P020"/>
    <s v="Product B10"/>
    <d v="2025-08-22T00:00:00"/>
    <n v="21"/>
    <n v="183.4"/>
    <n v="3851.4"/>
    <n v="0.1"/>
    <n v="0.02"/>
    <s v="B"/>
    <n v="183.4"/>
    <s v=""/>
    <s v=""/>
    <n v="3466.26"/>
    <n v="69.325200000000009"/>
    <s v="Yes"/>
    <b v="0"/>
  </r>
  <r>
    <s v="T202508-00686"/>
    <s v="S021"/>
    <x v="18"/>
    <s v="C0017"/>
    <s v="Customer 17  "/>
    <s v="P008"/>
    <s v="Product A8"/>
    <d v="2025-08-24T00:00:00"/>
    <n v="14"/>
    <n v="114.99"/>
    <n v="1609.86"/>
    <n v="0.09"/>
    <n v="0.02"/>
    <s v="A"/>
    <n v="114.99"/>
    <s v="Rebate_Error"/>
    <s v=""/>
    <n v="1464.9725999999998"/>
    <n v="29.299451999999999"/>
    <s v="Yes"/>
    <b v="1"/>
  </r>
  <r>
    <s v="T202508-00687"/>
    <s v="S028"/>
    <x v="5"/>
    <s v="C0062"/>
    <s v="Customer 62"/>
    <s v="P002"/>
    <s v="Product A2"/>
    <d v="2025-08-30T00:00:00"/>
    <n v="3"/>
    <n v="77.5"/>
    <n v="232.5"/>
    <n v="0.05"/>
    <n v="0.02"/>
    <s v="A"/>
    <n v="77.5"/>
    <s v=""/>
    <s v=""/>
    <n v="220.875"/>
    <n v="4.4175000000000004"/>
    <s v="Yes"/>
    <b v="0"/>
  </r>
  <r>
    <s v="T202508-00688"/>
    <s v="S014"/>
    <x v="10"/>
    <s v="C0030"/>
    <s v="Customer 30"/>
    <s v="P012"/>
    <s v="Product B2"/>
    <d v="2025-08-02T00:00:00"/>
    <n v="20"/>
    <n v="120.83"/>
    <n v="2416.6"/>
    <n v="0.1"/>
    <n v="0.02"/>
    <s v="B"/>
    <n v="120.83"/>
    <s v=""/>
    <s v=""/>
    <n v="2174.94"/>
    <n v="43.498800000000003"/>
    <s v="Yes"/>
    <b v="0"/>
  </r>
  <r>
    <s v="T202508-00689"/>
    <s v="S010"/>
    <x v="23"/>
    <s v="C0171"/>
    <s v="Customer 171"/>
    <s v="P019"/>
    <s v="Product B9"/>
    <d v="2025-06-08T00:00:00"/>
    <n v="24"/>
    <n v="179.53"/>
    <n v="4308.72"/>
    <n v="0.12"/>
    <n v="0.02"/>
    <s v="B"/>
    <n v="179.53"/>
    <s v="Rebate_Error"/>
    <s v=""/>
    <n v="3791.6736000000001"/>
    <n v="75.833472"/>
    <s v="Yes"/>
    <b v="1"/>
  </r>
  <r>
    <s v="T202508-00690"/>
    <s v="S004"/>
    <x v="27"/>
    <s v="C0004"/>
    <s v="Customer 4"/>
    <s v="P018"/>
    <s v="Product B8"/>
    <d v="2025-08-01T00:00:00"/>
    <n v="23"/>
    <n v="125.42"/>
    <n v="2884.66"/>
    <n v="0.1"/>
    <n v="0.02"/>
    <s v="B"/>
    <n v="125.42"/>
    <s v=""/>
    <s v=""/>
    <n v="2596.194"/>
    <n v="51.923879999999997"/>
    <s v="Yes"/>
    <b v="0"/>
  </r>
  <r>
    <s v="T202508-00691"/>
    <s v="S006"/>
    <x v="17"/>
    <s v="C0128"/>
    <s v="Customer 128"/>
    <s v="P028"/>
    <s v="Product C8"/>
    <d v="2025-08-17T00:00:00"/>
    <n v="17"/>
    <n v="88.32"/>
    <n v="1501.44"/>
    <n v="0"/>
    <n v="0.02"/>
    <s v="C"/>
    <n v="88.32"/>
    <s v=""/>
    <s v=""/>
    <n v="1501.44"/>
    <n v="30.0288"/>
    <s v="Yes"/>
    <b v="0"/>
  </r>
  <r>
    <s v="T202508-00692"/>
    <s v="S026"/>
    <x v="21"/>
    <s v="C0211"/>
    <s v="Customer 211"/>
    <s v="P019"/>
    <s v="Product B9"/>
    <d v="2025-08-12T00:00:00"/>
    <n v="6"/>
    <n v="179.53"/>
    <n v="1077.18"/>
    <n v="0.1"/>
    <n v="0.02"/>
    <s v="B"/>
    <n v="179.53"/>
    <s v=""/>
    <s v=""/>
    <n v="969.46199999999999"/>
    <n v="19.389240000000001"/>
    <s v="Yes"/>
    <b v="0"/>
  </r>
  <r>
    <s v="T202508-00693"/>
    <s v="S005"/>
    <x v="1"/>
    <s v="C0192"/>
    <s v="Customer 192"/>
    <s v="P020"/>
    <s v="Product B10"/>
    <d v="2025-08-24T00:00:00"/>
    <n v="9"/>
    <n v="183.4"/>
    <n v="1650.6"/>
    <n v="0.1"/>
    <n v="0.02"/>
    <s v="B"/>
    <n v="183.4"/>
    <s v=""/>
    <s v=""/>
    <n v="1485.54"/>
    <n v="29.710799999999999"/>
    <s v="Yes"/>
    <b v="0"/>
  </r>
  <r>
    <s v="T202508-00694"/>
    <s v="S029"/>
    <x v="8"/>
    <s v="C0031"/>
    <s v="Customer 31"/>
    <s v="P020"/>
    <s v="Product B10"/>
    <d v="2025-11-08T00:00:00"/>
    <n v="1"/>
    <n v="183.4"/>
    <n v="183.4"/>
    <n v="0.12"/>
    <n v="0.02"/>
    <s v="B"/>
    <n v="183.4"/>
    <s v="Rebate_Error"/>
    <s v=""/>
    <n v="161.392"/>
    <n v="3.22784"/>
    <s v="Yes"/>
    <b v="1"/>
  </r>
  <r>
    <s v="T202508-00695"/>
    <s v="S026"/>
    <x v="21"/>
    <s v="C0110"/>
    <s v="Customer 110"/>
    <s v="P007"/>
    <s v="Product A7"/>
    <d v="2025-08-09T00:00:00"/>
    <n v="3"/>
    <n v="37.67"/>
    <n v="113.01"/>
    <n v="0.05"/>
    <n v="0.02"/>
    <s v="A"/>
    <n v="52.65"/>
    <s v=""/>
    <s v="Price_Breach"/>
    <n v="107.3595"/>
    <n v="2.1471900000000002"/>
    <s v="Yes"/>
    <b v="1"/>
  </r>
  <r>
    <s v="T202508-00696"/>
    <s v="S023"/>
    <x v="7"/>
    <s v="C0148"/>
    <s v="Customer 148"/>
    <s v="P016"/>
    <s v="Product B6"/>
    <d v="2025-08-15T00:00:00"/>
    <n v="16"/>
    <n v="176.86"/>
    <n v="2829.76"/>
    <n v="0.1"/>
    <n v="0.02"/>
    <s v="B"/>
    <n v="176.86"/>
    <s v=""/>
    <s v=""/>
    <n v="2546.7840000000001"/>
    <n v="50.935680000000005"/>
    <s v="Yes"/>
    <b v="0"/>
  </r>
  <r>
    <s v="T202508-00697"/>
    <s v="S017"/>
    <x v="28"/>
    <s v="C0093"/>
    <s v="Customer 93"/>
    <s v="P002"/>
    <s v="Product A2"/>
    <d v="2025-08-06T00:00:00"/>
    <n v="19"/>
    <n v="77.5"/>
    <n v="1472.5"/>
    <n v="0.05"/>
    <n v="0.02"/>
    <s v="A"/>
    <n v="77.5"/>
    <s v=""/>
    <s v=""/>
    <n v="1398.875"/>
    <n v="27.977499999999999"/>
    <s v="Yes"/>
    <b v="0"/>
  </r>
  <r>
    <s v="T202508-00698"/>
    <s v="S012"/>
    <x v="24"/>
    <s v="C0041"/>
    <s v="Customer 41"/>
    <s v="P007"/>
    <s v="Product A7"/>
    <d v="2025-08-29T00:00:00"/>
    <n v="4"/>
    <n v="52.65"/>
    <n v="210.6"/>
    <n v="0.05"/>
    <n v="0.02"/>
    <s v="A"/>
    <n v="52.65"/>
    <s v=""/>
    <s v=""/>
    <n v="200.07"/>
    <n v="4.0014000000000003"/>
    <s v="Yes"/>
    <b v="0"/>
  </r>
  <r>
    <s v="T202508-00699"/>
    <s v="S019"/>
    <x v="15"/>
    <s v="C0173"/>
    <s v="Customer 173"/>
    <s v="P019"/>
    <s v="Product B9"/>
    <d v="2025-08-24T00:00:00"/>
    <n v="8"/>
    <n v="179.53"/>
    <n v="1436.24"/>
    <n v="0.1"/>
    <n v="0.02"/>
    <s v="B"/>
    <n v="179.53"/>
    <s v=""/>
    <s v=""/>
    <n v="1292.616"/>
    <n v="25.852319999999999"/>
    <s v="Yes"/>
    <b v="0"/>
  </r>
  <r>
    <s v="T202508-00700"/>
    <s v="S017"/>
    <x v="28"/>
    <s v="C0001"/>
    <s v="Customer 1"/>
    <s v="P002"/>
    <s v="Product A2"/>
    <d v="2025-08-08T00:00:00"/>
    <n v="1"/>
    <n v="77.5"/>
    <n v="77.5"/>
    <n v="0.05"/>
    <n v="0.02"/>
    <s v="A"/>
    <n v="77.5"/>
    <s v=""/>
    <s v=""/>
    <n v="73.625"/>
    <n v="1.4724999999999999"/>
    <s v="Yes"/>
    <b v="0"/>
  </r>
  <r>
    <s v="T202508-00701"/>
    <s v="S002"/>
    <x v="0"/>
    <s v="C0121"/>
    <s v="Customer 121"/>
    <s v="P010"/>
    <s v="Product A10"/>
    <d v="2025-08-06T00:00:00"/>
    <n v="5"/>
    <n v="130.94"/>
    <n v="654.70000000000005"/>
    <n v="0.05"/>
    <n v="0.02"/>
    <s v="A"/>
    <n v="130.94"/>
    <s v=""/>
    <s v=""/>
    <n v="621.96500000000003"/>
    <n v="12.439300000000001"/>
    <s v="Yes"/>
    <b v="0"/>
  </r>
  <r>
    <s v="T202508-00702"/>
    <s v="S030"/>
    <x v="4"/>
    <s v="C0220"/>
    <s v=" Customer 220 "/>
    <s v="P001"/>
    <s v="Product A1"/>
    <d v="2025-08-24T00:00:00"/>
    <n v="23"/>
    <n v="113.94"/>
    <n v="2620.62"/>
    <n v="0.05"/>
    <n v="0.02"/>
    <s v="A"/>
    <n v="113.94"/>
    <s v=""/>
    <s v=""/>
    <n v="2489.5889999999999"/>
    <n v="49.791780000000003"/>
    <s v="Yes"/>
    <b v="0"/>
  </r>
  <r>
    <s v="T202508-00703"/>
    <s v="S021"/>
    <x v="18"/>
    <s v="C0108"/>
    <s v=" Customer 108 "/>
    <s v="P006"/>
    <s v="Product A6"/>
    <d v="2025-08-14T00:00:00"/>
    <n v="8"/>
    <n v="71.86"/>
    <n v="574.88"/>
    <n v="0.05"/>
    <n v="0.02"/>
    <s v="A"/>
    <n v="71.86"/>
    <s v=""/>
    <s v=""/>
    <n v="546.13599999999997"/>
    <n v="10.92272"/>
    <s v="Yes"/>
    <b v="0"/>
  </r>
  <r>
    <s v="T202508-00704"/>
    <s v="S030"/>
    <x v="4"/>
    <s v="C0185"/>
    <s v="Customer 185"/>
    <s v="P008"/>
    <s v="Product A8"/>
    <d v="2025-08-19T00:00:00"/>
    <n v="3"/>
    <n v="114.99"/>
    <n v="344.97"/>
    <n v="0.05"/>
    <n v="0.02"/>
    <s v="A"/>
    <n v="114.99"/>
    <s v=""/>
    <s v=""/>
    <n v="327.72150000000005"/>
    <n v="6.5544300000000009"/>
    <s v="Yes"/>
    <b v="0"/>
  </r>
  <r>
    <s v="T202508-00705"/>
    <s v="S012"/>
    <x v="24"/>
    <s v="C0031"/>
    <s v="Customer 31"/>
    <s v="P013"/>
    <s v="Product B3"/>
    <d v="2025-08-06T00:00:00"/>
    <n v="2"/>
    <n v="194.87"/>
    <n v="389.74"/>
    <n v="0.1"/>
    <n v="0.02"/>
    <s v="B"/>
    <n v="194.87"/>
    <s v=""/>
    <s v=""/>
    <n v="350.76600000000002"/>
    <n v="7.0153200000000009"/>
    <s v="Yes"/>
    <b v="0"/>
  </r>
  <r>
    <s v="T202508-00706"/>
    <s v="S008"/>
    <x v="13"/>
    <s v="C0206"/>
    <s v="Customer 206"/>
    <s v="P013"/>
    <s v="Product B3"/>
    <d v="2025-08-31T00:00:00"/>
    <n v="2"/>
    <n v="194.87"/>
    <n v="389.74"/>
    <n v="0.1"/>
    <n v="0.02"/>
    <s v="B"/>
    <n v="194.87"/>
    <s v=""/>
    <s v=""/>
    <n v="350.76600000000002"/>
    <n v="7.0153200000000009"/>
    <s v="Yes"/>
    <b v="0"/>
  </r>
  <r>
    <s v="T202508-00707"/>
    <s v="S013"/>
    <x v="9"/>
    <s v="C0018"/>
    <s v="Customer 18"/>
    <s v="P024"/>
    <s v="Product C4"/>
    <d v="2025-08-25T00:00:00"/>
    <n v="10"/>
    <n v="39.090000000000003"/>
    <n v="390.9"/>
    <n v="0"/>
    <n v="0.02"/>
    <s v="C"/>
    <n v="39.090000000000003"/>
    <s v=""/>
    <s v=""/>
    <n v="390.9"/>
    <n v="7.8179999999999996"/>
    <s v="Yes"/>
    <b v="0"/>
  </r>
  <r>
    <s v="T202508-00708"/>
    <s v="S028"/>
    <x v="5"/>
    <s v="C0080"/>
    <s v="Customer 80"/>
    <s v="P009"/>
    <s v="Product A9"/>
    <d v="2025-08-15T00:00:00"/>
    <n v="18"/>
    <n v="72.040000000000006"/>
    <n v="1296.72"/>
    <n v="0.05"/>
    <n v="0.02"/>
    <s v="A"/>
    <n v="72.040000000000006"/>
    <s v=""/>
    <s v=""/>
    <n v="1231.884"/>
    <n v="24.63768"/>
    <s v="Yes"/>
    <b v="0"/>
  </r>
  <r>
    <s v="T202508-00709"/>
    <s v="S001"/>
    <x v="14"/>
    <s v="C0095"/>
    <s v="Customer 95"/>
    <s v="P006"/>
    <s v="Product A6"/>
    <d v="2025-08-26T00:00:00"/>
    <n v="19"/>
    <n v="71.86"/>
    <n v="1365.34"/>
    <n v="0.05"/>
    <n v="0.02"/>
    <s v="A"/>
    <n v="71.86"/>
    <s v=""/>
    <s v=""/>
    <n v="1297.0729999999999"/>
    <n v="25.941459999999999"/>
    <s v="Yes"/>
    <b v="0"/>
  </r>
  <r>
    <s v="T202508-00710"/>
    <s v="S010"/>
    <x v="23"/>
    <s v="C0190"/>
    <s v="Customer 190"/>
    <s v="P016"/>
    <s v="Product B6"/>
    <d v="2025-08-12T00:00:00"/>
    <n v="15"/>
    <n v="176.86"/>
    <n v="2652.9"/>
    <n v="0.1"/>
    <n v="0.02"/>
    <s v="B"/>
    <n v="176.86"/>
    <s v=""/>
    <s v=""/>
    <n v="2387.61"/>
    <n v="47.752200000000002"/>
    <s v="Yes"/>
    <b v="0"/>
  </r>
  <r>
    <s v="T202508-00711"/>
    <s v="S019"/>
    <x v="15"/>
    <s v="C0127"/>
    <s v="Customer 127"/>
    <s v="P030"/>
    <s v="Product C10"/>
    <d v="2025-08-07T00:00:00"/>
    <n v="25"/>
    <n v="44.71"/>
    <n v="1117.75"/>
    <n v="0.08"/>
    <n v="0.02"/>
    <s v="C"/>
    <n v="44.71"/>
    <s v="Rebate_Error"/>
    <s v=""/>
    <n v="1028.33"/>
    <n v="20.566599999999998"/>
    <s v="Yes"/>
    <b v="1"/>
  </r>
  <r>
    <s v="T202508-00712"/>
    <s v="S024"/>
    <x v="12"/>
    <s v="C0140"/>
    <s v="Customer 140"/>
    <s v="P020"/>
    <s v="Product B10"/>
    <d v="2025-08-05T00:00:00"/>
    <n v="8"/>
    <n v="183.4"/>
    <n v="1467.2"/>
    <n v="0.1"/>
    <n v="0.02"/>
    <s v="B"/>
    <n v="183.4"/>
    <s v=""/>
    <s v=""/>
    <n v="1320.48"/>
    <n v="26.409600000000001"/>
    <s v="Yes"/>
    <b v="0"/>
  </r>
  <r>
    <s v="T202508-00713"/>
    <s v="S001"/>
    <x v="14"/>
    <s v="C0105"/>
    <s v="Customer 105"/>
    <s v="P001"/>
    <s v="Product A1"/>
    <d v="2025-08-12T00:00:00"/>
    <n v="18"/>
    <n v="113.94"/>
    <n v="2050.92"/>
    <n v="0.05"/>
    <n v="0.02"/>
    <s v="A"/>
    <n v="113.94"/>
    <s v=""/>
    <s v=""/>
    <n v="1948.374"/>
    <n v="38.967480000000002"/>
    <s v="Yes"/>
    <b v="0"/>
  </r>
  <r>
    <s v="T202508-00714"/>
    <s v="S021"/>
    <x v="18"/>
    <s v="C0215"/>
    <s v=" Customer 215 "/>
    <s v="P018"/>
    <s v="Product B8"/>
    <d v="2025-08-31T00:00:00"/>
    <n v="1"/>
    <n v="125.42"/>
    <n v="125.42"/>
    <n v="0.1"/>
    <n v="0.02"/>
    <s v="B"/>
    <n v="125.42"/>
    <s v=""/>
    <s v=""/>
    <n v="112.878"/>
    <n v="2.2575600000000002"/>
    <s v="Yes"/>
    <b v="0"/>
  </r>
  <r>
    <s v="T202508-00715"/>
    <s v="S011"/>
    <x v="16"/>
    <s v="C0001"/>
    <s v="Customer 1"/>
    <s v="P019"/>
    <s v="Product B9"/>
    <d v="2025-08-28T00:00:00"/>
    <n v="13"/>
    <n v="179.53"/>
    <n v="2333.89"/>
    <n v="0.1"/>
    <n v="0.02"/>
    <s v="B"/>
    <n v="179.53"/>
    <s v=""/>
    <s v=""/>
    <n v="2100.5009999999997"/>
    <n v="42.010019999999997"/>
    <s v="Yes"/>
    <b v="0"/>
  </r>
  <r>
    <s v="T202508-00716"/>
    <s v="S024"/>
    <x v="12"/>
    <s v="C0187"/>
    <s v="Customer 187"/>
    <s v="P008"/>
    <s v="Product A8"/>
    <d v="2025-08-17T00:00:00"/>
    <n v="7"/>
    <n v="114.99"/>
    <n v="804.93"/>
    <n v="0.05"/>
    <n v="0.02"/>
    <s v="A"/>
    <n v="114.99"/>
    <s v=""/>
    <s v=""/>
    <n v="764.68349999999998"/>
    <n v="15.293670000000001"/>
    <s v="Yes"/>
    <b v="0"/>
  </r>
  <r>
    <s v="T202508-00717"/>
    <s v="S008"/>
    <x v="13"/>
    <s v="C0108"/>
    <s v="Customer 108"/>
    <s v="P013"/>
    <s v="Product B3"/>
    <d v="2025-08-05T00:00:00"/>
    <n v="2"/>
    <n v="194.87"/>
    <n v="389.74"/>
    <n v="0.1"/>
    <n v="0.02"/>
    <s v="B"/>
    <n v="194.87"/>
    <s v=""/>
    <s v=""/>
    <n v="350.76600000000002"/>
    <n v="7.0153200000000009"/>
    <s v="Yes"/>
    <b v="0"/>
  </r>
  <r>
    <s v="T202508-00718"/>
    <s v="S023"/>
    <x v="7"/>
    <s v="C0072"/>
    <s v="Customer 72"/>
    <s v="P003"/>
    <s v="Product A3"/>
    <d v="2025-08-29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0719"/>
    <s v="S028"/>
    <x v="5"/>
    <s v="C0134"/>
    <s v="Customer 134"/>
    <s v="P011"/>
    <s v="Product B1"/>
    <d v="2025-08-15T00:00:00"/>
    <n v="12"/>
    <n v="176.7"/>
    <n v="2120.4"/>
    <n v="0.1"/>
    <n v="0.02"/>
    <s v="B"/>
    <n v="176.7"/>
    <s v=""/>
    <s v=""/>
    <n v="1908.3600000000001"/>
    <n v="38.167200000000001"/>
    <s v="Yes"/>
    <b v="0"/>
  </r>
  <r>
    <s v="T202508-00720"/>
    <s v="S024"/>
    <x v="12"/>
    <s v="C0022"/>
    <s v="Customer 22"/>
    <s v="P015"/>
    <s v="Product B5"/>
    <d v="2025-08-05T00:00:00"/>
    <n v="17"/>
    <n v="181.7"/>
    <n v="3088.9"/>
    <n v="0.1"/>
    <n v="0.02"/>
    <s v="B"/>
    <n v="181.7"/>
    <s v=""/>
    <s v=""/>
    <n v="2780.01"/>
    <n v="55.600200000000008"/>
    <s v="Yes"/>
    <b v="0"/>
  </r>
  <r>
    <s v="T202508-00721"/>
    <s v="S021"/>
    <x v="18"/>
    <s v="C0210"/>
    <s v="Customer 210"/>
    <s v="P010"/>
    <s v="Product A10"/>
    <d v="2025-08-19T00:00:00"/>
    <n v="19"/>
    <n v="130.94"/>
    <n v="2487.86"/>
    <n v="0.05"/>
    <n v="0.02"/>
    <s v="A"/>
    <n v="130.94"/>
    <s v=""/>
    <s v=""/>
    <n v="2363.4670000000001"/>
    <n v="47.26934"/>
    <s v="Yes"/>
    <b v="0"/>
  </r>
  <r>
    <s v="T202508-00722"/>
    <s v="S002"/>
    <x v="0"/>
    <s v="C0112"/>
    <s v="Customer 112  "/>
    <s v="P017"/>
    <s v="Product B7"/>
    <d v="2025-08-08T00:00:00"/>
    <n v="5"/>
    <n v="144.35"/>
    <n v="721.75"/>
    <n v="0.1"/>
    <n v="0.02"/>
    <s v="B"/>
    <n v="144.35"/>
    <s v=""/>
    <s v=""/>
    <n v="649.57500000000005"/>
    <n v="12.991500000000002"/>
    <s v="Yes"/>
    <b v="0"/>
  </r>
  <r>
    <s v="T202508-00723"/>
    <s v="S010"/>
    <x v="23"/>
    <s v="C0067"/>
    <s v="Customer 67"/>
    <s v="P023"/>
    <s v="Product C3"/>
    <d v="2025-08-23T00:00:00"/>
    <n v="13"/>
    <n v="37.18"/>
    <n v="483.34"/>
    <n v="0"/>
    <n v="0.02"/>
    <s v="C"/>
    <n v="37.18"/>
    <s v=""/>
    <s v=""/>
    <n v="483.34"/>
    <n v="9.6668000000000003"/>
    <s v="Yes"/>
    <b v="0"/>
  </r>
  <r>
    <s v="T202508-00724"/>
    <s v="S027"/>
    <x v="3"/>
    <s v="C0189"/>
    <s v="Customer 189"/>
    <s v="P009"/>
    <s v="Product A9"/>
    <d v="2025-08-09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0725"/>
    <s v="S008"/>
    <x v="13"/>
    <s v="C0020"/>
    <s v="Customer 20"/>
    <s v="P028"/>
    <s v="Product C8"/>
    <d v="2025-08-25T00:00:00"/>
    <n v="5"/>
    <n v="88.32"/>
    <n v="441.6"/>
    <n v="0"/>
    <n v="0.02"/>
    <s v="C"/>
    <n v="88.32"/>
    <s v=""/>
    <s v=""/>
    <n v="441.6"/>
    <n v="8.8320000000000007"/>
    <s v="Yes"/>
    <b v="0"/>
  </r>
  <r>
    <s v="T202508-00726"/>
    <s v="S025"/>
    <x v="11"/>
    <s v="C0150"/>
    <s v="Customer 150"/>
    <s v="P003"/>
    <s v="Product A3"/>
    <d v="2025-08-06T00:00:00"/>
    <n v="4"/>
    <n v="123.65"/>
    <n v="494.6"/>
    <n v="0.08"/>
    <n v="0.02"/>
    <s v="A"/>
    <n v="123.65"/>
    <s v="Rebate_Error"/>
    <s v=""/>
    <n v="455.03200000000004"/>
    <n v="9.1006400000000003"/>
    <s v="Yes"/>
    <b v="1"/>
  </r>
  <r>
    <s v="T202508-00727"/>
    <s v="S015"/>
    <x v="26"/>
    <s v="C0120"/>
    <s v="Customer 120"/>
    <s v="P008"/>
    <s v="Product A8"/>
    <d v="2025-08-18T00:00:00"/>
    <n v="4"/>
    <n v="114.99"/>
    <n v="459.96"/>
    <n v="0.05"/>
    <n v="0.02"/>
    <s v="A"/>
    <n v="114.99"/>
    <s v=""/>
    <s v=""/>
    <n v="436.96199999999999"/>
    <n v="8.7392400000000006"/>
    <s v="Yes"/>
    <b v="0"/>
  </r>
  <r>
    <s v="T202508-00728"/>
    <s v="S012"/>
    <x v="24"/>
    <s v="C0198"/>
    <s v=" Customer 198 "/>
    <s v="P006"/>
    <s v="Product A6"/>
    <d v="2025-08-15T00:00:00"/>
    <n v="10"/>
    <n v="64.09"/>
    <n v="640.9"/>
    <n v="0.05"/>
    <n v="0.02"/>
    <s v="A"/>
    <n v="71.86"/>
    <s v=""/>
    <s v=""/>
    <n v="608.85500000000002"/>
    <n v="12.177100000000001"/>
    <s v="Yes"/>
    <b v="0"/>
  </r>
  <r>
    <s v="T202508-00729"/>
    <s v="S009"/>
    <x v="20"/>
    <s v="C0219"/>
    <s v="Customer 219"/>
    <s v="P003"/>
    <s v="Product A3"/>
    <d v="2025-08-26T00:00:00"/>
    <n v="6"/>
    <n v="123.65"/>
    <n v="741.9"/>
    <n v="0.05"/>
    <n v="0.02"/>
    <s v="A"/>
    <n v="123.65"/>
    <s v=""/>
    <s v=""/>
    <n v="704.80499999999995"/>
    <n v="14.0961"/>
    <s v="Yes"/>
    <b v="0"/>
  </r>
  <r>
    <s v="T202508-00730"/>
    <s v="S022"/>
    <x v="19"/>
    <s v="C0078"/>
    <s v="Customer 78"/>
    <s v="P022"/>
    <s v="Product C2"/>
    <d v="2025-08-20T00:00:00"/>
    <n v="23"/>
    <n v="38.25"/>
    <n v="879.75"/>
    <n v="0"/>
    <n v="0.02"/>
    <s v="C"/>
    <n v="50.51"/>
    <s v=""/>
    <s v=""/>
    <n v="879.75"/>
    <n v="17.594999999999999"/>
    <s v="Yes"/>
    <b v="0"/>
  </r>
  <r>
    <s v="T202508-00731"/>
    <s v="S002"/>
    <x v="0"/>
    <s v="C0056"/>
    <s v="Customer 56"/>
    <s v="P022"/>
    <s v="Product C2"/>
    <d v="2025-08-05T00:00:00"/>
    <n v="11"/>
    <n v="50.51"/>
    <n v="555.61"/>
    <n v="0"/>
    <n v="0.02"/>
    <s v="C"/>
    <n v="50.51"/>
    <s v=""/>
    <s v=""/>
    <n v="555.61"/>
    <n v="11.1122"/>
    <s v="Yes"/>
    <b v="0"/>
  </r>
  <r>
    <s v="T202508-00732"/>
    <s v="S003"/>
    <x v="29"/>
    <s v="C0183"/>
    <s v=" Customer 183 "/>
    <s v="P007"/>
    <s v="Product A7"/>
    <d v="2025-08-13T00:00:00"/>
    <n v="12"/>
    <n v="52.65"/>
    <n v="631.79999999999995"/>
    <n v="0.05"/>
    <n v="0.02"/>
    <s v="A"/>
    <n v="52.65"/>
    <s v=""/>
    <s v=""/>
    <n v="600.20999999999992"/>
    <n v="12.004199999999999"/>
    <s v="Yes"/>
    <b v="0"/>
  </r>
  <r>
    <s v="T202508-00733"/>
    <s v="S017"/>
    <x v="28"/>
    <s v="C0013"/>
    <s v="Customer 13"/>
    <s v="P017"/>
    <s v="Product B7"/>
    <d v="2025-08-27T00:00:00"/>
    <n v="9"/>
    <n v="144.35"/>
    <n v="1299.1500000000001"/>
    <n v="0.1"/>
    <n v="0.02"/>
    <s v="B"/>
    <n v="144.35"/>
    <s v=""/>
    <s v=""/>
    <n v="1169.2350000000001"/>
    <n v="23.384700000000002"/>
    <s v="Yes"/>
    <b v="0"/>
  </r>
  <r>
    <s v="T202508-00734"/>
    <s v="S006"/>
    <x v="17"/>
    <s v="C0008"/>
    <s v=" Customer 8 "/>
    <s v="P028"/>
    <s v="Product C8"/>
    <d v="2025-08-18T00:00:00"/>
    <n v="15"/>
    <n v="88.32"/>
    <n v="1324.8"/>
    <n v="0"/>
    <n v="0.02"/>
    <s v="C"/>
    <n v="88.32"/>
    <s v=""/>
    <s v=""/>
    <n v="1324.8"/>
    <n v="26.495999999999999"/>
    <s v="Yes"/>
    <b v="0"/>
  </r>
  <r>
    <s v="T202508-00735"/>
    <s v="S024"/>
    <x v="12"/>
    <s v="C0141"/>
    <s v="Customer 141"/>
    <s v="P007"/>
    <s v="Product A7"/>
    <d v="2025-08-04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0736"/>
    <s v="S026"/>
    <x v="21"/>
    <s v="C0204"/>
    <s v=" Customer 204 "/>
    <s v="P004"/>
    <s v="Product A4"/>
    <d v="2025-08-02T00:00:00"/>
    <n v="1"/>
    <n v="139.22"/>
    <n v="139.22"/>
    <n v="0.05"/>
    <n v="0.02"/>
    <s v="A"/>
    <n v="139.22"/>
    <s v=""/>
    <s v=""/>
    <n v="132.25899999999999"/>
    <n v="2.6451799999999999"/>
    <s v="Yes"/>
    <b v="0"/>
  </r>
  <r>
    <s v="T202508-00737"/>
    <s v="S027"/>
    <x v="3"/>
    <s v="C0200"/>
    <s v="Customer 200"/>
    <s v="P030"/>
    <s v="Product C10"/>
    <d v="2025-08-07T00:00:00"/>
    <n v="5"/>
    <n v="44.71"/>
    <n v="223.55"/>
    <n v="0.08"/>
    <n v="0.02"/>
    <s v="C"/>
    <n v="44.71"/>
    <s v="Rebate_Error"/>
    <s v=""/>
    <n v="205.666"/>
    <n v="4.1133199999999999"/>
    <s v="Yes"/>
    <b v="1"/>
  </r>
  <r>
    <s v="T202508-00738"/>
    <s v="S027"/>
    <x v="3"/>
    <s v="C0103"/>
    <s v="Customer 103"/>
    <s v="P010"/>
    <s v="Product A10"/>
    <d v="2025-08-31T00:00:00"/>
    <n v="21"/>
    <n v="130.94"/>
    <n v="2749.74"/>
    <n v="0.05"/>
    <n v="0.02"/>
    <s v="A"/>
    <n v="130.94"/>
    <s v=""/>
    <s v=""/>
    <n v="2612.2529999999997"/>
    <n v="52.245059999999995"/>
    <s v="Yes"/>
    <b v="0"/>
  </r>
  <r>
    <s v="T202508-00739"/>
    <s v="S021"/>
    <x v="18"/>
    <s v="C0022"/>
    <s v="Customer 22"/>
    <s v="P015"/>
    <s v="Product B5"/>
    <d v="2025-08-30T00:00:00"/>
    <n v="9"/>
    <n v="153.4"/>
    <n v="1380.6"/>
    <n v="0.1"/>
    <n v="0.02"/>
    <s v="B"/>
    <n v="181.7"/>
    <s v=""/>
    <s v=""/>
    <n v="1242.54"/>
    <n v="24.8508"/>
    <s v="Yes"/>
    <b v="0"/>
  </r>
  <r>
    <s v="T202508-00740"/>
    <s v="S027"/>
    <x v="3"/>
    <s v="C0020"/>
    <s v="Customer 20"/>
    <s v="P001"/>
    <s v="Product A1"/>
    <d v="2025-08-07T00:00:00"/>
    <n v="3"/>
    <n v="113.94"/>
    <n v="341.82"/>
    <n v="0.09"/>
    <n v="0.02"/>
    <s v="A"/>
    <n v="113.94"/>
    <s v="Rebate_Error"/>
    <s v=""/>
    <n v="311.05619999999999"/>
    <n v="6.2211239999999997"/>
    <s v="Yes"/>
    <b v="1"/>
  </r>
  <r>
    <s v="T202508-00741"/>
    <s v="S029"/>
    <x v="8"/>
    <s v="C0166"/>
    <s v="Customer 166"/>
    <s v="P012"/>
    <s v="Product B2"/>
    <d v="2025-08-03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0742"/>
    <s v="S029"/>
    <x v="8"/>
    <s v="C0217"/>
    <s v="Customer 217"/>
    <s v="P022"/>
    <s v="Product C2"/>
    <d v="2025-08-04T00:00:00"/>
    <n v="11"/>
    <n v="50.51"/>
    <n v="555.61"/>
    <n v="0"/>
    <n v="0.02"/>
    <s v="C"/>
    <n v="50.51"/>
    <s v=""/>
    <s v=""/>
    <n v="555.61"/>
    <n v="11.1122"/>
    <s v="Yes"/>
    <b v="0"/>
  </r>
  <r>
    <s v="T202508-00743"/>
    <s v="S002"/>
    <x v="0"/>
    <s v="C0119"/>
    <s v="Customer 119"/>
    <s v="P002"/>
    <s v="Product A2"/>
    <d v="2025-08-14T00:00:00"/>
    <n v="19"/>
    <n v="54.75"/>
    <n v="1040.25"/>
    <n v="0.05"/>
    <n v="0.02"/>
    <s v="A"/>
    <n v="77.5"/>
    <s v=""/>
    <s v="Price_Breach"/>
    <n v="988.23749999999995"/>
    <n v="19.764749999999999"/>
    <s v="Yes"/>
    <b v="1"/>
  </r>
  <r>
    <s v="T202508-00744"/>
    <s v="S027"/>
    <x v="3"/>
    <s v="C0186"/>
    <s v="Customer 186"/>
    <s v="P010"/>
    <s v="Product A10"/>
    <d v="2025-08-13T00:00:00"/>
    <n v="1"/>
    <n v="130.94"/>
    <n v="130.94"/>
    <n v="0.09"/>
    <n v="0.02"/>
    <s v="A"/>
    <n v="130.94"/>
    <s v="Rebate_Error"/>
    <s v=""/>
    <n v="119.1554"/>
    <n v="2.383108"/>
    <s v="Yes"/>
    <b v="1"/>
  </r>
  <r>
    <s v="T202508-00745"/>
    <s v="S022"/>
    <x v="19"/>
    <s v="C0110"/>
    <s v="Customer 110"/>
    <s v="P005"/>
    <s v="Product A5"/>
    <d v="2025-08-30T00:00:00"/>
    <n v="7"/>
    <n v="92.19"/>
    <n v="645.33000000000004"/>
    <n v="0.05"/>
    <n v="0.02"/>
    <s v="A"/>
    <n v="92.19"/>
    <s v=""/>
    <s v=""/>
    <n v="613.06350000000009"/>
    <n v="12.261270000000001"/>
    <s v="Yes"/>
    <b v="0"/>
  </r>
  <r>
    <s v="T202508-00746"/>
    <s v="S006"/>
    <x v="17"/>
    <s v="C0071"/>
    <s v="Customer 71"/>
    <s v="P007"/>
    <s v="Product A7"/>
    <d v="2025-08-02T00:00:00"/>
    <n v="5"/>
    <n v="52.65"/>
    <n v="263.25"/>
    <n v="0.05"/>
    <n v="0.02"/>
    <s v="A"/>
    <n v="52.65"/>
    <s v=""/>
    <s v=""/>
    <n v="250.08750000000001"/>
    <n v="5.0017500000000004"/>
    <s v="Yes"/>
    <b v="0"/>
  </r>
  <r>
    <s v="T202508-00747"/>
    <s v="S020"/>
    <x v="2"/>
    <s v="C0159"/>
    <s v="Customer 159"/>
    <s v="P016"/>
    <s v="Product B6"/>
    <d v="2025-08-10T00:00:00"/>
    <n v="21"/>
    <n v="176.86"/>
    <n v="3714.06"/>
    <n v="0.1"/>
    <n v="0.02"/>
    <s v="B"/>
    <n v="176.86"/>
    <s v=""/>
    <s v=""/>
    <n v="3342.654"/>
    <n v="66.853080000000006"/>
    <s v="Yes"/>
    <b v="0"/>
  </r>
  <r>
    <s v="T202508-00748"/>
    <s v="S016"/>
    <x v="6"/>
    <s v="C0106"/>
    <s v="Customer 106"/>
    <s v="P025"/>
    <s v="Product C5"/>
    <d v="2025-08-02T00:00:00"/>
    <n v="16"/>
    <n v="87.21"/>
    <n v="1395.36"/>
    <n v="0"/>
    <n v="0.02"/>
    <s v="C"/>
    <n v="87.21"/>
    <s v=""/>
    <s v=""/>
    <n v="1395.36"/>
    <n v="27.9072"/>
    <s v="Yes"/>
    <b v="0"/>
  </r>
  <r>
    <s v="T202508-00749"/>
    <s v="S003"/>
    <x v="29"/>
    <s v="C0072"/>
    <s v="Customer 72"/>
    <s v="P010"/>
    <s v="Product A10"/>
    <d v="2025-08-07T00:00:00"/>
    <n v="14"/>
    <n v="130.94"/>
    <n v="1833.16"/>
    <n v="7.0000000000000007E-2"/>
    <n v="0.02"/>
    <s v="A"/>
    <n v="130.94"/>
    <s v="Rebate_Error"/>
    <s v=""/>
    <n v="1704.8388"/>
    <n v="34.096775999999998"/>
    <s v="Yes"/>
    <b v="1"/>
  </r>
  <r>
    <s v="T202508-00750"/>
    <s v="S021"/>
    <x v="18"/>
    <s v="C0205"/>
    <s v="Customer 205"/>
    <s v="P014"/>
    <s v="Product B4"/>
    <d v="2025-08-26T00:00:00"/>
    <n v="21"/>
    <n v="91.13"/>
    <n v="1913.73"/>
    <n v="0.1"/>
    <n v="0.02"/>
    <s v="B"/>
    <n v="91.13"/>
    <s v=""/>
    <s v=""/>
    <n v="1722.357"/>
    <n v="34.447139999999997"/>
    <s v="Yes"/>
    <b v="0"/>
  </r>
  <r>
    <s v="T202508-00751"/>
    <s v="S018"/>
    <x v="22"/>
    <s v="C0204"/>
    <s v="Customer 204"/>
    <s v="P001"/>
    <s v="Product A1"/>
    <d v="2025-08-26T00:00:00"/>
    <n v="13"/>
    <n v="113.94"/>
    <n v="1481.22"/>
    <n v="0.05"/>
    <n v="0.02"/>
    <s v="A"/>
    <n v="113.94"/>
    <s v=""/>
    <s v=""/>
    <n v="1407.1590000000001"/>
    <n v="28.143180000000001"/>
    <s v="Yes"/>
    <b v="0"/>
  </r>
  <r>
    <s v="T202508-00752"/>
    <s v="S023"/>
    <x v="7"/>
    <s v="C0092"/>
    <s v="Customer 92"/>
    <s v="P012"/>
    <s v="Product B2"/>
    <d v="2025-08-12T00:00:00"/>
    <n v="16"/>
    <n v="120.83"/>
    <n v="1933.28"/>
    <n v="0.1"/>
    <n v="0.02"/>
    <s v="B"/>
    <n v="120.83"/>
    <s v=""/>
    <s v=""/>
    <n v="1739.952"/>
    <n v="34.799039999999998"/>
    <s v="Yes"/>
    <b v="0"/>
  </r>
  <r>
    <s v="T202508-00753"/>
    <s v="S030"/>
    <x v="4"/>
    <s v="C0145"/>
    <s v="Customer 145"/>
    <s v="P013"/>
    <s v="Product B3"/>
    <d v="2025-09-08T00:00:00"/>
    <n v="13"/>
    <n v="194.87"/>
    <n v="2533.31"/>
    <n v="0.1"/>
    <n v="0.02"/>
    <s v="B"/>
    <n v="194.87"/>
    <s v=""/>
    <s v=""/>
    <n v="2279.9789999999998"/>
    <n v="45.599579999999996"/>
    <s v="Yes"/>
    <b v="0"/>
  </r>
  <r>
    <s v="T202508-00754"/>
    <s v="S006"/>
    <x v="17"/>
    <s v="C0007"/>
    <s v="Customer 7"/>
    <s v="P008"/>
    <s v="Product A8"/>
    <d v="2025-08-01T00:00:00"/>
    <n v="8"/>
    <n v="114.99"/>
    <n v="919.92"/>
    <n v="0.05"/>
    <n v="0.02"/>
    <s v="A"/>
    <n v="114.99"/>
    <s v=""/>
    <s v=""/>
    <n v="873.92399999999998"/>
    <n v="17.478480000000001"/>
    <s v="Yes"/>
    <b v="0"/>
  </r>
  <r>
    <s v="T202508-00756"/>
    <s v="S016"/>
    <x v="6"/>
    <s v="C0136"/>
    <s v="Customer 136"/>
    <s v="P009"/>
    <s v="Product A9"/>
    <d v="2025-08-08T00:00:00"/>
    <n v="19"/>
    <n v="72.040000000000006"/>
    <n v="1368.76"/>
    <n v="0.05"/>
    <n v="0.02"/>
    <s v="A"/>
    <n v="72.040000000000006"/>
    <s v=""/>
    <s v=""/>
    <n v="1300.3219999999999"/>
    <n v="26.006439999999998"/>
    <s v="Yes"/>
    <b v="0"/>
  </r>
  <r>
    <s v="T202508-00757"/>
    <s v="S006"/>
    <x v="17"/>
    <s v="C0026"/>
    <s v="Customer 26"/>
    <s v="P007"/>
    <s v="Product A7"/>
    <d v="2025-08-09T00:00:00"/>
    <n v="8"/>
    <n v="52.65"/>
    <n v="421.2"/>
    <n v="0.05"/>
    <n v="0.02"/>
    <s v="A"/>
    <n v="52.65"/>
    <s v=""/>
    <s v=""/>
    <n v="400.14"/>
    <n v="8.0028000000000006"/>
    <s v="Yes"/>
    <b v="0"/>
  </r>
  <r>
    <s v="T202508-00758"/>
    <s v="S018"/>
    <x v="22"/>
    <s v="C0209"/>
    <s v="Customer 209"/>
    <s v="P020"/>
    <s v="Product B10"/>
    <d v="2025-08-02T00:00:00"/>
    <n v="24"/>
    <n v="183.4"/>
    <n v="4401.6000000000004"/>
    <n v="0.1"/>
    <n v="0.02"/>
    <s v="B"/>
    <n v="183.4"/>
    <s v=""/>
    <s v=""/>
    <n v="3961.4400000000005"/>
    <n v="79.228800000000007"/>
    <s v="Yes"/>
    <b v="0"/>
  </r>
  <r>
    <s v="T202508-00759"/>
    <s v="S025"/>
    <x v="11"/>
    <s v="C0057"/>
    <s v="Customer 57"/>
    <s v="P015"/>
    <s v="Product B5"/>
    <d v="2025-08-12T00:00:00"/>
    <n v="13"/>
    <n v="181.7"/>
    <n v="2362.1"/>
    <n v="0.1"/>
    <n v="0.02"/>
    <s v="B"/>
    <n v="181.7"/>
    <s v=""/>
    <s v=""/>
    <n v="2125.89"/>
    <n v="42.517800000000001"/>
    <s v="Yes"/>
    <b v="0"/>
  </r>
  <r>
    <s v="T202508-00760"/>
    <s v="S030"/>
    <x v="4"/>
    <s v="C0215"/>
    <s v="Customer 215"/>
    <s v="P030"/>
    <s v="Product C10"/>
    <d v="2025-08-06T00:00:00"/>
    <n v="6"/>
    <n v="44.71"/>
    <n v="268.26"/>
    <n v="0"/>
    <n v="0.02"/>
    <s v="C"/>
    <n v="44.71"/>
    <s v=""/>
    <s v=""/>
    <n v="268.26"/>
    <n v="5.3651999999999997"/>
    <s v="Yes"/>
    <b v="0"/>
  </r>
  <r>
    <s v="T202508-00761"/>
    <s v="S008"/>
    <x v="13"/>
    <s v="C0152"/>
    <s v="Customer 152"/>
    <s v="P008"/>
    <s v="Product A8"/>
    <d v="2025-08-23T00:00:00"/>
    <n v="24"/>
    <n v="114.99"/>
    <n v="2759.76"/>
    <n v="0.05"/>
    <n v="0.02"/>
    <s v="A"/>
    <n v="114.99"/>
    <s v=""/>
    <s v=""/>
    <n v="2621.7720000000004"/>
    <n v="52.435440000000007"/>
    <s v="Yes"/>
    <b v="0"/>
  </r>
  <r>
    <s v="T202508-00763"/>
    <s v="S019"/>
    <x v="15"/>
    <s v="C0145"/>
    <s v="Customer 145"/>
    <s v="P004"/>
    <s v="Product A4"/>
    <d v="2025-08-27T00:00:00"/>
    <n v="7"/>
    <n v="139.22"/>
    <n v="974.54"/>
    <n v="0.05"/>
    <n v="0.02"/>
    <s v="A"/>
    <n v="139.22"/>
    <s v=""/>
    <s v=""/>
    <n v="925.81299999999999"/>
    <n v="18.516259999999999"/>
    <s v="Yes"/>
    <b v="0"/>
  </r>
  <r>
    <s v="T202508-00764"/>
    <s v="S026"/>
    <x v="21"/>
    <s v="C0127"/>
    <s v="Customer 127"/>
    <s v="P014"/>
    <s v="Product B4"/>
    <d v="2025-08-16T00:00:00"/>
    <n v="6"/>
    <n v="91.13"/>
    <n v="546.78"/>
    <n v="0.1"/>
    <n v="0.02"/>
    <s v="B"/>
    <n v="91.13"/>
    <s v=""/>
    <s v=""/>
    <n v="492.10199999999998"/>
    <n v="9.842039999999999"/>
    <s v="Yes"/>
    <b v="0"/>
  </r>
  <r>
    <s v="T202508-00765"/>
    <s v="S002"/>
    <x v="0"/>
    <s v="C0024"/>
    <s v="Customer 24  "/>
    <s v="P002"/>
    <s v="Product A2"/>
    <d v="2025-08-08T00:00:00"/>
    <n v="20"/>
    <n v="77.5"/>
    <n v="1550"/>
    <n v="0.05"/>
    <n v="0.02"/>
    <s v="A"/>
    <n v="77.5"/>
    <s v=""/>
    <s v=""/>
    <n v="1472.5"/>
    <n v="29.45"/>
    <s v="Yes"/>
    <b v="0"/>
  </r>
  <r>
    <s v="T202508-00766"/>
    <s v="S001"/>
    <x v="14"/>
    <s v="C0135"/>
    <s v="Customer 135"/>
    <s v="P012"/>
    <s v="Product B2"/>
    <d v="2025-08-30T00:00:00"/>
    <n v="11"/>
    <n v="120.83"/>
    <n v="1329.13"/>
    <n v="0.1"/>
    <n v="0.02"/>
    <s v="B"/>
    <n v="120.83"/>
    <s v=""/>
    <s v=""/>
    <n v="1196.2170000000001"/>
    <n v="23.924340000000001"/>
    <s v="Yes"/>
    <b v="0"/>
  </r>
  <r>
    <s v="T202508-00767"/>
    <s v="S020"/>
    <x v="2"/>
    <s v="C0052"/>
    <s v="Customer 52"/>
    <s v="P021"/>
    <s v="Product C1"/>
    <d v="2025-08-23T00:00:00"/>
    <n v="11"/>
    <n v="93.41"/>
    <n v="1027.51"/>
    <n v="0"/>
    <n v="0.02"/>
    <s v="C"/>
    <n v="93.41"/>
    <s v=""/>
    <s v=""/>
    <n v="1027.51"/>
    <n v="20.5502"/>
    <s v="Yes"/>
    <b v="0"/>
  </r>
  <r>
    <s v="T202508-00768"/>
    <s v="S006"/>
    <x v="17"/>
    <s v="C0206"/>
    <s v="Customer 206"/>
    <s v="P023"/>
    <s v="Product C3"/>
    <d v="2025-08-02T00:00:00"/>
    <n v="11"/>
    <n v="37.18"/>
    <n v="408.98"/>
    <n v="0"/>
    <n v="0.02"/>
    <s v="C"/>
    <n v="37.18"/>
    <s v=""/>
    <s v=""/>
    <n v="408.98"/>
    <n v="8.1796000000000006"/>
    <s v="Yes"/>
    <b v="0"/>
  </r>
  <r>
    <s v="T202508-00769"/>
    <s v="S001"/>
    <x v="14"/>
    <s v="C0038"/>
    <s v="Customer 38"/>
    <s v="P015"/>
    <s v="Product B5"/>
    <s v="08-25-25"/>
    <n v="5"/>
    <n v="181.7"/>
    <n v="908.5"/>
    <n v="0.1"/>
    <n v="0.02"/>
    <s v="B"/>
    <n v="181.7"/>
    <s v=""/>
    <s v=""/>
    <n v="817.65"/>
    <n v="16.353000000000002"/>
    <s v="Yes"/>
    <b v="0"/>
  </r>
  <r>
    <s v="T202508-00770"/>
    <s v="S004"/>
    <x v="27"/>
    <s v="C0217"/>
    <s v="Customer 217  "/>
    <s v="P014"/>
    <s v="Product B4"/>
    <d v="2025-08-31T00:00:00"/>
    <n v="12"/>
    <n v="65.44"/>
    <n v="785.28"/>
    <n v="0.1"/>
    <n v="0.02"/>
    <s v="B"/>
    <n v="91.13"/>
    <s v=""/>
    <s v="Price_Breach"/>
    <n v="706.75199999999995"/>
    <n v="14.13504"/>
    <s v="Yes"/>
    <b v="1"/>
  </r>
  <r>
    <s v="T202508-00771"/>
    <s v="S003"/>
    <x v="29"/>
    <s v="C0096"/>
    <s v="Customer 96"/>
    <s v="P018"/>
    <s v="Product B8"/>
    <d v="2025-08-13T00:00:00"/>
    <n v="22"/>
    <n v="125.42"/>
    <n v="2759.24"/>
    <n v="0.1"/>
    <n v="0.02"/>
    <s v="B"/>
    <n v="125.42"/>
    <s v=""/>
    <s v=""/>
    <n v="2483.3159999999998"/>
    <n v="49.666319999999999"/>
    <s v="Yes"/>
    <b v="0"/>
  </r>
  <r>
    <s v="T202508-00772"/>
    <s v="S019"/>
    <x v="15"/>
    <s v="C0026"/>
    <s v=" Customer 26 "/>
    <s v="P009"/>
    <s v="Product A9"/>
    <d v="2025-08-05T00:00:00"/>
    <n v="11"/>
    <n v="72.040000000000006"/>
    <n v="792.44"/>
    <n v="0.05"/>
    <n v="0.02"/>
    <s v="A"/>
    <n v="72.040000000000006"/>
    <s v=""/>
    <s v=""/>
    <n v="752.8180000000001"/>
    <n v="15.056360000000002"/>
    <s v="Yes"/>
    <b v="0"/>
  </r>
  <r>
    <s v="T202508-00773"/>
    <s v="S006"/>
    <x v="17"/>
    <s v="C0188"/>
    <s v="Customer 188"/>
    <s v="P028"/>
    <s v="Product C8"/>
    <s v="08-31-25"/>
    <n v="21"/>
    <n v="88.32"/>
    <n v="1854.72"/>
    <n v="0"/>
    <n v="0.02"/>
    <s v="C"/>
    <n v="88.32"/>
    <s v=""/>
    <s v=""/>
    <n v="1854.72"/>
    <n v="37.0944"/>
    <s v="Yes"/>
    <b v="0"/>
  </r>
  <r>
    <s v="T202508-00774"/>
    <s v="S016"/>
    <x v="6"/>
    <s v="C0167"/>
    <s v="Customer 167"/>
    <s v="P008"/>
    <s v="Product A8"/>
    <d v="2025-08-31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0775"/>
    <s v="S018"/>
    <x v="22"/>
    <s v="C0178"/>
    <s v="Customer 178  "/>
    <s v="P025"/>
    <s v="Product C5"/>
    <d v="2025-08-26T00:00:00"/>
    <n v="20"/>
    <n v="87.21"/>
    <n v="1744.2"/>
    <n v="0"/>
    <n v="0.02"/>
    <s v="C"/>
    <n v="87.21"/>
    <s v=""/>
    <s v=""/>
    <n v="1744.2"/>
    <n v="34.884"/>
    <s v="Yes"/>
    <b v="0"/>
  </r>
  <r>
    <s v="T202508-00777"/>
    <s v="S010"/>
    <x v="23"/>
    <s v="C0188"/>
    <s v=" Customer 188 "/>
    <s v="P018"/>
    <s v="Product B8"/>
    <d v="2025-08-06T00:00:00"/>
    <n v="5"/>
    <n v="125.42"/>
    <n v="627.1"/>
    <n v="0.1"/>
    <n v="0.02"/>
    <s v="B"/>
    <n v="125.42"/>
    <s v=""/>
    <s v=""/>
    <n v="564.39"/>
    <n v="11.287800000000001"/>
    <s v="Yes"/>
    <b v="0"/>
  </r>
  <r>
    <s v="T202508-00778"/>
    <s v="S024"/>
    <x v="12"/>
    <s v="C0001"/>
    <s v="Customer 1"/>
    <s v="P028"/>
    <s v="Product C8"/>
    <d v="2025-08-13T00:00:00"/>
    <n v="19"/>
    <n v="88.32"/>
    <n v="1678.08"/>
    <n v="0"/>
    <n v="0.02"/>
    <s v="C"/>
    <n v="88.32"/>
    <s v=""/>
    <s v=""/>
    <n v="1678.08"/>
    <n v="33.561599999999999"/>
    <s v="Yes"/>
    <b v="0"/>
  </r>
  <r>
    <s v="T202508-00779"/>
    <s v="S028"/>
    <x v="5"/>
    <s v="C0198"/>
    <s v="Customer 198"/>
    <s v="P029"/>
    <s v="Product C9"/>
    <d v="2025-08-06T00:00:00"/>
    <n v="2"/>
    <n v="45.4"/>
    <n v="90.8"/>
    <n v="0"/>
    <n v="0.02"/>
    <s v="C"/>
    <n v="45.4"/>
    <s v=""/>
    <s v=""/>
    <n v="90.8"/>
    <n v="1.8160000000000001"/>
    <s v="Yes"/>
    <b v="0"/>
  </r>
  <r>
    <s v="T202508-00780"/>
    <s v="S020"/>
    <x v="2"/>
    <s v="C0082"/>
    <s v="Customer 82"/>
    <s v="P027"/>
    <s v="Product C7"/>
    <d v="2025-08-08T00:00:00"/>
    <n v="20"/>
    <n v="54.03"/>
    <n v="1080.5999999999999"/>
    <n v="0"/>
    <n v="0.02"/>
    <s v="C"/>
    <n v="54.03"/>
    <s v=""/>
    <s v=""/>
    <n v="1080.5999999999999"/>
    <n v="21.611999999999998"/>
    <s v="Yes"/>
    <b v="0"/>
  </r>
  <r>
    <s v="T202508-00781"/>
    <s v="S021"/>
    <x v="18"/>
    <s v="C0145"/>
    <s v="Customer 145  "/>
    <s v="P003"/>
    <s v="Product A3"/>
    <d v="2025-08-05T00:00:00"/>
    <n v="16"/>
    <n v="123.65"/>
    <n v="1978.4"/>
    <n v="0.05"/>
    <n v="0.02"/>
    <s v="A"/>
    <n v="123.65"/>
    <s v=""/>
    <s v=""/>
    <n v="1879.48"/>
    <n v="37.589600000000004"/>
    <s v="Yes"/>
    <b v="0"/>
  </r>
  <r>
    <s v="T202508-00782"/>
    <s v="S011"/>
    <x v="16"/>
    <s v="C0191"/>
    <s v="Customer 191"/>
    <s v="P002"/>
    <s v="Product A2"/>
    <d v="2025-08-11T00:00:00"/>
    <n v="12"/>
    <n v="77.5"/>
    <n v="930"/>
    <n v="0.05"/>
    <n v="0.02"/>
    <s v="A"/>
    <n v="77.5"/>
    <s v=""/>
    <s v=""/>
    <n v="883.5"/>
    <n v="17.670000000000002"/>
    <s v="Yes"/>
    <b v="0"/>
  </r>
  <r>
    <s v="T202508-00783"/>
    <s v="S006"/>
    <x v="17"/>
    <s v="C0163"/>
    <s v="Customer 163"/>
    <s v="P025"/>
    <s v="Product C5"/>
    <s v="08-27-25"/>
    <n v="3"/>
    <n v="87.21"/>
    <n v="261.63"/>
    <n v="0"/>
    <n v="0.02"/>
    <s v="C"/>
    <n v="87.21"/>
    <s v=""/>
    <s v=""/>
    <n v="261.63"/>
    <n v="5.2325999999999997"/>
    <s v="Yes"/>
    <b v="0"/>
  </r>
  <r>
    <s v="T202508-00784"/>
    <s v="S023"/>
    <x v="7"/>
    <s v="C0172"/>
    <s v="Customer 172"/>
    <s v="P016"/>
    <s v="Product B6"/>
    <d v="2025-08-15T00:00:00"/>
    <n v="11"/>
    <n v="176.86"/>
    <n v="1945.46"/>
    <n v="0.1"/>
    <n v="0.02"/>
    <s v="B"/>
    <n v="176.86"/>
    <s v=""/>
    <s v=""/>
    <n v="1750.914"/>
    <n v="35.018279999999997"/>
    <s v="Yes"/>
    <b v="0"/>
  </r>
  <r>
    <s v="T202508-00785"/>
    <s v="S001"/>
    <x v="14"/>
    <s v="C0068"/>
    <s v="Customer 68"/>
    <s v="P006"/>
    <s v="Product A6"/>
    <d v="2025-08-03T00:00:00"/>
    <n v="23"/>
    <n v="71.86"/>
    <n v="1652.78"/>
    <n v="0.05"/>
    <n v="0.02"/>
    <s v="A"/>
    <n v="71.86"/>
    <s v=""/>
    <s v=""/>
    <n v="1570.1410000000001"/>
    <n v="31.402820000000002"/>
    <s v="Yes"/>
    <b v="0"/>
  </r>
  <r>
    <s v="T202508-00786"/>
    <s v="S012"/>
    <x v="24"/>
    <s v="C0066"/>
    <s v=" Customer 66 "/>
    <s v="P020"/>
    <s v="Product B10"/>
    <d v="2025-08-01T00:00:00"/>
    <n v="24"/>
    <n v="183.4"/>
    <n v="4401.6000000000004"/>
    <n v="0.1"/>
    <n v="0.02"/>
    <s v="B"/>
    <n v="183.4"/>
    <s v=""/>
    <s v=""/>
    <n v="3961.4400000000005"/>
    <n v="79.228800000000007"/>
    <s v="Yes"/>
    <b v="0"/>
  </r>
  <r>
    <s v="T202508-00787"/>
    <s v="S002"/>
    <x v="0"/>
    <s v="C0099"/>
    <s v="Customer 99"/>
    <s v="P011"/>
    <s v="Product B1"/>
    <d v="2025-08-06T00:00:00"/>
    <n v="14"/>
    <n v="176.7"/>
    <n v="2473.8000000000002"/>
    <n v="0.1"/>
    <n v="0.02"/>
    <s v="B"/>
    <n v="176.7"/>
    <s v=""/>
    <s v=""/>
    <n v="2226.42"/>
    <n v="44.528400000000005"/>
    <s v="Yes"/>
    <b v="0"/>
  </r>
  <r>
    <s v="T202508-00788"/>
    <s v="S029"/>
    <x v="8"/>
    <s v="C0106"/>
    <s v="Customer 106"/>
    <s v="P013"/>
    <s v="Product B3"/>
    <d v="2025-08-12T00:00:00"/>
    <n v="13"/>
    <n v="194.87"/>
    <n v="2533.31"/>
    <n v="0.1"/>
    <n v="0.02"/>
    <s v="B"/>
    <n v="194.87"/>
    <s v=""/>
    <s v=""/>
    <n v="2279.9789999999998"/>
    <n v="45.599579999999996"/>
    <s v="Yes"/>
    <b v="0"/>
  </r>
  <r>
    <s v="T202508-00790"/>
    <s v="S028"/>
    <x v="5"/>
    <s v="C0148"/>
    <s v="Customer 148"/>
    <s v="P017"/>
    <s v="Product B7"/>
    <d v="2025-08-08T00:00:00"/>
    <n v="22"/>
    <n v="144.35"/>
    <n v="3175.7"/>
    <n v="0.1"/>
    <n v="0.02"/>
    <s v="B"/>
    <n v="144.35"/>
    <s v=""/>
    <s v=""/>
    <n v="2858.1299999999997"/>
    <n v="57.162599999999998"/>
    <s v="Yes"/>
    <b v="0"/>
  </r>
  <r>
    <s v="T202508-00791"/>
    <s v="S006"/>
    <x v="17"/>
    <s v="C0116"/>
    <s v="Customer 116"/>
    <s v="P002"/>
    <s v="Product A2"/>
    <d v="2025-08-10T00:00:00"/>
    <n v="2"/>
    <n v="77.5"/>
    <n v="155"/>
    <n v="0.05"/>
    <n v="0.02"/>
    <s v="A"/>
    <n v="77.5"/>
    <s v=""/>
    <s v=""/>
    <n v="147.25"/>
    <n v="2.9449999999999998"/>
    <s v="Yes"/>
    <b v="0"/>
  </r>
  <r>
    <s v="T202508-00792"/>
    <s v="S001"/>
    <x v="14"/>
    <s v="C0082"/>
    <s v="Customer 82"/>
    <s v="P007"/>
    <s v="Product A7"/>
    <d v="2025-08-03T00:00:00"/>
    <n v="4"/>
    <n v="52.65"/>
    <n v="210.6"/>
    <n v="0.05"/>
    <n v="0.02"/>
    <s v="A"/>
    <n v="52.65"/>
    <s v=""/>
    <s v=""/>
    <n v="200.07"/>
    <n v="4.0014000000000003"/>
    <s v="Yes"/>
    <b v="0"/>
  </r>
  <r>
    <s v="T202508-00793"/>
    <s v="S011"/>
    <x v="16"/>
    <s v="C0044"/>
    <s v="Customer 44"/>
    <s v="P025"/>
    <s v="Product C5"/>
    <d v="2025-08-24T00:00:00"/>
    <n v="6"/>
    <n v="87.21"/>
    <n v="523.26"/>
    <n v="0"/>
    <n v="0.02"/>
    <s v="C"/>
    <n v="87.21"/>
    <s v=""/>
    <s v=""/>
    <n v="523.26"/>
    <n v="10.465199999999999"/>
    <s v="Yes"/>
    <b v="0"/>
  </r>
  <r>
    <s v="T202508-00795"/>
    <s v="S020"/>
    <x v="2"/>
    <s v="C0158"/>
    <s v="Customer 158"/>
    <s v="P025"/>
    <s v="Product C5"/>
    <d v="2025-01-08T00:00:00"/>
    <n v="23"/>
    <n v="87.21"/>
    <n v="2005.83"/>
    <n v="0"/>
    <n v="0.02"/>
    <s v="C"/>
    <n v="87.21"/>
    <s v=""/>
    <s v=""/>
    <n v="2005.83"/>
    <n v="40.116599999999998"/>
    <s v="Yes"/>
    <b v="0"/>
  </r>
  <r>
    <s v="T202508-00796"/>
    <s v="S014"/>
    <x v="10"/>
    <s v="C0168"/>
    <s v="Customer 168"/>
    <s v="P005"/>
    <s v="Product A5"/>
    <d v="2025-08-06T00:00:00"/>
    <n v="14"/>
    <n v="92.19"/>
    <n v="1290.6600000000001"/>
    <n v="0.05"/>
    <n v="0.02"/>
    <s v="A"/>
    <n v="92.19"/>
    <s v=""/>
    <s v=""/>
    <n v="1226.1270000000002"/>
    <n v="24.522540000000003"/>
    <s v="Yes"/>
    <b v="0"/>
  </r>
  <r>
    <s v="T202508-00797"/>
    <s v="S002"/>
    <x v="0"/>
    <s v="C0026"/>
    <s v="Customer 26  "/>
    <s v="P009"/>
    <s v="Product A9"/>
    <d v="2025-08-14T00:00:00"/>
    <n v="7"/>
    <n v="72.040000000000006"/>
    <n v="504.28"/>
    <n v="0.05"/>
    <n v="0.02"/>
    <s v="A"/>
    <n v="72.040000000000006"/>
    <s v=""/>
    <s v=""/>
    <n v="479.06599999999997"/>
    <n v="9.5813199999999998"/>
    <s v="Yes"/>
    <b v="0"/>
  </r>
  <r>
    <s v="T202508-00798"/>
    <s v="S023"/>
    <x v="7"/>
    <s v="C0142"/>
    <s v="Customer 142"/>
    <s v="P019"/>
    <s v="Product B9"/>
    <d v="2025-08-18T00:00:00"/>
    <n v="24"/>
    <n v="179.53"/>
    <n v="4308.72"/>
    <n v="0.1"/>
    <n v="0.02"/>
    <s v="B"/>
    <n v="179.53"/>
    <s v=""/>
    <s v=""/>
    <n v="3877.848"/>
    <n v="77.556960000000004"/>
    <s v="Yes"/>
    <b v="0"/>
  </r>
  <r>
    <s v="T202508-00799"/>
    <s v="S009"/>
    <x v="20"/>
    <s v="C0170"/>
    <s v="Customer 170"/>
    <s v="P008"/>
    <s v="Product A8"/>
    <d v="2025-08-04T00:00:00"/>
    <n v="8"/>
    <n v="114.99"/>
    <n v="919.92"/>
    <n v="0.05"/>
    <n v="0.02"/>
    <s v="A"/>
    <n v="114.99"/>
    <s v=""/>
    <s v=""/>
    <n v="873.92399999999998"/>
    <n v="17.478480000000001"/>
    <s v="Yes"/>
    <b v="0"/>
  </r>
  <r>
    <s v="T202508-00800"/>
    <s v="S002"/>
    <x v="0"/>
    <s v="C0101"/>
    <s v="Customer 101"/>
    <s v="P015"/>
    <s v="Product B5"/>
    <d v="2025-08-05T00:00:00"/>
    <n v="16"/>
    <n v="181.7"/>
    <n v="2907.2"/>
    <n v="0.1"/>
    <n v="0.02"/>
    <s v="B"/>
    <n v="181.7"/>
    <s v=""/>
    <s v=""/>
    <n v="2616.48"/>
    <n v="52.329599999999999"/>
    <s v="Yes"/>
    <b v="0"/>
  </r>
  <r>
    <s v="T202508-00802"/>
    <s v="S027"/>
    <x v="3"/>
    <s v="C0170"/>
    <s v="Customer 170"/>
    <s v="P016"/>
    <s v="Product B6"/>
    <d v="2025-08-07T00:00:00"/>
    <n v="16"/>
    <n v="176.86"/>
    <n v="2829.76"/>
    <n v="0.1"/>
    <n v="0.02"/>
    <s v="B"/>
    <n v="176.86"/>
    <s v=""/>
    <s v=""/>
    <n v="2546.7840000000001"/>
    <n v="50.935680000000005"/>
    <s v="Yes"/>
    <b v="0"/>
  </r>
  <r>
    <s v="T202508-00803"/>
    <s v="S004"/>
    <x v="27"/>
    <s v="C0007"/>
    <s v=" Customer 7 "/>
    <s v="P006"/>
    <s v="Product A6"/>
    <d v="2025-08-10T00:00:00"/>
    <n v="21"/>
    <n v="71.86"/>
    <n v="1509.06"/>
    <n v="0.05"/>
    <n v="0.02"/>
    <s v="A"/>
    <n v="71.86"/>
    <s v=""/>
    <s v=""/>
    <n v="1433.607"/>
    <n v="28.672139999999999"/>
    <s v="Yes"/>
    <b v="0"/>
  </r>
  <r>
    <s v="T202508-00804"/>
    <s v="S003"/>
    <x v="29"/>
    <s v="C0122"/>
    <s v="Customer 122"/>
    <s v="P023"/>
    <s v="Product C3"/>
    <d v="2025-08-26T00:00:00"/>
    <n v="10"/>
    <n v="37.18"/>
    <n v="371.8"/>
    <n v="0"/>
    <n v="0.02"/>
    <s v="C"/>
    <n v="37.18"/>
    <s v=""/>
    <s v=""/>
    <n v="371.8"/>
    <n v="7.4359999999999999"/>
    <s v="Yes"/>
    <b v="0"/>
  </r>
  <r>
    <s v="T202508-00805"/>
    <s v="S013"/>
    <x v="9"/>
    <s v="C0121"/>
    <s v="Customer 121"/>
    <s v="P013"/>
    <s v="Product B3"/>
    <d v="2025-08-09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0806"/>
    <s v="S003"/>
    <x v="29"/>
    <s v="C0165"/>
    <s v="Customer 165  "/>
    <s v="P014"/>
    <s v="Product B4"/>
    <d v="2025-08-12T00:00:00"/>
    <n v="6"/>
    <n v="91.13"/>
    <n v="546.78"/>
    <n v="0.1"/>
    <n v="0.02"/>
    <s v="B"/>
    <n v="91.13"/>
    <s v=""/>
    <s v=""/>
    <n v="492.10199999999998"/>
    <n v="9.842039999999999"/>
    <s v="Yes"/>
    <b v="0"/>
  </r>
  <r>
    <s v="T202508-00807"/>
    <s v="S029"/>
    <x v="8"/>
    <s v="C0098"/>
    <s v="Customer 98"/>
    <s v="P010"/>
    <s v="Product A10"/>
    <d v="2025-08-02T00:00:00"/>
    <n v="15"/>
    <n v="130.94"/>
    <n v="1964.1"/>
    <n v="0.05"/>
    <n v="0.02"/>
    <s v="A"/>
    <n v="130.94"/>
    <s v=""/>
    <s v=""/>
    <n v="1865.895"/>
    <n v="37.317900000000002"/>
    <s v="Yes"/>
    <b v="0"/>
  </r>
  <r>
    <s v="T202508-00808"/>
    <s v="S009"/>
    <x v="20"/>
    <s v="C0113"/>
    <s v="Customer 113"/>
    <s v="P012"/>
    <s v="Product B2"/>
    <d v="2025-08-27T00:00:00"/>
    <n v="8"/>
    <n v="120.83"/>
    <n v="966.64"/>
    <n v="0.1"/>
    <n v="0.02"/>
    <s v="B"/>
    <n v="120.83"/>
    <s v=""/>
    <s v=""/>
    <n v="869.976"/>
    <n v="17.399519999999999"/>
    <s v="Yes"/>
    <b v="0"/>
  </r>
  <r>
    <s v="T202508-00809"/>
    <s v="S009"/>
    <x v="20"/>
    <s v="C0145"/>
    <s v="Customer 145"/>
    <s v="P002"/>
    <s v="Product A2"/>
    <d v="2025-08-23T00:00:00"/>
    <n v="25"/>
    <n v="77.5"/>
    <n v="1937.5"/>
    <n v="0.05"/>
    <n v="0.02"/>
    <s v="A"/>
    <n v="77.5"/>
    <s v=""/>
    <s v=""/>
    <n v="1840.625"/>
    <n v="36.8125"/>
    <s v="Yes"/>
    <b v="0"/>
  </r>
  <r>
    <s v="T202508-00810"/>
    <s v="S022"/>
    <x v="19"/>
    <s v="C0025"/>
    <s v="Customer 25"/>
    <s v="P003"/>
    <s v="Product A3"/>
    <s v="08-26-25"/>
    <n v="12"/>
    <n v="123.65"/>
    <n v="1483.8"/>
    <n v="0.05"/>
    <n v="0.02"/>
    <s v="A"/>
    <n v="123.65"/>
    <s v=""/>
    <s v=""/>
    <n v="1409.61"/>
    <n v="28.1922"/>
    <s v="Yes"/>
    <b v="0"/>
  </r>
  <r>
    <s v="T202508-00811"/>
    <s v="S018"/>
    <x v="22"/>
    <s v="C0106"/>
    <s v=" Customer 106 "/>
    <s v="P029"/>
    <s v="Product C9"/>
    <d v="2025-08-08T00:00:00"/>
    <n v="19"/>
    <n v="45.4"/>
    <n v="862.6"/>
    <n v="0"/>
    <n v="0.02"/>
    <s v="C"/>
    <n v="45.4"/>
    <s v=""/>
    <s v=""/>
    <n v="862.6"/>
    <n v="17.252000000000002"/>
    <s v="Yes"/>
    <b v="0"/>
  </r>
  <r>
    <s v="T202508-00812"/>
    <s v="S018"/>
    <x v="22"/>
    <s v="C0016"/>
    <s v="Customer 16"/>
    <s v="P023"/>
    <s v="Product C3"/>
    <d v="2025-08-14T00:00:00"/>
    <n v="17"/>
    <n v="37.18"/>
    <n v="632.05999999999995"/>
    <n v="0"/>
    <n v="0.02"/>
    <s v="C"/>
    <n v="37.18"/>
    <s v=""/>
    <s v=""/>
    <n v="632.05999999999995"/>
    <n v="12.6412"/>
    <s v="Yes"/>
    <b v="0"/>
  </r>
  <r>
    <s v="T202508-00813"/>
    <s v="S018"/>
    <x v="22"/>
    <s v="C0176"/>
    <s v="Customer 176"/>
    <s v="P024"/>
    <s v="Product C4"/>
    <d v="2025-08-19T00:00:00"/>
    <n v="16"/>
    <n v="39.090000000000003"/>
    <n v="625.44000000000005"/>
    <n v="0"/>
    <n v="0.02"/>
    <s v="C"/>
    <n v="39.090000000000003"/>
    <s v=""/>
    <s v=""/>
    <n v="625.44000000000005"/>
    <n v="12.508800000000001"/>
    <s v="Yes"/>
    <b v="0"/>
  </r>
  <r>
    <s v="T202508-00814"/>
    <s v="S029"/>
    <x v="8"/>
    <s v="C0061"/>
    <s v="Customer 61"/>
    <s v="P012"/>
    <s v="Product B2"/>
    <d v="2025-08-13T00:00:00"/>
    <n v="3"/>
    <n v="120.83"/>
    <n v="362.49"/>
    <n v="0.1"/>
    <n v="0.02"/>
    <s v="B"/>
    <n v="120.83"/>
    <s v=""/>
    <s v=""/>
    <n v="326.24099999999999"/>
    <n v="6.5248200000000001"/>
    <s v="Yes"/>
    <b v="0"/>
  </r>
  <r>
    <s v="T202508-00815"/>
    <s v="S029"/>
    <x v="8"/>
    <s v="C0219"/>
    <s v="Customer 219"/>
    <s v="P018"/>
    <s v="Product B8"/>
    <d v="2025-08-19T00:00:00"/>
    <n v="17"/>
    <n v="125.42"/>
    <n v="2132.14"/>
    <n v="0.1"/>
    <n v="0.02"/>
    <s v="B"/>
    <n v="125.42"/>
    <s v=""/>
    <s v=""/>
    <n v="1918.9259999999999"/>
    <n v="38.378520000000002"/>
    <s v="Yes"/>
    <b v="0"/>
  </r>
  <r>
    <s v="T202508-00816"/>
    <s v="S029"/>
    <x v="8"/>
    <s v="C0133"/>
    <s v=" Customer 133 "/>
    <s v="P021"/>
    <s v="Product C1"/>
    <d v="2025-08-20T00:00:00"/>
    <n v="22"/>
    <n v="93.41"/>
    <n v="2055.02"/>
    <n v="0"/>
    <n v="0.02"/>
    <s v="C"/>
    <n v="93.41"/>
    <s v=""/>
    <s v=""/>
    <n v="2055.02"/>
    <n v="41.1004"/>
    <s v="Yes"/>
    <b v="0"/>
  </r>
  <r>
    <s v="T202508-00817"/>
    <s v="S005"/>
    <x v="1"/>
    <s v="C0031"/>
    <s v="Customer 31"/>
    <s v="P028"/>
    <s v="Product C8"/>
    <d v="2025-08-06T00:00:00"/>
    <n v="15"/>
    <n v="88.32"/>
    <n v="1324.8"/>
    <n v="0"/>
    <n v="0.02"/>
    <s v="C"/>
    <n v="88.32"/>
    <s v=""/>
    <s v=""/>
    <n v="1324.8"/>
    <n v="26.495999999999999"/>
    <s v="Yes"/>
    <b v="0"/>
  </r>
  <r>
    <s v="T202508-00818"/>
    <s v="S006"/>
    <x v="17"/>
    <s v="C0055"/>
    <s v="Customer 55"/>
    <s v="P021"/>
    <s v="Product C1"/>
    <d v="2025-08-02T00:00:00"/>
    <n v="5"/>
    <n v="93.41"/>
    <n v="467.05"/>
    <n v="0"/>
    <n v="0.02"/>
    <s v="C"/>
    <n v="93.41"/>
    <s v=""/>
    <s v=""/>
    <n v="467.05"/>
    <n v="9.3410000000000011"/>
    <s v="Yes"/>
    <b v="0"/>
  </r>
  <r>
    <s v="T202508-00819"/>
    <s v="S014"/>
    <x v="10"/>
    <s v="C0021"/>
    <s v="Customer 21"/>
    <s v="P030"/>
    <s v="Product C10"/>
    <d v="2025-08-07T00:00:00"/>
    <n v="14"/>
    <n v="44.71"/>
    <n v="625.94000000000005"/>
    <n v="0"/>
    <n v="0.02"/>
    <s v="C"/>
    <n v="44.71"/>
    <s v=""/>
    <s v=""/>
    <n v="625.94000000000005"/>
    <n v="12.518800000000001"/>
    <s v="Yes"/>
    <b v="0"/>
  </r>
  <r>
    <s v="T202508-00820"/>
    <s v="S027"/>
    <x v="3"/>
    <s v="C0161"/>
    <s v="Customer 161"/>
    <s v="P004"/>
    <s v="Product A4"/>
    <d v="2025-08-09T00:00:00"/>
    <n v="20"/>
    <n v="139.22"/>
    <n v="2784.4"/>
    <n v="0.05"/>
    <n v="0.02"/>
    <s v="A"/>
    <n v="139.22"/>
    <s v=""/>
    <s v=""/>
    <n v="2645.1800000000003"/>
    <n v="52.903600000000004"/>
    <s v="Yes"/>
    <b v="0"/>
  </r>
  <r>
    <s v="T202508-00822"/>
    <s v="S013"/>
    <x v="9"/>
    <s v="C0143"/>
    <s v="Customer 143"/>
    <s v="P010"/>
    <s v="Product A10"/>
    <d v="2025-08-28T00:00:00"/>
    <n v="11"/>
    <n v="130.94"/>
    <n v="1440.34"/>
    <n v="0.05"/>
    <n v="0.02"/>
    <s v="A"/>
    <n v="130.94"/>
    <s v=""/>
    <s v=""/>
    <n v="1368.3229999999999"/>
    <n v="27.366459999999996"/>
    <s v="Yes"/>
    <b v="0"/>
  </r>
  <r>
    <s v="T202508-00823"/>
    <s v="S009"/>
    <x v="20"/>
    <s v="C0134"/>
    <s v="Customer 134"/>
    <s v="P012"/>
    <s v="Product B2"/>
    <d v="2025-08-26T00:00:00"/>
    <n v="1"/>
    <n v="120.83"/>
    <n v="120.83"/>
    <n v="0.1"/>
    <n v="0.02"/>
    <s v="B"/>
    <n v="120.83"/>
    <s v=""/>
    <s v=""/>
    <n v="108.747"/>
    <n v="2.1749399999999999"/>
    <s v="Yes"/>
    <b v="0"/>
  </r>
  <r>
    <s v="T202508-00824"/>
    <s v="S023"/>
    <x v="7"/>
    <s v="C0160"/>
    <s v="Customer 160"/>
    <s v="P015"/>
    <s v="Product B5"/>
    <d v="2025-08-04T00:00:00"/>
    <n v="14"/>
    <n v="181.7"/>
    <n v="2543.8000000000002"/>
    <n v="0.1"/>
    <n v="0.02"/>
    <s v="B"/>
    <n v="181.7"/>
    <s v=""/>
    <s v=""/>
    <n v="2289.42"/>
    <n v="45.788400000000003"/>
    <s v="Yes"/>
    <b v="0"/>
  </r>
  <r>
    <s v="T202508-00826"/>
    <s v="S025"/>
    <x v="11"/>
    <s v="C0026"/>
    <s v="Customer 26"/>
    <s v="P027"/>
    <s v="Product C7"/>
    <d v="2025-08-25T00:00:00"/>
    <n v="19"/>
    <n v="54.03"/>
    <n v="1026.57"/>
    <n v="0"/>
    <n v="0.02"/>
    <s v="C"/>
    <n v="54.03"/>
    <s v=""/>
    <s v=""/>
    <n v="1026.57"/>
    <n v="20.531399999999998"/>
    <s v="Yes"/>
    <b v="0"/>
  </r>
  <r>
    <s v="T202508-00827"/>
    <s v="S004"/>
    <x v="27"/>
    <s v="C0202"/>
    <s v="Customer 202"/>
    <s v="P008"/>
    <s v="Product A8"/>
    <d v="2025-08-29T00:00:00"/>
    <n v="18"/>
    <n v="114.99"/>
    <n v="2069.8200000000002"/>
    <n v="0.05"/>
    <n v="0.02"/>
    <s v="A"/>
    <n v="114.99"/>
    <s v=""/>
    <s v=""/>
    <n v="1966.3290000000002"/>
    <n v="39.326580000000007"/>
    <s v="Yes"/>
    <b v="0"/>
  </r>
  <r>
    <s v="T202508-00828"/>
    <s v="S012"/>
    <x v="24"/>
    <s v="C0106"/>
    <s v="Customer 106"/>
    <s v="P007"/>
    <s v="Product A7"/>
    <d v="2025-08-16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0829"/>
    <s v="S019"/>
    <x v="15"/>
    <s v="C0156"/>
    <s v="Customer 156"/>
    <s v="P012"/>
    <s v="Product B2"/>
    <d v="2025-08-09T00:00:00"/>
    <n v="6"/>
    <n v="108.6"/>
    <n v="651.6"/>
    <n v="0.1"/>
    <n v="0.02"/>
    <s v="B"/>
    <n v="120.83"/>
    <s v=""/>
    <s v=""/>
    <n v="586.44000000000005"/>
    <n v="11.728800000000001"/>
    <s v="Yes"/>
    <b v="0"/>
  </r>
  <r>
    <s v="T202508-00830"/>
    <s v="S013"/>
    <x v="9"/>
    <s v="C0037"/>
    <s v="Customer 37"/>
    <s v="P016"/>
    <s v="Product B6"/>
    <d v="2025-08-23T00:00:00"/>
    <n v="22"/>
    <n v="176.86"/>
    <n v="3890.92"/>
    <n v="0.13"/>
    <n v="0.02"/>
    <s v="B"/>
    <n v="176.86"/>
    <s v="Rebate_Error"/>
    <s v=""/>
    <n v="3385.1004000000003"/>
    <n v="67.702008000000006"/>
    <s v="Yes"/>
    <b v="1"/>
  </r>
  <r>
    <s v="T202508-00831"/>
    <s v="S013"/>
    <x v="9"/>
    <s v="C0010"/>
    <s v="Customer 10"/>
    <s v="P010"/>
    <s v="Product A10"/>
    <d v="2025-08-23T00:00:00"/>
    <n v="11"/>
    <n v="130.94"/>
    <n v="1440.34"/>
    <n v="0.05"/>
    <n v="0.02"/>
    <s v="A"/>
    <n v="130.94"/>
    <s v=""/>
    <s v=""/>
    <n v="1368.3229999999999"/>
    <n v="27.366459999999996"/>
    <s v="Yes"/>
    <b v="0"/>
  </r>
  <r>
    <s v="T202508-00832"/>
    <s v="S008"/>
    <x v="13"/>
    <s v="C0013"/>
    <s v=" Customer 13 "/>
    <s v="P019"/>
    <s v="Product B9"/>
    <d v="2025-08-29T00:00:00"/>
    <n v="9"/>
    <n v="179.53"/>
    <n v="1615.77"/>
    <n v="0.1"/>
    <n v="0.02"/>
    <s v="B"/>
    <n v="179.53"/>
    <s v=""/>
    <s v=""/>
    <n v="1454.193"/>
    <n v="29.083860000000001"/>
    <s v="Yes"/>
    <b v="0"/>
  </r>
  <r>
    <s v="T202508-00833"/>
    <s v="S012"/>
    <x v="24"/>
    <s v="C0006"/>
    <s v="Customer 6"/>
    <s v="P009"/>
    <s v="Product A9"/>
    <d v="2025-08-10T00:00:00"/>
    <n v="10"/>
    <n v="72.040000000000006"/>
    <n v="720.4"/>
    <n v="0.05"/>
    <n v="0.02"/>
    <s v="A"/>
    <n v="72.040000000000006"/>
    <s v=""/>
    <s v=""/>
    <n v="684.38"/>
    <n v="13.6876"/>
    <s v="Yes"/>
    <b v="0"/>
  </r>
  <r>
    <s v="T202508-00834"/>
    <s v="S009"/>
    <x v="20"/>
    <s v="C0216"/>
    <s v="Customer 216"/>
    <s v="P013"/>
    <s v="Product B3"/>
    <d v="2025-08-22T00:00:00"/>
    <n v="23"/>
    <n v="194.87"/>
    <n v="4482.01"/>
    <n v="0.12"/>
    <n v="0.02"/>
    <s v="B"/>
    <n v="194.87"/>
    <s v="Rebate_Error"/>
    <s v=""/>
    <n v="3944.1688000000004"/>
    <n v="78.883376000000013"/>
    <s v="Yes"/>
    <b v="1"/>
  </r>
  <r>
    <s v="T202508-00835"/>
    <s v="S004"/>
    <x v="27"/>
    <s v="C0059"/>
    <s v="Customer 59"/>
    <s v="P004"/>
    <s v="Product A4"/>
    <d v="2025-08-15T00:00:00"/>
    <n v="24"/>
    <n v="139.22"/>
    <n v="3341.28"/>
    <n v="0.05"/>
    <n v="0.02"/>
    <s v="A"/>
    <n v="139.22"/>
    <s v=""/>
    <s v=""/>
    <n v="3174.2160000000003"/>
    <n v="63.484320000000011"/>
    <s v="Yes"/>
    <b v="0"/>
  </r>
  <r>
    <s v="T202508-00836"/>
    <s v="S025"/>
    <x v="11"/>
    <s v="C0212"/>
    <s v="Customer 212"/>
    <s v="P009"/>
    <s v="Product A9"/>
    <d v="2025-08-14T00:00:00"/>
    <n v="24"/>
    <n v="72.040000000000006"/>
    <n v="1728.96"/>
    <n v="0.05"/>
    <n v="0.02"/>
    <s v="A"/>
    <n v="72.040000000000006"/>
    <s v=""/>
    <s v=""/>
    <n v="1642.5119999999999"/>
    <n v="32.850239999999999"/>
    <s v="Yes"/>
    <b v="0"/>
  </r>
  <r>
    <s v="T202508-00837"/>
    <s v="S020"/>
    <x v="2"/>
    <s v="C0166"/>
    <s v="Customer 166  "/>
    <s v="P003"/>
    <s v="Product A3"/>
    <d v="2025-08-07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0838"/>
    <s v="S030"/>
    <x v="4"/>
    <s v="C0211"/>
    <s v="Customer 211"/>
    <s v="P011"/>
    <s v="Product B1"/>
    <d v="2025-08-25T00:00:00"/>
    <n v="16"/>
    <n v="176.7"/>
    <n v="2827.2"/>
    <n v="0.1"/>
    <n v="0.02"/>
    <s v="B"/>
    <n v="176.7"/>
    <s v=""/>
    <s v=""/>
    <n v="2544.48"/>
    <n v="50.889600000000002"/>
    <s v="Yes"/>
    <b v="0"/>
  </r>
  <r>
    <s v="T202508-00839"/>
    <s v="S017"/>
    <x v="28"/>
    <s v="C0096"/>
    <s v="Customer 96"/>
    <s v="P022"/>
    <s v="Product C2"/>
    <d v="2025-08-26T00:00:00"/>
    <n v="17"/>
    <n v="50.51"/>
    <n v="858.67"/>
    <n v="0"/>
    <n v="0.02"/>
    <s v="C"/>
    <n v="50.51"/>
    <s v=""/>
    <s v=""/>
    <n v="858.67"/>
    <n v="17.173400000000001"/>
    <s v="Yes"/>
    <b v="0"/>
  </r>
  <r>
    <s v="T202508-00840"/>
    <s v="S006"/>
    <x v="17"/>
    <s v="C0017"/>
    <s v="Customer 17"/>
    <s v="P008"/>
    <s v="Product A8"/>
    <d v="2025-08-13T00:00:00"/>
    <n v="17"/>
    <n v="114.99"/>
    <n v="1954.83"/>
    <n v="0.05"/>
    <n v="0.02"/>
    <s v="A"/>
    <n v="114.99"/>
    <s v=""/>
    <s v=""/>
    <n v="1857.0884999999998"/>
    <n v="37.141770000000001"/>
    <s v="Yes"/>
    <b v="0"/>
  </r>
  <r>
    <s v="T202508-00842"/>
    <s v="S006"/>
    <x v="17"/>
    <s v="C0050"/>
    <s v="Customer 50"/>
    <s v="P024"/>
    <s v="Product C4"/>
    <d v="2025-08-27T00:00:00"/>
    <n v="7"/>
    <n v="39.090000000000003"/>
    <n v="273.63"/>
    <n v="0"/>
    <n v="0.02"/>
    <s v="C"/>
    <n v="39.090000000000003"/>
    <s v=""/>
    <s v=""/>
    <n v="273.63"/>
    <n v="5.4725999999999999"/>
    <s v="Yes"/>
    <b v="0"/>
  </r>
  <r>
    <s v="T202508-00843"/>
    <s v="S002"/>
    <x v="0"/>
    <s v="C0064"/>
    <s v="Customer 64"/>
    <s v="P001"/>
    <s v="Product A1"/>
    <d v="2025-08-30T00:00:00"/>
    <n v="2"/>
    <n v="113.94"/>
    <n v="227.88"/>
    <n v="7.0000000000000007E-2"/>
    <n v="0.02"/>
    <s v="A"/>
    <n v="113.94"/>
    <s v="Rebate_Error"/>
    <s v=""/>
    <n v="211.92839999999998"/>
    <n v="4.2385679999999999"/>
    <s v="Yes"/>
    <b v="1"/>
  </r>
  <r>
    <s v="T202508-00844"/>
    <s v="S012"/>
    <x v="24"/>
    <s v="C0181"/>
    <s v="Customer 181  "/>
    <s v="P005"/>
    <s v="Product A5"/>
    <d v="2025-08-27T00:00:00"/>
    <n v="12"/>
    <n v="92.19"/>
    <n v="1106.28"/>
    <n v="0.05"/>
    <n v="0.02"/>
    <s v="A"/>
    <n v="92.19"/>
    <s v=""/>
    <s v=""/>
    <n v="1050.9659999999999"/>
    <n v="21.019319999999997"/>
    <s v="Yes"/>
    <b v="0"/>
  </r>
  <r>
    <s v="T202508-00845"/>
    <s v="S015"/>
    <x v="26"/>
    <s v="C0130"/>
    <s v="Customer 130"/>
    <s v="P010"/>
    <s v="Product A10"/>
    <d v="2025-08-22T00:00:00"/>
    <n v="4"/>
    <n v="130.94"/>
    <n v="523.76"/>
    <n v="0.05"/>
    <n v="0.02"/>
    <s v="A"/>
    <n v="130.94"/>
    <s v=""/>
    <s v=""/>
    <n v="497.572"/>
    <n v="9.9514399999999998"/>
    <s v="Yes"/>
    <b v="0"/>
  </r>
  <r>
    <s v="T202508-00846"/>
    <s v="S001"/>
    <x v="14"/>
    <s v="C0062"/>
    <s v="Customer 62"/>
    <s v="P010"/>
    <s v="Product A10"/>
    <d v="2025-08-15T00:00:00"/>
    <n v="20"/>
    <n v="130.94"/>
    <n v="2618.8000000000002"/>
    <n v="0.05"/>
    <n v="0.02"/>
    <s v="A"/>
    <n v="130.94"/>
    <s v=""/>
    <s v=""/>
    <n v="2487.86"/>
    <n v="49.757200000000005"/>
    <s v="Yes"/>
    <b v="0"/>
  </r>
  <r>
    <s v="T202508-00847"/>
    <s v="S006"/>
    <x v="17"/>
    <s v="C0122"/>
    <s v="Customer 122"/>
    <s v="P015"/>
    <s v="Product B5"/>
    <d v="2025-08-12T00:00:00"/>
    <n v="12"/>
    <n v="181.7"/>
    <n v="2180.4"/>
    <n v="0.1"/>
    <n v="0.02"/>
    <s v="B"/>
    <n v="181.7"/>
    <s v=""/>
    <s v=""/>
    <n v="1962.3600000000001"/>
    <n v="39.247200000000007"/>
    <s v="Yes"/>
    <b v="0"/>
  </r>
  <r>
    <s v="T202508-00848"/>
    <s v="S006"/>
    <x v="17"/>
    <s v="C0215"/>
    <s v="Customer 215"/>
    <s v="P025"/>
    <s v="Product C5"/>
    <d v="2025-08-27T00:00:00"/>
    <n v="24"/>
    <n v="87.21"/>
    <n v="2093.04"/>
    <n v="0"/>
    <n v="0.02"/>
    <s v="C"/>
    <n v="87.21"/>
    <s v=""/>
    <s v=""/>
    <n v="2093.04"/>
    <n v="41.860799999999998"/>
    <s v="Yes"/>
    <b v="0"/>
  </r>
  <r>
    <s v="T202508-00849"/>
    <s v="S023"/>
    <x v="7"/>
    <s v="C0024"/>
    <s v="Customer 24  "/>
    <s v="P008"/>
    <s v="Product A8"/>
    <d v="2025-08-02T00:00:00"/>
    <n v="13"/>
    <n v="114.99"/>
    <n v="1494.87"/>
    <n v="0.05"/>
    <n v="0.02"/>
    <s v="A"/>
    <n v="114.99"/>
    <s v=""/>
    <s v=""/>
    <n v="1420.1264999999999"/>
    <n v="28.402529999999999"/>
    <s v="Yes"/>
    <b v="0"/>
  </r>
  <r>
    <s v="T202508-00850"/>
    <s v="S006"/>
    <x v="17"/>
    <s v="C0219"/>
    <s v="Customer 219"/>
    <s v="P015"/>
    <s v="Product B5"/>
    <d v="2025-08-28T00:00:00"/>
    <n v="7"/>
    <n v="181.7"/>
    <n v="1271.9000000000001"/>
    <n v="0.1"/>
    <n v="0.02"/>
    <s v="B"/>
    <n v="181.7"/>
    <s v=""/>
    <s v=""/>
    <n v="1144.71"/>
    <n v="22.894200000000001"/>
    <s v="Yes"/>
    <b v="0"/>
  </r>
  <r>
    <s v="T202508-00851"/>
    <s v="S008"/>
    <x v="13"/>
    <s v="C0166"/>
    <s v="Customer 166"/>
    <s v="P006"/>
    <s v="Product A6"/>
    <d v="2025-08-09T00:00:00"/>
    <n v="7"/>
    <n v="71.86"/>
    <n v="503.02"/>
    <n v="0.05"/>
    <n v="0.02"/>
    <s v="A"/>
    <n v="71.86"/>
    <s v=""/>
    <s v=""/>
    <n v="477.86899999999997"/>
    <n v="9.5573800000000002"/>
    <s v="Yes"/>
    <b v="0"/>
  </r>
  <r>
    <s v="T202508-00852"/>
    <s v="S021"/>
    <x v="18"/>
    <s v="C0105"/>
    <s v="Customer 105"/>
    <s v="P013"/>
    <s v="Product B3"/>
    <d v="2025-08-31T00:00:00"/>
    <n v="25"/>
    <n v="194.87"/>
    <n v="4871.75"/>
    <n v="0.1"/>
    <n v="0.02"/>
    <s v="B"/>
    <n v="194.87"/>
    <s v=""/>
    <s v=""/>
    <n v="4384.5749999999998"/>
    <n v="87.691500000000005"/>
    <s v="Yes"/>
    <b v="0"/>
  </r>
  <r>
    <s v="T202508-00853"/>
    <s v="S025"/>
    <x v="11"/>
    <s v="C0175"/>
    <s v="Customer 175"/>
    <s v="P001"/>
    <s v="Product A1"/>
    <d v="2025-08-21T00:00:00"/>
    <n v="5"/>
    <n v="113.94"/>
    <n v="569.70000000000005"/>
    <n v="0.05"/>
    <n v="0.02"/>
    <s v="A"/>
    <n v="113.94"/>
    <s v=""/>
    <s v=""/>
    <n v="541.21500000000003"/>
    <n v="10.824300000000001"/>
    <s v="Yes"/>
    <b v="0"/>
  </r>
  <r>
    <s v="T202508-00854"/>
    <s v="S006"/>
    <x v="17"/>
    <s v="C0154"/>
    <s v="Customer 154"/>
    <s v="P021"/>
    <s v="Product C1"/>
    <d v="2025-08-09T00:00:00"/>
    <n v="8"/>
    <n v="93.41"/>
    <n v="747.28"/>
    <n v="0"/>
    <n v="0.02"/>
    <s v="C"/>
    <n v="93.41"/>
    <s v=""/>
    <s v=""/>
    <n v="747.28"/>
    <n v="14.945599999999999"/>
    <s v="Yes"/>
    <b v="0"/>
  </r>
  <r>
    <s v="T202508-00855"/>
    <s v="S020"/>
    <x v="2"/>
    <s v="C0207"/>
    <s v="Customer 207"/>
    <s v="P028"/>
    <s v="Product C8"/>
    <d v="2025-08-31T00:00:00"/>
    <n v="23"/>
    <n v="88.32"/>
    <n v="2031.36"/>
    <n v="0"/>
    <n v="0.02"/>
    <s v="C"/>
    <n v="88.32"/>
    <s v=""/>
    <s v=""/>
    <n v="2031.36"/>
    <n v="40.627200000000002"/>
    <s v="Yes"/>
    <b v="0"/>
  </r>
  <r>
    <s v="T202508-00856"/>
    <s v="S023"/>
    <x v="7"/>
    <s v="C0165"/>
    <s v="Customer 165"/>
    <s v="P007"/>
    <s v="Product A7"/>
    <d v="2025-08-28T00:00:00"/>
    <n v="13"/>
    <n v="52.65"/>
    <n v="684.45"/>
    <n v="0.05"/>
    <n v="0.02"/>
    <s v="A"/>
    <n v="52.65"/>
    <s v=""/>
    <s v=""/>
    <n v="650.22750000000008"/>
    <n v="13.004550000000002"/>
    <s v="Yes"/>
    <b v="0"/>
  </r>
  <r>
    <s v="T202508-00857"/>
    <s v="S012"/>
    <x v="24"/>
    <s v="C0118"/>
    <s v="Customer 118"/>
    <s v="P007"/>
    <s v="Product A7"/>
    <d v="2025-08-10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0858"/>
    <s v="S022"/>
    <x v="19"/>
    <s v="C0134"/>
    <s v=" Customer 134 "/>
    <s v="P022"/>
    <s v="Product C2"/>
    <d v="2025-08-19T00:00:00"/>
    <n v="13"/>
    <n v="50.51"/>
    <n v="656.63"/>
    <n v="0"/>
    <n v="0.02"/>
    <s v="C"/>
    <n v="50.51"/>
    <s v=""/>
    <s v=""/>
    <n v="656.63"/>
    <n v="13.1326"/>
    <s v="Yes"/>
    <b v="0"/>
  </r>
  <r>
    <s v="T202508-00859"/>
    <s v="S004"/>
    <x v="27"/>
    <s v="C0002"/>
    <s v=" Customer 2 "/>
    <s v="P013"/>
    <s v="Product B3"/>
    <d v="2025-08-31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0860"/>
    <s v="S027"/>
    <x v="3"/>
    <s v="C0215"/>
    <s v="Customer 215  "/>
    <s v="P010"/>
    <s v="Product A10"/>
    <d v="2025-08-20T00:00:00"/>
    <n v="21"/>
    <n v="130.94"/>
    <n v="2749.74"/>
    <n v="0.05"/>
    <n v="0.02"/>
    <s v="A"/>
    <n v="130.94"/>
    <s v=""/>
    <s v=""/>
    <n v="2612.2529999999997"/>
    <n v="52.245059999999995"/>
    <s v="Yes"/>
    <b v="0"/>
  </r>
  <r>
    <s v="T202508-00861"/>
    <s v="S020"/>
    <x v="2"/>
    <s v="C0073"/>
    <s v="Customer 73"/>
    <s v="P008"/>
    <s v="Product A8"/>
    <d v="2025-08-16T00:00:00"/>
    <n v="4"/>
    <n v="114.99"/>
    <n v="459.96"/>
    <n v="0.05"/>
    <n v="0.02"/>
    <s v="A"/>
    <n v="114.99"/>
    <s v=""/>
    <s v=""/>
    <n v="436.96199999999999"/>
    <n v="8.7392400000000006"/>
    <s v="Yes"/>
    <b v="0"/>
  </r>
  <r>
    <s v="T202508-00862"/>
    <s v="S003"/>
    <x v="29"/>
    <s v="C0087"/>
    <s v="Customer 87  "/>
    <s v="P030"/>
    <s v="Product C10"/>
    <d v="2025-08-11T00:00:00"/>
    <n v="21"/>
    <n v="44.71"/>
    <n v="938.91"/>
    <n v="0"/>
    <n v="0.02"/>
    <s v="C"/>
    <n v="44.71"/>
    <s v=""/>
    <s v=""/>
    <n v="938.91"/>
    <n v="18.778199999999998"/>
    <s v="Yes"/>
    <b v="0"/>
  </r>
  <r>
    <s v="T202508-00863"/>
    <s v="S028"/>
    <x v="5"/>
    <s v="C0071"/>
    <s v="Customer 71"/>
    <s v="P007"/>
    <s v="Product A7"/>
    <d v="2025-08-31T00:00:00"/>
    <n v="23"/>
    <n v="52.65"/>
    <n v="1210.95"/>
    <n v="0.09"/>
    <n v="0.02"/>
    <s v="A"/>
    <n v="52.65"/>
    <s v="Rebate_Error"/>
    <s v=""/>
    <n v="1101.9645"/>
    <n v="22.039290000000001"/>
    <s v="Yes"/>
    <b v="1"/>
  </r>
  <r>
    <s v="T202508-00864"/>
    <s v="S029"/>
    <x v="8"/>
    <s v="C0167"/>
    <s v="Customer 167"/>
    <s v="P008"/>
    <s v="Product A8"/>
    <d v="2025-08-17T00:00:00"/>
    <n v="5"/>
    <n v="114.99"/>
    <n v="574.95000000000005"/>
    <n v="0.08"/>
    <n v="0.02"/>
    <s v="A"/>
    <n v="114.99"/>
    <s v="Rebate_Error"/>
    <s v=""/>
    <n v="528.95400000000006"/>
    <n v="10.579080000000001"/>
    <s v="Yes"/>
    <b v="1"/>
  </r>
  <r>
    <s v="T202508-00865"/>
    <s v="S025"/>
    <x v="11"/>
    <s v="C0062"/>
    <s v="Customer 62"/>
    <s v="P025"/>
    <s v="Product C5"/>
    <d v="2025-08-13T00:00:00"/>
    <n v="20"/>
    <n v="87.21"/>
    <n v="1744.2"/>
    <n v="0"/>
    <n v="0.02"/>
    <s v="C"/>
    <n v="87.21"/>
    <s v=""/>
    <s v=""/>
    <n v="1744.2"/>
    <n v="34.884"/>
    <s v="Yes"/>
    <b v="0"/>
  </r>
  <r>
    <s v="T202508-00866"/>
    <s v="S022"/>
    <x v="19"/>
    <s v="C0082"/>
    <s v="Customer 82"/>
    <s v="P018"/>
    <s v="Product B8"/>
    <d v="2025-08-01T00:00:00"/>
    <n v="24"/>
    <n v="125.42"/>
    <n v="3010.08"/>
    <n v="0.1"/>
    <n v="0.02"/>
    <s v="B"/>
    <n v="125.42"/>
    <s v=""/>
    <s v=""/>
    <n v="2709.0720000000001"/>
    <n v="54.181440000000002"/>
    <s v="Yes"/>
    <b v="0"/>
  </r>
  <r>
    <s v="T202508-00867"/>
    <s v="S021"/>
    <x v="18"/>
    <s v="C0128"/>
    <s v="Customer 128"/>
    <s v="P030"/>
    <s v="Product C10"/>
    <d v="2025-08-30T00:00:00"/>
    <n v="9"/>
    <n v="44.71"/>
    <n v="402.39"/>
    <n v="0"/>
    <n v="0.02"/>
    <s v="C"/>
    <n v="44.71"/>
    <s v=""/>
    <s v=""/>
    <n v="402.39"/>
    <n v="8.0478000000000005"/>
    <s v="Yes"/>
    <b v="0"/>
  </r>
  <r>
    <s v="T202508-00868"/>
    <s v="S014"/>
    <x v="10"/>
    <s v="C0104"/>
    <s v="Customer 104"/>
    <s v="P010"/>
    <s v="Product A10"/>
    <d v="2025-08-19T00:00:00"/>
    <n v="2"/>
    <n v="130.94"/>
    <n v="261.88"/>
    <n v="0.05"/>
    <n v="0.02"/>
    <s v="A"/>
    <n v="130.94"/>
    <s v=""/>
    <s v=""/>
    <n v="248.786"/>
    <n v="4.9757199999999999"/>
    <s v="Yes"/>
    <b v="0"/>
  </r>
  <r>
    <s v="T202508-00869"/>
    <s v="S023"/>
    <x v="7"/>
    <s v="C0147"/>
    <s v="Customer 147"/>
    <s v="P021"/>
    <s v="Product C1"/>
    <d v="2025-08-24T00:00:00"/>
    <n v="11"/>
    <n v="93.41"/>
    <n v="1027.51"/>
    <n v="0"/>
    <n v="0.02"/>
    <s v="C"/>
    <n v="93.41"/>
    <s v=""/>
    <s v=""/>
    <n v="1027.51"/>
    <n v="20.5502"/>
    <s v="Yes"/>
    <b v="0"/>
  </r>
  <r>
    <s v="T202508-00870"/>
    <s v="S023"/>
    <x v="7"/>
    <s v="C0057"/>
    <s v="Customer 57"/>
    <s v="P018"/>
    <s v="Product B8"/>
    <d v="2025-08-26T00:00:00"/>
    <n v="21"/>
    <n v="125.42"/>
    <n v="2633.82"/>
    <n v="0.1"/>
    <n v="0.02"/>
    <s v="B"/>
    <n v="125.42"/>
    <s v=""/>
    <s v=""/>
    <n v="2370.4380000000001"/>
    <n v="47.408760000000001"/>
    <s v="Yes"/>
    <b v="0"/>
  </r>
  <r>
    <s v="T202508-00871"/>
    <s v="S016"/>
    <x v="6"/>
    <s v="C0172"/>
    <s v="Customer 172"/>
    <s v="P009"/>
    <s v="Product A9"/>
    <d v="2025-08-28T00:00:00"/>
    <n v="10"/>
    <n v="72.040000000000006"/>
    <n v="720.4"/>
    <n v="0.05"/>
    <n v="0.02"/>
    <s v="A"/>
    <n v="72.040000000000006"/>
    <s v=""/>
    <s v=""/>
    <n v="684.38"/>
    <n v="13.6876"/>
    <s v="Yes"/>
    <b v="0"/>
  </r>
  <r>
    <s v="T202508-00872"/>
    <s v="S006"/>
    <x v="17"/>
    <s v="C0216"/>
    <s v="Customer 216"/>
    <s v="P017"/>
    <s v="Product B7"/>
    <d v="2025-08-06T00:00:00"/>
    <n v="18"/>
    <n v="144.35"/>
    <n v="2598.3000000000002"/>
    <n v="0.12"/>
    <n v="0.02"/>
    <s v="B"/>
    <n v="144.35"/>
    <s v="Rebate_Error"/>
    <s v=""/>
    <n v="2286.5040000000004"/>
    <n v="45.730080000000008"/>
    <s v="Yes"/>
    <b v="1"/>
  </r>
  <r>
    <s v="T202508-00873"/>
    <s v="S010"/>
    <x v="23"/>
    <s v="C0025"/>
    <s v="Customer 25"/>
    <s v="P012"/>
    <s v="Product B2"/>
    <d v="2025-08-09T00:00:00"/>
    <n v="24"/>
    <n v="120.83"/>
    <n v="2899.92"/>
    <n v="0.1"/>
    <n v="0.02"/>
    <s v="B"/>
    <n v="120.83"/>
    <s v=""/>
    <s v=""/>
    <n v="2609.9279999999999"/>
    <n v="52.198560000000001"/>
    <s v="Yes"/>
    <b v="0"/>
  </r>
  <r>
    <s v="T202508-00875"/>
    <s v="S022"/>
    <x v="19"/>
    <s v="C0086"/>
    <s v="Customer 86"/>
    <s v="P017"/>
    <s v="Product B7"/>
    <d v="2025-08-12T00:00:00"/>
    <n v="8"/>
    <n v="144.35"/>
    <n v="1154.8"/>
    <n v="0.1"/>
    <n v="0.02"/>
    <s v="B"/>
    <n v="144.35"/>
    <s v=""/>
    <s v=""/>
    <n v="1039.32"/>
    <n v="20.7864"/>
    <s v="Yes"/>
    <b v="0"/>
  </r>
  <r>
    <s v="T202508-00876"/>
    <s v="S008"/>
    <x v="13"/>
    <s v="C0191"/>
    <s v="Customer 191"/>
    <s v="P024"/>
    <s v="Product C4"/>
    <d v="2025-08-26T00:00:00"/>
    <n v="14"/>
    <n v="39.090000000000003"/>
    <n v="547.26"/>
    <n v="0"/>
    <n v="0.02"/>
    <s v="C"/>
    <n v="39.090000000000003"/>
    <s v=""/>
    <s v=""/>
    <n v="547.26"/>
    <n v="10.9452"/>
    <s v="Yes"/>
    <b v="0"/>
  </r>
  <r>
    <s v="T202508-00877"/>
    <s v="S029"/>
    <x v="8"/>
    <s v="C0085"/>
    <s v="Customer 85"/>
    <s v="P010"/>
    <s v="Product A10"/>
    <d v="2025-08-10T00:00:00"/>
    <n v="19"/>
    <n v="130.94"/>
    <n v="2487.86"/>
    <n v="0.05"/>
    <n v="0.02"/>
    <s v="A"/>
    <n v="130.94"/>
    <s v=""/>
    <s v=""/>
    <n v="2363.4670000000001"/>
    <n v="47.26934"/>
    <s v="Yes"/>
    <b v="0"/>
  </r>
  <r>
    <s v="T202508-00878"/>
    <s v="S015"/>
    <x v="26"/>
    <s v="C0218"/>
    <s v="Customer 218"/>
    <s v="P003"/>
    <s v="Product A3"/>
    <d v="2025-08-28T00:00:00"/>
    <n v="2"/>
    <n v="123.65"/>
    <n v="247.3"/>
    <n v="0.05"/>
    <n v="0.02"/>
    <s v="A"/>
    <n v="123.65"/>
    <s v=""/>
    <s v=""/>
    <n v="234.935"/>
    <n v="4.6987000000000005"/>
    <s v="Yes"/>
    <b v="0"/>
  </r>
  <r>
    <s v="T202508-00879"/>
    <s v="S021"/>
    <x v="18"/>
    <s v="C0150"/>
    <s v="Customer 150"/>
    <s v="P015"/>
    <s v="Product B5"/>
    <d v="2025-08-03T00:00:00"/>
    <n v="20"/>
    <n v="181.7"/>
    <n v="3634"/>
    <n v="0.1"/>
    <n v="0.02"/>
    <s v="B"/>
    <n v="181.7"/>
    <s v=""/>
    <s v=""/>
    <n v="3270.6"/>
    <n v="65.412000000000006"/>
    <s v="Yes"/>
    <b v="0"/>
  </r>
  <r>
    <s v="T202508-00880"/>
    <s v="S016"/>
    <x v="6"/>
    <s v="C0050"/>
    <s v="Customer 50"/>
    <s v="P013"/>
    <s v="Product B3"/>
    <d v="2025-08-13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0881"/>
    <s v="S017"/>
    <x v="28"/>
    <s v="C0077"/>
    <s v="Customer 77"/>
    <s v="P011"/>
    <s v="Product B1"/>
    <d v="2025-08-05T00:00:00"/>
    <n v="5"/>
    <n v="176.7"/>
    <n v="883.5"/>
    <n v="0.1"/>
    <n v="0.02"/>
    <s v="B"/>
    <n v="176.7"/>
    <s v=""/>
    <s v=""/>
    <n v="795.15"/>
    <n v="15.903"/>
    <s v="Yes"/>
    <b v="0"/>
  </r>
  <r>
    <s v="T202508-00882"/>
    <s v="S007"/>
    <x v="25"/>
    <s v="C0088"/>
    <s v="Customer 88"/>
    <s v="P011"/>
    <s v="Product B1"/>
    <d v="2025-08-29T00:00:00"/>
    <n v="19"/>
    <n v="176.7"/>
    <n v="3357.3"/>
    <n v="0.1"/>
    <n v="0.02"/>
    <s v="B"/>
    <n v="176.7"/>
    <s v=""/>
    <s v=""/>
    <n v="3021.57"/>
    <n v="60.431400000000004"/>
    <s v="Yes"/>
    <b v="0"/>
  </r>
  <r>
    <s v="T202508-00883"/>
    <s v="S030"/>
    <x v="4"/>
    <s v="C0118"/>
    <s v="Customer 118"/>
    <s v="P004"/>
    <s v="Product A4"/>
    <d v="2025-08-06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0884"/>
    <s v="S025"/>
    <x v="11"/>
    <s v="C0021"/>
    <s v="Customer 21"/>
    <s v="P013"/>
    <s v="Product B3"/>
    <d v="2025-08-06T00:00:00"/>
    <n v="21"/>
    <n v="194.87"/>
    <n v="4092.27"/>
    <n v="0.1"/>
    <n v="0.02"/>
    <s v="B"/>
    <n v="194.87"/>
    <s v=""/>
    <s v=""/>
    <n v="3683.0430000000001"/>
    <n v="73.66086"/>
    <s v="Yes"/>
    <b v="0"/>
  </r>
  <r>
    <s v="T202508-00885"/>
    <s v="S011"/>
    <x v="16"/>
    <s v="C0163"/>
    <s v="Customer 163"/>
    <s v="P002"/>
    <s v="Product A2"/>
    <d v="2025-08-09T00:00:00"/>
    <n v="15"/>
    <n v="77.5"/>
    <n v="1162.5"/>
    <n v="0.05"/>
    <n v="0.02"/>
    <s v="A"/>
    <n v="77.5"/>
    <s v=""/>
    <s v=""/>
    <n v="1104.375"/>
    <n v="22.087500000000002"/>
    <s v="Yes"/>
    <b v="0"/>
  </r>
  <r>
    <s v="T202508-00886"/>
    <s v="S007"/>
    <x v="25"/>
    <s v="C0195"/>
    <s v="Customer 195"/>
    <s v="P020"/>
    <s v="Product B10"/>
    <d v="2025-08-25T00:00:00"/>
    <n v="19"/>
    <n v="183.4"/>
    <n v="3484.6"/>
    <n v="0.1"/>
    <n v="0.02"/>
    <s v="B"/>
    <n v="183.4"/>
    <s v=""/>
    <s v=""/>
    <n v="3136.14"/>
    <n v="62.722799999999999"/>
    <s v="Yes"/>
    <b v="0"/>
  </r>
  <r>
    <s v="T202508-00887"/>
    <s v="S006"/>
    <x v="17"/>
    <s v="C0126"/>
    <s v="Customer 126"/>
    <s v="P020"/>
    <s v="Product B10"/>
    <d v="2025-08-03T00:00:00"/>
    <n v="25"/>
    <n v="183.4"/>
    <n v="4585"/>
    <n v="0.1"/>
    <n v="0.02"/>
    <s v="B"/>
    <n v="183.4"/>
    <s v=""/>
    <s v=""/>
    <n v="4126.5"/>
    <n v="82.53"/>
    <s v="Yes"/>
    <b v="0"/>
  </r>
  <r>
    <s v="T202508-00888"/>
    <s v="S005"/>
    <x v="1"/>
    <s v="C0158"/>
    <s v="Customer 158"/>
    <s v="P011"/>
    <s v="Product B1"/>
    <d v="2025-08-13T00:00:00"/>
    <n v="14"/>
    <n v="176.7"/>
    <n v="2473.8000000000002"/>
    <n v="0.1"/>
    <n v="0.02"/>
    <s v="B"/>
    <n v="176.7"/>
    <s v=""/>
    <s v=""/>
    <n v="2226.42"/>
    <n v="44.528400000000005"/>
    <s v="Yes"/>
    <b v="0"/>
  </r>
  <r>
    <s v="T202508-00889"/>
    <s v="S014"/>
    <x v="10"/>
    <s v="C0123"/>
    <s v="Customer 123"/>
    <s v="P010"/>
    <s v="Product A10"/>
    <d v="2025-08-18T00:00:00"/>
    <n v="2"/>
    <n v="130.94"/>
    <n v="261.88"/>
    <n v="0.05"/>
    <n v="0.02"/>
    <s v="A"/>
    <n v="130.94"/>
    <s v=""/>
    <s v=""/>
    <n v="248.786"/>
    <n v="4.9757199999999999"/>
    <s v="Yes"/>
    <b v="0"/>
  </r>
  <r>
    <s v="T202508-00890"/>
    <s v="S007"/>
    <x v="25"/>
    <s v="C0188"/>
    <s v="Customer 188"/>
    <s v="P010"/>
    <s v="Product A10"/>
    <d v="2025-08-29T00:00:00"/>
    <n v="1"/>
    <n v="130.94"/>
    <n v="130.94"/>
    <n v="0.05"/>
    <n v="0.02"/>
    <s v="A"/>
    <n v="130.94"/>
    <s v=""/>
    <s v=""/>
    <n v="124.393"/>
    <n v="2.48786"/>
    <s v="Yes"/>
    <b v="0"/>
  </r>
  <r>
    <s v="T202508-00891"/>
    <s v="S011"/>
    <x v="16"/>
    <s v="C0194"/>
    <s v="Customer 194"/>
    <s v="P022"/>
    <s v="Product C2"/>
    <d v="2025-08-01T00:00:00"/>
    <n v="7"/>
    <n v="50.51"/>
    <n v="353.57"/>
    <n v="0"/>
    <n v="0.02"/>
    <s v="C"/>
    <n v="50.51"/>
    <s v=""/>
    <s v=""/>
    <n v="353.57"/>
    <n v="7.0713999999999997"/>
    <s v="Yes"/>
    <b v="0"/>
  </r>
  <r>
    <s v="T202508-00892"/>
    <s v="S022"/>
    <x v="19"/>
    <s v="C0002"/>
    <s v="Customer 2"/>
    <s v="P016"/>
    <s v="Product B6"/>
    <d v="2025-08-08T00:00:00"/>
    <n v="8"/>
    <n v="176.86"/>
    <n v="1414.88"/>
    <n v="0.1"/>
    <n v="0.02"/>
    <s v="B"/>
    <n v="176.86"/>
    <s v=""/>
    <s v=""/>
    <n v="1273.3920000000001"/>
    <n v="25.467840000000002"/>
    <s v="Yes"/>
    <b v="0"/>
  </r>
  <r>
    <s v="T202508-00893"/>
    <s v="S023"/>
    <x v="7"/>
    <s v="C0089"/>
    <s v="Customer 89"/>
    <s v="P008"/>
    <s v="Product A8"/>
    <d v="2025-08-13T00:00:00"/>
    <n v="4"/>
    <n v="114.99"/>
    <n v="459.96"/>
    <n v="0.05"/>
    <n v="0.02"/>
    <s v="A"/>
    <n v="114.99"/>
    <s v=""/>
    <s v=""/>
    <n v="436.96199999999999"/>
    <n v="8.7392400000000006"/>
    <s v="Yes"/>
    <b v="0"/>
  </r>
  <r>
    <s v="T202508-00894"/>
    <s v="S017"/>
    <x v="28"/>
    <s v="C0151"/>
    <s v="Customer 151"/>
    <s v="P008"/>
    <s v="Product A8"/>
    <d v="2025-08-27T00:00:00"/>
    <n v="3"/>
    <n v="114.99"/>
    <n v="344.97"/>
    <n v="0.05"/>
    <n v="0.02"/>
    <s v="A"/>
    <n v="114.99"/>
    <s v=""/>
    <s v=""/>
    <n v="327.72150000000005"/>
    <n v="6.5544300000000009"/>
    <s v="Yes"/>
    <b v="0"/>
  </r>
  <r>
    <s v="T202508-00895"/>
    <s v="S002"/>
    <x v="0"/>
    <s v="C0077"/>
    <s v="Customer 77"/>
    <s v="P028"/>
    <s v="Product C8"/>
    <d v="2025-08-24T00:00:00"/>
    <n v="15"/>
    <n v="88.32"/>
    <n v="1324.8"/>
    <n v="0"/>
    <n v="0.02"/>
    <s v="C"/>
    <n v="88.32"/>
    <s v=""/>
    <s v=""/>
    <n v="1324.8"/>
    <n v="26.495999999999999"/>
    <s v="Yes"/>
    <b v="0"/>
  </r>
  <r>
    <s v="T202508-00896"/>
    <s v="S017"/>
    <x v="28"/>
    <s v="C0153"/>
    <s v=" Customer 153 "/>
    <s v="P014"/>
    <s v="Product B4"/>
    <d v="2025-08-29T00:00:00"/>
    <n v="14"/>
    <n v="91.13"/>
    <n v="1275.82"/>
    <n v="0.1"/>
    <n v="0.02"/>
    <s v="B"/>
    <n v="91.13"/>
    <s v=""/>
    <s v=""/>
    <n v="1148.2379999999998"/>
    <n v="22.964759999999998"/>
    <s v="Yes"/>
    <b v="0"/>
  </r>
  <r>
    <s v="T202508-00897"/>
    <s v="S022"/>
    <x v="19"/>
    <s v="C0035"/>
    <s v=" Customer 35 "/>
    <s v="P009"/>
    <s v="Product A9"/>
    <d v="2025-08-12T00:00:00"/>
    <n v="16"/>
    <n v="72.040000000000006"/>
    <n v="1152.6400000000001"/>
    <n v="0.05"/>
    <n v="0.02"/>
    <s v="A"/>
    <n v="72.040000000000006"/>
    <s v=""/>
    <s v=""/>
    <n v="1095.008"/>
    <n v="21.90016"/>
    <s v="Yes"/>
    <b v="0"/>
  </r>
  <r>
    <s v="T202508-00898"/>
    <s v="S025"/>
    <x v="11"/>
    <s v="C0049"/>
    <s v="Customer 49"/>
    <s v="P005"/>
    <s v="Product A5"/>
    <d v="2025-08-01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0900"/>
    <s v="S024"/>
    <x v="12"/>
    <s v="C0006"/>
    <s v=" Customer 6 "/>
    <s v="P015"/>
    <s v="Product B5"/>
    <d v="2025-08-04T00:00:00"/>
    <n v="6"/>
    <n v="181.7"/>
    <n v="1090.2"/>
    <n v="0.1"/>
    <n v="0.02"/>
    <s v="B"/>
    <n v="181.7"/>
    <s v=""/>
    <s v=""/>
    <n v="981.18000000000006"/>
    <n v="19.623600000000003"/>
    <s v="Yes"/>
    <b v="0"/>
  </r>
  <r>
    <s v="T202508-00901"/>
    <s v="S012"/>
    <x v="24"/>
    <s v="C0183"/>
    <s v="Customer 183"/>
    <s v="P017"/>
    <s v="Product B7"/>
    <d v="2025-08-13T00:00:00"/>
    <n v="2"/>
    <n v="144.35"/>
    <n v="288.7"/>
    <n v="0.1"/>
    <n v="0.02"/>
    <s v="B"/>
    <n v="144.35"/>
    <s v=""/>
    <s v=""/>
    <n v="259.83"/>
    <n v="5.1966000000000001"/>
    <s v="Yes"/>
    <b v="0"/>
  </r>
  <r>
    <s v="T202508-00902"/>
    <s v="S029"/>
    <x v="8"/>
    <s v="C0164"/>
    <s v="Customer 164"/>
    <s v="P007"/>
    <s v="Product A7"/>
    <d v="2025-08-20T00:00:00"/>
    <n v="18"/>
    <n v="52.65"/>
    <n v="947.7"/>
    <n v="0.05"/>
    <n v="0.02"/>
    <s v="A"/>
    <n v="52.65"/>
    <s v=""/>
    <s v=""/>
    <n v="900.31500000000005"/>
    <n v="18.006300000000003"/>
    <s v="Yes"/>
    <b v="0"/>
  </r>
  <r>
    <s v="T202508-00903"/>
    <s v="S002"/>
    <x v="0"/>
    <s v="C0153"/>
    <s v="Customer 153"/>
    <s v="P030"/>
    <s v="Product C10"/>
    <d v="2025-08-04T00:00:00"/>
    <n v="22"/>
    <n v="44.71"/>
    <n v="983.62"/>
    <n v="0"/>
    <n v="0.02"/>
    <s v="C"/>
    <n v="44.71"/>
    <s v=""/>
    <s v=""/>
    <n v="983.62"/>
    <n v="19.6724"/>
    <s v="Yes"/>
    <b v="0"/>
  </r>
  <r>
    <s v="T202508-00904"/>
    <s v="S021"/>
    <x v="18"/>
    <s v="C0215"/>
    <s v="Customer 215"/>
    <s v="P001"/>
    <s v="Product A1"/>
    <d v="2025-08-04T00:00:00"/>
    <n v="23"/>
    <n v="113.94"/>
    <n v="2620.62"/>
    <n v="0.05"/>
    <n v="0.02"/>
    <s v="A"/>
    <n v="113.94"/>
    <s v=""/>
    <s v=""/>
    <n v="2489.5889999999999"/>
    <n v="49.791780000000003"/>
    <s v="Yes"/>
    <b v="0"/>
  </r>
  <r>
    <s v="T202508-00905"/>
    <s v="S014"/>
    <x v="10"/>
    <s v="C0114"/>
    <s v="Customer 114"/>
    <s v="P010"/>
    <s v="Product A10"/>
    <d v="2025-08-09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0906"/>
    <s v="S016"/>
    <x v="6"/>
    <s v="C0180"/>
    <s v="Customer 180"/>
    <s v="P004"/>
    <s v="Product A4"/>
    <d v="2025-08-22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0907"/>
    <s v="S021"/>
    <x v="18"/>
    <s v="C0003"/>
    <s v="Customer 3"/>
    <s v="P008"/>
    <s v="Product A8"/>
    <d v="2025-08-04T00:00:00"/>
    <n v="22"/>
    <n v="114.99"/>
    <n v="2529.7800000000002"/>
    <n v="0.05"/>
    <n v="0.02"/>
    <s v="A"/>
    <n v="114.99"/>
    <s v=""/>
    <s v=""/>
    <n v="2403.2910000000002"/>
    <n v="48.065820000000002"/>
    <s v="Yes"/>
    <b v="0"/>
  </r>
  <r>
    <s v="T202508-00908"/>
    <s v="S022"/>
    <x v="19"/>
    <s v="C0134"/>
    <s v="Customer 134"/>
    <s v="P007"/>
    <s v="Product A7"/>
    <d v="2025-08-23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0909"/>
    <s v="S005"/>
    <x v="1"/>
    <s v="C0108"/>
    <s v="Customer 108"/>
    <s v="P022"/>
    <s v="Product C2"/>
    <d v="2025-08-17T00:00:00"/>
    <n v="4"/>
    <n v="50.51"/>
    <n v="202.04"/>
    <n v="0"/>
    <n v="0.02"/>
    <s v="C"/>
    <n v="50.51"/>
    <s v=""/>
    <s v=""/>
    <n v="202.04"/>
    <n v="4.0407999999999999"/>
    <s v="Yes"/>
    <b v="0"/>
  </r>
  <r>
    <s v="T202508-00910"/>
    <s v="S024"/>
    <x v="12"/>
    <s v="C0159"/>
    <s v="Customer 159"/>
    <s v="P003"/>
    <s v="Product A3"/>
    <d v="2025-08-26T00:00:00"/>
    <n v="4"/>
    <n v="123.65"/>
    <n v="494.6"/>
    <n v="0.05"/>
    <n v="0.02"/>
    <s v="A"/>
    <n v="123.65"/>
    <s v=""/>
    <s v=""/>
    <n v="469.87"/>
    <n v="9.3974000000000011"/>
    <s v="Yes"/>
    <b v="0"/>
  </r>
  <r>
    <s v="T202508-00911"/>
    <s v="S004"/>
    <x v="27"/>
    <s v="C0128"/>
    <s v="Customer 128"/>
    <s v="P005"/>
    <s v="Product A5"/>
    <d v="2025-08-25T00:00:00"/>
    <n v="7"/>
    <n v="92.19"/>
    <n v="645.33000000000004"/>
    <n v="0.05"/>
    <n v="0.02"/>
    <s v="A"/>
    <n v="92.19"/>
    <s v=""/>
    <s v=""/>
    <n v="613.06350000000009"/>
    <n v="12.261270000000001"/>
    <s v="Yes"/>
    <b v="0"/>
  </r>
  <r>
    <s v="T202508-00912"/>
    <s v="S009"/>
    <x v="20"/>
    <s v="C0213"/>
    <s v="Customer 213"/>
    <s v="P014"/>
    <s v="Product B4"/>
    <d v="2025-08-12T00:00:00"/>
    <n v="7"/>
    <n v="91.13"/>
    <n v="637.91"/>
    <n v="0.1"/>
    <n v="0.02"/>
    <s v="B"/>
    <n v="91.13"/>
    <s v=""/>
    <s v=""/>
    <n v="574.11899999999991"/>
    <n v="11.482379999999999"/>
    <s v="Yes"/>
    <b v="0"/>
  </r>
  <r>
    <s v="T202508-00913"/>
    <s v="S023"/>
    <x v="7"/>
    <s v="C0105"/>
    <s v="Customer 105"/>
    <s v="P008"/>
    <s v="Product A8"/>
    <d v="2025-08-18T00:00:00"/>
    <n v="2"/>
    <n v="114.99"/>
    <n v="229.98"/>
    <n v="0.05"/>
    <n v="0.02"/>
    <s v="A"/>
    <n v="114.99"/>
    <s v=""/>
    <s v=""/>
    <n v="218.48099999999999"/>
    <n v="4.3696200000000003"/>
    <s v="Yes"/>
    <b v="0"/>
  </r>
  <r>
    <s v="T202508-00915"/>
    <s v="S008"/>
    <x v="13"/>
    <s v="C0001"/>
    <s v="Customer 1"/>
    <s v="P001"/>
    <s v="Product A1"/>
    <d v="2025-08-30T00:00:00"/>
    <n v="3"/>
    <n v="113.94"/>
    <n v="341.82"/>
    <n v="0.05"/>
    <n v="0.02"/>
    <s v="A"/>
    <n v="113.94"/>
    <s v=""/>
    <s v=""/>
    <n v="324.72899999999998"/>
    <n v="6.49458"/>
    <s v="Yes"/>
    <b v="0"/>
  </r>
  <r>
    <s v="T202508-00916"/>
    <s v="S004"/>
    <x v="27"/>
    <s v="C0214"/>
    <s v="Customer 214"/>
    <s v="P015"/>
    <s v="Product B5"/>
    <d v="2025-08-05T00:00:00"/>
    <n v="16"/>
    <n v="181.7"/>
    <n v="2907.2"/>
    <n v="0.1"/>
    <n v="0.02"/>
    <s v="B"/>
    <n v="181.7"/>
    <s v=""/>
    <s v=""/>
    <n v="2616.48"/>
    <n v="52.329599999999999"/>
    <s v="Yes"/>
    <b v="0"/>
  </r>
  <r>
    <s v="T202508-00917"/>
    <s v="S003"/>
    <x v="29"/>
    <s v="C0200"/>
    <s v="Customer 200"/>
    <s v="P013"/>
    <s v="Product B3"/>
    <d v="2025-08-24T00:00:00"/>
    <n v="24"/>
    <n v="194.87"/>
    <n v="4676.88"/>
    <n v="0.1"/>
    <n v="0.02"/>
    <s v="B"/>
    <n v="194.87"/>
    <s v=""/>
    <s v=""/>
    <n v="4209.192"/>
    <n v="84.183840000000004"/>
    <s v="Yes"/>
    <b v="0"/>
  </r>
  <r>
    <s v="T202508-00918"/>
    <s v="S004"/>
    <x v="27"/>
    <s v="C0066"/>
    <s v="Customer 66"/>
    <s v="P017"/>
    <s v="Product B7"/>
    <d v="2025-08-10T00:00:00"/>
    <n v="15"/>
    <n v="144.35"/>
    <n v="2165.25"/>
    <n v="0.1"/>
    <n v="0.02"/>
    <s v="B"/>
    <n v="144.35"/>
    <s v=""/>
    <s v=""/>
    <n v="1948.7249999999999"/>
    <n v="38.974499999999999"/>
    <s v="Yes"/>
    <b v="0"/>
  </r>
  <r>
    <s v="T202508-00919"/>
    <s v="S009"/>
    <x v="20"/>
    <s v="C0119"/>
    <s v="Customer 119"/>
    <s v="P002"/>
    <s v="Product A2"/>
    <d v="2025-08-28T00:00:00"/>
    <n v="6"/>
    <n v="60.1"/>
    <n v="360.6"/>
    <n v="0.05"/>
    <n v="0.02"/>
    <s v="A"/>
    <n v="77.5"/>
    <s v=""/>
    <s v=""/>
    <n v="342.57000000000005"/>
    <n v="6.8514000000000008"/>
    <s v="Yes"/>
    <b v="0"/>
  </r>
  <r>
    <s v="T202508-00920"/>
    <s v="S002"/>
    <x v="0"/>
    <s v="C0219"/>
    <s v="Customer 219"/>
    <s v="P008"/>
    <s v="Product A8"/>
    <d v="2025-08-11T00:00:00"/>
    <n v="22"/>
    <n v="99.21"/>
    <n v="2182.62"/>
    <n v="0.05"/>
    <n v="0.02"/>
    <s v="A"/>
    <n v="114.99"/>
    <s v=""/>
    <s v=""/>
    <n v="2073.489"/>
    <n v="41.46978"/>
    <s v="Yes"/>
    <b v="0"/>
  </r>
  <r>
    <s v="T202508-00921"/>
    <s v="S014"/>
    <x v="10"/>
    <s v="C0190"/>
    <s v="Customer 190"/>
    <s v="P003"/>
    <s v="Product A3"/>
    <d v="2025-08-29T00:00:00"/>
    <n v="25"/>
    <n v="123.65"/>
    <n v="3091.25"/>
    <n v="0.05"/>
    <n v="0.02"/>
    <s v="A"/>
    <n v="123.65"/>
    <s v=""/>
    <s v=""/>
    <n v="2936.6875"/>
    <n v="58.733750000000001"/>
    <s v="Yes"/>
    <b v="0"/>
  </r>
  <r>
    <s v="T202508-00922"/>
    <s v="S002"/>
    <x v="0"/>
    <s v="C0003"/>
    <s v="Customer 3"/>
    <s v="P023"/>
    <s v="Product C3"/>
    <d v="2025-08-21T00:00:00"/>
    <n v="22"/>
    <n v="37.18"/>
    <n v="817.96"/>
    <n v="0"/>
    <n v="0.02"/>
    <s v="C"/>
    <n v="37.18"/>
    <s v=""/>
    <s v=""/>
    <n v="817.96"/>
    <n v="16.359200000000001"/>
    <s v="Yes"/>
    <b v="0"/>
  </r>
  <r>
    <s v="T202508-00923"/>
    <s v="S006"/>
    <x v="17"/>
    <s v="C0085"/>
    <s v="Customer 85"/>
    <s v="P009"/>
    <s v="Product A9"/>
    <d v="2025-08-31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0924"/>
    <s v="S020"/>
    <x v="2"/>
    <s v="C0069"/>
    <s v=" Customer 69 "/>
    <s v="P024"/>
    <s v="Product C4"/>
    <d v="2025-08-12T00:00:00"/>
    <n v="3"/>
    <n v="39.090000000000003"/>
    <n v="117.27"/>
    <n v="0"/>
    <n v="0.02"/>
    <s v="C"/>
    <n v="39.090000000000003"/>
    <s v=""/>
    <s v=""/>
    <n v="117.27"/>
    <n v="2.3454000000000002"/>
    <s v="Yes"/>
    <b v="0"/>
  </r>
  <r>
    <s v="T202508-00925"/>
    <s v="S027"/>
    <x v="3"/>
    <s v="C0088"/>
    <s v="Customer 88"/>
    <s v="P005"/>
    <s v="Product A5"/>
    <d v="2025-08-13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0926"/>
    <s v="S015"/>
    <x v="26"/>
    <s v="C0070"/>
    <s v="Customer 70"/>
    <s v="P022"/>
    <s v="Product C2"/>
    <d v="2025-08-28T00:00:00"/>
    <n v="23"/>
    <n v="44.15"/>
    <n v="1015.45"/>
    <n v="0"/>
    <n v="0.02"/>
    <s v="C"/>
    <n v="50.51"/>
    <s v=""/>
    <s v=""/>
    <n v="1015.45"/>
    <n v="20.309000000000001"/>
    <s v="Yes"/>
    <b v="0"/>
  </r>
  <r>
    <s v="T202508-00927"/>
    <s v="S016"/>
    <x v="6"/>
    <s v="C0205"/>
    <s v="Customer 205"/>
    <s v="P011"/>
    <s v="Product B1"/>
    <d v="2025-08-04T00:00:00"/>
    <n v="6"/>
    <n v="176.7"/>
    <n v="1060.2"/>
    <n v="0.1"/>
    <n v="0.02"/>
    <s v="B"/>
    <n v="176.7"/>
    <s v=""/>
    <s v=""/>
    <n v="954.18000000000006"/>
    <n v="19.083600000000001"/>
    <s v="Yes"/>
    <b v="0"/>
  </r>
  <r>
    <s v="T202508-00928"/>
    <s v="S005"/>
    <x v="1"/>
    <s v="C0179"/>
    <s v="Customer 179"/>
    <s v="P019"/>
    <s v="Product B9"/>
    <d v="2025-08-04T00:00:00"/>
    <n v="6"/>
    <n v="179.53"/>
    <n v="1077.18"/>
    <n v="0.1"/>
    <n v="0.02"/>
    <s v="B"/>
    <n v="179.53"/>
    <s v=""/>
    <s v=""/>
    <n v="969.46199999999999"/>
    <n v="19.389240000000001"/>
    <s v="Yes"/>
    <b v="0"/>
  </r>
  <r>
    <s v="T202508-00929"/>
    <s v="S014"/>
    <x v="10"/>
    <s v="C0152"/>
    <s v="Customer 152"/>
    <s v="P013"/>
    <s v="Product B3"/>
    <d v="2025-08-22T00:00:00"/>
    <n v="19"/>
    <n v="174.02"/>
    <n v="3306.38"/>
    <n v="0.1"/>
    <n v="0.02"/>
    <s v="B"/>
    <n v="194.87"/>
    <s v=""/>
    <s v=""/>
    <n v="2975.7420000000002"/>
    <n v="59.514840000000007"/>
    <s v="Yes"/>
    <b v="0"/>
  </r>
  <r>
    <s v="T202508-00930"/>
    <s v="S015"/>
    <x v="26"/>
    <s v="C0047"/>
    <s v=" Customer 47 "/>
    <s v="P016"/>
    <s v="Product B6"/>
    <d v="2025-08-12T00:00:00"/>
    <n v="25"/>
    <n v="176.86"/>
    <n v="4421.5"/>
    <n v="0.1"/>
    <n v="0.02"/>
    <s v="B"/>
    <n v="176.86"/>
    <s v=""/>
    <s v=""/>
    <n v="3979.35"/>
    <n v="79.587000000000003"/>
    <s v="Yes"/>
    <b v="0"/>
  </r>
  <r>
    <s v="T202508-00931"/>
    <s v="S020"/>
    <x v="2"/>
    <s v="C0008"/>
    <s v="Customer 8"/>
    <s v="P024"/>
    <s v="Product C4"/>
    <d v="2025-08-29T00:00:00"/>
    <n v="24"/>
    <n v="39.090000000000003"/>
    <n v="938.16"/>
    <n v="0"/>
    <n v="0.02"/>
    <s v="C"/>
    <n v="39.090000000000003"/>
    <s v=""/>
    <s v=""/>
    <n v="938.16"/>
    <n v="18.763200000000001"/>
    <s v="Yes"/>
    <b v="0"/>
  </r>
  <r>
    <s v="T202508-00932"/>
    <s v="S005"/>
    <x v="1"/>
    <s v="C0124"/>
    <s v="Customer 124"/>
    <s v="P027"/>
    <s v="Product C7"/>
    <d v="2025-08-29T00:00:00"/>
    <n v="4"/>
    <n v="54.03"/>
    <n v="216.12"/>
    <n v="0"/>
    <n v="0.02"/>
    <s v="C"/>
    <n v="54.03"/>
    <s v=""/>
    <s v=""/>
    <n v="216.12"/>
    <n v="4.3224"/>
    <s v="Yes"/>
    <b v="0"/>
  </r>
  <r>
    <s v="T202508-00933"/>
    <s v="S014"/>
    <x v="10"/>
    <s v="C0113"/>
    <s v=" Customer 113 "/>
    <s v="P002"/>
    <s v="Product A2"/>
    <d v="2025-08-21T00:00:00"/>
    <n v="9"/>
    <n v="77.5"/>
    <n v="697.5"/>
    <n v="0.05"/>
    <n v="0.02"/>
    <s v="A"/>
    <n v="77.5"/>
    <s v=""/>
    <s v=""/>
    <n v="662.625"/>
    <n v="13.2525"/>
    <s v="Yes"/>
    <b v="0"/>
  </r>
  <r>
    <s v="T202508-00934"/>
    <s v="S011"/>
    <x v="16"/>
    <s v="C0004"/>
    <s v="Customer 4"/>
    <s v="P018"/>
    <s v="Product B8"/>
    <d v="2025-08-17T00:00:00"/>
    <n v="22"/>
    <n v="125.42"/>
    <n v="2759.24"/>
    <n v="0.1"/>
    <n v="0.02"/>
    <s v="B"/>
    <n v="125.42"/>
    <s v=""/>
    <s v=""/>
    <n v="2483.3159999999998"/>
    <n v="49.666319999999999"/>
    <s v="Yes"/>
    <b v="0"/>
  </r>
  <r>
    <s v="T202508-00935"/>
    <s v="S025"/>
    <x v="11"/>
    <s v="C0191"/>
    <s v="Customer 191"/>
    <s v="P015"/>
    <s v="Product B5"/>
    <d v="2025-08-08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0936"/>
    <s v="S022"/>
    <x v="19"/>
    <s v="C0087"/>
    <s v="Customer 87"/>
    <s v="P013"/>
    <s v="Product B3"/>
    <d v="2025-08-23T00:00:00"/>
    <n v="23"/>
    <n v="194.87"/>
    <n v="4482.01"/>
    <n v="0.1"/>
    <n v="0.02"/>
    <s v="B"/>
    <n v="194.87"/>
    <s v=""/>
    <s v=""/>
    <n v="4033.8090000000002"/>
    <n v="80.676180000000002"/>
    <s v="Yes"/>
    <b v="0"/>
  </r>
  <r>
    <s v="T202508-00937"/>
    <s v="S020"/>
    <x v="2"/>
    <s v="C0025"/>
    <s v="Customer 25"/>
    <s v="P011"/>
    <s v="Product B1"/>
    <d v="2025-08-08T00:00:00"/>
    <n v="24"/>
    <n v="176.7"/>
    <n v="4240.8"/>
    <n v="0.1"/>
    <n v="0.02"/>
    <s v="B"/>
    <n v="176.7"/>
    <s v=""/>
    <s v=""/>
    <n v="3816.7200000000003"/>
    <n v="76.334400000000002"/>
    <s v="Yes"/>
    <b v="0"/>
  </r>
  <r>
    <s v="T202508-00938"/>
    <s v="S016"/>
    <x v="6"/>
    <s v="C0089"/>
    <s v="Customer 89"/>
    <s v="P017"/>
    <s v="Product B7"/>
    <d v="2025-08-13T00:00:00"/>
    <n v="21"/>
    <n v="144.35"/>
    <n v="3031.35"/>
    <n v="0.1"/>
    <n v="0.02"/>
    <s v="B"/>
    <n v="144.35"/>
    <s v=""/>
    <s v=""/>
    <n v="2728.2150000000001"/>
    <n v="54.564300000000003"/>
    <s v="Yes"/>
    <b v="0"/>
  </r>
  <r>
    <s v="T202508-00939"/>
    <s v="S005"/>
    <x v="1"/>
    <s v="C0215"/>
    <s v="Customer 215"/>
    <s v="P022"/>
    <s v="Product C2"/>
    <d v="2025-08-02T00:00:00"/>
    <n v="20"/>
    <n v="50.51"/>
    <n v="1010.2"/>
    <n v="0"/>
    <n v="0.02"/>
    <s v="C"/>
    <n v="50.51"/>
    <s v=""/>
    <s v=""/>
    <n v="1010.2"/>
    <n v="20.204000000000001"/>
    <s v="Yes"/>
    <b v="0"/>
  </r>
  <r>
    <s v="T202508-00940"/>
    <s v="S001"/>
    <x v="14"/>
    <s v="C0165"/>
    <s v="Customer 165"/>
    <s v="P027"/>
    <s v="Product C7"/>
    <d v="2025-08-28T00:00:00"/>
    <n v="17"/>
    <n v="54.03"/>
    <n v="918.51"/>
    <n v="0"/>
    <n v="0.02"/>
    <s v="C"/>
    <n v="54.03"/>
    <s v=""/>
    <s v=""/>
    <n v="918.51"/>
    <n v="18.370200000000001"/>
    <s v="Yes"/>
    <b v="0"/>
  </r>
  <r>
    <s v="T202508-00941"/>
    <s v="S016"/>
    <x v="6"/>
    <s v="C0219"/>
    <s v="Customer 219"/>
    <s v="P013"/>
    <s v="Product B3"/>
    <d v="2025-08-03T00:00:00"/>
    <n v="6"/>
    <n v="194.87"/>
    <n v="1169.22"/>
    <n v="0.1"/>
    <n v="0.02"/>
    <s v="B"/>
    <n v="194.87"/>
    <s v=""/>
    <s v=""/>
    <n v="1052.298"/>
    <n v="21.045960000000001"/>
    <s v="Yes"/>
    <b v="0"/>
  </r>
  <r>
    <s v="T202508-00942"/>
    <s v="S025"/>
    <x v="11"/>
    <s v="C0126"/>
    <s v="Customer 126"/>
    <s v="P009"/>
    <s v="Product A9"/>
    <d v="2025-08-09T00:00:00"/>
    <n v="11"/>
    <n v="72.040000000000006"/>
    <n v="792.44"/>
    <n v="0.05"/>
    <n v="0.02"/>
    <s v="A"/>
    <n v="72.040000000000006"/>
    <s v=""/>
    <s v=""/>
    <n v="752.8180000000001"/>
    <n v="15.056360000000002"/>
    <s v="Yes"/>
    <b v="0"/>
  </r>
  <r>
    <s v="T202508-00943"/>
    <s v="S002"/>
    <x v="0"/>
    <s v="C0130"/>
    <s v=" Customer 130 "/>
    <s v="P006"/>
    <s v="Product A6"/>
    <d v="2025-08-13T00:00:00"/>
    <n v="21"/>
    <n v="71.86"/>
    <n v="1509.06"/>
    <n v="0.05"/>
    <n v="0.02"/>
    <s v="A"/>
    <n v="71.86"/>
    <s v=""/>
    <s v=""/>
    <n v="1433.607"/>
    <n v="28.672139999999999"/>
    <s v="Yes"/>
    <b v="0"/>
  </r>
  <r>
    <s v="T202508-00945"/>
    <s v="S026"/>
    <x v="21"/>
    <s v="C0147"/>
    <s v="Customer 147"/>
    <s v="P012"/>
    <s v="Product B2"/>
    <d v="2025-08-15T00:00:00"/>
    <n v="16"/>
    <n v="120.83"/>
    <n v="1933.28"/>
    <n v="0.1"/>
    <n v="0.02"/>
    <s v="B"/>
    <n v="120.83"/>
    <s v=""/>
    <s v=""/>
    <n v="1739.952"/>
    <n v="34.799039999999998"/>
    <s v="Yes"/>
    <b v="0"/>
  </r>
  <r>
    <s v="T202508-00946"/>
    <s v="S011"/>
    <x v="16"/>
    <s v="C0031"/>
    <s v="Customer 31"/>
    <s v="P030"/>
    <s v="Product C10"/>
    <d v="2025-08-21T00:00:00"/>
    <n v="24"/>
    <n v="44.71"/>
    <n v="1073.04"/>
    <n v="0"/>
    <n v="0.02"/>
    <s v="C"/>
    <n v="44.71"/>
    <s v=""/>
    <s v=""/>
    <n v="1073.04"/>
    <n v="21.460799999999999"/>
    <s v="Yes"/>
    <b v="0"/>
  </r>
  <r>
    <s v="T202508-00947"/>
    <s v="S001"/>
    <x v="14"/>
    <s v="C0027"/>
    <s v="Customer 27"/>
    <s v="P011"/>
    <s v="Product B1"/>
    <d v="2025-08-18T00:00:00"/>
    <n v="2"/>
    <n v="176.7"/>
    <n v="353.4"/>
    <n v="0.1"/>
    <n v="0.02"/>
    <s v="B"/>
    <n v="176.7"/>
    <s v=""/>
    <s v=""/>
    <n v="318.06"/>
    <n v="6.3612000000000002"/>
    <s v="Yes"/>
    <b v="0"/>
  </r>
  <r>
    <s v="T202508-00948"/>
    <s v="S018"/>
    <x v="22"/>
    <s v="C0001"/>
    <s v="Customer 1"/>
    <s v="P022"/>
    <s v="Product C2"/>
    <d v="2025-08-31T00:00:00"/>
    <n v="20"/>
    <n v="50.51"/>
    <n v="1010.2"/>
    <n v="0"/>
    <n v="0.02"/>
    <s v="C"/>
    <n v="50.51"/>
    <s v=""/>
    <s v=""/>
    <n v="1010.2"/>
    <n v="20.204000000000001"/>
    <s v="Yes"/>
    <b v="0"/>
  </r>
  <r>
    <s v="T202508-00949"/>
    <s v="S020"/>
    <x v="2"/>
    <s v="C0164"/>
    <s v="Customer 164"/>
    <s v="P008"/>
    <s v="Product A8"/>
    <d v="2025-08-18T00:00:00"/>
    <n v="17"/>
    <n v="114.99"/>
    <n v="1954.83"/>
    <n v="0.05"/>
    <n v="0.02"/>
    <s v="A"/>
    <n v="114.99"/>
    <s v=""/>
    <s v=""/>
    <n v="1857.0884999999998"/>
    <n v="37.141770000000001"/>
    <s v="Yes"/>
    <b v="0"/>
  </r>
  <r>
    <s v="T202508-00950"/>
    <s v="S007"/>
    <x v="25"/>
    <s v="C0168"/>
    <s v="Customer 168"/>
    <s v="P017"/>
    <s v="Product B7"/>
    <d v="2025-08-12T00:00:00"/>
    <n v="11"/>
    <n v="144.35"/>
    <n v="1587.85"/>
    <n v="0.1"/>
    <n v="0.02"/>
    <s v="B"/>
    <n v="144.35"/>
    <s v=""/>
    <s v=""/>
    <n v="1429.0649999999998"/>
    <n v="28.581299999999999"/>
    <s v="Yes"/>
    <b v="0"/>
  </r>
  <r>
    <s v="T202508-00951"/>
    <s v="S027"/>
    <x v="3"/>
    <s v="C0014"/>
    <s v="Customer 14"/>
    <s v="P021"/>
    <s v="Product C1"/>
    <d v="2025-08-11T00:00:00"/>
    <n v="15"/>
    <n v="93.41"/>
    <n v="1401.15"/>
    <n v="0"/>
    <n v="0.02"/>
    <s v="C"/>
    <n v="93.41"/>
    <s v=""/>
    <s v=""/>
    <n v="1401.15"/>
    <n v="28.023000000000003"/>
    <s v="Yes"/>
    <b v="0"/>
  </r>
  <r>
    <s v="T202508-00952"/>
    <s v="S018"/>
    <x v="22"/>
    <s v="C0197"/>
    <s v="Customer 197"/>
    <s v="P016"/>
    <s v="Product B6"/>
    <d v="2025-08-23T00:00:00"/>
    <n v="16"/>
    <n v="176.86"/>
    <n v="2829.76"/>
    <n v="0.1"/>
    <n v="0.02"/>
    <s v="B"/>
    <n v="176.86"/>
    <s v=""/>
    <s v=""/>
    <n v="2546.7840000000001"/>
    <n v="50.935680000000005"/>
    <s v="Yes"/>
    <b v="0"/>
  </r>
  <r>
    <s v="T202508-00953"/>
    <s v="S022"/>
    <x v="19"/>
    <s v="C0094"/>
    <s v="Customer 94"/>
    <s v="P018"/>
    <s v="Product B8"/>
    <d v="2025-08-04T00:00:00"/>
    <n v="4"/>
    <n v="125.42"/>
    <n v="501.68"/>
    <n v="0.1"/>
    <n v="0.02"/>
    <s v="B"/>
    <n v="125.42"/>
    <s v=""/>
    <s v=""/>
    <n v="451.512"/>
    <n v="9.0302400000000009"/>
    <s v="Yes"/>
    <b v="0"/>
  </r>
  <r>
    <s v="T202508-00954"/>
    <s v="S025"/>
    <x v="11"/>
    <s v="C0169"/>
    <s v="Customer 169"/>
    <s v="P006"/>
    <s v="Product A6"/>
    <d v="2025-08-12T00:00:00"/>
    <n v="11"/>
    <n v="71.86"/>
    <n v="790.46"/>
    <n v="0.09"/>
    <n v="0.02"/>
    <s v="A"/>
    <n v="71.86"/>
    <s v="Rebate_Error"/>
    <s v=""/>
    <n v="719.31860000000006"/>
    <n v="14.386372000000001"/>
    <s v="Yes"/>
    <b v="1"/>
  </r>
  <r>
    <s v="T202508-00956"/>
    <s v="S017"/>
    <x v="28"/>
    <s v="C0096"/>
    <s v="Customer 96"/>
    <s v="P018"/>
    <s v="Product B8"/>
    <d v="2025-08-29T00:00:00"/>
    <n v="2"/>
    <n v="125.42"/>
    <n v="250.84"/>
    <n v="0.1"/>
    <n v="0.02"/>
    <s v="B"/>
    <n v="125.42"/>
    <s v=""/>
    <s v=""/>
    <n v="225.756"/>
    <n v="4.5151200000000005"/>
    <s v="Yes"/>
    <b v="0"/>
  </r>
  <r>
    <s v="T202508-00957"/>
    <s v="S006"/>
    <x v="17"/>
    <s v="C0127"/>
    <s v="Customer 127"/>
    <s v="P004"/>
    <s v="Product A4"/>
    <d v="2025-08-24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0958"/>
    <s v="S024"/>
    <x v="12"/>
    <s v="C0105"/>
    <s v=" Customer 105 "/>
    <s v="P003"/>
    <s v="Product A3"/>
    <d v="2025-08-07T00:00:00"/>
    <n v="20"/>
    <n v="123.65"/>
    <n v="2473"/>
    <n v="0.09"/>
    <n v="0.02"/>
    <s v="A"/>
    <n v="123.65"/>
    <s v="Rebate_Error"/>
    <s v=""/>
    <n v="2250.4299999999998"/>
    <n v="45.008599999999994"/>
    <s v="Yes"/>
    <b v="1"/>
  </r>
  <r>
    <s v="T202508-00959"/>
    <s v="S007"/>
    <x v="25"/>
    <s v="C0031"/>
    <s v="Customer 31"/>
    <s v="P027"/>
    <s v="Product C7"/>
    <d v="2025-08-07T00:00:00"/>
    <n v="13"/>
    <n v="54.03"/>
    <n v="702.39"/>
    <n v="0"/>
    <n v="0.02"/>
    <s v="C"/>
    <n v="54.03"/>
    <s v=""/>
    <s v=""/>
    <n v="702.39"/>
    <n v="14.047800000000001"/>
    <s v="Yes"/>
    <b v="0"/>
  </r>
  <r>
    <s v="T202508-00960"/>
    <s v="S015"/>
    <x v="26"/>
    <s v="C0212"/>
    <s v="Customer 212"/>
    <s v="P020"/>
    <s v="Product B10"/>
    <d v="2025-08-11T00:00:00"/>
    <n v="23"/>
    <n v="183.4"/>
    <n v="4218.2"/>
    <n v="0.1"/>
    <n v="0.02"/>
    <s v="B"/>
    <n v="183.4"/>
    <s v=""/>
    <s v=""/>
    <n v="3796.3799999999997"/>
    <n v="75.927599999999998"/>
    <s v="Yes"/>
    <b v="0"/>
  </r>
  <r>
    <s v="T202508-00961"/>
    <s v="S004"/>
    <x v="27"/>
    <s v="C0194"/>
    <s v=" Customer 194 "/>
    <s v="P011"/>
    <s v="Product B1"/>
    <d v="2025-08-27T00:00:00"/>
    <n v="21"/>
    <n v="176.7"/>
    <n v="3710.7"/>
    <n v="0.1"/>
    <n v="0.02"/>
    <s v="B"/>
    <n v="176.7"/>
    <s v=""/>
    <s v=""/>
    <n v="3339.6299999999997"/>
    <n v="66.792599999999993"/>
    <s v="Yes"/>
    <b v="0"/>
  </r>
  <r>
    <s v="T202508-00962"/>
    <s v="S022"/>
    <x v="19"/>
    <s v="C0151"/>
    <s v="Customer 151"/>
    <s v="P004"/>
    <s v="Product A4"/>
    <d v="2025-08-15T00:00:00"/>
    <n v="15"/>
    <n v="139.22"/>
    <n v="2088.3000000000002"/>
    <n v="0.05"/>
    <n v="0.02"/>
    <s v="A"/>
    <n v="139.22"/>
    <s v=""/>
    <s v=""/>
    <n v="1983.8850000000002"/>
    <n v="39.677700000000009"/>
    <s v="Yes"/>
    <b v="0"/>
  </r>
  <r>
    <s v="T202508-00963"/>
    <s v="S022"/>
    <x v="19"/>
    <s v="C0151"/>
    <s v="Customer 151"/>
    <s v="P028"/>
    <s v="Product C8"/>
    <d v="2025-08-31T00:00:00"/>
    <n v="5"/>
    <n v="88.32"/>
    <n v="441.6"/>
    <n v="0"/>
    <n v="0.02"/>
    <s v="C"/>
    <n v="88.32"/>
    <s v=""/>
    <s v=""/>
    <n v="441.6"/>
    <n v="8.8320000000000007"/>
    <s v="Yes"/>
    <b v="0"/>
  </r>
  <r>
    <s v="T202508-00964"/>
    <s v="S016"/>
    <x v="6"/>
    <s v="C0002"/>
    <s v="Customer 2"/>
    <s v="P014"/>
    <s v="Product B4"/>
    <d v="2025-08-18T00:00:00"/>
    <n v="2"/>
    <n v="91.13"/>
    <n v="182.26"/>
    <n v="0.1"/>
    <n v="0.02"/>
    <s v="B"/>
    <n v="91.13"/>
    <s v=""/>
    <s v=""/>
    <n v="164.03399999999999"/>
    <n v="3.2806799999999998"/>
    <s v="Yes"/>
    <b v="0"/>
  </r>
  <r>
    <s v="T202508-00965"/>
    <s v="S030"/>
    <x v="4"/>
    <s v="C0111"/>
    <s v="Customer 111"/>
    <s v="P022"/>
    <s v="Product C2"/>
    <d v="2025-08-30T00:00:00"/>
    <n v="16"/>
    <n v="50.51"/>
    <n v="808.16"/>
    <n v="0"/>
    <n v="0.02"/>
    <s v="C"/>
    <n v="50.51"/>
    <s v=""/>
    <s v=""/>
    <n v="808.16"/>
    <n v="16.1632"/>
    <s v="Yes"/>
    <b v="0"/>
  </r>
  <r>
    <s v="T202508-00966"/>
    <s v="S017"/>
    <x v="28"/>
    <s v="C0200"/>
    <s v="Customer 200"/>
    <s v="P027"/>
    <s v="Product C7"/>
    <d v="2025-08-23T00:00:00"/>
    <n v="6"/>
    <n v="54.03"/>
    <n v="324.18"/>
    <n v="0"/>
    <n v="0.02"/>
    <s v="C"/>
    <n v="54.03"/>
    <s v=""/>
    <s v=""/>
    <n v="324.18"/>
    <n v="6.4836"/>
    <s v="Yes"/>
    <b v="0"/>
  </r>
  <r>
    <s v="T202508-00967"/>
    <s v="S019"/>
    <x v="15"/>
    <s v="C0045"/>
    <s v="Customer 45"/>
    <s v="P019"/>
    <s v="Product B9"/>
    <d v="2025-08-04T00:00:00"/>
    <n v="5"/>
    <n v="179.53"/>
    <n v="897.65"/>
    <n v="0.1"/>
    <n v="0.02"/>
    <s v="B"/>
    <n v="179.53"/>
    <s v=""/>
    <s v=""/>
    <n v="807.88499999999999"/>
    <n v="16.157699999999998"/>
    <s v="Yes"/>
    <b v="0"/>
  </r>
  <r>
    <s v="T202508-00968"/>
    <s v="S013"/>
    <x v="9"/>
    <s v="C0169"/>
    <s v="Customer 169"/>
    <s v="P016"/>
    <s v="Product B6"/>
    <d v="2025-08-17T00:00:00"/>
    <n v="11"/>
    <n v="176.86"/>
    <n v="1945.46"/>
    <n v="0.1"/>
    <n v="0.02"/>
    <s v="B"/>
    <n v="176.86"/>
    <s v=""/>
    <s v=""/>
    <n v="1750.914"/>
    <n v="35.018279999999997"/>
    <s v="Yes"/>
    <b v="0"/>
  </r>
  <r>
    <s v="T202508-00969"/>
    <s v="S029"/>
    <x v="8"/>
    <s v="C0099"/>
    <s v="Customer 99"/>
    <s v="P011"/>
    <s v="Product B1"/>
    <d v="2025-08-30T00:00:00"/>
    <n v="20"/>
    <n v="176.7"/>
    <n v="3534"/>
    <n v="0.15"/>
    <n v="0.02"/>
    <s v="B"/>
    <n v="176.7"/>
    <s v="Rebate_Error"/>
    <s v=""/>
    <n v="3003.9"/>
    <n v="60.078000000000003"/>
    <s v="Yes"/>
    <b v="1"/>
  </r>
  <r>
    <s v="T202508-00970"/>
    <s v="S023"/>
    <x v="7"/>
    <s v="C0196"/>
    <s v="Customer 196"/>
    <s v="P007"/>
    <s v="Product A7"/>
    <d v="2025-08-31T00:00:00"/>
    <n v="13"/>
    <n v="52.65"/>
    <n v="684.45"/>
    <n v="0.05"/>
    <n v="0.02"/>
    <s v="A"/>
    <n v="52.65"/>
    <s v=""/>
    <s v=""/>
    <n v="650.22750000000008"/>
    <n v="13.004550000000002"/>
    <s v="Yes"/>
    <b v="0"/>
  </r>
  <r>
    <s v="T202508-00971"/>
    <s v="S011"/>
    <x v="16"/>
    <s v="C0076"/>
    <s v="Customer 76"/>
    <s v="P012"/>
    <s v="Product B2"/>
    <d v="2025-08-05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0972"/>
    <s v="S014"/>
    <x v="10"/>
    <s v="C0155"/>
    <s v="Customer 155"/>
    <s v="P018"/>
    <s v="Product B8"/>
    <d v="2025-08-17T00:00:00"/>
    <n v="24"/>
    <n v="125.42"/>
    <n v="3010.08"/>
    <n v="0.1"/>
    <n v="0.02"/>
    <s v="B"/>
    <n v="125.42"/>
    <s v=""/>
    <s v=""/>
    <n v="2709.0720000000001"/>
    <n v="54.181440000000002"/>
    <s v="Yes"/>
    <b v="0"/>
  </r>
  <r>
    <s v="T202508-00974"/>
    <s v="S024"/>
    <x v="12"/>
    <s v="C0142"/>
    <s v="Customer 142"/>
    <s v="P016"/>
    <s v="Product B6"/>
    <d v="2025-08-07T00:00:00"/>
    <n v="7"/>
    <n v="176.86"/>
    <n v="1238.02"/>
    <n v="0.1"/>
    <n v="0.02"/>
    <s v="B"/>
    <n v="176.86"/>
    <s v=""/>
    <s v=""/>
    <n v="1114.2180000000001"/>
    <n v="22.284360000000003"/>
    <s v="Yes"/>
    <b v="0"/>
  </r>
  <r>
    <s v="T202508-00975"/>
    <s v="S020"/>
    <x v="2"/>
    <s v="C0183"/>
    <s v="Customer 183"/>
    <s v="P008"/>
    <s v="Product A8"/>
    <d v="2025-08-30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0976"/>
    <s v="S022"/>
    <x v="19"/>
    <s v="C0034"/>
    <s v="Customer 34"/>
    <s v="P030"/>
    <s v="Product C10"/>
    <d v="2025-08-31T00:00:00"/>
    <n v="21"/>
    <n v="44.71"/>
    <n v="938.91"/>
    <n v="0"/>
    <n v="0.02"/>
    <s v="C"/>
    <n v="44.71"/>
    <s v=""/>
    <s v=""/>
    <n v="938.91"/>
    <n v="18.778199999999998"/>
    <s v="Yes"/>
    <b v="0"/>
  </r>
  <r>
    <s v="T202508-00977"/>
    <s v="S006"/>
    <x v="17"/>
    <s v="C0129"/>
    <s v="Customer 129"/>
    <s v="P014"/>
    <s v="Product B4"/>
    <d v="2025-08-11T00:00:00"/>
    <n v="21"/>
    <n v="91.13"/>
    <n v="1913.73"/>
    <n v="0.1"/>
    <n v="0.02"/>
    <s v="B"/>
    <n v="91.13"/>
    <s v=""/>
    <s v=""/>
    <n v="1722.357"/>
    <n v="34.447139999999997"/>
    <s v="Yes"/>
    <b v="0"/>
  </r>
  <r>
    <s v="T202508-00978"/>
    <s v="S023"/>
    <x v="7"/>
    <s v="C0030"/>
    <s v="Customer 30"/>
    <s v="P020"/>
    <s v="Product B10"/>
    <d v="2025-08-16T00:00:00"/>
    <n v="18"/>
    <n v="183.4"/>
    <n v="3301.2"/>
    <n v="0.1"/>
    <n v="0.02"/>
    <s v="B"/>
    <n v="183.4"/>
    <s v=""/>
    <s v=""/>
    <n v="2971.08"/>
    <n v="59.421599999999998"/>
    <s v="Yes"/>
    <b v="0"/>
  </r>
  <r>
    <s v="T202508-00979"/>
    <s v="S019"/>
    <x v="15"/>
    <s v="C0147"/>
    <s v="Customer 147"/>
    <s v="P028"/>
    <s v="Product C8"/>
    <d v="2025-08-14T00:00:00"/>
    <n v="23"/>
    <n v="88.32"/>
    <n v="2031.36"/>
    <n v="0"/>
    <n v="0.02"/>
    <s v="C"/>
    <n v="88.32"/>
    <s v=""/>
    <s v=""/>
    <n v="2031.36"/>
    <n v="40.627200000000002"/>
    <s v="Yes"/>
    <b v="0"/>
  </r>
  <r>
    <s v="T202508-00981"/>
    <s v="S029"/>
    <x v="8"/>
    <s v="C0217"/>
    <s v="Customer 217"/>
    <s v="P011"/>
    <s v="Product B1"/>
    <d v="2025-08-17T00:00:00"/>
    <n v="1"/>
    <n v="176.7"/>
    <n v="176.7"/>
    <n v="0.1"/>
    <n v="0.02"/>
    <s v="B"/>
    <n v="176.7"/>
    <s v=""/>
    <s v=""/>
    <n v="159.03"/>
    <n v="3.1806000000000001"/>
    <s v="Yes"/>
    <b v="0"/>
  </r>
  <r>
    <s v="T202508-00982"/>
    <s v="S004"/>
    <x v="27"/>
    <s v="C0007"/>
    <s v="Customer 7"/>
    <s v="P010"/>
    <s v="Product A10"/>
    <d v="2025-08-22T00:00:00"/>
    <n v="2"/>
    <n v="130.94"/>
    <n v="261.88"/>
    <n v="0.09"/>
    <n v="0.02"/>
    <s v="A"/>
    <n v="130.94"/>
    <s v="Rebate_Error"/>
    <s v=""/>
    <n v="238.3108"/>
    <n v="4.766216"/>
    <s v="Yes"/>
    <b v="1"/>
  </r>
  <r>
    <s v="T202508-00983"/>
    <s v="S002"/>
    <x v="0"/>
    <s v="C0052"/>
    <s v="Customer 52"/>
    <s v="P007"/>
    <s v="Product A7"/>
    <d v="2025-08-10T00:00:00"/>
    <n v="6"/>
    <n v="52.65"/>
    <n v="315.89999999999998"/>
    <n v="0.05"/>
    <n v="0.02"/>
    <s v="A"/>
    <n v="52.65"/>
    <s v=""/>
    <s v=""/>
    <n v="300.10499999999996"/>
    <n v="6.0020999999999995"/>
    <s v="Yes"/>
    <b v="0"/>
  </r>
  <r>
    <s v="T202508-00984"/>
    <s v="S022"/>
    <x v="19"/>
    <s v="C0065"/>
    <s v=" Customer 65 "/>
    <s v="P004"/>
    <s v="Product A4"/>
    <d v="2025-08-23T00:00:00"/>
    <n v="2"/>
    <n v="139.22"/>
    <n v="278.44"/>
    <n v="0.05"/>
    <n v="0.02"/>
    <s v="A"/>
    <n v="139.22"/>
    <s v=""/>
    <s v=""/>
    <n v="264.51799999999997"/>
    <n v="5.2903599999999997"/>
    <s v="Yes"/>
    <b v="0"/>
  </r>
  <r>
    <s v="T202508-00985"/>
    <s v="S026"/>
    <x v="21"/>
    <s v="C0076"/>
    <s v="Customer 76"/>
    <s v="P006"/>
    <s v="Product A6"/>
    <d v="2025-08-02T00:00:00"/>
    <n v="18"/>
    <n v="71.86"/>
    <n v="1293.48"/>
    <n v="0.05"/>
    <n v="0.02"/>
    <s v="A"/>
    <n v="71.86"/>
    <s v=""/>
    <s v=""/>
    <n v="1228.806"/>
    <n v="24.576120000000003"/>
    <s v="Yes"/>
    <b v="0"/>
  </r>
  <r>
    <s v="T202508-00986"/>
    <s v="S012"/>
    <x v="24"/>
    <s v="C0209"/>
    <s v="Customer 209"/>
    <s v="P012"/>
    <s v="Product B2"/>
    <d v="2025-08-28T00:00:00"/>
    <n v="20"/>
    <n v="120.83"/>
    <n v="2416.6"/>
    <n v="0.1"/>
    <n v="0.02"/>
    <s v="B"/>
    <n v="120.83"/>
    <s v=""/>
    <s v=""/>
    <n v="2174.94"/>
    <n v="43.498800000000003"/>
    <s v="Yes"/>
    <b v="0"/>
  </r>
  <r>
    <s v="T202508-00987"/>
    <s v="S022"/>
    <x v="19"/>
    <s v="C0190"/>
    <s v="Customer 190"/>
    <s v="P015"/>
    <s v="Product B5"/>
    <d v="2025-08-24T00:00:00"/>
    <n v="8"/>
    <n v="181.7"/>
    <n v="1453.6"/>
    <n v="0.1"/>
    <n v="0.02"/>
    <s v="B"/>
    <n v="181.7"/>
    <s v=""/>
    <s v=""/>
    <n v="1308.24"/>
    <n v="26.1648"/>
    <s v="Yes"/>
    <b v="0"/>
  </r>
  <r>
    <s v="T202508-00988"/>
    <s v="S021"/>
    <x v="18"/>
    <s v="C0144"/>
    <s v="Customer 144"/>
    <s v="P010"/>
    <s v="Product A10"/>
    <d v="2025-08-26T00:00:00"/>
    <n v="17"/>
    <n v="130.94"/>
    <n v="2225.98"/>
    <n v="0.05"/>
    <n v="0.02"/>
    <s v="A"/>
    <n v="130.94"/>
    <s v=""/>
    <s v=""/>
    <n v="2114.681"/>
    <n v="42.293620000000004"/>
    <s v="Yes"/>
    <b v="0"/>
  </r>
  <r>
    <s v="T202508-00989"/>
    <s v="S026"/>
    <x v="21"/>
    <s v="C0205"/>
    <s v="Customer 205"/>
    <s v="P018"/>
    <s v="Product B8"/>
    <d v="2025-08-22T00:00:00"/>
    <n v="23"/>
    <n v="125.42"/>
    <n v="2884.66"/>
    <n v="0.1"/>
    <n v="0.02"/>
    <s v="B"/>
    <n v="125.42"/>
    <s v=""/>
    <s v=""/>
    <n v="2596.194"/>
    <n v="51.923879999999997"/>
    <s v="Yes"/>
    <b v="0"/>
  </r>
  <r>
    <s v="T202508-00990"/>
    <s v="S002"/>
    <x v="0"/>
    <s v="C0098"/>
    <s v="Customer 98"/>
    <s v="P010"/>
    <s v="Product A10"/>
    <d v="2025-08-11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0991"/>
    <s v="S018"/>
    <x v="22"/>
    <s v="C0014"/>
    <s v="Customer 14"/>
    <s v="P001"/>
    <s v="Product A1"/>
    <d v="2025-08-07T00:00:00"/>
    <n v="9"/>
    <n v="113.94"/>
    <n v="1025.46"/>
    <n v="0.05"/>
    <n v="0.02"/>
    <s v="A"/>
    <n v="113.94"/>
    <s v=""/>
    <s v=""/>
    <n v="974.18700000000001"/>
    <n v="19.483740000000001"/>
    <s v="Yes"/>
    <b v="0"/>
  </r>
  <r>
    <s v="T202508-00992"/>
    <s v="S020"/>
    <x v="2"/>
    <s v="C0200"/>
    <s v="Customer 200"/>
    <s v="P024"/>
    <s v="Product C4"/>
    <d v="2025-08-27T00:00:00"/>
    <n v="15"/>
    <n v="39.090000000000003"/>
    <n v="586.35"/>
    <n v="0"/>
    <n v="0.02"/>
    <s v="C"/>
    <n v="39.090000000000003"/>
    <s v=""/>
    <s v=""/>
    <n v="586.35"/>
    <n v="11.727"/>
    <s v="Yes"/>
    <b v="0"/>
  </r>
  <r>
    <s v="T202508-00993"/>
    <s v="S008"/>
    <x v="13"/>
    <s v="C0163"/>
    <s v="Customer 163"/>
    <s v="P018"/>
    <s v="Product B8"/>
    <d v="2025-08-12T00:00:00"/>
    <n v="21"/>
    <n v="125.42"/>
    <n v="2633.82"/>
    <n v="0.1"/>
    <n v="0.02"/>
    <s v="B"/>
    <n v="125.42"/>
    <s v=""/>
    <s v=""/>
    <n v="2370.4380000000001"/>
    <n v="47.408760000000001"/>
    <s v="Yes"/>
    <b v="0"/>
  </r>
  <r>
    <s v="T202508-00994"/>
    <s v="S025"/>
    <x v="11"/>
    <s v="C0151"/>
    <s v="Customer 151"/>
    <s v="P014"/>
    <s v="Product B4"/>
    <d v="2025-08-07T00:00:00"/>
    <n v="20"/>
    <n v="91.13"/>
    <n v="1822.6"/>
    <n v="0.1"/>
    <n v="0.02"/>
    <s v="B"/>
    <n v="91.13"/>
    <s v=""/>
    <s v=""/>
    <n v="1640.34"/>
    <n v="32.806799999999996"/>
    <s v="Yes"/>
    <b v="0"/>
  </r>
  <r>
    <s v="T202508-00995"/>
    <s v="S025"/>
    <x v="11"/>
    <s v="C0186"/>
    <s v="Customer 186"/>
    <s v="P029"/>
    <s v="Product C9"/>
    <d v="2025-08-15T00:00:00"/>
    <n v="10"/>
    <n v="45.4"/>
    <n v="454"/>
    <n v="0"/>
    <n v="0.02"/>
    <s v="C"/>
    <n v="45.4"/>
    <s v=""/>
    <s v=""/>
    <n v="454"/>
    <n v="9.08"/>
    <s v="Yes"/>
    <b v="0"/>
  </r>
  <r>
    <s v="T202508-00997"/>
    <s v="S017"/>
    <x v="28"/>
    <s v="C0031"/>
    <s v="Customer 31"/>
    <s v="P010"/>
    <s v="Product A10"/>
    <d v="2025-08-09T00:00:00"/>
    <n v="14"/>
    <n v="130.94"/>
    <n v="1833.16"/>
    <n v="0.05"/>
    <n v="0.02"/>
    <s v="A"/>
    <n v="130.94"/>
    <s v=""/>
    <s v=""/>
    <n v="1741.502"/>
    <n v="34.830039999999997"/>
    <s v="Yes"/>
    <b v="0"/>
  </r>
  <r>
    <s v="T202508-00998"/>
    <s v="S018"/>
    <x v="22"/>
    <s v="C0068"/>
    <s v="Customer 68"/>
    <s v="P004"/>
    <s v="Product A4"/>
    <d v="2025-08-28T00:00:00"/>
    <n v="19"/>
    <n v="139.22"/>
    <n v="2645.18"/>
    <n v="0.05"/>
    <n v="0.02"/>
    <s v="A"/>
    <n v="139.22"/>
    <s v=""/>
    <s v=""/>
    <n v="2512.9209999999998"/>
    <n v="50.258420000000001"/>
    <s v="Yes"/>
    <b v="0"/>
  </r>
  <r>
    <s v="T202508-00999"/>
    <s v="S009"/>
    <x v="20"/>
    <s v="C0002"/>
    <s v="Customer 2"/>
    <s v="P009"/>
    <s v="Product A9"/>
    <d v="2025-08-30T00:00:00"/>
    <n v="23"/>
    <n v="62.23"/>
    <n v="1431.29"/>
    <n v="0.05"/>
    <n v="0.02"/>
    <s v="A"/>
    <n v="72.040000000000006"/>
    <s v=""/>
    <s v=""/>
    <n v="1359.7255"/>
    <n v="27.194510000000001"/>
    <s v="Yes"/>
    <b v="0"/>
  </r>
  <r>
    <s v="T202508-01000"/>
    <s v="S005"/>
    <x v="1"/>
    <s v="C0011"/>
    <s v="Customer 11"/>
    <s v="P004"/>
    <s v="Product A4"/>
    <d v="2025-08-20T00:00:00"/>
    <n v="11"/>
    <n v="139.22"/>
    <n v="1531.42"/>
    <n v="0.05"/>
    <n v="0.02"/>
    <s v="A"/>
    <n v="139.22"/>
    <s v=""/>
    <s v=""/>
    <n v="1454.8490000000002"/>
    <n v="29.096980000000002"/>
    <s v="Yes"/>
    <b v="0"/>
  </r>
  <r>
    <s v="T202508-01001"/>
    <s v="S002"/>
    <x v="0"/>
    <s v="C0199"/>
    <s v="Customer 199"/>
    <s v="P027"/>
    <s v="Product C7"/>
    <s v="08-27-25"/>
    <n v="20"/>
    <n v="54.03"/>
    <n v="1080.5999999999999"/>
    <n v="0"/>
    <n v="0.02"/>
    <s v="C"/>
    <n v="54.03"/>
    <s v=""/>
    <s v=""/>
    <n v="1080.5999999999999"/>
    <n v="21.611999999999998"/>
    <s v="Yes"/>
    <b v="0"/>
  </r>
  <r>
    <s v="T202508-01002"/>
    <s v="S022"/>
    <x v="19"/>
    <s v="C0078"/>
    <s v=" Customer 78 "/>
    <s v="P013"/>
    <s v="Product B3"/>
    <d v="2025-08-18T00:00:00"/>
    <n v="19"/>
    <n v="194.87"/>
    <n v="3702.53"/>
    <n v="0.1"/>
    <n v="0.02"/>
    <s v="B"/>
    <n v="194.87"/>
    <s v=""/>
    <s v=""/>
    <n v="3332.277"/>
    <n v="66.645539999999997"/>
    <s v="Yes"/>
    <b v="0"/>
  </r>
  <r>
    <s v="T202508-01003"/>
    <s v="S012"/>
    <x v="24"/>
    <s v="C0019"/>
    <s v="Customer 19"/>
    <s v="P020"/>
    <s v="Product B10"/>
    <d v="2025-08-17T00:00:00"/>
    <n v="11"/>
    <n v="183.4"/>
    <n v="2017.4"/>
    <n v="0.1"/>
    <n v="0.02"/>
    <s v="B"/>
    <n v="183.4"/>
    <s v=""/>
    <s v=""/>
    <n v="1815.66"/>
    <n v="36.313200000000002"/>
    <s v="Yes"/>
    <b v="0"/>
  </r>
  <r>
    <s v="T202508-01004"/>
    <s v="S008"/>
    <x v="13"/>
    <s v="C0048"/>
    <s v="Customer 48"/>
    <s v="P014"/>
    <s v="Product B4"/>
    <d v="2025-08-06T00:00:00"/>
    <n v="17"/>
    <n v="91.13"/>
    <n v="1549.21"/>
    <n v="0.1"/>
    <n v="0.02"/>
    <s v="B"/>
    <n v="91.13"/>
    <s v=""/>
    <s v=""/>
    <n v="1394.289"/>
    <n v="27.88578"/>
    <s v="Yes"/>
    <b v="0"/>
  </r>
  <r>
    <s v="T202508-01005"/>
    <s v="S014"/>
    <x v="10"/>
    <s v="C0140"/>
    <s v="Customer 140"/>
    <s v="P014"/>
    <s v="Product B4"/>
    <d v="2025-12-08T00:00:00"/>
    <n v="3"/>
    <n v="71.52"/>
    <n v="214.56"/>
    <n v="0.12"/>
    <n v="0.02"/>
    <s v="B"/>
    <n v="91.13"/>
    <s v="Rebate_Error"/>
    <s v=""/>
    <n v="188.81280000000001"/>
    <n v="3.7762560000000001"/>
    <s v="Yes"/>
    <b v="1"/>
  </r>
  <r>
    <s v="T202508-01006"/>
    <s v="S008"/>
    <x v="13"/>
    <s v="C0055"/>
    <s v="Customer 55"/>
    <s v="P017"/>
    <s v="Product B7"/>
    <d v="2025-08-12T00:00:00"/>
    <n v="11"/>
    <n v="144.35"/>
    <n v="1587.85"/>
    <n v="0.1"/>
    <n v="0.02"/>
    <s v="B"/>
    <n v="144.35"/>
    <s v=""/>
    <s v=""/>
    <n v="1429.0649999999998"/>
    <n v="28.581299999999999"/>
    <s v="Yes"/>
    <b v="0"/>
  </r>
  <r>
    <s v="T202508-01007"/>
    <s v="S010"/>
    <x v="23"/>
    <s v="C0056"/>
    <s v="Customer 56"/>
    <s v="P028"/>
    <s v="Product C8"/>
    <d v="2025-08-17T00:00:00"/>
    <n v="20"/>
    <n v="88.32"/>
    <n v="1766.4"/>
    <n v="0"/>
    <n v="0.02"/>
    <s v="C"/>
    <n v="88.32"/>
    <s v=""/>
    <s v=""/>
    <n v="1766.4"/>
    <n v="35.328000000000003"/>
    <s v="Yes"/>
    <b v="0"/>
  </r>
  <r>
    <s v="T202508-01008"/>
    <s v="S016"/>
    <x v="6"/>
    <s v="C0144"/>
    <s v="Customer 144  "/>
    <s v="P022"/>
    <s v="Product C2"/>
    <d v="2025-08-01T00:00:00"/>
    <n v="21"/>
    <n v="50.51"/>
    <n v="1060.71"/>
    <n v="0.05"/>
    <n v="0.02"/>
    <s v="C"/>
    <n v="50.51"/>
    <s v="Rebate_Error"/>
    <s v=""/>
    <n v="1007.6745000000001"/>
    <n v="20.153490000000001"/>
    <s v="Yes"/>
    <b v="1"/>
  </r>
  <r>
    <s v="T202508-01009"/>
    <s v="S004"/>
    <x v="27"/>
    <s v="C0172"/>
    <s v="Customer 172"/>
    <s v="P009"/>
    <s v="Product A9"/>
    <d v="2025-08-29T00:00:00"/>
    <n v="8"/>
    <n v="72.040000000000006"/>
    <n v="576.32000000000005"/>
    <n v="0.08"/>
    <n v="0.02"/>
    <s v="A"/>
    <n v="72.040000000000006"/>
    <s v="Rebate_Error"/>
    <s v=""/>
    <n v="530.21440000000007"/>
    <n v="10.604288000000002"/>
    <s v="Yes"/>
    <b v="1"/>
  </r>
  <r>
    <s v="T202508-01010"/>
    <s v="S021"/>
    <x v="18"/>
    <s v="C0158"/>
    <s v="Customer 158"/>
    <s v="P026"/>
    <s v="Product C6"/>
    <d v="2025-08-31T00:00:00"/>
    <n v="8"/>
    <n v="63.32"/>
    <n v="506.56"/>
    <n v="0"/>
    <n v="0.02"/>
    <s v="C"/>
    <n v="63.32"/>
    <s v=""/>
    <s v=""/>
    <n v="506.56"/>
    <n v="10.1312"/>
    <s v="Yes"/>
    <b v="0"/>
  </r>
  <r>
    <s v="T202508-01011"/>
    <s v="S002"/>
    <x v="0"/>
    <s v="C0175"/>
    <s v="Customer 175"/>
    <s v="P025"/>
    <s v="Product C5"/>
    <d v="2025-08-30T00:00:00"/>
    <n v="13"/>
    <n v="87.21"/>
    <n v="1133.73"/>
    <n v="0"/>
    <n v="0.02"/>
    <s v="C"/>
    <n v="87.21"/>
    <s v=""/>
    <s v=""/>
    <n v="1133.73"/>
    <n v="22.674600000000002"/>
    <s v="Yes"/>
    <b v="0"/>
  </r>
  <r>
    <s v="T202508-01012"/>
    <s v="S026"/>
    <x v="21"/>
    <s v="C0030"/>
    <s v="Customer 30"/>
    <s v="P010"/>
    <s v="Product A10"/>
    <d v="2025-08-24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1013"/>
    <s v="S010"/>
    <x v="23"/>
    <s v="C0007"/>
    <s v="Customer 7  "/>
    <s v="P026"/>
    <s v="Product C6"/>
    <d v="2025-08-12T00:00:00"/>
    <n v="25"/>
    <n v="63.32"/>
    <n v="1583"/>
    <n v="0"/>
    <n v="0.02"/>
    <s v="C"/>
    <n v="63.32"/>
    <s v=""/>
    <s v=""/>
    <n v="1583"/>
    <n v="31.66"/>
    <s v="Yes"/>
    <b v="0"/>
  </r>
  <r>
    <s v="T202508-01014"/>
    <s v="S017"/>
    <x v="28"/>
    <s v="C0206"/>
    <s v="Customer 206"/>
    <s v="P013"/>
    <s v="Product B3"/>
    <d v="2025-08-02T00:00:00"/>
    <n v="16"/>
    <n v="194.87"/>
    <n v="3117.92"/>
    <n v="0.1"/>
    <n v="0.02"/>
    <s v="B"/>
    <n v="194.87"/>
    <s v=""/>
    <s v=""/>
    <n v="2806.1280000000002"/>
    <n v="56.122560000000007"/>
    <s v="Yes"/>
    <b v="0"/>
  </r>
  <r>
    <s v="T202508-01015"/>
    <s v="S010"/>
    <x v="23"/>
    <s v="C0167"/>
    <s v="Customer 167"/>
    <s v="P005"/>
    <s v="Product A5"/>
    <d v="2025-08-03T00:00:00"/>
    <n v="17"/>
    <n v="92.19"/>
    <n v="1567.23"/>
    <n v="0.05"/>
    <n v="0.02"/>
    <s v="A"/>
    <n v="92.19"/>
    <s v=""/>
    <s v=""/>
    <n v="1488.8685"/>
    <n v="29.777370000000001"/>
    <s v="Yes"/>
    <b v="0"/>
  </r>
  <r>
    <s v="T202508-01016"/>
    <s v="S004"/>
    <x v="27"/>
    <s v="C0043"/>
    <s v="Customer 43"/>
    <s v="P029"/>
    <s v="Product C9"/>
    <d v="2025-08-18T00:00:00"/>
    <n v="25"/>
    <n v="45.4"/>
    <n v="1135"/>
    <n v="0"/>
    <n v="0.02"/>
    <s v="C"/>
    <n v="45.4"/>
    <s v=""/>
    <s v=""/>
    <n v="1135"/>
    <n v="22.7"/>
    <s v="Yes"/>
    <b v="0"/>
  </r>
  <r>
    <s v="T202508-01017"/>
    <s v="S018"/>
    <x v="22"/>
    <s v="C0002"/>
    <s v="Customer 2"/>
    <s v="P016"/>
    <s v="Product B6"/>
    <d v="2025-08-22T00:00:00"/>
    <n v="7"/>
    <n v="176.86"/>
    <n v="1238.02"/>
    <n v="0.1"/>
    <n v="0.02"/>
    <s v="B"/>
    <n v="176.86"/>
    <s v=""/>
    <s v=""/>
    <n v="1114.2180000000001"/>
    <n v="22.284360000000003"/>
    <s v="Yes"/>
    <b v="0"/>
  </r>
  <r>
    <s v="T202508-01018"/>
    <s v="S021"/>
    <x v="18"/>
    <s v="C0199"/>
    <s v="Customer 199"/>
    <s v="P006"/>
    <s v="Product A6"/>
    <d v="2025-08-14T00:00:00"/>
    <n v="22"/>
    <n v="58.65"/>
    <n v="1290.3"/>
    <n v="0.05"/>
    <n v="0.02"/>
    <s v="A"/>
    <n v="71.86"/>
    <s v=""/>
    <s v=""/>
    <n v="1225.7849999999999"/>
    <n v="24.515699999999999"/>
    <s v="Yes"/>
    <b v="0"/>
  </r>
  <r>
    <s v="T202508-01019"/>
    <s v="S027"/>
    <x v="3"/>
    <s v="C0027"/>
    <s v="Customer 27"/>
    <s v="P006"/>
    <s v="Product A6"/>
    <s v="08-29-25"/>
    <n v="23"/>
    <n v="71.86"/>
    <n v="1652.78"/>
    <n v="0.05"/>
    <n v="0.02"/>
    <s v="A"/>
    <n v="71.86"/>
    <s v=""/>
    <s v=""/>
    <n v="1570.1410000000001"/>
    <n v="31.402820000000002"/>
    <s v="Yes"/>
    <b v="0"/>
  </r>
  <r>
    <s v="T202508-01020"/>
    <s v="S024"/>
    <x v="12"/>
    <s v="C0199"/>
    <s v="Customer 199"/>
    <s v="P011"/>
    <s v="Product B1"/>
    <d v="2025-08-24T00:00:00"/>
    <n v="3"/>
    <n v="176.7"/>
    <n v="530.1"/>
    <n v="0.1"/>
    <n v="0.02"/>
    <s v="B"/>
    <n v="176.7"/>
    <s v=""/>
    <s v=""/>
    <n v="477.09000000000003"/>
    <n v="9.5418000000000003"/>
    <s v="Yes"/>
    <b v="0"/>
  </r>
  <r>
    <s v="T202508-01021"/>
    <s v="S022"/>
    <x v="19"/>
    <s v="C0040"/>
    <s v="Customer 40"/>
    <s v="P001"/>
    <s v="Product A1"/>
    <d v="2025-08-11T00:00:00"/>
    <n v="23"/>
    <n v="113.94"/>
    <n v="2620.62"/>
    <n v="0.05"/>
    <n v="0.02"/>
    <s v="A"/>
    <n v="113.94"/>
    <s v=""/>
    <s v=""/>
    <n v="2489.5889999999999"/>
    <n v="49.791780000000003"/>
    <s v="Yes"/>
    <b v="0"/>
  </r>
  <r>
    <s v="T202508-01022"/>
    <s v="S002"/>
    <x v="0"/>
    <s v="C0023"/>
    <s v="Customer 23"/>
    <s v="P002"/>
    <s v="Product A2"/>
    <d v="2025-08-26T00:00:00"/>
    <n v="6"/>
    <n v="77.5"/>
    <n v="465"/>
    <n v="0.05"/>
    <n v="0.02"/>
    <s v="A"/>
    <n v="77.5"/>
    <s v=""/>
    <s v=""/>
    <n v="441.75"/>
    <n v="8.8350000000000009"/>
    <s v="Yes"/>
    <b v="0"/>
  </r>
  <r>
    <s v="T202508-01023"/>
    <s v="S009"/>
    <x v="20"/>
    <s v="C0143"/>
    <s v="Customer 143"/>
    <s v="P002"/>
    <s v="Product A2"/>
    <d v="2025-08-30T00:00:00"/>
    <n v="8"/>
    <n v="77.5"/>
    <n v="620"/>
    <n v="0.05"/>
    <n v="0.02"/>
    <s v="A"/>
    <n v="77.5"/>
    <s v=""/>
    <s v=""/>
    <n v="589"/>
    <n v="11.78"/>
    <s v="Yes"/>
    <b v="0"/>
  </r>
  <r>
    <s v="T202508-01024"/>
    <s v="S009"/>
    <x v="20"/>
    <s v="C0105"/>
    <s v="Customer 105"/>
    <s v="P010"/>
    <s v="Product A10"/>
    <d v="2025-08-13T00:00:00"/>
    <n v="21"/>
    <n v="130.94"/>
    <n v="2749.74"/>
    <n v="0.05"/>
    <n v="0.02"/>
    <s v="A"/>
    <n v="130.94"/>
    <s v=""/>
    <s v=""/>
    <n v="2612.2529999999997"/>
    <n v="52.245059999999995"/>
    <s v="Yes"/>
    <b v="0"/>
  </r>
  <r>
    <s v="T202508-01025"/>
    <s v="S014"/>
    <x v="10"/>
    <s v="C0081"/>
    <s v="Customer 81  "/>
    <s v="P001"/>
    <s v="Product A1"/>
    <d v="2025-08-04T00:00:00"/>
    <n v="22"/>
    <n v="113.94"/>
    <n v="2506.6799999999998"/>
    <n v="0.05"/>
    <n v="0.02"/>
    <s v="A"/>
    <n v="113.94"/>
    <s v=""/>
    <s v=""/>
    <n v="2381.346"/>
    <n v="47.626919999999998"/>
    <s v="Yes"/>
    <b v="0"/>
  </r>
  <r>
    <s v="T202508-01026"/>
    <s v="S018"/>
    <x v="22"/>
    <s v="C0002"/>
    <s v="Customer 2"/>
    <s v="P017"/>
    <s v="Product B7"/>
    <d v="2025-08-03T00:00:00"/>
    <n v="20"/>
    <n v="144.35"/>
    <n v="2887"/>
    <n v="0.1"/>
    <n v="0.02"/>
    <s v="B"/>
    <n v="144.35"/>
    <s v=""/>
    <s v=""/>
    <n v="2598.3000000000002"/>
    <n v="51.966000000000008"/>
    <s v="Yes"/>
    <b v="0"/>
  </r>
  <r>
    <s v="T202508-01027"/>
    <s v="S025"/>
    <x v="11"/>
    <s v="C0191"/>
    <s v="Customer 191"/>
    <s v="P015"/>
    <s v="Product B5"/>
    <d v="2025-08-28T00:00:00"/>
    <n v="23"/>
    <n v="181.7"/>
    <n v="4179.1000000000004"/>
    <n v="0.1"/>
    <n v="0.02"/>
    <s v="B"/>
    <n v="181.7"/>
    <s v=""/>
    <s v=""/>
    <n v="3761.1900000000005"/>
    <n v="75.223800000000011"/>
    <s v="Yes"/>
    <b v="0"/>
  </r>
  <r>
    <s v="T202508-01028"/>
    <s v="S003"/>
    <x v="29"/>
    <s v="C0092"/>
    <s v="Customer 92"/>
    <s v="P027"/>
    <s v="Product C7"/>
    <d v="2025-08-10T00:00:00"/>
    <n v="4"/>
    <n v="54.03"/>
    <n v="216.12"/>
    <n v="0.02"/>
    <n v="0.02"/>
    <s v="C"/>
    <n v="54.03"/>
    <s v="Rebate_Error"/>
    <s v=""/>
    <n v="211.79760000000002"/>
    <n v="4.2359520000000002"/>
    <s v="Yes"/>
    <b v="1"/>
  </r>
  <r>
    <s v="T202508-01029"/>
    <s v="S026"/>
    <x v="21"/>
    <s v="C0176"/>
    <s v="Customer 176"/>
    <s v="P008"/>
    <s v="Product A8"/>
    <d v="2025-08-10T00:00:00"/>
    <n v="3"/>
    <n v="114.99"/>
    <n v="344.97"/>
    <n v="0.05"/>
    <n v="0.02"/>
    <s v="A"/>
    <n v="114.99"/>
    <s v=""/>
    <s v=""/>
    <n v="327.72150000000005"/>
    <n v="6.5544300000000009"/>
    <s v="Yes"/>
    <b v="0"/>
  </r>
  <r>
    <s v="T202508-01030"/>
    <s v="S025"/>
    <x v="11"/>
    <s v="C0113"/>
    <s v="Customer 113"/>
    <s v="P010"/>
    <s v="Product A10"/>
    <d v="2025-08-01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1031"/>
    <s v="S016"/>
    <x v="6"/>
    <s v="C0041"/>
    <s v="Customer 41"/>
    <s v="P014"/>
    <s v="Product B4"/>
    <d v="2025-08-24T00:00:00"/>
    <n v="5"/>
    <n v="91.13"/>
    <n v="455.65"/>
    <n v="0.1"/>
    <n v="0.02"/>
    <s v="B"/>
    <n v="91.13"/>
    <s v=""/>
    <s v=""/>
    <n v="410.08499999999998"/>
    <n v="8.2016999999999989"/>
    <s v="Yes"/>
    <b v="0"/>
  </r>
  <r>
    <s v="T202508-01032"/>
    <s v="S013"/>
    <x v="9"/>
    <s v="C0204"/>
    <s v="Customer 204"/>
    <s v="P020"/>
    <s v="Product B10"/>
    <d v="2025-08-10T00:00:00"/>
    <n v="18"/>
    <n v="183.4"/>
    <n v="3301.2"/>
    <n v="0.1"/>
    <n v="0.02"/>
    <s v="B"/>
    <n v="183.4"/>
    <s v=""/>
    <s v=""/>
    <n v="2971.08"/>
    <n v="59.421599999999998"/>
    <s v="Yes"/>
    <b v="0"/>
  </r>
  <r>
    <s v="T202508-01033"/>
    <s v="S021"/>
    <x v="18"/>
    <s v="C0037"/>
    <s v="Customer 37"/>
    <s v="P008"/>
    <s v="Product A8"/>
    <d v="2025-08-21T00:00:00"/>
    <n v="24"/>
    <n v="114.99"/>
    <n v="2759.76"/>
    <n v="0.05"/>
    <n v="0.02"/>
    <s v="A"/>
    <n v="114.99"/>
    <s v=""/>
    <s v=""/>
    <n v="2621.7720000000004"/>
    <n v="52.435440000000007"/>
    <s v="Yes"/>
    <b v="0"/>
  </r>
  <r>
    <s v="T202508-01034"/>
    <s v="S012"/>
    <x v="24"/>
    <s v="C0003"/>
    <s v="Customer 3"/>
    <s v="P014"/>
    <s v="Product B4"/>
    <d v="2025-08-05T00:00:00"/>
    <n v="18"/>
    <n v="91.13"/>
    <n v="1640.34"/>
    <n v="0.1"/>
    <n v="0.02"/>
    <s v="B"/>
    <n v="91.13"/>
    <s v=""/>
    <s v=""/>
    <n v="1476.306"/>
    <n v="29.526120000000002"/>
    <s v="Yes"/>
    <b v="0"/>
  </r>
  <r>
    <s v="T202508-01035"/>
    <s v="S004"/>
    <x v="27"/>
    <s v="C0011"/>
    <s v="Customer 11"/>
    <s v="P001"/>
    <s v="Product A1"/>
    <d v="2025-08-13T00:00:00"/>
    <n v="20"/>
    <n v="113.94"/>
    <n v="2278.8000000000002"/>
    <n v="0.05"/>
    <n v="0.02"/>
    <s v="A"/>
    <n v="113.94"/>
    <s v=""/>
    <s v=""/>
    <n v="2164.86"/>
    <n v="43.297200000000004"/>
    <s v="Yes"/>
    <b v="0"/>
  </r>
  <r>
    <s v="T202508-01036"/>
    <s v="S018"/>
    <x v="22"/>
    <s v="C0141"/>
    <s v="Customer 141"/>
    <s v="P028"/>
    <s v="Product C8"/>
    <d v="2025-08-07T00:00:00"/>
    <n v="10"/>
    <n v="88.32"/>
    <n v="883.2"/>
    <n v="0"/>
    <n v="0.02"/>
    <s v="C"/>
    <n v="88.32"/>
    <s v=""/>
    <s v=""/>
    <n v="883.2"/>
    <n v="17.664000000000001"/>
    <s v="Yes"/>
    <b v="0"/>
  </r>
  <r>
    <s v="T202508-01037"/>
    <s v="S024"/>
    <x v="12"/>
    <s v="C0190"/>
    <s v="Customer 190"/>
    <s v="P026"/>
    <s v="Product C6"/>
    <d v="2025-08-07T00:00:00"/>
    <n v="12"/>
    <n v="63.32"/>
    <n v="759.84"/>
    <n v="0"/>
    <n v="0.02"/>
    <s v="C"/>
    <n v="63.32"/>
    <s v=""/>
    <s v=""/>
    <n v="759.84"/>
    <n v="15.196800000000001"/>
    <s v="Yes"/>
    <b v="0"/>
  </r>
  <r>
    <s v="T202508-01038"/>
    <s v="S014"/>
    <x v="10"/>
    <s v="C0166"/>
    <s v="Customer 166"/>
    <s v="P023"/>
    <s v="Product C3"/>
    <d v="2025-08-06T00:00:00"/>
    <n v="5"/>
    <n v="37.18"/>
    <n v="185.9"/>
    <n v="0"/>
    <n v="0.02"/>
    <s v="C"/>
    <n v="37.18"/>
    <s v=""/>
    <s v=""/>
    <n v="185.9"/>
    <n v="3.718"/>
    <s v="Yes"/>
    <b v="0"/>
  </r>
  <r>
    <s v="T202508-01039"/>
    <s v="S006"/>
    <x v="17"/>
    <s v="C0057"/>
    <s v="Customer 57"/>
    <s v="P016"/>
    <s v="Product B6"/>
    <d v="2025-08-07T00:00:00"/>
    <n v="9"/>
    <n v="176.86"/>
    <n v="1591.74"/>
    <n v="0.1"/>
    <n v="0.02"/>
    <s v="B"/>
    <n v="176.86"/>
    <s v=""/>
    <s v=""/>
    <n v="1432.566"/>
    <n v="28.651320000000002"/>
    <s v="Yes"/>
    <b v="0"/>
  </r>
  <r>
    <s v="T202508-01040"/>
    <s v="S004"/>
    <x v="27"/>
    <s v="C0047"/>
    <s v="Customer 47"/>
    <s v="P017"/>
    <s v="Product B7"/>
    <d v="2025-08-28T00:00:00"/>
    <n v="19"/>
    <n v="144.35"/>
    <n v="2742.65"/>
    <n v="0.1"/>
    <n v="0.02"/>
    <s v="B"/>
    <n v="144.35"/>
    <s v=""/>
    <s v=""/>
    <n v="2468.3850000000002"/>
    <n v="49.367700000000006"/>
    <s v="Yes"/>
    <b v="0"/>
  </r>
  <r>
    <s v="T202508-01041"/>
    <s v="S002"/>
    <x v="0"/>
    <s v="C0218"/>
    <s v="Customer 218"/>
    <s v="P019"/>
    <s v="Product B9"/>
    <d v="2025-08-15T00:00:00"/>
    <n v="18"/>
    <n v="179.53"/>
    <n v="3231.54"/>
    <n v="0.1"/>
    <n v="0.02"/>
    <s v="B"/>
    <n v="179.53"/>
    <s v=""/>
    <s v=""/>
    <n v="2908.386"/>
    <n v="58.167720000000003"/>
    <s v="Yes"/>
    <b v="0"/>
  </r>
  <r>
    <s v="T202508-01042"/>
    <s v="S021"/>
    <x v="18"/>
    <s v="C0141"/>
    <s v="Customer 141"/>
    <s v="P002"/>
    <s v="Product A2"/>
    <d v="2025-08-03T00:00:00"/>
    <n v="22"/>
    <n v="77.5"/>
    <n v="1705"/>
    <n v="0.05"/>
    <n v="0.02"/>
    <s v="A"/>
    <n v="77.5"/>
    <s v=""/>
    <s v=""/>
    <n v="1619.75"/>
    <n v="32.395000000000003"/>
    <s v="Yes"/>
    <b v="0"/>
  </r>
  <r>
    <s v="T202508-01043"/>
    <s v="S009"/>
    <x v="20"/>
    <s v="C0026"/>
    <s v=" Customer 26 "/>
    <s v="P005"/>
    <s v="Product A5"/>
    <d v="2025-08-16T00:00:00"/>
    <n v="19"/>
    <n v="92.19"/>
    <n v="1751.61"/>
    <n v="0.05"/>
    <n v="0.02"/>
    <s v="A"/>
    <n v="92.19"/>
    <s v=""/>
    <s v=""/>
    <n v="1664.0294999999999"/>
    <n v="33.280589999999997"/>
    <s v="Yes"/>
    <b v="0"/>
  </r>
  <r>
    <s v="T202508-01044"/>
    <s v="S011"/>
    <x v="16"/>
    <s v="C0092"/>
    <s v="Customer 92"/>
    <s v="P004"/>
    <s v="Product A4"/>
    <d v="2025-08-08T00:00:00"/>
    <n v="21"/>
    <n v="139.22"/>
    <n v="2923.62"/>
    <n v="0.05"/>
    <n v="0.02"/>
    <s v="A"/>
    <n v="139.22"/>
    <s v=""/>
    <s v=""/>
    <n v="2777.4389999999999"/>
    <n v="55.548780000000001"/>
    <s v="Yes"/>
    <b v="0"/>
  </r>
  <r>
    <s v="T202508-01045"/>
    <s v="S004"/>
    <x v="27"/>
    <s v="C0073"/>
    <s v="Customer 73"/>
    <s v="P016"/>
    <s v="Product B6"/>
    <d v="2025-08-11T00:00:00"/>
    <n v="7"/>
    <n v="176.86"/>
    <n v="1238.02"/>
    <n v="0.1"/>
    <n v="0.02"/>
    <s v="B"/>
    <n v="176.86"/>
    <s v=""/>
    <s v=""/>
    <n v="1114.2180000000001"/>
    <n v="22.284360000000003"/>
    <s v="Yes"/>
    <b v="0"/>
  </r>
  <r>
    <s v="T202508-01046"/>
    <s v="S016"/>
    <x v="6"/>
    <s v="C0116"/>
    <s v="Customer 116"/>
    <s v="P009"/>
    <s v="Product A9"/>
    <d v="2025-10-08T00:00:00"/>
    <n v="22"/>
    <n v="72.040000000000006"/>
    <n v="1584.88"/>
    <n v="0.05"/>
    <n v="0.02"/>
    <s v="A"/>
    <n v="72.040000000000006"/>
    <s v=""/>
    <s v=""/>
    <n v="1505.6360000000002"/>
    <n v="30.112720000000003"/>
    <s v="Yes"/>
    <b v="0"/>
  </r>
  <r>
    <s v="T202508-01047"/>
    <s v="S023"/>
    <x v="7"/>
    <s v="C0150"/>
    <s v="Customer 150"/>
    <s v="P004"/>
    <s v="Product A4"/>
    <d v="2025-08-12T00:00:00"/>
    <n v="19"/>
    <n v="139.22"/>
    <n v="2645.18"/>
    <n v="0.09"/>
    <n v="0.02"/>
    <s v="A"/>
    <n v="139.22"/>
    <s v="Rebate_Error"/>
    <s v=""/>
    <n v="2407.1138000000001"/>
    <n v="48.142276000000003"/>
    <s v="Yes"/>
    <b v="1"/>
  </r>
  <r>
    <s v="T202508-01048"/>
    <s v="S026"/>
    <x v="21"/>
    <s v="C0081"/>
    <s v="Customer 81"/>
    <s v="P028"/>
    <s v="Product C8"/>
    <d v="2025-08-01T00:00:00"/>
    <n v="6"/>
    <n v="88.32"/>
    <n v="529.91999999999996"/>
    <n v="0"/>
    <n v="0.02"/>
    <s v="C"/>
    <n v="88.32"/>
    <s v=""/>
    <s v=""/>
    <n v="529.91999999999996"/>
    <n v="10.5984"/>
    <s v="Yes"/>
    <b v="0"/>
  </r>
  <r>
    <s v="T202508-01049"/>
    <s v="S011"/>
    <x v="16"/>
    <s v="C0064"/>
    <s v="Customer 64"/>
    <s v="P020"/>
    <s v="Product B10"/>
    <d v="2025-08-24T00:00:00"/>
    <n v="23"/>
    <n v="183.4"/>
    <n v="4218.2"/>
    <n v="0.1"/>
    <n v="0.02"/>
    <s v="B"/>
    <n v="183.4"/>
    <s v=""/>
    <s v=""/>
    <n v="3796.3799999999997"/>
    <n v="75.927599999999998"/>
    <s v="Yes"/>
    <b v="0"/>
  </r>
  <r>
    <s v="T202508-01051"/>
    <s v="S022"/>
    <x v="19"/>
    <s v="C0188"/>
    <s v="Customer 188"/>
    <s v="P009"/>
    <s v="Product A9"/>
    <d v="2025-08-15T00:00:00"/>
    <n v="16"/>
    <n v="72.040000000000006"/>
    <n v="1152.6400000000001"/>
    <n v="0.05"/>
    <n v="0.02"/>
    <s v="A"/>
    <n v="72.040000000000006"/>
    <s v=""/>
    <s v=""/>
    <n v="1095.008"/>
    <n v="21.90016"/>
    <s v="Yes"/>
    <b v="0"/>
  </r>
  <r>
    <s v="T202508-01052"/>
    <s v="S015"/>
    <x v="26"/>
    <s v="C0092"/>
    <s v="Customer 92"/>
    <s v="P020"/>
    <s v="Product B10"/>
    <d v="2025-08-18T00:00:00"/>
    <n v="16"/>
    <n v="183.4"/>
    <n v="2934.4"/>
    <n v="0.1"/>
    <n v="0.02"/>
    <s v="B"/>
    <n v="183.4"/>
    <s v=""/>
    <s v=""/>
    <n v="2640.96"/>
    <n v="52.819200000000002"/>
    <s v="Yes"/>
    <b v="0"/>
  </r>
  <r>
    <s v="T202508-01053"/>
    <s v="S004"/>
    <x v="27"/>
    <s v="C0045"/>
    <s v="Customer 45"/>
    <s v="P017"/>
    <s v="Product B7"/>
    <d v="2025-08-27T00:00:00"/>
    <n v="3"/>
    <n v="144.35"/>
    <n v="433.05"/>
    <n v="0.1"/>
    <n v="0.02"/>
    <s v="B"/>
    <n v="144.35"/>
    <s v=""/>
    <s v=""/>
    <n v="389.745"/>
    <n v="7.7949000000000002"/>
    <s v="Yes"/>
    <b v="0"/>
  </r>
  <r>
    <s v="T202508-01054"/>
    <s v="S009"/>
    <x v="20"/>
    <s v="C0220"/>
    <s v="Customer 220"/>
    <s v="P022"/>
    <s v="Product C2"/>
    <d v="2025-08-07T00:00:00"/>
    <n v="18"/>
    <n v="50.51"/>
    <n v="909.18"/>
    <n v="0.08"/>
    <n v="0.02"/>
    <s v="C"/>
    <n v="50.51"/>
    <s v="Rebate_Error"/>
    <s v=""/>
    <n v="836.44560000000001"/>
    <n v="16.728912000000001"/>
    <s v="Yes"/>
    <b v="1"/>
  </r>
  <r>
    <s v="T202508-01055"/>
    <s v="S009"/>
    <x v="20"/>
    <s v="C0188"/>
    <s v="Customer 188"/>
    <s v="P025"/>
    <s v="Product C5"/>
    <d v="2025-08-24T00:00:00"/>
    <n v="3"/>
    <n v="87.21"/>
    <n v="261.63"/>
    <n v="0"/>
    <n v="0.02"/>
    <s v="C"/>
    <n v="87.21"/>
    <s v=""/>
    <s v=""/>
    <n v="261.63"/>
    <n v="5.2325999999999997"/>
    <s v="Yes"/>
    <b v="0"/>
  </r>
  <r>
    <s v="T202508-01056"/>
    <s v="S003"/>
    <x v="29"/>
    <s v="C0005"/>
    <s v="Customer 5"/>
    <s v="P023"/>
    <s v="Product C3"/>
    <d v="2025-01-08T00:00:00"/>
    <n v="21"/>
    <n v="37.18"/>
    <n v="780.78"/>
    <n v="0"/>
    <n v="0.02"/>
    <s v="C"/>
    <n v="37.18"/>
    <s v=""/>
    <s v=""/>
    <n v="780.78"/>
    <n v="15.615600000000001"/>
    <s v="Yes"/>
    <b v="0"/>
  </r>
  <r>
    <s v="T202508-01057"/>
    <s v="S027"/>
    <x v="3"/>
    <s v="C0149"/>
    <s v="Customer 149"/>
    <s v="P015"/>
    <s v="Product B5"/>
    <d v="2025-08-19T00:00:00"/>
    <n v="25"/>
    <n v="181.7"/>
    <n v="4542.5"/>
    <n v="0.15"/>
    <n v="0.02"/>
    <s v="B"/>
    <n v="181.7"/>
    <s v="Rebate_Error"/>
    <s v=""/>
    <n v="3861.125"/>
    <n v="77.222499999999997"/>
    <s v="Yes"/>
    <b v="1"/>
  </r>
  <r>
    <s v="T202508-01058"/>
    <s v="S007"/>
    <x v="25"/>
    <s v="C0010"/>
    <s v="Customer 10"/>
    <s v="P014"/>
    <s v="Product B4"/>
    <d v="2025-08-29T00:00:00"/>
    <n v="18"/>
    <n v="91.13"/>
    <n v="1640.34"/>
    <n v="0.1"/>
    <n v="0.02"/>
    <s v="B"/>
    <n v="91.13"/>
    <s v=""/>
    <s v=""/>
    <n v="1476.306"/>
    <n v="29.526120000000002"/>
    <s v="Yes"/>
    <b v="0"/>
  </r>
  <r>
    <s v="T202508-01059"/>
    <s v="S018"/>
    <x v="22"/>
    <s v="C0121"/>
    <s v="Customer 121"/>
    <s v="P017"/>
    <s v="Product B7"/>
    <d v="2025-08-12T00:00:00"/>
    <n v="5"/>
    <n v="144.35"/>
    <n v="721.75"/>
    <n v="0.1"/>
    <n v="0.02"/>
    <s v="B"/>
    <n v="144.35"/>
    <s v=""/>
    <s v=""/>
    <n v="649.57500000000005"/>
    <n v="12.991500000000002"/>
    <s v="Yes"/>
    <b v="0"/>
  </r>
  <r>
    <s v="T202508-01060"/>
    <s v="S013"/>
    <x v="9"/>
    <s v="C0058"/>
    <s v="Customer 58"/>
    <s v="P025"/>
    <s v="Product C5"/>
    <d v="2025-08-24T00:00:00"/>
    <n v="19"/>
    <n v="87.21"/>
    <n v="1656.99"/>
    <n v="0"/>
    <n v="0.02"/>
    <s v="C"/>
    <n v="87.21"/>
    <s v=""/>
    <s v=""/>
    <n v="1656.99"/>
    <n v="33.139800000000001"/>
    <s v="Yes"/>
    <b v="0"/>
  </r>
  <r>
    <s v="T202508-01061"/>
    <s v="S028"/>
    <x v="5"/>
    <s v="C0075"/>
    <s v="Customer 75"/>
    <s v="P004"/>
    <s v="Product A4"/>
    <d v="2025-08-17T00:00:00"/>
    <n v="17"/>
    <n v="139.22"/>
    <n v="2366.7399999999998"/>
    <n v="0.05"/>
    <n v="0.02"/>
    <s v="A"/>
    <n v="139.22"/>
    <s v=""/>
    <s v=""/>
    <n v="2248.4029999999998"/>
    <n v="44.968059999999994"/>
    <s v="Yes"/>
    <b v="0"/>
  </r>
  <r>
    <s v="T202508-01062"/>
    <s v="S003"/>
    <x v="29"/>
    <s v="C0102"/>
    <s v="Customer 102"/>
    <s v="P010"/>
    <s v="Product A10"/>
    <d v="2025-08-22T00:00:00"/>
    <n v="1"/>
    <n v="130.94"/>
    <n v="130.94"/>
    <n v="0.05"/>
    <n v="0.02"/>
    <s v="A"/>
    <n v="130.94"/>
    <s v=""/>
    <s v=""/>
    <n v="124.393"/>
    <n v="2.48786"/>
    <s v="Yes"/>
    <b v="0"/>
  </r>
  <r>
    <s v="T202508-01063"/>
    <s v="S008"/>
    <x v="13"/>
    <s v="C0218"/>
    <s v="Customer 218"/>
    <s v="P029"/>
    <s v="Product C9"/>
    <d v="2025-08-22T00:00:00"/>
    <n v="20"/>
    <n v="45.4"/>
    <n v="908"/>
    <n v="0"/>
    <n v="0.02"/>
    <s v="C"/>
    <n v="45.4"/>
    <s v=""/>
    <s v=""/>
    <n v="908"/>
    <n v="18.16"/>
    <s v="Yes"/>
    <b v="0"/>
  </r>
  <r>
    <s v="T202508-01064"/>
    <s v="S006"/>
    <x v="17"/>
    <s v="C0194"/>
    <s v="Customer 194"/>
    <s v="P013"/>
    <s v="Product B3"/>
    <d v="2025-08-06T00:00:00"/>
    <n v="15"/>
    <n v="194.87"/>
    <n v="2923.05"/>
    <n v="0.1"/>
    <n v="0.02"/>
    <s v="B"/>
    <n v="194.87"/>
    <s v=""/>
    <s v=""/>
    <n v="2630.7450000000003"/>
    <n v="52.614900000000006"/>
    <s v="Yes"/>
    <b v="0"/>
  </r>
  <r>
    <s v="T202508-01065"/>
    <s v="S006"/>
    <x v="17"/>
    <s v="C0145"/>
    <s v="Customer 145"/>
    <s v="P028"/>
    <s v="Product C8"/>
    <d v="2025-08-28T00:00:00"/>
    <n v="22"/>
    <n v="88.32"/>
    <n v="1943.04"/>
    <n v="0"/>
    <n v="0.02"/>
    <s v="C"/>
    <n v="88.32"/>
    <s v=""/>
    <s v=""/>
    <n v="1943.04"/>
    <n v="38.860799999999998"/>
    <s v="Yes"/>
    <b v="0"/>
  </r>
  <r>
    <s v="T202508-01066"/>
    <s v="S005"/>
    <x v="1"/>
    <s v="C0189"/>
    <s v="Customer 189"/>
    <s v="P019"/>
    <s v="Product B9"/>
    <d v="2025-08-02T00:00:00"/>
    <n v="12"/>
    <n v="179.53"/>
    <n v="2154.36"/>
    <n v="0.1"/>
    <n v="0.02"/>
    <s v="B"/>
    <n v="179.53"/>
    <s v=""/>
    <s v=""/>
    <n v="1938.924"/>
    <n v="38.778480000000002"/>
    <s v="Yes"/>
    <b v="0"/>
  </r>
  <r>
    <s v="T202508-01067"/>
    <s v="S008"/>
    <x v="13"/>
    <s v="C0195"/>
    <s v="Customer 195"/>
    <s v="P013"/>
    <s v="Product B3"/>
    <d v="2025-08-09T00:00:00"/>
    <n v="3"/>
    <n v="194.87"/>
    <n v="584.61"/>
    <n v="0.1"/>
    <n v="0.02"/>
    <s v="B"/>
    <n v="194.87"/>
    <s v=""/>
    <s v=""/>
    <n v="526.149"/>
    <n v="10.52298"/>
    <s v="Yes"/>
    <b v="0"/>
  </r>
  <r>
    <s v="T202508-01068"/>
    <s v="S012"/>
    <x v="24"/>
    <s v="C0060"/>
    <s v="Customer 60"/>
    <s v="P002"/>
    <s v="Product A2"/>
    <d v="2025-08-17T00:00:00"/>
    <n v="7"/>
    <n v="77.5"/>
    <n v="542.5"/>
    <n v="0.05"/>
    <n v="0.02"/>
    <s v="A"/>
    <n v="77.5"/>
    <s v=""/>
    <s v=""/>
    <n v="515.375"/>
    <n v="10.307500000000001"/>
    <s v="Yes"/>
    <b v="0"/>
  </r>
  <r>
    <s v="T202508-01069"/>
    <s v="S030"/>
    <x v="4"/>
    <s v="C0203"/>
    <s v="Customer 203"/>
    <s v="P010"/>
    <s v="Product A10"/>
    <d v="2025-08-30T00:00:00"/>
    <n v="16"/>
    <n v="130.94"/>
    <n v="2095.04"/>
    <n v="0.05"/>
    <n v="0.02"/>
    <s v="A"/>
    <n v="130.94"/>
    <s v=""/>
    <s v=""/>
    <n v="1990.288"/>
    <n v="39.805759999999999"/>
    <s v="Yes"/>
    <b v="0"/>
  </r>
  <r>
    <s v="T202508-01070"/>
    <s v="S015"/>
    <x v="26"/>
    <s v="C0012"/>
    <s v=" Customer 12 "/>
    <s v="P001"/>
    <s v="Product A1"/>
    <d v="2025-08-11T00:00:00"/>
    <n v="21"/>
    <n v="113.94"/>
    <n v="2392.7399999999998"/>
    <n v="0.05"/>
    <n v="0.02"/>
    <s v="A"/>
    <n v="113.94"/>
    <s v=""/>
    <s v=""/>
    <n v="2273.1029999999996"/>
    <n v="45.462059999999994"/>
    <s v="Yes"/>
    <b v="0"/>
  </r>
  <r>
    <s v="T202508-01071"/>
    <s v="S004"/>
    <x v="27"/>
    <s v="C0181"/>
    <s v="Customer 181"/>
    <s v="P029"/>
    <s v="Product C9"/>
    <s v="08-27-25"/>
    <n v="21"/>
    <n v="45.4"/>
    <n v="953.4"/>
    <n v="0.02"/>
    <n v="0.02"/>
    <s v="C"/>
    <n v="45.4"/>
    <s v="Rebate_Error"/>
    <s v=""/>
    <n v="934.33199999999999"/>
    <n v="18.686640000000001"/>
    <s v="Yes"/>
    <b v="1"/>
  </r>
  <r>
    <s v="T202508-01072"/>
    <s v="S009"/>
    <x v="20"/>
    <s v="C0214"/>
    <s v="Customer 214"/>
    <s v="P019"/>
    <s v="Product B9"/>
    <d v="2025-08-18T00:00:00"/>
    <n v="19"/>
    <n v="179.53"/>
    <n v="3411.07"/>
    <n v="0.1"/>
    <n v="0.02"/>
    <s v="B"/>
    <n v="179.53"/>
    <s v=""/>
    <s v=""/>
    <n v="3069.9630000000002"/>
    <n v="61.399260000000005"/>
    <s v="Yes"/>
    <b v="0"/>
  </r>
  <r>
    <s v="T202508-01073"/>
    <s v="S019"/>
    <x v="15"/>
    <s v="C0045"/>
    <s v="Customer 45  "/>
    <s v="P010"/>
    <s v="Product A10"/>
    <d v="2025-08-12T00:00:00"/>
    <n v="13"/>
    <n v="130.94"/>
    <n v="1702.22"/>
    <n v="0.05"/>
    <n v="0.02"/>
    <s v="A"/>
    <n v="130.94"/>
    <s v=""/>
    <s v=""/>
    <n v="1617.1089999999999"/>
    <n v="32.342179999999999"/>
    <s v="Yes"/>
    <b v="0"/>
  </r>
  <r>
    <s v="T202508-01074"/>
    <s v="S019"/>
    <x v="15"/>
    <s v="C0168"/>
    <s v=" Customer 168 "/>
    <s v="P025"/>
    <s v="Product C5"/>
    <d v="2025-08-17T00:00:00"/>
    <n v="3"/>
    <n v="87.21"/>
    <n v="261.63"/>
    <n v="0"/>
    <n v="0.02"/>
    <s v="C"/>
    <n v="87.21"/>
    <s v=""/>
    <s v=""/>
    <n v="261.63"/>
    <n v="5.2325999999999997"/>
    <s v="Yes"/>
    <b v="0"/>
  </r>
  <r>
    <s v="T202508-01075"/>
    <s v="S009"/>
    <x v="20"/>
    <s v="C0097"/>
    <s v="Customer 97"/>
    <s v="P029"/>
    <s v="Product C9"/>
    <d v="2025-08-17T00:00:00"/>
    <n v="8"/>
    <n v="45.4"/>
    <n v="363.2"/>
    <n v="0"/>
    <n v="0.02"/>
    <s v="C"/>
    <n v="45.4"/>
    <s v=""/>
    <s v=""/>
    <n v="363.2"/>
    <n v="7.2640000000000002"/>
    <s v="Yes"/>
    <b v="0"/>
  </r>
  <r>
    <s v="T202508-01076"/>
    <s v="S013"/>
    <x v="9"/>
    <s v="C0091"/>
    <s v="Customer 91"/>
    <s v="P021"/>
    <s v="Product C1"/>
    <d v="2025-08-16T00:00:00"/>
    <n v="12"/>
    <n v="93.41"/>
    <n v="1120.92"/>
    <n v="0"/>
    <n v="0.02"/>
    <s v="C"/>
    <n v="93.41"/>
    <s v=""/>
    <s v=""/>
    <n v="1120.92"/>
    <n v="22.418400000000002"/>
    <s v="Yes"/>
    <b v="0"/>
  </r>
  <r>
    <s v="T202508-01077"/>
    <s v="S026"/>
    <x v="21"/>
    <s v="C0124"/>
    <s v="Customer 124"/>
    <s v="P025"/>
    <s v="Product C5"/>
    <d v="2025-08-17T00:00:00"/>
    <n v="1"/>
    <n v="87.21"/>
    <n v="87.21"/>
    <n v="0"/>
    <n v="0.02"/>
    <s v="C"/>
    <n v="87.21"/>
    <s v=""/>
    <s v=""/>
    <n v="87.21"/>
    <n v="1.7442"/>
    <s v="Yes"/>
    <b v="0"/>
  </r>
  <r>
    <s v="T202508-01078"/>
    <s v="S029"/>
    <x v="8"/>
    <s v="C0036"/>
    <s v="Customer 36"/>
    <s v="P011"/>
    <s v="Product B1"/>
    <d v="2025-08-03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079"/>
    <s v="S017"/>
    <x v="28"/>
    <s v="C0165"/>
    <s v="Customer 165"/>
    <s v="P008"/>
    <s v="Product A8"/>
    <d v="2025-08-06T00:00:00"/>
    <n v="5"/>
    <n v="114.99"/>
    <n v="574.95000000000005"/>
    <n v="0.05"/>
    <n v="0.02"/>
    <s v="A"/>
    <n v="114.99"/>
    <s v=""/>
    <s v=""/>
    <n v="546.2025000000001"/>
    <n v="10.924050000000003"/>
    <s v="Yes"/>
    <b v="0"/>
  </r>
  <r>
    <s v="T202508-01080"/>
    <s v="S006"/>
    <x v="17"/>
    <s v="C0093"/>
    <s v="Customer 93"/>
    <s v="P016"/>
    <s v="Product B6"/>
    <d v="2025-08-22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081"/>
    <s v="S008"/>
    <x v="13"/>
    <s v="C0107"/>
    <s v="Customer 107"/>
    <s v="P021"/>
    <s v="Product C1"/>
    <d v="2025-08-04T00:00:00"/>
    <n v="24"/>
    <n v="93.41"/>
    <n v="2241.84"/>
    <n v="0"/>
    <n v="0.02"/>
    <s v="C"/>
    <n v="93.41"/>
    <s v=""/>
    <s v=""/>
    <n v="2241.84"/>
    <n v="44.836800000000004"/>
    <s v="Yes"/>
    <b v="0"/>
  </r>
  <r>
    <s v="T202508-01082"/>
    <s v="S016"/>
    <x v="6"/>
    <s v="C0173"/>
    <s v="Customer 173"/>
    <s v="P012"/>
    <s v="Product B2"/>
    <d v="2025-08-19T00:00:00"/>
    <n v="7"/>
    <n v="120.83"/>
    <n v="845.81"/>
    <n v="0.1"/>
    <n v="0.02"/>
    <s v="B"/>
    <n v="120.83"/>
    <s v=""/>
    <s v=""/>
    <n v="761.22899999999993"/>
    <n v="15.22458"/>
    <s v="Yes"/>
    <b v="0"/>
  </r>
  <r>
    <s v="T202508-01083"/>
    <s v="S006"/>
    <x v="17"/>
    <s v="C0166"/>
    <s v="Customer 166"/>
    <s v="P022"/>
    <s v="Product C2"/>
    <d v="2025-08-08T00:00:00"/>
    <n v="1"/>
    <n v="50.51"/>
    <n v="50.51"/>
    <n v="0"/>
    <n v="0.02"/>
    <s v="C"/>
    <n v="50.51"/>
    <s v=""/>
    <s v=""/>
    <n v="50.51"/>
    <n v="1.0102"/>
    <s v="Yes"/>
    <b v="0"/>
  </r>
  <r>
    <s v="T202508-01084"/>
    <s v="S002"/>
    <x v="0"/>
    <s v="C0033"/>
    <s v="Customer 33"/>
    <s v="P015"/>
    <s v="Product B5"/>
    <d v="2025-08-05T00:00:00"/>
    <n v="6"/>
    <n v="181.7"/>
    <n v="1090.2"/>
    <n v="0.1"/>
    <n v="0.02"/>
    <s v="B"/>
    <n v="181.7"/>
    <s v=""/>
    <s v=""/>
    <n v="981.18000000000006"/>
    <n v="19.623600000000003"/>
    <s v="Yes"/>
    <b v="0"/>
  </r>
  <r>
    <s v="T202508-01085"/>
    <s v="S021"/>
    <x v="18"/>
    <s v="C0132"/>
    <s v="Customer 132"/>
    <s v="P001"/>
    <s v="Product A1"/>
    <d v="2025-08-05T00:00:00"/>
    <n v="19"/>
    <n v="113.94"/>
    <n v="2164.86"/>
    <n v="0.05"/>
    <n v="0.02"/>
    <s v="A"/>
    <n v="113.94"/>
    <s v=""/>
    <s v=""/>
    <n v="2056.6170000000002"/>
    <n v="41.132340000000006"/>
    <s v="Yes"/>
    <b v="0"/>
  </r>
  <r>
    <s v="T202508-01086"/>
    <s v="S002"/>
    <x v="0"/>
    <s v="C0043"/>
    <s v="Customer 43"/>
    <s v="P007"/>
    <s v="Product A7"/>
    <s v="08-17-25"/>
    <n v="6"/>
    <n v="52.65"/>
    <n v="315.89999999999998"/>
    <n v="0.05"/>
    <n v="0.02"/>
    <s v="A"/>
    <n v="52.65"/>
    <s v=""/>
    <s v=""/>
    <n v="300.10499999999996"/>
    <n v="6.0020999999999995"/>
    <s v="Yes"/>
    <b v="0"/>
  </r>
  <r>
    <s v="T202508-01087"/>
    <s v="S013"/>
    <x v="9"/>
    <s v="C0154"/>
    <s v="Customer 154"/>
    <s v="P029"/>
    <s v="Product C9"/>
    <d v="2025-08-01T00:00:00"/>
    <n v="21"/>
    <n v="45.4"/>
    <n v="953.4"/>
    <n v="0"/>
    <n v="0.02"/>
    <s v="C"/>
    <n v="45.4"/>
    <s v=""/>
    <s v=""/>
    <n v="953.4"/>
    <n v="19.068000000000001"/>
    <s v="Yes"/>
    <b v="0"/>
  </r>
  <r>
    <s v="T202508-01088"/>
    <s v="S029"/>
    <x v="8"/>
    <s v="C0185"/>
    <s v="Customer 185  "/>
    <s v="P019"/>
    <s v="Product B9"/>
    <d v="2025-08-31T00:00:00"/>
    <n v="10"/>
    <n v="143.69"/>
    <n v="1436.9"/>
    <n v="0.1"/>
    <n v="0.02"/>
    <s v="B"/>
    <n v="179.53"/>
    <s v=""/>
    <s v=""/>
    <n v="1293.21"/>
    <n v="25.8642"/>
    <s v="Yes"/>
    <b v="0"/>
  </r>
  <r>
    <s v="T202508-01089"/>
    <s v="S003"/>
    <x v="29"/>
    <s v="C0056"/>
    <s v="Customer 56"/>
    <s v="P012"/>
    <s v="Product B2"/>
    <d v="2025-08-28T00:00:00"/>
    <n v="16"/>
    <n v="120.83"/>
    <n v="1933.28"/>
    <n v="0.1"/>
    <n v="0.02"/>
    <s v="B"/>
    <n v="120.83"/>
    <s v=""/>
    <s v=""/>
    <n v="1739.952"/>
    <n v="34.799039999999998"/>
    <s v="Yes"/>
    <b v="0"/>
  </r>
  <r>
    <s v="T202508-01090"/>
    <s v="S016"/>
    <x v="6"/>
    <s v="C0044"/>
    <s v="Customer 44"/>
    <s v="P006"/>
    <s v="Product A6"/>
    <d v="2025-08-20T00:00:00"/>
    <n v="14"/>
    <n v="71.86"/>
    <n v="1006.04"/>
    <n v="0.05"/>
    <n v="0.02"/>
    <s v="A"/>
    <n v="71.86"/>
    <s v=""/>
    <s v=""/>
    <n v="955.73799999999994"/>
    <n v="19.11476"/>
    <s v="Yes"/>
    <b v="0"/>
  </r>
  <r>
    <s v="T202508-01091"/>
    <s v="S005"/>
    <x v="1"/>
    <s v="C0204"/>
    <s v="Customer 204"/>
    <s v="P015"/>
    <s v="Product B5"/>
    <d v="2025-08-06T00:00:00"/>
    <n v="25"/>
    <n v="181.7"/>
    <n v="4542.5"/>
    <n v="0.1"/>
    <n v="0.02"/>
    <s v="B"/>
    <n v="181.7"/>
    <s v=""/>
    <s v=""/>
    <n v="4088.25"/>
    <n v="81.765000000000001"/>
    <s v="Yes"/>
    <b v="0"/>
  </r>
  <r>
    <s v="T202508-01092"/>
    <s v="S020"/>
    <x v="2"/>
    <s v="C0169"/>
    <s v="Customer 169"/>
    <s v="P013"/>
    <s v="Product B3"/>
    <d v="2025-08-24T00:00:00"/>
    <n v="6"/>
    <n v="194.87"/>
    <n v="1169.22"/>
    <n v="0.1"/>
    <n v="0.02"/>
    <s v="B"/>
    <n v="194.87"/>
    <s v=""/>
    <s v=""/>
    <n v="1052.298"/>
    <n v="21.045960000000001"/>
    <s v="Yes"/>
    <b v="0"/>
  </r>
  <r>
    <s v="T202508-01093"/>
    <s v="S022"/>
    <x v="19"/>
    <s v="C0088"/>
    <s v="Customer 88"/>
    <s v="P027"/>
    <s v="Product C7"/>
    <d v="2025-08-19T00:00:00"/>
    <n v="20"/>
    <n v="54.03"/>
    <n v="1080.5999999999999"/>
    <n v="0"/>
    <n v="0.02"/>
    <s v="C"/>
    <n v="54.03"/>
    <s v=""/>
    <s v=""/>
    <n v="1080.5999999999999"/>
    <n v="21.611999999999998"/>
    <s v="Yes"/>
    <b v="0"/>
  </r>
  <r>
    <s v="T202508-01094"/>
    <s v="S003"/>
    <x v="29"/>
    <s v="C0059"/>
    <s v="Customer 59"/>
    <s v="P010"/>
    <s v="Product A10"/>
    <d v="2025-08-04T00:00:00"/>
    <n v="5"/>
    <n v="130.94"/>
    <n v="654.70000000000005"/>
    <n v="0.05"/>
    <n v="0.02"/>
    <s v="A"/>
    <n v="130.94"/>
    <s v=""/>
    <s v=""/>
    <n v="621.96500000000003"/>
    <n v="12.439300000000001"/>
    <s v="Yes"/>
    <b v="0"/>
  </r>
  <r>
    <s v="T202508-01095"/>
    <s v="S001"/>
    <x v="14"/>
    <s v="C0052"/>
    <s v="Customer 52"/>
    <s v="P014"/>
    <s v="Product B4"/>
    <s v="08-22-25"/>
    <n v="17"/>
    <n v="91.13"/>
    <n v="1549.21"/>
    <n v="0.1"/>
    <n v="0.02"/>
    <s v="B"/>
    <n v="91.13"/>
    <s v=""/>
    <s v=""/>
    <n v="1394.289"/>
    <n v="27.88578"/>
    <s v="Yes"/>
    <b v="0"/>
  </r>
  <r>
    <s v="T202508-01096"/>
    <s v="S014"/>
    <x v="10"/>
    <s v="C0212"/>
    <s v="Customer 212"/>
    <s v="P004"/>
    <s v="Product A4"/>
    <d v="2025-08-06T00:00:00"/>
    <n v="4"/>
    <n v="101.47"/>
    <n v="405.88"/>
    <n v="0.05"/>
    <n v="0.02"/>
    <s v="A"/>
    <n v="139.22"/>
    <s v=""/>
    <s v="Price_Breach"/>
    <n v="385.58600000000001"/>
    <n v="7.7117200000000006"/>
    <s v="Yes"/>
    <b v="1"/>
  </r>
  <r>
    <s v="T202508-01097"/>
    <s v="S016"/>
    <x v="6"/>
    <s v="C0158"/>
    <s v="Customer 158"/>
    <s v="P015"/>
    <s v="Product B5"/>
    <d v="2025-08-17T00:00:00"/>
    <n v="18"/>
    <n v="148.19"/>
    <n v="2667.42"/>
    <n v="0.1"/>
    <n v="0.02"/>
    <s v="B"/>
    <n v="181.7"/>
    <s v=""/>
    <s v=""/>
    <n v="2400.6779999999999"/>
    <n v="48.013559999999998"/>
    <s v="Yes"/>
    <b v="0"/>
  </r>
  <r>
    <s v="T202508-01098"/>
    <s v="S025"/>
    <x v="11"/>
    <s v="C0031"/>
    <s v="Customer 31"/>
    <s v="P003"/>
    <s v="Product A3"/>
    <d v="2025-08-05T00:00:00"/>
    <n v="22"/>
    <n v="123.65"/>
    <n v="2720.3"/>
    <n v="0.05"/>
    <n v="0.02"/>
    <s v="A"/>
    <n v="123.65"/>
    <s v=""/>
    <s v=""/>
    <n v="2584.2850000000003"/>
    <n v="51.685700000000004"/>
    <s v="Yes"/>
    <b v="0"/>
  </r>
  <r>
    <s v="T202508-01099"/>
    <s v="S029"/>
    <x v="8"/>
    <s v="C0155"/>
    <s v="Customer 155"/>
    <s v="P014"/>
    <s v="Product B4"/>
    <d v="2025-08-29T00:00:00"/>
    <n v="1"/>
    <n v="91.13"/>
    <n v="91.13"/>
    <n v="0.1"/>
    <n v="0.02"/>
    <s v="B"/>
    <n v="91.13"/>
    <s v=""/>
    <s v=""/>
    <n v="82.016999999999996"/>
    <n v="1.6403399999999999"/>
    <s v="Yes"/>
    <b v="0"/>
  </r>
  <r>
    <s v="T202508-01100"/>
    <s v="S025"/>
    <x v="11"/>
    <s v="C0174"/>
    <s v=" Customer 174 "/>
    <s v="P017"/>
    <s v="Product B7"/>
    <d v="2025-08-14T00:00:00"/>
    <n v="17"/>
    <n v="144.35"/>
    <n v="2453.9499999999998"/>
    <n v="0.1"/>
    <n v="0.02"/>
    <s v="B"/>
    <n v="144.35"/>
    <s v=""/>
    <s v=""/>
    <n v="2208.5549999999998"/>
    <n v="44.171099999999996"/>
    <s v="Yes"/>
    <b v="0"/>
  </r>
  <r>
    <s v="T202508-01101"/>
    <s v="S012"/>
    <x v="24"/>
    <s v="C0012"/>
    <s v="Customer 12"/>
    <s v="P018"/>
    <s v="Product B8"/>
    <d v="2025-08-08T00:00:00"/>
    <n v="14"/>
    <n v="125.42"/>
    <n v="1755.88"/>
    <n v="0.1"/>
    <n v="0.02"/>
    <s v="B"/>
    <n v="125.42"/>
    <s v=""/>
    <s v=""/>
    <n v="1580.2920000000001"/>
    <n v="31.605840000000004"/>
    <s v="Yes"/>
    <b v="0"/>
  </r>
  <r>
    <s v="T202508-01102"/>
    <s v="S026"/>
    <x v="21"/>
    <s v="C0124"/>
    <s v="Customer 124"/>
    <s v="P020"/>
    <s v="Product B10"/>
    <d v="2025-08-12T00:00:00"/>
    <n v="13"/>
    <n v="183.4"/>
    <n v="2384.1999999999998"/>
    <n v="0.1"/>
    <n v="0.02"/>
    <s v="B"/>
    <n v="183.4"/>
    <s v=""/>
    <s v=""/>
    <n v="2145.7799999999997"/>
    <n v="42.915599999999998"/>
    <s v="Yes"/>
    <b v="0"/>
  </r>
  <r>
    <s v="T202508-01103"/>
    <s v="S019"/>
    <x v="15"/>
    <s v="C0206"/>
    <s v="Customer 206"/>
    <s v="P019"/>
    <s v="Product B9"/>
    <d v="2025-08-27T00:00:00"/>
    <n v="25"/>
    <n v="179.53"/>
    <n v="4488.25"/>
    <n v="0.12"/>
    <n v="0.02"/>
    <s v="B"/>
    <n v="179.53"/>
    <s v="Rebate_Error"/>
    <s v=""/>
    <n v="3949.66"/>
    <n v="78.993200000000002"/>
    <s v="Yes"/>
    <b v="1"/>
  </r>
  <r>
    <s v="T202508-01104"/>
    <s v="S023"/>
    <x v="7"/>
    <s v="C0148"/>
    <s v="Customer 148"/>
    <s v="P003"/>
    <s v="Product A3"/>
    <d v="2025-08-09T00:00:00"/>
    <n v="5"/>
    <n v="123.65"/>
    <n v="618.25"/>
    <n v="0.08"/>
    <n v="0.02"/>
    <s v="A"/>
    <n v="123.65"/>
    <s v="Rebate_Error"/>
    <s v=""/>
    <n v="568.79"/>
    <n v="11.3758"/>
    <s v="Yes"/>
    <b v="1"/>
  </r>
  <r>
    <s v="T202508-01105"/>
    <s v="S016"/>
    <x v="6"/>
    <s v="C0197"/>
    <s v="Customer 197"/>
    <s v="P006"/>
    <s v="Product A6"/>
    <d v="2025-08-10T00:00:00"/>
    <n v="3"/>
    <n v="71.86"/>
    <n v="215.58"/>
    <n v="0.05"/>
    <n v="0.02"/>
    <s v="A"/>
    <n v="71.86"/>
    <s v=""/>
    <s v=""/>
    <n v="204.80100000000002"/>
    <n v="4.0960200000000002"/>
    <s v="Yes"/>
    <b v="0"/>
  </r>
  <r>
    <s v="T202508-01106"/>
    <s v="S020"/>
    <x v="2"/>
    <s v="C0140"/>
    <s v="Customer 140"/>
    <s v="P011"/>
    <s v="Product B1"/>
    <d v="2025-08-01T00:00:00"/>
    <n v="7"/>
    <n v="176.7"/>
    <n v="1236.9000000000001"/>
    <n v="0.1"/>
    <n v="0.02"/>
    <s v="B"/>
    <n v="176.7"/>
    <s v=""/>
    <s v=""/>
    <n v="1113.21"/>
    <n v="22.264200000000002"/>
    <s v="Yes"/>
    <b v="0"/>
  </r>
  <r>
    <s v="T202508-01107"/>
    <s v="S023"/>
    <x v="7"/>
    <s v="C0191"/>
    <s v="Customer 191"/>
    <s v="P020"/>
    <s v="Product B10"/>
    <d v="2025-08-17T00:00:00"/>
    <n v="19"/>
    <n v="183.4"/>
    <n v="3484.6"/>
    <n v="0.1"/>
    <n v="0.02"/>
    <s v="B"/>
    <n v="183.4"/>
    <s v=""/>
    <s v=""/>
    <n v="3136.14"/>
    <n v="62.722799999999999"/>
    <s v="Yes"/>
    <b v="0"/>
  </r>
  <r>
    <s v="T202508-01108"/>
    <s v="S004"/>
    <x v="27"/>
    <s v="C0134"/>
    <s v="Customer 134"/>
    <s v="P001"/>
    <s v="Product A1"/>
    <d v="2025-08-07T00:00:00"/>
    <n v="21"/>
    <n v="113.94"/>
    <n v="2392.7399999999998"/>
    <n v="0.05"/>
    <n v="0.02"/>
    <s v="A"/>
    <n v="113.94"/>
    <s v=""/>
    <s v=""/>
    <n v="2273.1029999999996"/>
    <n v="45.462059999999994"/>
    <s v="Yes"/>
    <b v="0"/>
  </r>
  <r>
    <s v="T202508-01109"/>
    <s v="S023"/>
    <x v="7"/>
    <s v="C0206"/>
    <s v="Customer 206"/>
    <s v="P008"/>
    <s v="Product A8"/>
    <d v="2025-08-04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1110"/>
    <s v="S005"/>
    <x v="1"/>
    <s v="C0110"/>
    <s v="Customer 110"/>
    <s v="P017"/>
    <s v="Product B7"/>
    <d v="2025-08-09T00:00:00"/>
    <n v="9"/>
    <n v="144.35"/>
    <n v="1299.1500000000001"/>
    <n v="0.1"/>
    <n v="0.02"/>
    <s v="B"/>
    <n v="144.35"/>
    <s v=""/>
    <s v=""/>
    <n v="1169.2350000000001"/>
    <n v="23.384700000000002"/>
    <s v="Yes"/>
    <b v="0"/>
  </r>
  <r>
    <s v="T202508-01111"/>
    <s v="S028"/>
    <x v="5"/>
    <s v="C0138"/>
    <s v="Customer 138"/>
    <s v="P011"/>
    <s v="Product B1"/>
    <d v="2025-08-20T00:00:00"/>
    <n v="12"/>
    <n v="143.27000000000001"/>
    <n v="1719.24"/>
    <n v="0.1"/>
    <n v="0.02"/>
    <s v="B"/>
    <n v="176.7"/>
    <s v=""/>
    <s v=""/>
    <n v="1547.316"/>
    <n v="30.94632"/>
    <s v="Yes"/>
    <b v="0"/>
  </r>
  <r>
    <s v="T202508-01112"/>
    <s v="S009"/>
    <x v="20"/>
    <s v="C0175"/>
    <s v="Customer 175"/>
    <s v="P010"/>
    <s v="Product A10"/>
    <d v="2025-08-14T00:00:00"/>
    <n v="7"/>
    <n v="130.94"/>
    <n v="916.58"/>
    <n v="0.05"/>
    <n v="0.02"/>
    <s v="A"/>
    <n v="130.94"/>
    <s v=""/>
    <s v=""/>
    <n v="870.75099999999998"/>
    <n v="17.415019999999998"/>
    <s v="Yes"/>
    <b v="0"/>
  </r>
  <r>
    <s v="T202508-01113"/>
    <s v="S018"/>
    <x v="22"/>
    <s v="C0201"/>
    <s v="Customer 201"/>
    <s v="P014"/>
    <s v="Product B4"/>
    <d v="2025-08-12T00:00:00"/>
    <n v="6"/>
    <n v="91.13"/>
    <n v="546.78"/>
    <n v="0.1"/>
    <n v="0.02"/>
    <s v="B"/>
    <n v="91.13"/>
    <s v=""/>
    <s v=""/>
    <n v="492.10199999999998"/>
    <n v="9.842039999999999"/>
    <s v="Yes"/>
    <b v="0"/>
  </r>
  <r>
    <s v="T202508-01114"/>
    <s v="S018"/>
    <x v="22"/>
    <s v="C0143"/>
    <s v="Customer 143"/>
    <s v="P013"/>
    <s v="Product B3"/>
    <d v="2025-08-19T00:00:00"/>
    <n v="10"/>
    <n v="194.87"/>
    <n v="1948.7"/>
    <n v="0.1"/>
    <n v="0.02"/>
    <s v="B"/>
    <n v="194.87"/>
    <s v=""/>
    <s v=""/>
    <n v="1753.83"/>
    <n v="35.076599999999999"/>
    <s v="Yes"/>
    <b v="0"/>
  </r>
  <r>
    <s v="T202508-01115"/>
    <s v="S012"/>
    <x v="24"/>
    <s v="C0199"/>
    <s v="Customer 199"/>
    <s v="P018"/>
    <s v="Product B8"/>
    <d v="2025-08-05T00:00:00"/>
    <n v="24"/>
    <n v="125.42"/>
    <n v="3010.08"/>
    <n v="0.1"/>
    <n v="0.02"/>
    <s v="B"/>
    <n v="125.42"/>
    <s v=""/>
    <s v=""/>
    <n v="2709.0720000000001"/>
    <n v="54.181440000000002"/>
    <s v="Yes"/>
    <b v="0"/>
  </r>
  <r>
    <s v="T202508-01116"/>
    <s v="S028"/>
    <x v="5"/>
    <s v="C0169"/>
    <s v="Customer 169"/>
    <s v="P003"/>
    <s v="Product A3"/>
    <d v="2025-08-15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1117"/>
    <s v="S026"/>
    <x v="21"/>
    <s v="C0180"/>
    <s v="Customer 180"/>
    <s v="P028"/>
    <s v="Product C8"/>
    <d v="2025-08-07T00:00:00"/>
    <n v="4"/>
    <n v="88.32"/>
    <n v="353.28"/>
    <n v="0"/>
    <n v="0.02"/>
    <s v="C"/>
    <n v="88.32"/>
    <s v=""/>
    <s v=""/>
    <n v="353.28"/>
    <n v="7.0655999999999999"/>
    <s v="Yes"/>
    <b v="0"/>
  </r>
  <r>
    <s v="T202508-01118"/>
    <s v="S017"/>
    <x v="28"/>
    <s v="C0103"/>
    <s v="Customer 103"/>
    <s v="P020"/>
    <s v="Product B10"/>
    <d v="2025-08-20T00:00:00"/>
    <n v="18"/>
    <n v="183.4"/>
    <n v="3301.2"/>
    <n v="0.1"/>
    <n v="0.02"/>
    <s v="B"/>
    <n v="183.4"/>
    <s v=""/>
    <s v=""/>
    <n v="2971.08"/>
    <n v="59.421599999999998"/>
    <s v="Yes"/>
    <b v="0"/>
  </r>
  <r>
    <s v="T202508-01119"/>
    <s v="S023"/>
    <x v="7"/>
    <s v="C0176"/>
    <s v=" Customer 176 "/>
    <s v="P018"/>
    <s v="Product B8"/>
    <d v="2025-08-13T00:00:00"/>
    <n v="6"/>
    <n v="125.42"/>
    <n v="752.52"/>
    <n v="0.12"/>
    <n v="0.02"/>
    <s v="B"/>
    <n v="125.42"/>
    <s v="Rebate_Error"/>
    <s v=""/>
    <n v="662.21759999999995"/>
    <n v="13.244351999999999"/>
    <s v="Yes"/>
    <b v="1"/>
  </r>
  <r>
    <s v="T202508-01120"/>
    <s v="S021"/>
    <x v="18"/>
    <s v="C0002"/>
    <s v="Customer 2"/>
    <s v="P021"/>
    <s v="Product C1"/>
    <d v="2025-08-16T00:00:00"/>
    <n v="5"/>
    <n v="93.41"/>
    <n v="467.05"/>
    <n v="0.02"/>
    <n v="0.02"/>
    <s v="C"/>
    <n v="93.41"/>
    <s v="Rebate_Error"/>
    <s v=""/>
    <n v="457.709"/>
    <n v="9.1541800000000002"/>
    <s v="Yes"/>
    <b v="1"/>
  </r>
  <r>
    <s v="T202508-01121"/>
    <s v="S030"/>
    <x v="4"/>
    <s v="C0154"/>
    <s v="Customer 154"/>
    <s v="P011"/>
    <s v="Product B1"/>
    <d v="2025-08-09T00:00:00"/>
    <n v="3"/>
    <n v="176.7"/>
    <n v="530.1"/>
    <n v="0.1"/>
    <n v="0.02"/>
    <s v="B"/>
    <n v="176.7"/>
    <s v=""/>
    <s v=""/>
    <n v="477.09000000000003"/>
    <n v="9.5418000000000003"/>
    <s v="Yes"/>
    <b v="0"/>
  </r>
  <r>
    <s v="T202508-01122"/>
    <s v="S008"/>
    <x v="13"/>
    <s v="C0095"/>
    <s v="Customer 95"/>
    <s v="P003"/>
    <s v="Product A3"/>
    <d v="2025-08-24T00:00:00"/>
    <n v="2"/>
    <n v="123.65"/>
    <n v="247.3"/>
    <n v="0.05"/>
    <n v="0.02"/>
    <s v="A"/>
    <n v="123.65"/>
    <s v=""/>
    <s v=""/>
    <n v="234.935"/>
    <n v="4.6987000000000005"/>
    <s v="Yes"/>
    <b v="0"/>
  </r>
  <r>
    <s v="T202508-01123"/>
    <s v="S013"/>
    <x v="9"/>
    <s v="C0103"/>
    <s v="Customer 103"/>
    <s v="P016"/>
    <s v="Product B6"/>
    <d v="2025-08-10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124"/>
    <s v="S023"/>
    <x v="7"/>
    <s v="C0153"/>
    <s v="Customer 153"/>
    <s v="P002"/>
    <s v="Product A2"/>
    <d v="2025-08-27T00:00:00"/>
    <n v="25"/>
    <n v="77.5"/>
    <n v="1937.5"/>
    <n v="0.05"/>
    <n v="0.02"/>
    <s v="A"/>
    <n v="77.5"/>
    <s v=""/>
    <s v=""/>
    <n v="1840.625"/>
    <n v="36.8125"/>
    <s v="Yes"/>
    <b v="0"/>
  </r>
  <r>
    <s v="T202508-01125"/>
    <s v="S006"/>
    <x v="17"/>
    <s v="C0164"/>
    <s v="Customer 164  "/>
    <s v="P013"/>
    <s v="Product B3"/>
    <d v="2025-08-07T00:00:00"/>
    <n v="1"/>
    <n v="194.87"/>
    <n v="194.87"/>
    <n v="0.1"/>
    <n v="0.02"/>
    <s v="B"/>
    <n v="194.87"/>
    <s v=""/>
    <s v=""/>
    <n v="175.38300000000001"/>
    <n v="3.5076600000000004"/>
    <s v="Yes"/>
    <b v="0"/>
  </r>
  <r>
    <s v="T202508-01126"/>
    <s v="S028"/>
    <x v="5"/>
    <s v="C0169"/>
    <s v="Customer 169"/>
    <s v="P027"/>
    <s v="Product C7"/>
    <d v="2025-08-10T00:00:00"/>
    <n v="17"/>
    <n v="54.03"/>
    <n v="918.51"/>
    <n v="0"/>
    <n v="0.02"/>
    <s v="C"/>
    <n v="54.03"/>
    <s v=""/>
    <s v=""/>
    <n v="918.51"/>
    <n v="18.370200000000001"/>
    <s v="Yes"/>
    <b v="0"/>
  </r>
  <r>
    <s v="T202508-01127"/>
    <s v="S007"/>
    <x v="25"/>
    <s v="C0009"/>
    <s v="Customer 9"/>
    <s v="P020"/>
    <s v="Product B10"/>
    <d v="2025-08-17T00:00:00"/>
    <n v="17"/>
    <n v="183.4"/>
    <n v="3117.8"/>
    <n v="0.15"/>
    <n v="0.02"/>
    <s v="B"/>
    <n v="183.4"/>
    <s v="Rebate_Error"/>
    <s v=""/>
    <n v="2650.13"/>
    <n v="53.002600000000001"/>
    <s v="Yes"/>
    <b v="1"/>
  </r>
  <r>
    <s v="T202508-01128"/>
    <s v="S023"/>
    <x v="7"/>
    <s v="C0060"/>
    <s v="Customer 60"/>
    <s v="P016"/>
    <s v="Product B6"/>
    <d v="2025-08-02T00:00:00"/>
    <n v="22"/>
    <n v="176.86"/>
    <n v="3890.92"/>
    <n v="0.1"/>
    <n v="0.02"/>
    <s v="B"/>
    <n v="176.86"/>
    <s v=""/>
    <s v=""/>
    <n v="3501.828"/>
    <n v="70.036559999999994"/>
    <s v="Yes"/>
    <b v="0"/>
  </r>
  <r>
    <s v="T202508-01129"/>
    <s v="S012"/>
    <x v="24"/>
    <s v="C0062"/>
    <s v="Customer 62"/>
    <s v="P017"/>
    <s v="Product B7"/>
    <d v="2025-08-03T00:00:00"/>
    <n v="6"/>
    <n v="144.35"/>
    <n v="866.1"/>
    <n v="0.1"/>
    <n v="0.02"/>
    <s v="B"/>
    <n v="144.35"/>
    <s v=""/>
    <s v=""/>
    <n v="779.49"/>
    <n v="15.5898"/>
    <s v="Yes"/>
    <b v="0"/>
  </r>
  <r>
    <s v="T202508-01130"/>
    <s v="S009"/>
    <x v="20"/>
    <s v="C0200"/>
    <s v="Customer 200"/>
    <s v="P010"/>
    <s v="Product A10"/>
    <d v="2025-08-13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1131"/>
    <s v="S013"/>
    <x v="9"/>
    <s v="C0151"/>
    <s v="Customer 151"/>
    <s v="P006"/>
    <s v="Product A6"/>
    <s v="08-24-25"/>
    <n v="1"/>
    <n v="71.86"/>
    <n v="71.86"/>
    <n v="0.05"/>
    <n v="0.02"/>
    <s v="A"/>
    <n v="71.86"/>
    <s v=""/>
    <s v=""/>
    <n v="68.266999999999996"/>
    <n v="1.36534"/>
    <s v="Yes"/>
    <b v="0"/>
  </r>
  <r>
    <s v="T202508-01132"/>
    <s v="S023"/>
    <x v="7"/>
    <s v="C0018"/>
    <s v="Customer 18"/>
    <s v="P026"/>
    <s v="Product C6"/>
    <d v="2025-08-10T00:00:00"/>
    <n v="18"/>
    <n v="63.32"/>
    <n v="1139.76"/>
    <n v="0"/>
    <n v="0.02"/>
    <s v="C"/>
    <n v="63.32"/>
    <s v=""/>
    <s v=""/>
    <n v="1139.76"/>
    <n v="22.795200000000001"/>
    <s v="Yes"/>
    <b v="0"/>
  </r>
  <r>
    <s v="T202508-01133"/>
    <s v="S024"/>
    <x v="12"/>
    <s v="C0213"/>
    <s v=" Customer 213 "/>
    <s v="P014"/>
    <s v="Product B4"/>
    <d v="2025-08-12T00:00:00"/>
    <n v="19"/>
    <n v="91.13"/>
    <n v="1731.47"/>
    <n v="0.1"/>
    <n v="0.02"/>
    <s v="B"/>
    <n v="91.13"/>
    <s v=""/>
    <s v=""/>
    <n v="1558.3230000000001"/>
    <n v="31.166460000000004"/>
    <s v="Yes"/>
    <b v="0"/>
  </r>
  <r>
    <s v="T202508-01134"/>
    <s v="S012"/>
    <x v="24"/>
    <s v="C0209"/>
    <s v="Customer 209"/>
    <s v="P007"/>
    <s v="Product A7"/>
    <d v="2025-08-31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135"/>
    <s v="S007"/>
    <x v="25"/>
    <s v="C0117"/>
    <s v="Customer 117"/>
    <s v="P027"/>
    <s v="Product C7"/>
    <d v="2025-08-01T00:00:00"/>
    <n v="19"/>
    <n v="54.03"/>
    <n v="1026.57"/>
    <n v="0"/>
    <n v="0.02"/>
    <s v="C"/>
    <n v="54.03"/>
    <s v=""/>
    <s v=""/>
    <n v="1026.57"/>
    <n v="20.531399999999998"/>
    <s v="Yes"/>
    <b v="0"/>
  </r>
  <r>
    <s v="T202508-01136"/>
    <s v="S009"/>
    <x v="20"/>
    <s v="C0045"/>
    <s v="Customer 45"/>
    <s v="P011"/>
    <s v="Product B1"/>
    <d v="2025-08-18T00:00:00"/>
    <n v="4"/>
    <n v="176.7"/>
    <n v="706.8"/>
    <n v="0.1"/>
    <n v="0.02"/>
    <s v="B"/>
    <n v="176.7"/>
    <s v=""/>
    <s v=""/>
    <n v="636.12"/>
    <n v="12.7224"/>
    <s v="Yes"/>
    <b v="0"/>
  </r>
  <r>
    <s v="T202508-01137"/>
    <s v="S003"/>
    <x v="29"/>
    <s v="C0129"/>
    <s v="Customer 129"/>
    <s v="P008"/>
    <s v="Product A8"/>
    <d v="2025-08-26T00:00:00"/>
    <n v="4"/>
    <n v="114.99"/>
    <n v="459.96"/>
    <n v="0.08"/>
    <n v="0.02"/>
    <s v="A"/>
    <n v="114.99"/>
    <s v="Rebate_Error"/>
    <s v=""/>
    <n v="423.16319999999996"/>
    <n v="8.4632639999999988"/>
    <s v="Yes"/>
    <b v="1"/>
  </r>
  <r>
    <s v="T202508-01138"/>
    <s v="S017"/>
    <x v="28"/>
    <s v="C0066"/>
    <s v="Customer 66"/>
    <s v="P024"/>
    <s v="Product C4"/>
    <d v="2025-08-09T00:00:00"/>
    <n v="19"/>
    <n v="39.090000000000003"/>
    <n v="742.71"/>
    <n v="0"/>
    <n v="0.02"/>
    <s v="C"/>
    <n v="39.090000000000003"/>
    <s v=""/>
    <s v=""/>
    <n v="742.71"/>
    <n v="14.854200000000001"/>
    <s v="Yes"/>
    <b v="0"/>
  </r>
  <r>
    <s v="T202508-01139"/>
    <s v="S023"/>
    <x v="7"/>
    <s v="C0114"/>
    <s v="Customer 114"/>
    <s v="P029"/>
    <s v="Product C9"/>
    <d v="2025-08-16T00:00:00"/>
    <n v="19"/>
    <n v="45.4"/>
    <n v="862.6"/>
    <n v="0"/>
    <n v="0.02"/>
    <s v="C"/>
    <n v="45.4"/>
    <s v=""/>
    <s v=""/>
    <n v="862.6"/>
    <n v="17.252000000000002"/>
    <s v="Yes"/>
    <b v="0"/>
  </r>
  <r>
    <s v="T202508-01140"/>
    <s v="S025"/>
    <x v="11"/>
    <s v="C0063"/>
    <s v="Customer 63"/>
    <s v="P019"/>
    <s v="Product B9"/>
    <d v="2025-08-15T00:00:00"/>
    <n v="25"/>
    <n v="179.53"/>
    <n v="4488.25"/>
    <n v="0.1"/>
    <n v="0.02"/>
    <s v="B"/>
    <n v="179.53"/>
    <s v=""/>
    <s v=""/>
    <n v="4039.4250000000002"/>
    <n v="80.788499999999999"/>
    <s v="Yes"/>
    <b v="0"/>
  </r>
  <r>
    <s v="T202508-01141"/>
    <s v="S022"/>
    <x v="19"/>
    <s v="C0118"/>
    <s v="Customer 118"/>
    <s v="P025"/>
    <s v="Product C5"/>
    <d v="2025-08-16T00:00:00"/>
    <n v="1"/>
    <n v="87.21"/>
    <n v="87.21"/>
    <n v="0"/>
    <n v="0.02"/>
    <s v="C"/>
    <n v="87.21"/>
    <s v=""/>
    <s v=""/>
    <n v="87.21"/>
    <n v="1.7442"/>
    <s v="Yes"/>
    <b v="0"/>
  </r>
  <r>
    <s v="T202508-01142"/>
    <s v="S004"/>
    <x v="27"/>
    <s v="C0067"/>
    <s v="Customer 67"/>
    <s v="P002"/>
    <s v="Product A2"/>
    <d v="2025-08-26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1143"/>
    <s v="S008"/>
    <x v="13"/>
    <s v="C0174"/>
    <s v="Customer 174"/>
    <s v="P018"/>
    <s v="Product B8"/>
    <d v="2025-08-14T00:00:00"/>
    <n v="11"/>
    <n v="125.42"/>
    <n v="1379.62"/>
    <n v="0.1"/>
    <n v="0.02"/>
    <s v="B"/>
    <n v="125.42"/>
    <s v=""/>
    <s v=""/>
    <n v="1241.6579999999999"/>
    <n v="24.833159999999999"/>
    <s v="Yes"/>
    <b v="0"/>
  </r>
  <r>
    <s v="T202508-01144"/>
    <s v="S012"/>
    <x v="24"/>
    <s v="C0133"/>
    <s v="Customer 133"/>
    <s v="P014"/>
    <s v="Product B4"/>
    <d v="2025-08-27T00:00:00"/>
    <n v="23"/>
    <n v="91.13"/>
    <n v="2095.9899999999998"/>
    <n v="0.1"/>
    <n v="0.02"/>
    <s v="B"/>
    <n v="91.13"/>
    <s v=""/>
    <s v=""/>
    <n v="1886.3909999999998"/>
    <n v="37.727820000000001"/>
    <s v="Yes"/>
    <b v="0"/>
  </r>
  <r>
    <s v="T202508-01145"/>
    <s v="S009"/>
    <x v="20"/>
    <s v="C0064"/>
    <s v="Customer 64"/>
    <s v="P008"/>
    <s v="Product A8"/>
    <d v="2025-08-22T00:00:00"/>
    <n v="13"/>
    <n v="114.99"/>
    <n v="1494.87"/>
    <n v="0.09"/>
    <n v="0.02"/>
    <s v="A"/>
    <n v="114.99"/>
    <s v="Rebate_Error"/>
    <s v=""/>
    <n v="1360.3317"/>
    <n v="27.206634000000001"/>
    <s v="Yes"/>
    <b v="1"/>
  </r>
  <r>
    <s v="T202508-01146"/>
    <s v="S024"/>
    <x v="12"/>
    <s v="C0211"/>
    <s v="Customer 211"/>
    <s v="P009"/>
    <s v="Product A9"/>
    <d v="2025-08-30T00:00:00"/>
    <n v="18"/>
    <n v="72.040000000000006"/>
    <n v="1296.72"/>
    <n v="0.05"/>
    <n v="0.02"/>
    <s v="A"/>
    <n v="72.040000000000006"/>
    <s v=""/>
    <s v=""/>
    <n v="1231.884"/>
    <n v="24.63768"/>
    <s v="Yes"/>
    <b v="0"/>
  </r>
  <r>
    <s v="T202508-01147"/>
    <s v="S006"/>
    <x v="17"/>
    <s v="C0122"/>
    <s v="Customer 122"/>
    <s v="P008"/>
    <s v="Product A8"/>
    <d v="2025-08-29T00:00:00"/>
    <n v="7"/>
    <n v="114.99"/>
    <n v="804.93"/>
    <n v="0.05"/>
    <n v="0.02"/>
    <s v="A"/>
    <n v="114.99"/>
    <s v=""/>
    <s v=""/>
    <n v="764.68349999999998"/>
    <n v="15.293670000000001"/>
    <s v="Yes"/>
    <b v="0"/>
  </r>
  <r>
    <s v="T202508-01148"/>
    <s v="S019"/>
    <x v="15"/>
    <s v="C0069"/>
    <s v=" Customer 69 "/>
    <s v="P005"/>
    <s v="Product A5"/>
    <d v="2025-08-22T00:00:00"/>
    <n v="24"/>
    <n v="92.19"/>
    <n v="2212.56"/>
    <n v="0.05"/>
    <n v="0.02"/>
    <s v="A"/>
    <n v="92.19"/>
    <s v=""/>
    <s v=""/>
    <n v="2101.9319999999998"/>
    <n v="42.038639999999994"/>
    <s v="Yes"/>
    <b v="0"/>
  </r>
  <r>
    <s v="T202508-01149"/>
    <s v="S030"/>
    <x v="4"/>
    <s v="C0049"/>
    <s v="Customer 49"/>
    <s v="P013"/>
    <s v="Product B3"/>
    <d v="2025-08-08T00:00:00"/>
    <n v="7"/>
    <n v="194.87"/>
    <n v="1364.09"/>
    <n v="0.1"/>
    <n v="0.02"/>
    <s v="B"/>
    <n v="194.87"/>
    <s v=""/>
    <s v=""/>
    <n v="1227.681"/>
    <n v="24.553620000000002"/>
    <s v="Yes"/>
    <b v="0"/>
  </r>
  <r>
    <s v="T202508-01150"/>
    <s v="S024"/>
    <x v="12"/>
    <s v="C0062"/>
    <s v="Customer 62"/>
    <s v="P024"/>
    <s v="Product C4"/>
    <d v="2025-08-08T00:00:00"/>
    <n v="7"/>
    <n v="39.090000000000003"/>
    <n v="273.63"/>
    <n v="0"/>
    <n v="0.02"/>
    <s v="C"/>
    <n v="39.090000000000003"/>
    <s v=""/>
    <s v=""/>
    <n v="273.63"/>
    <n v="5.4725999999999999"/>
    <s v="Yes"/>
    <b v="0"/>
  </r>
  <r>
    <s v="T202508-01151"/>
    <s v="S007"/>
    <x v="25"/>
    <s v="C0214"/>
    <s v="Customer 214"/>
    <s v="P007"/>
    <s v="Product A7"/>
    <d v="2025-08-12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152"/>
    <s v="S005"/>
    <x v="1"/>
    <s v="C0200"/>
    <s v="Customer 200"/>
    <s v="P003"/>
    <s v="Product A3"/>
    <d v="2025-08-22T00:00:00"/>
    <n v="3"/>
    <n v="123.65"/>
    <n v="370.95"/>
    <n v="0.05"/>
    <n v="0.02"/>
    <s v="A"/>
    <n v="123.65"/>
    <s v=""/>
    <s v=""/>
    <n v="352.40249999999997"/>
    <n v="7.0480499999999999"/>
    <s v="Yes"/>
    <b v="0"/>
  </r>
  <r>
    <s v="T202508-01153"/>
    <s v="S022"/>
    <x v="19"/>
    <s v="C0127"/>
    <s v="Customer 127"/>
    <s v="P016"/>
    <s v="Product B6"/>
    <d v="2025-08-28T00:00:00"/>
    <n v="25"/>
    <n v="176.86"/>
    <n v="4421.5"/>
    <n v="0.15"/>
    <n v="0.02"/>
    <s v="B"/>
    <n v="176.86"/>
    <s v="Rebate_Error"/>
    <s v=""/>
    <n v="3758.2750000000001"/>
    <n v="75.165500000000009"/>
    <s v="Yes"/>
    <b v="1"/>
  </r>
  <r>
    <s v="T202508-01154"/>
    <s v="S018"/>
    <x v="22"/>
    <s v="C0011"/>
    <s v="Customer 11"/>
    <s v="P023"/>
    <s v="Product C3"/>
    <d v="2025-08-20T00:00:00"/>
    <n v="12"/>
    <n v="37.18"/>
    <n v="446.16"/>
    <n v="0"/>
    <n v="0.02"/>
    <s v="C"/>
    <n v="37.18"/>
    <s v=""/>
    <s v=""/>
    <n v="446.16"/>
    <n v="8.9232000000000014"/>
    <s v="Yes"/>
    <b v="0"/>
  </r>
  <r>
    <s v="T202508-01155"/>
    <s v="S011"/>
    <x v="16"/>
    <s v="C0127"/>
    <s v="Customer 127  "/>
    <s v="P025"/>
    <s v="Product C5"/>
    <d v="2025-08-28T00:00:00"/>
    <n v="19"/>
    <n v="64.23"/>
    <n v="1220.3699999999999"/>
    <n v="0"/>
    <n v="0.02"/>
    <s v="C"/>
    <n v="87.21"/>
    <s v=""/>
    <s v="Price_Breach"/>
    <n v="1220.3699999999999"/>
    <n v="24.407399999999999"/>
    <s v="Yes"/>
    <b v="1"/>
  </r>
  <r>
    <s v="T202508-01156"/>
    <s v="S009"/>
    <x v="20"/>
    <s v="C0126"/>
    <s v="Customer 126"/>
    <s v="P005"/>
    <s v="Product A5"/>
    <d v="2025-08-30T00:00:00"/>
    <n v="25"/>
    <n v="79.02"/>
    <n v="1975.5"/>
    <n v="0.05"/>
    <n v="0.02"/>
    <s v="A"/>
    <n v="92.19"/>
    <s v=""/>
    <s v=""/>
    <n v="1876.7249999999999"/>
    <n v="37.534500000000001"/>
    <s v="Yes"/>
    <b v="0"/>
  </r>
  <r>
    <s v="T202508-01157"/>
    <s v="S017"/>
    <x v="28"/>
    <s v="C0072"/>
    <s v="Customer 72"/>
    <s v="P010"/>
    <s v="Product A10"/>
    <d v="2025-08-19T00:00:00"/>
    <n v="25"/>
    <n v="130.94"/>
    <n v="3273.5"/>
    <n v="0.05"/>
    <n v="0.02"/>
    <s v="A"/>
    <n v="130.94"/>
    <s v=""/>
    <s v=""/>
    <n v="3109.8249999999998"/>
    <n v="62.1965"/>
    <s v="Yes"/>
    <b v="0"/>
  </r>
  <r>
    <s v="T202508-01158"/>
    <s v="S005"/>
    <x v="1"/>
    <s v="C0014"/>
    <s v="Customer 14"/>
    <s v="P014"/>
    <s v="Product B4"/>
    <d v="2025-08-16T00:00:00"/>
    <n v="14"/>
    <n v="91.13"/>
    <n v="1275.82"/>
    <n v="0.1"/>
    <n v="0.02"/>
    <s v="B"/>
    <n v="91.13"/>
    <s v=""/>
    <s v=""/>
    <n v="1148.2379999999998"/>
    <n v="22.964759999999998"/>
    <s v="Yes"/>
    <b v="0"/>
  </r>
  <r>
    <s v="T202508-01159"/>
    <s v="S018"/>
    <x v="22"/>
    <s v="C0009"/>
    <s v="Customer 9"/>
    <s v="P013"/>
    <s v="Product B3"/>
    <d v="2025-08-28T00:00:00"/>
    <n v="13"/>
    <n v="194.87"/>
    <n v="2533.31"/>
    <n v="0.1"/>
    <n v="0.02"/>
    <s v="B"/>
    <n v="194.87"/>
    <s v=""/>
    <s v=""/>
    <n v="2279.9789999999998"/>
    <n v="45.599579999999996"/>
    <s v="Yes"/>
    <b v="0"/>
  </r>
  <r>
    <s v="T202508-01160"/>
    <s v="S022"/>
    <x v="19"/>
    <s v="C0199"/>
    <s v="Customer 199"/>
    <s v="P005"/>
    <s v="Product A5"/>
    <d v="2025-08-23T00:00:00"/>
    <n v="4"/>
    <n v="92.19"/>
    <n v="368.76"/>
    <n v="0.05"/>
    <n v="0.02"/>
    <s v="A"/>
    <n v="92.19"/>
    <s v=""/>
    <s v=""/>
    <n v="350.322"/>
    <n v="7.0064400000000004"/>
    <s v="Yes"/>
    <b v="0"/>
  </r>
  <r>
    <s v="T202508-01161"/>
    <s v="S017"/>
    <x v="28"/>
    <s v="C0118"/>
    <s v="Customer 118"/>
    <s v="P008"/>
    <s v="Product A8"/>
    <d v="2025-08-01T00:00:00"/>
    <n v="1"/>
    <n v="114.99"/>
    <n v="114.99"/>
    <n v="0.05"/>
    <n v="0.02"/>
    <s v="A"/>
    <n v="114.99"/>
    <s v=""/>
    <s v=""/>
    <n v="109.2405"/>
    <n v="2.1848100000000001"/>
    <s v="Yes"/>
    <b v="0"/>
  </r>
  <r>
    <s v="T202508-01162"/>
    <s v="S022"/>
    <x v="19"/>
    <s v="C0054"/>
    <s v="Customer 54"/>
    <s v="P010"/>
    <s v="Product A10"/>
    <d v="2025-08-11T00:00:00"/>
    <n v="4"/>
    <n v="130.94"/>
    <n v="523.76"/>
    <n v="0.05"/>
    <n v="0.02"/>
    <s v="A"/>
    <n v="130.94"/>
    <s v=""/>
    <s v=""/>
    <n v="497.572"/>
    <n v="9.9514399999999998"/>
    <s v="Yes"/>
    <b v="0"/>
  </r>
  <r>
    <s v="T202508-01163"/>
    <s v="S012"/>
    <x v="24"/>
    <s v="C0157"/>
    <s v=" Customer 157 "/>
    <s v="P024"/>
    <s v="Product C4"/>
    <d v="2025-08-18T00:00:00"/>
    <n v="6"/>
    <n v="39.090000000000003"/>
    <n v="234.54"/>
    <n v="0"/>
    <n v="0.02"/>
    <s v="C"/>
    <n v="39.090000000000003"/>
    <s v=""/>
    <s v=""/>
    <n v="234.54"/>
    <n v="4.6908000000000003"/>
    <s v="Yes"/>
    <b v="0"/>
  </r>
  <r>
    <s v="T202508-01164"/>
    <s v="S009"/>
    <x v="20"/>
    <s v="C0061"/>
    <s v="Customer 61  "/>
    <s v="P007"/>
    <s v="Product A7"/>
    <d v="2025-08-11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165"/>
    <s v="S012"/>
    <x v="24"/>
    <s v="C0048"/>
    <s v="Customer 48"/>
    <s v="P013"/>
    <s v="Product B3"/>
    <d v="2025-08-14T00:00:00"/>
    <n v="7"/>
    <n v="194.87"/>
    <n v="1364.09"/>
    <n v="0.1"/>
    <n v="0.02"/>
    <s v="B"/>
    <n v="194.87"/>
    <s v=""/>
    <s v=""/>
    <n v="1227.681"/>
    <n v="24.553620000000002"/>
    <s v="Yes"/>
    <b v="0"/>
  </r>
  <r>
    <s v="T202508-01166"/>
    <s v="S023"/>
    <x v="7"/>
    <s v="C0193"/>
    <s v="Customer 193"/>
    <s v="P010"/>
    <s v="Product A10"/>
    <d v="2025-08-09T00:00:00"/>
    <n v="13"/>
    <n v="130.94"/>
    <n v="1702.22"/>
    <n v="0.05"/>
    <n v="0.02"/>
    <s v="A"/>
    <n v="130.94"/>
    <s v=""/>
    <s v=""/>
    <n v="1617.1089999999999"/>
    <n v="32.342179999999999"/>
    <s v="Yes"/>
    <b v="0"/>
  </r>
  <r>
    <s v="T202508-01167"/>
    <s v="S015"/>
    <x v="26"/>
    <s v="C0047"/>
    <s v="Customer 47"/>
    <s v="P015"/>
    <s v="Product B5"/>
    <d v="2025-08-22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1168"/>
    <s v="S008"/>
    <x v="13"/>
    <s v="C0209"/>
    <s v="Customer 209"/>
    <s v="P003"/>
    <s v="Product A3"/>
    <d v="2025-08-26T00:00:00"/>
    <n v="9"/>
    <n v="123.65"/>
    <n v="1112.8499999999999"/>
    <n v="0.05"/>
    <n v="0.02"/>
    <s v="A"/>
    <n v="123.65"/>
    <s v=""/>
    <s v=""/>
    <n v="1057.2075"/>
    <n v="21.14415"/>
    <s v="Yes"/>
    <b v="0"/>
  </r>
  <r>
    <s v="T202508-01169"/>
    <s v="S008"/>
    <x v="13"/>
    <s v="C0143"/>
    <s v="Customer 143"/>
    <s v="P011"/>
    <s v="Product B1"/>
    <d v="2025-08-07T00:00:00"/>
    <n v="13"/>
    <n v="176.7"/>
    <n v="2297.1"/>
    <n v="0.12"/>
    <n v="0.02"/>
    <s v="B"/>
    <n v="176.7"/>
    <s v="Rebate_Error"/>
    <s v=""/>
    <n v="2021.4479999999999"/>
    <n v="40.428959999999996"/>
    <s v="Yes"/>
    <b v="1"/>
  </r>
  <r>
    <s v="T202508-01170"/>
    <s v="S005"/>
    <x v="1"/>
    <s v="C0205"/>
    <s v="Customer 205"/>
    <s v="P028"/>
    <s v="Product C8"/>
    <d v="2025-08-16T00:00:00"/>
    <n v="5"/>
    <n v="88.32"/>
    <n v="441.6"/>
    <n v="0"/>
    <n v="0.02"/>
    <s v="C"/>
    <n v="88.32"/>
    <s v=""/>
    <s v=""/>
    <n v="441.6"/>
    <n v="8.8320000000000007"/>
    <s v="Yes"/>
    <b v="0"/>
  </r>
  <r>
    <s v="T202508-01171"/>
    <s v="S026"/>
    <x v="21"/>
    <s v="C0003"/>
    <s v="Customer 3"/>
    <s v="P005"/>
    <s v="Product A5"/>
    <d v="2025-08-05T00:00:00"/>
    <n v="16"/>
    <n v="92.19"/>
    <n v="1475.04"/>
    <n v="0.05"/>
    <n v="0.02"/>
    <s v="A"/>
    <n v="92.19"/>
    <s v=""/>
    <s v=""/>
    <n v="1401.288"/>
    <n v="28.025760000000002"/>
    <s v="Yes"/>
    <b v="0"/>
  </r>
  <r>
    <s v="T202508-01172"/>
    <s v="S029"/>
    <x v="8"/>
    <s v="C0218"/>
    <s v="Customer 218"/>
    <s v="P016"/>
    <s v="Product B6"/>
    <d v="2025-08-24T00:00:00"/>
    <n v="18"/>
    <n v="176.86"/>
    <n v="3183.48"/>
    <n v="0.1"/>
    <n v="0.02"/>
    <s v="B"/>
    <n v="176.86"/>
    <s v=""/>
    <s v=""/>
    <n v="2865.1320000000001"/>
    <n v="57.302640000000004"/>
    <s v="Yes"/>
    <b v="0"/>
  </r>
  <r>
    <s v="T202508-01173"/>
    <s v="S011"/>
    <x v="16"/>
    <s v="C0202"/>
    <s v="Customer 202"/>
    <s v="P013"/>
    <s v="Product B3"/>
    <d v="2025-08-18T00:00:00"/>
    <n v="9"/>
    <n v="194.87"/>
    <n v="1753.83"/>
    <n v="0.1"/>
    <n v="0.02"/>
    <s v="B"/>
    <n v="194.87"/>
    <s v=""/>
    <s v=""/>
    <n v="1578.4469999999999"/>
    <n v="31.568939999999998"/>
    <s v="Yes"/>
    <b v="0"/>
  </r>
  <r>
    <s v="T202508-01174"/>
    <s v="S028"/>
    <x v="5"/>
    <s v="C0146"/>
    <s v="Customer 146"/>
    <s v="P002"/>
    <s v="Product A2"/>
    <s v="08-23-25"/>
    <n v="4"/>
    <n v="77.5"/>
    <n v="310"/>
    <n v="0.05"/>
    <n v="0.02"/>
    <s v="A"/>
    <n v="77.5"/>
    <s v=""/>
    <s v=""/>
    <n v="294.5"/>
    <n v="5.89"/>
    <s v="Yes"/>
    <b v="0"/>
  </r>
  <r>
    <s v="T202508-01175"/>
    <s v="S006"/>
    <x v="17"/>
    <s v="C0016"/>
    <s v="Customer 16"/>
    <s v="P006"/>
    <s v="Product A6"/>
    <d v="2025-08-16T00:00:00"/>
    <n v="9"/>
    <n v="62.34"/>
    <n v="561.05999999999995"/>
    <n v="0.05"/>
    <n v="0.02"/>
    <s v="A"/>
    <n v="71.86"/>
    <s v=""/>
    <s v=""/>
    <n v="533.00699999999995"/>
    <n v="10.660139999999998"/>
    <s v="Yes"/>
    <b v="0"/>
  </r>
  <r>
    <s v="T202508-01176"/>
    <s v="S027"/>
    <x v="3"/>
    <s v="C0162"/>
    <s v="Customer 162"/>
    <s v="P003"/>
    <s v="Product A3"/>
    <d v="2025-08-11T00:00:00"/>
    <n v="24"/>
    <n v="107.15"/>
    <n v="2571.6"/>
    <n v="0.05"/>
    <n v="0.02"/>
    <s v="A"/>
    <n v="123.65"/>
    <s v=""/>
    <s v=""/>
    <n v="2443.02"/>
    <n v="48.860399999999998"/>
    <s v="Yes"/>
    <b v="0"/>
  </r>
  <r>
    <s v="T202508-01177"/>
    <s v="S009"/>
    <x v="20"/>
    <s v="C0093"/>
    <s v="Customer 93"/>
    <s v="P010"/>
    <s v="Product A10"/>
    <d v="2025-08-30T00:00:00"/>
    <n v="18"/>
    <n v="130.94"/>
    <n v="2356.92"/>
    <n v="0.05"/>
    <n v="0.02"/>
    <s v="A"/>
    <n v="130.94"/>
    <s v=""/>
    <s v=""/>
    <n v="2239.0740000000001"/>
    <n v="44.781480000000002"/>
    <s v="Yes"/>
    <b v="0"/>
  </r>
  <r>
    <s v="T202508-01178"/>
    <s v="S026"/>
    <x v="21"/>
    <s v="C0066"/>
    <s v="Customer 66"/>
    <s v="P009"/>
    <s v="Product A9"/>
    <d v="2025-08-04T00:00:00"/>
    <n v="14"/>
    <n v="72.040000000000006"/>
    <n v="1008.56"/>
    <n v="0.05"/>
    <n v="0.02"/>
    <s v="A"/>
    <n v="72.040000000000006"/>
    <s v=""/>
    <s v=""/>
    <n v="958.13199999999995"/>
    <n v="19.16264"/>
    <s v="Yes"/>
    <b v="0"/>
  </r>
  <r>
    <s v="T202508-01179"/>
    <s v="S012"/>
    <x v="24"/>
    <s v="C0174"/>
    <s v="Customer 174"/>
    <s v="P029"/>
    <s v="Product C9"/>
    <d v="2025-08-19T00:00:00"/>
    <n v="7"/>
    <n v="45.4"/>
    <n v="317.8"/>
    <n v="0"/>
    <n v="0.02"/>
    <s v="C"/>
    <n v="45.4"/>
    <s v=""/>
    <s v=""/>
    <n v="317.8"/>
    <n v="6.3560000000000008"/>
    <s v="Yes"/>
    <b v="0"/>
  </r>
  <r>
    <s v="T202508-01180"/>
    <s v="S019"/>
    <x v="15"/>
    <s v="C0167"/>
    <s v="Customer 167"/>
    <s v="P017"/>
    <s v="Product B7"/>
    <d v="2025-08-25T00:00:00"/>
    <n v="6"/>
    <n v="144.35"/>
    <n v="866.1"/>
    <n v="0.1"/>
    <n v="0.02"/>
    <s v="B"/>
    <n v="144.35"/>
    <s v=""/>
    <s v=""/>
    <n v="779.49"/>
    <n v="15.5898"/>
    <s v="Yes"/>
    <b v="0"/>
  </r>
  <r>
    <s v="T202508-01181"/>
    <s v="S010"/>
    <x v="23"/>
    <s v="C0091"/>
    <s v="Customer 91"/>
    <s v="P009"/>
    <s v="Product A9"/>
    <d v="2025-08-16T00:00:00"/>
    <n v="17"/>
    <n v="72.040000000000006"/>
    <n v="1224.68"/>
    <n v="0.05"/>
    <n v="0.02"/>
    <s v="A"/>
    <n v="72.040000000000006"/>
    <s v=""/>
    <s v=""/>
    <n v="1163.4460000000001"/>
    <n v="23.268920000000005"/>
    <s v="Yes"/>
    <b v="0"/>
  </r>
  <r>
    <s v="T202508-01182"/>
    <s v="S025"/>
    <x v="11"/>
    <s v="C0189"/>
    <s v="Customer 189"/>
    <s v="P012"/>
    <s v="Product B2"/>
    <d v="2025-08-13T00:00:00"/>
    <n v="3"/>
    <n v="120.83"/>
    <n v="362.49"/>
    <n v="0.1"/>
    <n v="0.02"/>
    <s v="B"/>
    <n v="120.83"/>
    <s v=""/>
    <s v=""/>
    <n v="326.24099999999999"/>
    <n v="6.5248200000000001"/>
    <s v="Yes"/>
    <b v="0"/>
  </r>
  <r>
    <s v="T202508-01183"/>
    <s v="S020"/>
    <x v="2"/>
    <s v="C0074"/>
    <s v="Customer 74"/>
    <s v="P012"/>
    <s v="Product B2"/>
    <d v="2025-08-28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1184"/>
    <s v="S006"/>
    <x v="17"/>
    <s v="C0164"/>
    <s v="Customer 164"/>
    <s v="P021"/>
    <s v="Product C1"/>
    <d v="2025-08-14T00:00:00"/>
    <n v="11"/>
    <n v="93.41"/>
    <n v="1027.51"/>
    <n v="0"/>
    <n v="0.02"/>
    <s v="C"/>
    <n v="93.41"/>
    <s v=""/>
    <s v=""/>
    <n v="1027.51"/>
    <n v="20.5502"/>
    <s v="Yes"/>
    <b v="0"/>
  </r>
  <r>
    <s v="T202508-01185"/>
    <s v="S021"/>
    <x v="18"/>
    <s v="C0157"/>
    <s v="Customer 157"/>
    <s v="P015"/>
    <s v="Product B5"/>
    <d v="2025-08-03T00:00:00"/>
    <n v="3"/>
    <n v="181.7"/>
    <n v="545.1"/>
    <n v="0.12"/>
    <n v="0.02"/>
    <s v="B"/>
    <n v="181.7"/>
    <s v="Rebate_Error"/>
    <s v=""/>
    <n v="479.68799999999999"/>
    <n v="9.5937599999999996"/>
    <s v="Yes"/>
    <b v="1"/>
  </r>
  <r>
    <s v="T202508-01186"/>
    <s v="S006"/>
    <x v="17"/>
    <s v="C0088"/>
    <s v="Customer 88"/>
    <s v="P006"/>
    <s v="Product A6"/>
    <d v="2025-08-21T00:00:00"/>
    <n v="11"/>
    <n v="71.86"/>
    <n v="790.46"/>
    <n v="0.05"/>
    <n v="0.02"/>
    <s v="A"/>
    <n v="71.86"/>
    <s v=""/>
    <s v=""/>
    <n v="750.93700000000001"/>
    <n v="15.018740000000001"/>
    <s v="Yes"/>
    <b v="0"/>
  </r>
  <r>
    <s v="T202508-01187"/>
    <s v="S010"/>
    <x v="23"/>
    <s v="C0182"/>
    <s v="Customer 182"/>
    <s v="P007"/>
    <s v="Product A7"/>
    <d v="2025-08-13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1188"/>
    <s v="S009"/>
    <x v="20"/>
    <s v="C0114"/>
    <s v="Customer 114"/>
    <s v="P020"/>
    <s v="Product B10"/>
    <d v="2025-08-24T00:00:00"/>
    <n v="12"/>
    <n v="183.4"/>
    <n v="2200.8000000000002"/>
    <n v="0.1"/>
    <n v="0.02"/>
    <s v="B"/>
    <n v="183.4"/>
    <s v=""/>
    <s v=""/>
    <n v="1980.7200000000003"/>
    <n v="39.614400000000003"/>
    <s v="Yes"/>
    <b v="0"/>
  </r>
  <r>
    <s v="T202508-01189"/>
    <s v="S019"/>
    <x v="15"/>
    <s v="C0134"/>
    <s v="Customer 134"/>
    <s v="P029"/>
    <s v="Product C9"/>
    <d v="2025-08-06T00:00:00"/>
    <n v="14"/>
    <n v="45.4"/>
    <n v="635.6"/>
    <n v="0"/>
    <n v="0.02"/>
    <s v="C"/>
    <n v="45.4"/>
    <s v=""/>
    <s v=""/>
    <n v="635.6"/>
    <n v="12.712000000000002"/>
    <s v="Yes"/>
    <b v="0"/>
  </r>
  <r>
    <s v="T202508-01190"/>
    <s v="S006"/>
    <x v="17"/>
    <s v="C0219"/>
    <s v="Customer 219"/>
    <s v="P001"/>
    <s v="Product A1"/>
    <d v="2025-08-08T00:00:00"/>
    <n v="24"/>
    <n v="113.94"/>
    <n v="2734.56"/>
    <n v="0.05"/>
    <n v="0.02"/>
    <s v="A"/>
    <n v="113.94"/>
    <s v=""/>
    <s v=""/>
    <n v="2597.8319999999999"/>
    <n v="51.95664"/>
    <s v="Yes"/>
    <b v="0"/>
  </r>
  <r>
    <s v="T202508-01192"/>
    <s v="S003"/>
    <x v="29"/>
    <s v="C0054"/>
    <s v="Customer 54"/>
    <s v="P005"/>
    <s v="Product A5"/>
    <d v="2025-08-04T00:00:00"/>
    <n v="4"/>
    <n v="92.19"/>
    <n v="368.76"/>
    <n v="0.05"/>
    <n v="0.02"/>
    <s v="A"/>
    <n v="92.19"/>
    <s v=""/>
    <s v=""/>
    <n v="350.322"/>
    <n v="7.0064400000000004"/>
    <s v="Yes"/>
    <b v="0"/>
  </r>
  <r>
    <s v="T202508-01194"/>
    <s v="S013"/>
    <x v="9"/>
    <s v="C0135"/>
    <s v="Customer 135"/>
    <s v="P020"/>
    <s v="Product B10"/>
    <d v="2025-08-04T00:00:00"/>
    <n v="3"/>
    <n v="183.4"/>
    <n v="550.20000000000005"/>
    <n v="0.1"/>
    <n v="0.02"/>
    <s v="B"/>
    <n v="183.4"/>
    <s v=""/>
    <s v=""/>
    <n v="495.18000000000006"/>
    <n v="9.9036000000000008"/>
    <s v="Yes"/>
    <b v="0"/>
  </r>
  <r>
    <s v="T202508-01195"/>
    <s v="S009"/>
    <x v="20"/>
    <s v="C0159"/>
    <s v="Customer 159"/>
    <s v="P004"/>
    <s v="Product A4"/>
    <d v="2025-08-30T00:00:00"/>
    <n v="21"/>
    <n v="139.22"/>
    <n v="2923.62"/>
    <n v="0.05"/>
    <n v="0.02"/>
    <s v="A"/>
    <n v="139.22"/>
    <s v=""/>
    <s v=""/>
    <n v="2777.4389999999999"/>
    <n v="55.548780000000001"/>
    <s v="Yes"/>
    <b v="0"/>
  </r>
  <r>
    <s v="T202508-01196"/>
    <s v="S029"/>
    <x v="8"/>
    <s v="C0100"/>
    <s v="Customer 100"/>
    <s v="P008"/>
    <s v="Product A8"/>
    <d v="2025-08-24T00:00:00"/>
    <n v="8"/>
    <n v="114.99"/>
    <n v="919.92"/>
    <n v="0.05"/>
    <n v="0.02"/>
    <s v="A"/>
    <n v="114.99"/>
    <s v=""/>
    <s v=""/>
    <n v="873.92399999999998"/>
    <n v="17.478480000000001"/>
    <s v="Yes"/>
    <b v="0"/>
  </r>
  <r>
    <s v="T202508-01197"/>
    <s v="S010"/>
    <x v="23"/>
    <s v="C0114"/>
    <s v="Customer 114"/>
    <s v="P016"/>
    <s v="Product B6"/>
    <d v="2025-08-17T00:00:00"/>
    <n v="5"/>
    <n v="176.86"/>
    <n v="884.3"/>
    <n v="0.1"/>
    <n v="0.02"/>
    <s v="B"/>
    <n v="176.86"/>
    <s v=""/>
    <s v=""/>
    <n v="795.86999999999989"/>
    <n v="15.917399999999999"/>
    <s v="Yes"/>
    <b v="0"/>
  </r>
  <r>
    <s v="T202508-01198"/>
    <s v="S027"/>
    <x v="3"/>
    <s v="C0044"/>
    <s v="Customer 44"/>
    <s v="P001"/>
    <s v="Product A1"/>
    <d v="2025-08-12T00:00:00"/>
    <n v="22"/>
    <n v="113.94"/>
    <n v="2506.6799999999998"/>
    <n v="0.05"/>
    <n v="0.02"/>
    <s v="A"/>
    <n v="113.94"/>
    <s v=""/>
    <s v=""/>
    <n v="2381.346"/>
    <n v="47.626919999999998"/>
    <s v="Yes"/>
    <b v="0"/>
  </r>
  <r>
    <s v="T202508-01199"/>
    <s v="S028"/>
    <x v="5"/>
    <s v="C0084"/>
    <s v="Customer 84"/>
    <s v="P024"/>
    <s v="Product C4"/>
    <d v="2025-08-28T00:00:00"/>
    <n v="15"/>
    <n v="39.090000000000003"/>
    <n v="586.35"/>
    <n v="0"/>
    <n v="0.02"/>
    <s v="C"/>
    <n v="39.090000000000003"/>
    <s v=""/>
    <s v=""/>
    <n v="586.35"/>
    <n v="11.727"/>
    <s v="Yes"/>
    <b v="0"/>
  </r>
  <r>
    <s v="T202508-01200"/>
    <s v="S018"/>
    <x v="22"/>
    <s v="C0070"/>
    <s v="Customer 70"/>
    <s v="P014"/>
    <s v="Product B4"/>
    <d v="2025-08-31T00:00:00"/>
    <n v="5"/>
    <n v="91.13"/>
    <n v="455.65"/>
    <n v="0.1"/>
    <n v="0.02"/>
    <s v="B"/>
    <n v="91.13"/>
    <s v=""/>
    <s v=""/>
    <n v="410.08499999999998"/>
    <n v="8.2016999999999989"/>
    <s v="Yes"/>
    <b v="0"/>
  </r>
  <r>
    <s v="T202508-01201"/>
    <s v="S023"/>
    <x v="7"/>
    <s v="C0139"/>
    <s v="Customer 139"/>
    <s v="P005"/>
    <s v="Product A5"/>
    <d v="2025-08-15T00:00:00"/>
    <n v="20"/>
    <n v="92.19"/>
    <n v="1843.8"/>
    <n v="0.05"/>
    <n v="0.02"/>
    <s v="A"/>
    <n v="92.19"/>
    <s v=""/>
    <s v=""/>
    <n v="1751.61"/>
    <n v="35.032199999999996"/>
    <s v="Yes"/>
    <b v="0"/>
  </r>
  <r>
    <s v="T202508-01202"/>
    <s v="S021"/>
    <x v="18"/>
    <s v="C0192"/>
    <s v="Customer 192"/>
    <s v="P016"/>
    <s v="Product B6"/>
    <d v="2025-08-14T00:00:00"/>
    <n v="19"/>
    <n v="176.86"/>
    <n v="3360.34"/>
    <n v="0.1"/>
    <n v="0.02"/>
    <s v="B"/>
    <n v="176.86"/>
    <s v=""/>
    <s v=""/>
    <n v="3024.306"/>
    <n v="60.48612"/>
    <s v="Yes"/>
    <b v="0"/>
  </r>
  <r>
    <s v="T202508-01203"/>
    <s v="S017"/>
    <x v="28"/>
    <s v="C0164"/>
    <s v="Customer 164"/>
    <s v="P016"/>
    <s v="Product B6"/>
    <d v="2025-08-30T00:00:00"/>
    <n v="10"/>
    <n v="176.86"/>
    <n v="1768.6"/>
    <n v="0.1"/>
    <n v="0.02"/>
    <s v="B"/>
    <n v="176.86"/>
    <s v=""/>
    <s v=""/>
    <n v="1591.7399999999998"/>
    <n v="31.834799999999998"/>
    <s v="Yes"/>
    <b v="0"/>
  </r>
  <r>
    <s v="T202508-01204"/>
    <s v="S012"/>
    <x v="24"/>
    <s v="C0124"/>
    <s v="Customer 124"/>
    <s v="P014"/>
    <s v="Product B4"/>
    <d v="2025-08-15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1205"/>
    <s v="S010"/>
    <x v="23"/>
    <s v="C0094"/>
    <s v=" Customer 94 "/>
    <s v="P011"/>
    <s v="Product B1"/>
    <d v="2025-08-10T00:00:00"/>
    <n v="5"/>
    <n v="176.7"/>
    <n v="883.5"/>
    <n v="0.1"/>
    <n v="0.02"/>
    <s v="B"/>
    <n v="176.7"/>
    <s v=""/>
    <s v=""/>
    <n v="795.15"/>
    <n v="15.903"/>
    <s v="Yes"/>
    <b v="0"/>
  </r>
  <r>
    <s v="T202508-01206"/>
    <s v="S001"/>
    <x v="14"/>
    <s v="C0001"/>
    <s v="Customer 1"/>
    <s v="P014"/>
    <s v="Product B4"/>
    <d v="2025-08-28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1207"/>
    <s v="S005"/>
    <x v="1"/>
    <s v="C0089"/>
    <s v=" Customer 89 "/>
    <s v="P008"/>
    <s v="Product A8"/>
    <d v="2025-08-01T00:00:00"/>
    <n v="18"/>
    <n v="114.99"/>
    <n v="2069.8200000000002"/>
    <n v="0.05"/>
    <n v="0.02"/>
    <s v="A"/>
    <n v="114.99"/>
    <s v=""/>
    <s v=""/>
    <n v="1966.3290000000002"/>
    <n v="39.326580000000007"/>
    <s v="Yes"/>
    <b v="0"/>
  </r>
  <r>
    <s v="T202508-01209"/>
    <s v="S001"/>
    <x v="14"/>
    <s v="C0197"/>
    <s v=" Customer 197 "/>
    <s v="P011"/>
    <s v="Product B1"/>
    <d v="2025-08-20T00:00:00"/>
    <n v="10"/>
    <n v="176.7"/>
    <n v="1767"/>
    <n v="0.1"/>
    <n v="0.02"/>
    <s v="B"/>
    <n v="176.7"/>
    <s v=""/>
    <s v=""/>
    <n v="1590.3"/>
    <n v="31.806000000000001"/>
    <s v="Yes"/>
    <b v="0"/>
  </r>
  <r>
    <s v="T202508-01210"/>
    <s v="S008"/>
    <x v="13"/>
    <s v="C0204"/>
    <s v="Customer 204"/>
    <s v="P001"/>
    <s v="Product A1"/>
    <d v="2025-08-07T00:00:00"/>
    <n v="12"/>
    <n v="113.94"/>
    <n v="1367.28"/>
    <n v="0.05"/>
    <n v="0.02"/>
    <s v="A"/>
    <n v="113.94"/>
    <s v=""/>
    <s v=""/>
    <n v="1298.9159999999999"/>
    <n v="25.97832"/>
    <s v="Yes"/>
    <b v="0"/>
  </r>
  <r>
    <s v="T202508-01211"/>
    <s v="S014"/>
    <x v="10"/>
    <s v="C0144"/>
    <s v="Customer 144"/>
    <s v="P011"/>
    <s v="Product B1"/>
    <d v="2025-08-06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212"/>
    <s v="S023"/>
    <x v="7"/>
    <s v="C0189"/>
    <s v="Customer 189"/>
    <s v="P017"/>
    <s v="Product B7"/>
    <d v="2025-08-08T00:00:00"/>
    <n v="13"/>
    <n v="144.35"/>
    <n v="1876.55"/>
    <n v="0.1"/>
    <n v="0.02"/>
    <s v="B"/>
    <n v="144.35"/>
    <s v=""/>
    <s v=""/>
    <n v="1688.895"/>
    <n v="33.777900000000002"/>
    <s v="Yes"/>
    <b v="0"/>
  </r>
  <r>
    <s v="T202508-01213"/>
    <s v="S009"/>
    <x v="20"/>
    <s v="C0021"/>
    <s v="Customer 21"/>
    <s v="P011"/>
    <s v="Product B1"/>
    <d v="2025-08-17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214"/>
    <s v="S025"/>
    <x v="11"/>
    <s v="C0205"/>
    <s v="Customer 205"/>
    <s v="P026"/>
    <s v="Product C6"/>
    <d v="2025-08-22T00:00:00"/>
    <n v="23"/>
    <n v="63.32"/>
    <n v="1456.36"/>
    <n v="0"/>
    <n v="0.02"/>
    <s v="C"/>
    <n v="63.32"/>
    <s v=""/>
    <s v=""/>
    <n v="1456.36"/>
    <n v="29.127199999999998"/>
    <s v="Yes"/>
    <b v="0"/>
  </r>
  <r>
    <s v="T202508-01215"/>
    <s v="S009"/>
    <x v="20"/>
    <s v="C0073"/>
    <s v="Customer 73"/>
    <s v="P017"/>
    <s v="Product B7"/>
    <s v="08-26-25"/>
    <n v="18"/>
    <n v="144.35"/>
    <n v="2598.3000000000002"/>
    <n v="0.1"/>
    <n v="0.02"/>
    <s v="B"/>
    <n v="144.35"/>
    <s v=""/>
    <s v=""/>
    <n v="2338.4700000000003"/>
    <n v="46.769400000000005"/>
    <s v="Yes"/>
    <b v="0"/>
  </r>
  <r>
    <s v="T202508-01216"/>
    <s v="S009"/>
    <x v="20"/>
    <s v="C0106"/>
    <s v="Customer 106"/>
    <s v="P005"/>
    <s v="Product A5"/>
    <d v="2025-06-08T00:00:00"/>
    <n v="3"/>
    <n v="69"/>
    <n v="207"/>
    <n v="0.05"/>
    <n v="0.02"/>
    <s v="A"/>
    <n v="92.19"/>
    <s v=""/>
    <s v="Price_Breach"/>
    <n v="196.65"/>
    <n v="3.9330000000000003"/>
    <s v="Yes"/>
    <b v="1"/>
  </r>
  <r>
    <s v="T202508-01217"/>
    <s v="S005"/>
    <x v="1"/>
    <s v="C0075"/>
    <s v="Customer 75"/>
    <s v="P003"/>
    <s v="Product A3"/>
    <d v="2025-08-20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218"/>
    <s v="S015"/>
    <x v="26"/>
    <s v="C0070"/>
    <s v="Customer 70"/>
    <s v="P018"/>
    <s v="Product B8"/>
    <d v="2025-08-07T00:00:00"/>
    <n v="16"/>
    <n v="125.42"/>
    <n v="2006.72"/>
    <n v="0.1"/>
    <n v="0.02"/>
    <s v="B"/>
    <n v="125.42"/>
    <s v=""/>
    <s v=""/>
    <n v="1806.048"/>
    <n v="36.120960000000004"/>
    <s v="Yes"/>
    <b v="0"/>
  </r>
  <r>
    <s v="T202508-01219"/>
    <s v="S011"/>
    <x v="16"/>
    <s v="C0005"/>
    <s v="Customer 5"/>
    <s v="P004"/>
    <s v="Product A4"/>
    <d v="2025-08-01T00:00:00"/>
    <n v="18"/>
    <n v="139.22"/>
    <n v="2505.96"/>
    <n v="0.05"/>
    <n v="0.02"/>
    <s v="A"/>
    <n v="139.22"/>
    <s v=""/>
    <s v=""/>
    <n v="2380.6620000000003"/>
    <n v="47.613240000000005"/>
    <s v="Yes"/>
    <b v="0"/>
  </r>
  <r>
    <s v="T202508-01220"/>
    <s v="S006"/>
    <x v="17"/>
    <s v="C0027"/>
    <s v="Customer 27"/>
    <s v="P008"/>
    <s v="Product A8"/>
    <d v="2025-08-23T00:00:00"/>
    <n v="5"/>
    <n v="114.99"/>
    <n v="574.95000000000005"/>
    <n v="0.05"/>
    <n v="0.02"/>
    <s v="A"/>
    <n v="114.99"/>
    <s v=""/>
    <s v=""/>
    <n v="546.2025000000001"/>
    <n v="10.924050000000003"/>
    <s v="Yes"/>
    <b v="0"/>
  </r>
  <r>
    <s v="T202508-01221"/>
    <s v="S015"/>
    <x v="26"/>
    <s v="C0187"/>
    <s v="Customer 187"/>
    <s v="P001"/>
    <s v="Product A1"/>
    <d v="2025-08-05T00:00:00"/>
    <n v="3"/>
    <n v="113.94"/>
    <n v="341.82"/>
    <n v="0.09"/>
    <n v="0.02"/>
    <s v="A"/>
    <n v="113.94"/>
    <s v="Rebate_Error"/>
    <s v=""/>
    <n v="311.05619999999999"/>
    <n v="6.2211239999999997"/>
    <s v="Yes"/>
    <b v="1"/>
  </r>
  <r>
    <s v="T202508-01222"/>
    <s v="S001"/>
    <x v="14"/>
    <s v="C0127"/>
    <s v="Customer 127"/>
    <s v="P006"/>
    <s v="Product A6"/>
    <d v="2025-08-10T00:00:00"/>
    <n v="14"/>
    <n v="71.86"/>
    <n v="1006.04"/>
    <n v="0.05"/>
    <n v="0.02"/>
    <s v="A"/>
    <n v="71.86"/>
    <s v=""/>
    <s v=""/>
    <n v="955.73799999999994"/>
    <n v="19.11476"/>
    <s v="Yes"/>
    <b v="0"/>
  </r>
  <r>
    <s v="T202508-01223"/>
    <s v="S026"/>
    <x v="21"/>
    <s v="C0205"/>
    <s v="Customer 205"/>
    <s v="P013"/>
    <s v="Product B3"/>
    <d v="2025-08-15T00:00:00"/>
    <n v="12"/>
    <n v="194.87"/>
    <n v="2338.44"/>
    <n v="0.1"/>
    <n v="0.02"/>
    <s v="B"/>
    <n v="194.87"/>
    <s v=""/>
    <s v=""/>
    <n v="2104.596"/>
    <n v="42.091920000000002"/>
    <s v="Yes"/>
    <b v="0"/>
  </r>
  <r>
    <s v="T202508-01224"/>
    <s v="S023"/>
    <x v="7"/>
    <s v="C0203"/>
    <s v="Customer 203"/>
    <s v="P001"/>
    <s v="Product A1"/>
    <d v="2025-08-27T00:00:00"/>
    <n v="3"/>
    <n v="113.94"/>
    <n v="341.82"/>
    <n v="0.05"/>
    <n v="0.02"/>
    <s v="A"/>
    <n v="113.94"/>
    <s v=""/>
    <s v=""/>
    <n v="324.72899999999998"/>
    <n v="6.49458"/>
    <s v="Yes"/>
    <b v="0"/>
  </r>
  <r>
    <s v="T202508-01225"/>
    <s v="S025"/>
    <x v="11"/>
    <s v="C0038"/>
    <s v="Customer 38"/>
    <s v="P002"/>
    <s v="Product A2"/>
    <d v="2025-08-13T00:00:00"/>
    <n v="25"/>
    <n v="77.5"/>
    <n v="1937.5"/>
    <n v="0.05"/>
    <n v="0.02"/>
    <s v="A"/>
    <n v="77.5"/>
    <s v=""/>
    <s v=""/>
    <n v="1840.625"/>
    <n v="36.8125"/>
    <s v="Yes"/>
    <b v="0"/>
  </r>
  <r>
    <s v="T202508-01226"/>
    <s v="S003"/>
    <x v="29"/>
    <s v="C0140"/>
    <s v="Customer 140"/>
    <s v="P012"/>
    <s v="Product B2"/>
    <d v="2025-08-29T00:00:00"/>
    <n v="7"/>
    <n v="120.83"/>
    <n v="845.81"/>
    <n v="0.1"/>
    <n v="0.02"/>
    <s v="B"/>
    <n v="120.83"/>
    <s v=""/>
    <s v=""/>
    <n v="761.22899999999993"/>
    <n v="15.22458"/>
    <s v="Yes"/>
    <b v="0"/>
  </r>
  <r>
    <s v="T202508-01227"/>
    <s v="S027"/>
    <x v="3"/>
    <s v="C0065"/>
    <s v="Customer 65  "/>
    <s v="P021"/>
    <s v="Product C1"/>
    <d v="2025-08-04T00:00:00"/>
    <n v="1"/>
    <n v="93.41"/>
    <n v="93.41"/>
    <n v="0"/>
    <n v="0.02"/>
    <s v="C"/>
    <n v="93.41"/>
    <s v=""/>
    <s v=""/>
    <n v="93.41"/>
    <n v="1.8681999999999999"/>
    <s v="Yes"/>
    <b v="0"/>
  </r>
  <r>
    <s v="T202508-01229"/>
    <s v="S008"/>
    <x v="13"/>
    <s v="C0189"/>
    <s v="Customer 189"/>
    <s v="P030"/>
    <s v="Product C10"/>
    <d v="2025-08-15T00:00:00"/>
    <n v="7"/>
    <n v="44.71"/>
    <n v="312.97000000000003"/>
    <n v="0"/>
    <n v="0.02"/>
    <s v="C"/>
    <n v="44.71"/>
    <s v=""/>
    <s v=""/>
    <n v="312.97000000000003"/>
    <n v="6.2594000000000003"/>
    <s v="Yes"/>
    <b v="0"/>
  </r>
  <r>
    <s v="T202508-01230"/>
    <s v="S024"/>
    <x v="12"/>
    <s v="C0198"/>
    <s v="Customer 198"/>
    <s v="P003"/>
    <s v="Product A3"/>
    <d v="2025-08-07T00:00:00"/>
    <n v="22"/>
    <n v="123.65"/>
    <n v="2720.3"/>
    <n v="0.05"/>
    <n v="0.02"/>
    <s v="A"/>
    <n v="123.65"/>
    <s v=""/>
    <s v=""/>
    <n v="2584.2850000000003"/>
    <n v="51.685700000000004"/>
    <s v="Yes"/>
    <b v="0"/>
  </r>
  <r>
    <s v="T202508-01231"/>
    <s v="S016"/>
    <x v="6"/>
    <s v="C0100"/>
    <s v="Customer 100"/>
    <s v="P018"/>
    <s v="Product B8"/>
    <d v="2025-08-30T00:00:00"/>
    <n v="10"/>
    <n v="125.42"/>
    <n v="1254.2"/>
    <n v="0.1"/>
    <n v="0.02"/>
    <s v="B"/>
    <n v="125.42"/>
    <s v=""/>
    <s v=""/>
    <n v="1128.78"/>
    <n v="22.575600000000001"/>
    <s v="Yes"/>
    <b v="0"/>
  </r>
  <r>
    <s v="T202508-01232"/>
    <s v="S011"/>
    <x v="16"/>
    <s v="C0041"/>
    <s v="Customer 41"/>
    <s v="P016"/>
    <s v="Product B6"/>
    <d v="2025-08-24T00:00:00"/>
    <n v="2"/>
    <n v="176.86"/>
    <n v="353.72"/>
    <n v="0.13"/>
    <n v="0.02"/>
    <s v="B"/>
    <n v="176.86"/>
    <s v="Rebate_Error"/>
    <s v=""/>
    <n v="307.7364"/>
    <n v="6.1547280000000004"/>
    <s v="Yes"/>
    <b v="1"/>
  </r>
  <r>
    <s v="T202508-01233"/>
    <s v="S030"/>
    <x v="4"/>
    <s v="C0141"/>
    <s v="Customer 141"/>
    <s v="P014"/>
    <s v="Product B4"/>
    <d v="2025-08-16T00:00:00"/>
    <n v="9"/>
    <n v="91.13"/>
    <n v="820.17"/>
    <n v="0.1"/>
    <n v="0.02"/>
    <s v="B"/>
    <n v="91.13"/>
    <s v=""/>
    <s v=""/>
    <n v="738.15300000000002"/>
    <n v="14.763060000000001"/>
    <s v="Yes"/>
    <b v="0"/>
  </r>
  <r>
    <s v="T202508-01234"/>
    <s v="S021"/>
    <x v="18"/>
    <s v="C0077"/>
    <s v="Customer 77"/>
    <s v="P005"/>
    <s v="Product A5"/>
    <d v="2025-08-28T00:00:00"/>
    <n v="2"/>
    <n v="92.19"/>
    <n v="184.38"/>
    <n v="0.05"/>
    <n v="0.02"/>
    <s v="A"/>
    <n v="92.19"/>
    <s v=""/>
    <s v=""/>
    <n v="175.161"/>
    <n v="3.5032200000000002"/>
    <s v="Yes"/>
    <b v="0"/>
  </r>
  <r>
    <s v="T202508-01235"/>
    <s v="S022"/>
    <x v="19"/>
    <s v="C0056"/>
    <s v="Customer 56"/>
    <s v="P029"/>
    <s v="Product C9"/>
    <s v="08-21-25"/>
    <n v="8"/>
    <n v="45.4"/>
    <n v="363.2"/>
    <n v="0"/>
    <n v="0.02"/>
    <s v="C"/>
    <n v="45.4"/>
    <s v=""/>
    <s v=""/>
    <n v="363.2"/>
    <n v="7.2640000000000002"/>
    <s v="Yes"/>
    <b v="0"/>
  </r>
  <r>
    <s v="T202508-01236"/>
    <s v="S014"/>
    <x v="10"/>
    <s v="C0084"/>
    <s v="Customer 84"/>
    <s v="P001"/>
    <s v="Product A1"/>
    <d v="2025-08-19T00:00:00"/>
    <n v="9"/>
    <n v="80.010000000000005"/>
    <n v="720.09"/>
    <n v="0.05"/>
    <n v="0.02"/>
    <s v="A"/>
    <n v="113.94"/>
    <s v=""/>
    <s v="Price_Breach"/>
    <n v="684.08550000000002"/>
    <n v="13.681710000000001"/>
    <s v="Yes"/>
    <b v="1"/>
  </r>
  <r>
    <s v="T202508-01237"/>
    <s v="S004"/>
    <x v="27"/>
    <s v="C0102"/>
    <s v="Customer 102"/>
    <s v="P020"/>
    <s v="Product B10"/>
    <d v="2025-08-02T00:00:00"/>
    <n v="1"/>
    <n v="183.4"/>
    <n v="183.4"/>
    <n v="0.1"/>
    <n v="0.02"/>
    <s v="B"/>
    <n v="183.4"/>
    <s v=""/>
    <s v=""/>
    <n v="165.06"/>
    <n v="3.3012000000000001"/>
    <s v="Yes"/>
    <b v="0"/>
  </r>
  <r>
    <s v="T202508-01238"/>
    <s v="S019"/>
    <x v="15"/>
    <s v="C0201"/>
    <s v="Customer 201"/>
    <s v="P018"/>
    <s v="Product B8"/>
    <d v="2025-08-20T00:00:00"/>
    <n v="23"/>
    <n v="125.42"/>
    <n v="2884.66"/>
    <n v="0.1"/>
    <n v="0.02"/>
    <s v="B"/>
    <n v="125.42"/>
    <s v=""/>
    <s v=""/>
    <n v="2596.194"/>
    <n v="51.923879999999997"/>
    <s v="Yes"/>
    <b v="0"/>
  </r>
  <r>
    <s v="T202508-01239"/>
    <s v="S005"/>
    <x v="1"/>
    <s v="C0096"/>
    <s v="Customer 96"/>
    <s v="P020"/>
    <s v="Product B10"/>
    <d v="2025-08-06T00:00:00"/>
    <n v="8"/>
    <n v="183.4"/>
    <n v="1467.2"/>
    <n v="0.1"/>
    <n v="0.02"/>
    <s v="B"/>
    <n v="183.4"/>
    <s v=""/>
    <s v=""/>
    <n v="1320.48"/>
    <n v="26.409600000000001"/>
    <s v="Yes"/>
    <b v="0"/>
  </r>
  <r>
    <s v="T202508-01240"/>
    <s v="S016"/>
    <x v="6"/>
    <s v="C0024"/>
    <s v=" Customer 24 "/>
    <s v="P018"/>
    <s v="Product B8"/>
    <d v="2025-08-30T00:00:00"/>
    <n v="11"/>
    <n v="125.42"/>
    <n v="1379.62"/>
    <n v="0.1"/>
    <n v="0.02"/>
    <s v="B"/>
    <n v="125.42"/>
    <s v=""/>
    <s v=""/>
    <n v="1241.6579999999999"/>
    <n v="24.833159999999999"/>
    <s v="Yes"/>
    <b v="0"/>
  </r>
  <r>
    <s v="T202508-01241"/>
    <s v="S025"/>
    <x v="11"/>
    <s v="C0161"/>
    <s v="Customer 161"/>
    <s v="P002"/>
    <s v="Product A2"/>
    <d v="2025-08-21T00:00:00"/>
    <n v="12"/>
    <n v="77.5"/>
    <n v="930"/>
    <n v="0.05"/>
    <n v="0.02"/>
    <s v="A"/>
    <n v="77.5"/>
    <s v=""/>
    <s v=""/>
    <n v="883.5"/>
    <n v="17.670000000000002"/>
    <s v="Yes"/>
    <b v="0"/>
  </r>
  <r>
    <s v="T202508-01242"/>
    <s v="S005"/>
    <x v="1"/>
    <s v="C0180"/>
    <s v="Customer 180"/>
    <s v="P014"/>
    <s v="Product B4"/>
    <d v="2025-08-05T00:00:00"/>
    <n v="4"/>
    <n v="91.13"/>
    <n v="364.52"/>
    <n v="0.1"/>
    <n v="0.02"/>
    <s v="B"/>
    <n v="91.13"/>
    <s v=""/>
    <s v=""/>
    <n v="328.06799999999998"/>
    <n v="6.5613599999999996"/>
    <s v="Yes"/>
    <b v="0"/>
  </r>
  <r>
    <s v="T202508-01243"/>
    <s v="S016"/>
    <x v="6"/>
    <s v="C0060"/>
    <s v="Customer 60"/>
    <s v="P008"/>
    <s v="Product A8"/>
    <d v="2025-08-26T00:00:00"/>
    <n v="18"/>
    <n v="114.99"/>
    <n v="2069.8200000000002"/>
    <n v="0.05"/>
    <n v="0.02"/>
    <s v="A"/>
    <n v="114.99"/>
    <s v=""/>
    <s v=""/>
    <n v="1966.3290000000002"/>
    <n v="39.326580000000007"/>
    <s v="Yes"/>
    <b v="0"/>
  </r>
  <r>
    <s v="T202508-01244"/>
    <s v="S021"/>
    <x v="18"/>
    <s v="C0194"/>
    <s v="Customer 194"/>
    <s v="P009"/>
    <s v="Product A9"/>
    <d v="2025-08-24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1245"/>
    <s v="S007"/>
    <x v="25"/>
    <s v="C0006"/>
    <s v="Customer 6"/>
    <s v="P018"/>
    <s v="Product B8"/>
    <d v="2025-08-24T00:00:00"/>
    <n v="12"/>
    <n v="125.42"/>
    <n v="1505.04"/>
    <n v="0.1"/>
    <n v="0.02"/>
    <s v="B"/>
    <n v="125.42"/>
    <s v=""/>
    <s v=""/>
    <n v="1354.5360000000001"/>
    <n v="27.090720000000001"/>
    <s v="Yes"/>
    <b v="0"/>
  </r>
  <r>
    <s v="T202508-01246"/>
    <s v="S005"/>
    <x v="1"/>
    <s v="C0065"/>
    <s v="Customer 65"/>
    <s v="P025"/>
    <s v="Product C5"/>
    <d v="2025-08-23T00:00:00"/>
    <n v="16"/>
    <n v="87.21"/>
    <n v="1395.36"/>
    <n v="0"/>
    <n v="0.02"/>
    <s v="C"/>
    <n v="87.21"/>
    <s v=""/>
    <s v=""/>
    <n v="1395.36"/>
    <n v="27.9072"/>
    <s v="Yes"/>
    <b v="0"/>
  </r>
  <r>
    <s v="T202508-01247"/>
    <s v="S015"/>
    <x v="26"/>
    <s v="C0144"/>
    <s v="Customer 144"/>
    <s v="P008"/>
    <s v="Product A8"/>
    <d v="2025-08-16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1248"/>
    <s v="S007"/>
    <x v="25"/>
    <s v="C0146"/>
    <s v=" Customer 146 "/>
    <s v="P005"/>
    <s v="Product A5"/>
    <d v="2025-08-11T00:00:00"/>
    <n v="12"/>
    <n v="92.19"/>
    <n v="1106.28"/>
    <n v="0.09"/>
    <n v="0.02"/>
    <s v="A"/>
    <n v="92.19"/>
    <s v="Rebate_Error"/>
    <s v=""/>
    <n v="1006.7148"/>
    <n v="20.134295999999999"/>
    <s v="Yes"/>
    <b v="1"/>
  </r>
  <r>
    <s v="T202508-01249"/>
    <s v="S024"/>
    <x v="12"/>
    <s v="C0120"/>
    <s v="Customer 120"/>
    <s v="P007"/>
    <s v="Product A7"/>
    <d v="2025-08-30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250"/>
    <s v="S028"/>
    <x v="5"/>
    <s v="C0142"/>
    <s v=" Customer 142 "/>
    <s v="P005"/>
    <s v="Product A5"/>
    <d v="2025-08-05T00:00:00"/>
    <n v="17"/>
    <n v="92.19"/>
    <n v="1567.23"/>
    <n v="0.05"/>
    <n v="0.02"/>
    <s v="A"/>
    <n v="92.19"/>
    <s v=""/>
    <s v=""/>
    <n v="1488.8685"/>
    <n v="29.777370000000001"/>
    <s v="Yes"/>
    <b v="0"/>
  </r>
  <r>
    <s v="T202508-01251"/>
    <s v="S015"/>
    <x v="26"/>
    <s v="C0076"/>
    <s v="Customer 76"/>
    <s v="P021"/>
    <s v="Product C1"/>
    <d v="2025-08-12T00:00:00"/>
    <n v="18"/>
    <n v="93.41"/>
    <n v="1681.38"/>
    <n v="0"/>
    <n v="0.02"/>
    <s v="C"/>
    <n v="93.41"/>
    <s v=""/>
    <s v=""/>
    <n v="1681.38"/>
    <n v="33.627600000000001"/>
    <s v="Yes"/>
    <b v="0"/>
  </r>
  <r>
    <s v="T202508-01252"/>
    <s v="S015"/>
    <x v="26"/>
    <s v="C0001"/>
    <s v="Customer 1  "/>
    <s v="P020"/>
    <s v="Product B10"/>
    <d v="2025-08-13T00:00:00"/>
    <n v="17"/>
    <n v="183.4"/>
    <n v="3117.8"/>
    <n v="0.1"/>
    <n v="0.02"/>
    <s v="B"/>
    <n v="183.4"/>
    <s v=""/>
    <s v=""/>
    <n v="2806.02"/>
    <n v="56.120400000000004"/>
    <s v="Yes"/>
    <b v="0"/>
  </r>
  <r>
    <s v="T202508-01253"/>
    <s v="S024"/>
    <x v="12"/>
    <s v="C0048"/>
    <s v="Customer 48"/>
    <s v="P025"/>
    <s v="Product C5"/>
    <d v="2025-08-28T00:00:00"/>
    <n v="20"/>
    <n v="87.21"/>
    <n v="1744.2"/>
    <n v="0"/>
    <n v="0.02"/>
    <s v="C"/>
    <n v="87.21"/>
    <s v=""/>
    <s v=""/>
    <n v="1744.2"/>
    <n v="34.884"/>
    <s v="Yes"/>
    <b v="0"/>
  </r>
  <r>
    <s v="T202508-01254"/>
    <s v="S012"/>
    <x v="24"/>
    <s v="C0199"/>
    <s v=" Customer 199 "/>
    <s v="P016"/>
    <s v="Product B6"/>
    <d v="2025-08-24T00:00:00"/>
    <n v="11"/>
    <n v="176.86"/>
    <n v="1945.46"/>
    <n v="0.1"/>
    <n v="0.02"/>
    <s v="B"/>
    <n v="176.86"/>
    <s v=""/>
    <s v=""/>
    <n v="1750.914"/>
    <n v="35.018279999999997"/>
    <s v="Yes"/>
    <b v="0"/>
  </r>
  <r>
    <s v="T202508-01255"/>
    <s v="S003"/>
    <x v="29"/>
    <s v="C0169"/>
    <s v="Customer 169"/>
    <s v="P029"/>
    <s v="Product C9"/>
    <d v="2025-08-07T00:00:00"/>
    <n v="13"/>
    <n v="45.4"/>
    <n v="590.20000000000005"/>
    <n v="0"/>
    <n v="0.02"/>
    <s v="C"/>
    <n v="45.4"/>
    <s v=""/>
    <s v=""/>
    <n v="590.20000000000005"/>
    <n v="11.804"/>
    <s v="Yes"/>
    <b v="0"/>
  </r>
  <r>
    <s v="T202508-01256"/>
    <s v="S017"/>
    <x v="28"/>
    <s v="C0175"/>
    <s v="Customer 175"/>
    <s v="P013"/>
    <s v="Product B3"/>
    <d v="2025-08-05T00:00:00"/>
    <n v="18"/>
    <n v="194.87"/>
    <n v="3507.66"/>
    <n v="0.1"/>
    <n v="0.02"/>
    <s v="B"/>
    <n v="194.87"/>
    <s v=""/>
    <s v=""/>
    <n v="3156.8939999999998"/>
    <n v="63.137879999999996"/>
    <s v="Yes"/>
    <b v="0"/>
  </r>
  <r>
    <s v="T202508-01257"/>
    <s v="S020"/>
    <x v="2"/>
    <s v="C0073"/>
    <s v="Customer 73"/>
    <s v="P009"/>
    <s v="Product A9"/>
    <d v="2025-08-11T00:00:00"/>
    <n v="21"/>
    <n v="72.040000000000006"/>
    <n v="1512.84"/>
    <n v="0.08"/>
    <n v="0.02"/>
    <s v="A"/>
    <n v="72.040000000000006"/>
    <s v="Rebate_Error"/>
    <s v=""/>
    <n v="1391.8127999999999"/>
    <n v="27.836255999999999"/>
    <s v="Yes"/>
    <b v="1"/>
  </r>
  <r>
    <s v="T202508-01258"/>
    <s v="S004"/>
    <x v="27"/>
    <s v="C0025"/>
    <s v="Customer 25"/>
    <s v="P014"/>
    <s v="Product B4"/>
    <d v="2025-08-02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1259"/>
    <s v="S027"/>
    <x v="3"/>
    <s v="C0034"/>
    <s v="Customer 34"/>
    <s v="P005"/>
    <s v="Product A5"/>
    <d v="2025-08-07T00:00:00"/>
    <n v="2"/>
    <n v="92.19"/>
    <n v="184.38"/>
    <n v="0.05"/>
    <n v="0.02"/>
    <s v="A"/>
    <n v="92.19"/>
    <s v=""/>
    <s v=""/>
    <n v="175.161"/>
    <n v="3.5032200000000002"/>
    <s v="Yes"/>
    <b v="0"/>
  </r>
  <r>
    <s v="T202508-01260"/>
    <s v="S004"/>
    <x v="27"/>
    <s v="C0125"/>
    <s v="Customer 125"/>
    <s v="P005"/>
    <s v="Product A5"/>
    <d v="2025-08-19T00:00:00"/>
    <n v="2"/>
    <n v="65.63"/>
    <n v="131.26"/>
    <n v="0.05"/>
    <n v="0.02"/>
    <s v="A"/>
    <n v="92.19"/>
    <s v=""/>
    <s v="Price_Breach"/>
    <n v="124.69699999999999"/>
    <n v="2.4939399999999998"/>
    <s v="Yes"/>
    <b v="1"/>
  </r>
  <r>
    <s v="T202508-01261"/>
    <s v="S021"/>
    <x v="18"/>
    <s v="C0215"/>
    <s v="Customer 215"/>
    <s v="P010"/>
    <s v="Product A10"/>
    <d v="2025-08-17T00:00:00"/>
    <n v="16"/>
    <n v="130.94"/>
    <n v="2095.04"/>
    <n v="0.05"/>
    <n v="0.02"/>
    <s v="A"/>
    <n v="130.94"/>
    <s v=""/>
    <s v=""/>
    <n v="1990.288"/>
    <n v="39.805759999999999"/>
    <s v="Yes"/>
    <b v="0"/>
  </r>
  <r>
    <s v="T202508-01262"/>
    <s v="S020"/>
    <x v="2"/>
    <s v="C0180"/>
    <s v="Customer 180"/>
    <s v="P015"/>
    <s v="Product B5"/>
    <d v="2025-08-12T00:00:00"/>
    <n v="2"/>
    <n v="181.7"/>
    <n v="363.4"/>
    <n v="0.1"/>
    <n v="0.02"/>
    <s v="B"/>
    <n v="181.7"/>
    <s v=""/>
    <s v=""/>
    <n v="327.06"/>
    <n v="6.5411999999999999"/>
    <s v="Yes"/>
    <b v="0"/>
  </r>
  <r>
    <s v="T202508-01263"/>
    <s v="S008"/>
    <x v="13"/>
    <s v="C0156"/>
    <s v="Customer 156"/>
    <s v="P018"/>
    <s v="Product B8"/>
    <d v="2025-08-30T00:00:00"/>
    <n v="1"/>
    <n v="125.42"/>
    <n v="125.42"/>
    <n v="0.1"/>
    <n v="0.02"/>
    <s v="B"/>
    <n v="125.42"/>
    <s v=""/>
    <s v=""/>
    <n v="112.878"/>
    <n v="2.2575600000000002"/>
    <s v="Yes"/>
    <b v="0"/>
  </r>
  <r>
    <s v="T202508-01264"/>
    <s v="S030"/>
    <x v="4"/>
    <s v="C0054"/>
    <s v="Customer 54"/>
    <s v="P017"/>
    <s v="Product B7"/>
    <d v="2025-08-15T00:00:00"/>
    <n v="3"/>
    <n v="144.35"/>
    <n v="433.05"/>
    <n v="0.1"/>
    <n v="0.02"/>
    <s v="B"/>
    <n v="144.35"/>
    <s v=""/>
    <s v=""/>
    <n v="389.745"/>
    <n v="7.7949000000000002"/>
    <s v="Yes"/>
    <b v="0"/>
  </r>
  <r>
    <s v="T202508-01266"/>
    <s v="S029"/>
    <x v="8"/>
    <s v="C0107"/>
    <s v="Customer 107"/>
    <s v="P022"/>
    <s v="Product C2"/>
    <d v="2025-08-02T00:00:00"/>
    <n v="23"/>
    <n v="50.51"/>
    <n v="1161.73"/>
    <n v="0.08"/>
    <n v="0.02"/>
    <s v="C"/>
    <n v="50.51"/>
    <s v="Rebate_Error"/>
    <s v=""/>
    <n v="1068.7916"/>
    <n v="21.375831999999999"/>
    <s v="Yes"/>
    <b v="1"/>
  </r>
  <r>
    <s v="T202508-01267"/>
    <s v="S027"/>
    <x v="3"/>
    <s v="C0158"/>
    <s v="Customer 158"/>
    <s v="P007"/>
    <s v="Product A7"/>
    <d v="2025-08-24T00:00:00"/>
    <n v="2"/>
    <n v="52.65"/>
    <n v="105.3"/>
    <n v="0.05"/>
    <n v="0.02"/>
    <s v="A"/>
    <n v="52.65"/>
    <s v=""/>
    <s v=""/>
    <n v="100.035"/>
    <n v="2.0007000000000001"/>
    <s v="Yes"/>
    <b v="0"/>
  </r>
  <r>
    <s v="T202508-01268"/>
    <s v="S003"/>
    <x v="29"/>
    <s v="C0214"/>
    <s v="Customer 214"/>
    <s v="P008"/>
    <s v="Product A8"/>
    <d v="2025-08-31T00:00:00"/>
    <n v="7"/>
    <n v="114.99"/>
    <n v="804.93"/>
    <n v="0.05"/>
    <n v="0.02"/>
    <s v="A"/>
    <n v="114.99"/>
    <s v=""/>
    <s v=""/>
    <n v="764.68349999999998"/>
    <n v="15.293670000000001"/>
    <s v="Yes"/>
    <b v="0"/>
  </r>
  <r>
    <s v="T202508-01269"/>
    <s v="S017"/>
    <x v="28"/>
    <s v="C0025"/>
    <s v="Customer 25"/>
    <s v="P003"/>
    <s v="Product A3"/>
    <d v="2025-08-18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1270"/>
    <s v="S013"/>
    <x v="9"/>
    <s v="C0049"/>
    <s v="Customer 49"/>
    <s v="P005"/>
    <s v="Product A5"/>
    <d v="2025-08-08T00:00:00"/>
    <n v="22"/>
    <n v="92.19"/>
    <n v="2028.18"/>
    <n v="0.05"/>
    <n v="0.02"/>
    <s v="A"/>
    <n v="92.19"/>
    <s v=""/>
    <s v=""/>
    <n v="1926.771"/>
    <n v="38.535420000000002"/>
    <s v="Yes"/>
    <b v="0"/>
  </r>
  <r>
    <s v="T202508-01271"/>
    <s v="S019"/>
    <x v="15"/>
    <s v="C0161"/>
    <s v="Customer 161"/>
    <s v="P028"/>
    <s v="Product C8"/>
    <d v="2025-08-24T00:00:00"/>
    <n v="18"/>
    <n v="63.01"/>
    <n v="1134.18"/>
    <n v="0"/>
    <n v="0.02"/>
    <s v="C"/>
    <n v="88.32"/>
    <s v=""/>
    <s v="Price_Breach"/>
    <n v="1134.18"/>
    <n v="22.683600000000002"/>
    <s v="Yes"/>
    <b v="1"/>
  </r>
  <r>
    <s v="T202508-01272"/>
    <s v="S018"/>
    <x v="22"/>
    <s v="C0107"/>
    <s v="Customer 107"/>
    <s v="P019"/>
    <s v="Product B9"/>
    <d v="2025-08-21T00:00:00"/>
    <n v="25"/>
    <n v="179.53"/>
    <n v="4488.25"/>
    <n v="0.1"/>
    <n v="0.02"/>
    <s v="B"/>
    <n v="179.53"/>
    <s v=""/>
    <s v=""/>
    <n v="4039.4250000000002"/>
    <n v="80.788499999999999"/>
    <s v="Yes"/>
    <b v="0"/>
  </r>
  <r>
    <s v="T202508-01273"/>
    <s v="S019"/>
    <x v="15"/>
    <s v="C0092"/>
    <s v="Customer 92"/>
    <s v="P017"/>
    <s v="Product B7"/>
    <d v="2025-08-22T00:00:00"/>
    <n v="23"/>
    <n v="144.35"/>
    <n v="3320.05"/>
    <n v="0.1"/>
    <n v="0.02"/>
    <s v="B"/>
    <n v="144.35"/>
    <s v=""/>
    <s v=""/>
    <n v="2988.0450000000001"/>
    <n v="59.760899999999999"/>
    <s v="Yes"/>
    <b v="0"/>
  </r>
  <r>
    <s v="T202508-01274"/>
    <s v="S014"/>
    <x v="10"/>
    <s v="C0027"/>
    <s v="Customer 27"/>
    <s v="P005"/>
    <s v="Product A5"/>
    <d v="2025-08-18T00:00:00"/>
    <n v="6"/>
    <n v="92.19"/>
    <n v="553.14"/>
    <n v="0.05"/>
    <n v="0.02"/>
    <s v="A"/>
    <n v="92.19"/>
    <s v=""/>
    <s v=""/>
    <n v="525.48299999999995"/>
    <n v="10.509659999999998"/>
    <s v="Yes"/>
    <b v="0"/>
  </r>
  <r>
    <s v="T202508-01276"/>
    <s v="S020"/>
    <x v="2"/>
    <s v="C0114"/>
    <s v="Customer 114"/>
    <s v="P027"/>
    <s v="Product C7"/>
    <d v="2025-08-18T00:00:00"/>
    <n v="11"/>
    <n v="54.03"/>
    <n v="594.33000000000004"/>
    <n v="0"/>
    <n v="0.02"/>
    <s v="C"/>
    <n v="54.03"/>
    <s v=""/>
    <s v=""/>
    <n v="594.33000000000004"/>
    <n v="11.886600000000001"/>
    <s v="Yes"/>
    <b v="0"/>
  </r>
  <r>
    <s v="T202508-01278"/>
    <s v="S014"/>
    <x v="10"/>
    <s v="C0212"/>
    <s v="Customer 212"/>
    <s v="P019"/>
    <s v="Product B9"/>
    <d v="2025-08-08T00:00:00"/>
    <n v="20"/>
    <n v="179.53"/>
    <n v="3590.6"/>
    <n v="0.1"/>
    <n v="0.02"/>
    <s v="B"/>
    <n v="179.53"/>
    <s v=""/>
    <s v=""/>
    <n v="3231.54"/>
    <n v="64.630799999999994"/>
    <s v="Yes"/>
    <b v="0"/>
  </r>
  <r>
    <s v="T202508-01279"/>
    <s v="S019"/>
    <x v="15"/>
    <s v="C0140"/>
    <s v="Customer 140"/>
    <s v="P006"/>
    <s v="Product A6"/>
    <d v="2025-08-18T00:00:00"/>
    <n v="25"/>
    <n v="71.86"/>
    <n v="1796.5"/>
    <n v="0.05"/>
    <n v="0.02"/>
    <s v="A"/>
    <n v="71.86"/>
    <s v=""/>
    <s v=""/>
    <n v="1706.675"/>
    <n v="34.133499999999998"/>
    <s v="Yes"/>
    <b v="0"/>
  </r>
  <r>
    <s v="T202508-01280"/>
    <s v="S030"/>
    <x v="4"/>
    <s v="C0191"/>
    <s v="Customer 191"/>
    <s v="P007"/>
    <s v="Product A7"/>
    <d v="2025-08-15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1281"/>
    <s v="S013"/>
    <x v="9"/>
    <s v="C0001"/>
    <s v="Customer 1"/>
    <s v="P019"/>
    <s v="Product B9"/>
    <d v="2025-08-20T00:00:00"/>
    <n v="10"/>
    <n v="179.53"/>
    <n v="1795.3"/>
    <n v="0.1"/>
    <n v="0.02"/>
    <s v="B"/>
    <n v="179.53"/>
    <s v=""/>
    <s v=""/>
    <n v="1615.77"/>
    <n v="32.315399999999997"/>
    <s v="Yes"/>
    <b v="0"/>
  </r>
  <r>
    <s v="T202508-01282"/>
    <s v="S001"/>
    <x v="14"/>
    <s v="C0133"/>
    <s v="Customer 133"/>
    <s v="P004"/>
    <s v="Product A4"/>
    <d v="2025-08-01T00:00:00"/>
    <n v="10"/>
    <n v="139.22"/>
    <n v="1392.2"/>
    <n v="0.05"/>
    <n v="0.02"/>
    <s v="A"/>
    <n v="139.22"/>
    <s v=""/>
    <s v=""/>
    <n v="1322.5900000000001"/>
    <n v="26.451800000000002"/>
    <s v="Yes"/>
    <b v="0"/>
  </r>
  <r>
    <s v="T202508-01283"/>
    <s v="S010"/>
    <x v="23"/>
    <s v="C0057"/>
    <s v="Customer 57  "/>
    <s v="P006"/>
    <s v="Product A6"/>
    <d v="2025-08-01T00:00:00"/>
    <n v="11"/>
    <n v="71.86"/>
    <n v="790.46"/>
    <n v="0.05"/>
    <n v="0.02"/>
    <s v="A"/>
    <n v="71.86"/>
    <s v=""/>
    <s v=""/>
    <n v="750.93700000000001"/>
    <n v="15.018740000000001"/>
    <s v="Yes"/>
    <b v="0"/>
  </r>
  <r>
    <s v="T202508-01284"/>
    <s v="S025"/>
    <x v="11"/>
    <s v="C0211"/>
    <s v="Customer 211"/>
    <s v="P028"/>
    <s v="Product C8"/>
    <d v="2025-08-30T00:00:00"/>
    <n v="9"/>
    <n v="88.32"/>
    <n v="794.88"/>
    <n v="0"/>
    <n v="0.02"/>
    <s v="C"/>
    <n v="88.32"/>
    <s v=""/>
    <s v=""/>
    <n v="794.88"/>
    <n v="15.897600000000001"/>
    <s v="Yes"/>
    <b v="0"/>
  </r>
  <r>
    <s v="T202508-01285"/>
    <s v="S018"/>
    <x v="22"/>
    <s v="C0131"/>
    <s v="Customer 131"/>
    <s v="P014"/>
    <s v="Product B4"/>
    <d v="2025-05-08T00:00:00"/>
    <n v="19"/>
    <n v="91.13"/>
    <n v="1731.47"/>
    <n v="0.1"/>
    <n v="0.02"/>
    <s v="B"/>
    <n v="91.13"/>
    <s v=""/>
    <s v=""/>
    <n v="1558.3230000000001"/>
    <n v="31.166460000000004"/>
    <s v="Yes"/>
    <b v="0"/>
  </r>
  <r>
    <s v="T202508-01286"/>
    <s v="S004"/>
    <x v="27"/>
    <s v="C0010"/>
    <s v="Customer 10"/>
    <s v="P012"/>
    <s v="Product B2"/>
    <d v="2025-08-05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1287"/>
    <s v="S009"/>
    <x v="20"/>
    <s v="C0094"/>
    <s v="Customer 94"/>
    <s v="P025"/>
    <s v="Product C5"/>
    <d v="2025-08-08T00:00:00"/>
    <n v="8"/>
    <n v="87.21"/>
    <n v="697.68"/>
    <n v="0"/>
    <n v="0.02"/>
    <s v="C"/>
    <n v="87.21"/>
    <s v=""/>
    <s v=""/>
    <n v="697.68"/>
    <n v="13.9536"/>
    <s v="Yes"/>
    <b v="0"/>
  </r>
  <r>
    <s v="T202508-01288"/>
    <s v="S009"/>
    <x v="20"/>
    <s v="C0208"/>
    <s v="Customer 208"/>
    <s v="P008"/>
    <s v="Product A8"/>
    <d v="2025-08-13T00:00:00"/>
    <n v="19"/>
    <n v="114.99"/>
    <n v="2184.81"/>
    <n v="0.05"/>
    <n v="0.02"/>
    <s v="A"/>
    <n v="114.99"/>
    <s v=""/>
    <s v=""/>
    <n v="2075.5695000000001"/>
    <n v="41.511389999999999"/>
    <s v="Yes"/>
    <b v="0"/>
  </r>
  <r>
    <s v="T202508-01289"/>
    <s v="S019"/>
    <x v="15"/>
    <s v="C0056"/>
    <s v="Customer 56"/>
    <s v="P019"/>
    <s v="Product B9"/>
    <d v="2025-08-11T00:00:00"/>
    <n v="24"/>
    <n v="179.53"/>
    <n v="4308.72"/>
    <n v="0.1"/>
    <n v="0.02"/>
    <s v="B"/>
    <n v="179.53"/>
    <s v=""/>
    <s v=""/>
    <n v="3877.848"/>
    <n v="77.556960000000004"/>
    <s v="Yes"/>
    <b v="0"/>
  </r>
  <r>
    <s v="T202508-01290"/>
    <s v="S026"/>
    <x v="21"/>
    <s v="C0124"/>
    <s v="Customer 124"/>
    <s v="P005"/>
    <s v="Product A5"/>
    <d v="2025-08-23T00:00:00"/>
    <n v="23"/>
    <n v="92.19"/>
    <n v="2120.37"/>
    <n v="0.05"/>
    <n v="0.02"/>
    <s v="A"/>
    <n v="92.19"/>
    <s v=""/>
    <s v=""/>
    <n v="2014.3515"/>
    <n v="40.287030000000001"/>
    <s v="Yes"/>
    <b v="0"/>
  </r>
  <r>
    <s v="T202508-01291"/>
    <s v="S019"/>
    <x v="15"/>
    <s v="C0210"/>
    <s v="Customer 210"/>
    <s v="P026"/>
    <s v="Product C6"/>
    <d v="2025-08-21T00:00:00"/>
    <n v="20"/>
    <n v="63.32"/>
    <n v="1266.4000000000001"/>
    <n v="0"/>
    <n v="0.02"/>
    <s v="C"/>
    <n v="63.32"/>
    <s v=""/>
    <s v=""/>
    <n v="1266.4000000000001"/>
    <n v="25.328000000000003"/>
    <s v="Yes"/>
    <b v="0"/>
  </r>
  <r>
    <s v="T202508-01292"/>
    <s v="S010"/>
    <x v="23"/>
    <s v="C0010"/>
    <s v="Customer 10"/>
    <s v="P019"/>
    <s v="Product B9"/>
    <s v="08-13-25"/>
    <n v="19"/>
    <n v="179.53"/>
    <n v="3411.07"/>
    <n v="0.1"/>
    <n v="0.02"/>
    <s v="B"/>
    <n v="179.53"/>
    <s v=""/>
    <s v=""/>
    <n v="3069.9630000000002"/>
    <n v="61.399260000000005"/>
    <s v="Yes"/>
    <b v="0"/>
  </r>
  <r>
    <s v="T202508-01293"/>
    <s v="S003"/>
    <x v="29"/>
    <s v="C0200"/>
    <s v="Customer 200"/>
    <s v="P002"/>
    <s v="Product A2"/>
    <d v="2025-08-11T00:00:00"/>
    <n v="25"/>
    <n v="77.5"/>
    <n v="1937.5"/>
    <n v="0.05"/>
    <n v="0.02"/>
    <s v="A"/>
    <n v="77.5"/>
    <s v=""/>
    <s v=""/>
    <n v="1840.625"/>
    <n v="36.8125"/>
    <s v="Yes"/>
    <b v="0"/>
  </r>
  <r>
    <s v="T202508-01294"/>
    <s v="S012"/>
    <x v="24"/>
    <s v="C0210"/>
    <s v="Customer 210"/>
    <s v="P011"/>
    <s v="Product B1"/>
    <d v="2025-08-28T00:00:00"/>
    <n v="4"/>
    <n v="176.7"/>
    <n v="706.8"/>
    <n v="0.1"/>
    <n v="0.02"/>
    <s v="B"/>
    <n v="176.7"/>
    <s v=""/>
    <s v=""/>
    <n v="636.12"/>
    <n v="12.7224"/>
    <s v="Yes"/>
    <b v="0"/>
  </r>
  <r>
    <s v="T202508-01295"/>
    <s v="S025"/>
    <x v="11"/>
    <s v="C0059"/>
    <s v="Customer 59"/>
    <s v="P019"/>
    <s v="Product B9"/>
    <d v="2025-08-30T00:00:00"/>
    <n v="20"/>
    <n v="179.53"/>
    <n v="3590.6"/>
    <n v="0.1"/>
    <n v="0.02"/>
    <s v="B"/>
    <n v="179.53"/>
    <s v=""/>
    <s v=""/>
    <n v="3231.54"/>
    <n v="64.630799999999994"/>
    <s v="Yes"/>
    <b v="0"/>
  </r>
  <r>
    <s v="T202508-01296"/>
    <s v="S001"/>
    <x v="14"/>
    <s v="C0163"/>
    <s v="Customer 163"/>
    <s v="P020"/>
    <s v="Product B10"/>
    <d v="2025-08-02T00:00:00"/>
    <n v="13"/>
    <n v="183.4"/>
    <n v="2384.1999999999998"/>
    <n v="0.1"/>
    <n v="0.02"/>
    <s v="B"/>
    <n v="183.4"/>
    <s v=""/>
    <s v=""/>
    <n v="2145.7799999999997"/>
    <n v="42.915599999999998"/>
    <s v="Yes"/>
    <b v="0"/>
  </r>
  <r>
    <s v="T202508-01297"/>
    <s v="S010"/>
    <x v="23"/>
    <s v="C0135"/>
    <s v="Customer 135"/>
    <s v="P002"/>
    <s v="Product A2"/>
    <d v="2025-08-19T00:00:00"/>
    <n v="18"/>
    <n v="77.5"/>
    <n v="1395"/>
    <n v="0.05"/>
    <n v="0.02"/>
    <s v="A"/>
    <n v="77.5"/>
    <s v=""/>
    <s v=""/>
    <n v="1325.25"/>
    <n v="26.504999999999999"/>
    <s v="Yes"/>
    <b v="0"/>
  </r>
  <r>
    <s v="T202508-01298"/>
    <s v="S005"/>
    <x v="1"/>
    <s v="C0084"/>
    <s v="Customer 84"/>
    <s v="P013"/>
    <s v="Product B3"/>
    <d v="2025-08-05T00:00:00"/>
    <n v="8"/>
    <n v="194.87"/>
    <n v="1558.96"/>
    <n v="0.1"/>
    <n v="0.02"/>
    <s v="B"/>
    <n v="194.87"/>
    <s v=""/>
    <s v=""/>
    <n v="1403.0640000000001"/>
    <n v="28.061280000000004"/>
    <s v="Yes"/>
    <b v="0"/>
  </r>
  <r>
    <s v="T202508-01299"/>
    <s v="S002"/>
    <x v="0"/>
    <s v="C0173"/>
    <s v="Customer 173  "/>
    <s v="P019"/>
    <s v="Product B9"/>
    <d v="2025-08-15T00:00:00"/>
    <n v="13"/>
    <n v="179.53"/>
    <n v="2333.89"/>
    <n v="0.1"/>
    <n v="0.02"/>
    <s v="B"/>
    <n v="179.53"/>
    <s v=""/>
    <s v=""/>
    <n v="2100.5009999999997"/>
    <n v="42.010019999999997"/>
    <s v="Yes"/>
    <b v="0"/>
  </r>
  <r>
    <s v="T202508-01300"/>
    <s v="S025"/>
    <x v="11"/>
    <s v="C0153"/>
    <s v="Customer 153"/>
    <s v="P015"/>
    <s v="Product B5"/>
    <d v="2025-08-08T00:00:00"/>
    <n v="3"/>
    <n v="181.7"/>
    <n v="545.1"/>
    <n v="0.15"/>
    <n v="0.02"/>
    <s v="B"/>
    <n v="181.7"/>
    <s v="Rebate_Error"/>
    <s v=""/>
    <n v="463.33500000000004"/>
    <n v="9.2667000000000002"/>
    <s v="Yes"/>
    <b v="1"/>
  </r>
  <r>
    <s v="T202508-01301"/>
    <s v="S014"/>
    <x v="10"/>
    <s v="C0075"/>
    <s v="Customer 75"/>
    <s v="P020"/>
    <s v="Product B10"/>
    <d v="2025-08-05T00:00:00"/>
    <n v="5"/>
    <n v="183.4"/>
    <n v="917"/>
    <n v="0.1"/>
    <n v="0.02"/>
    <s v="B"/>
    <n v="183.4"/>
    <s v=""/>
    <s v=""/>
    <n v="825.3"/>
    <n v="16.506"/>
    <s v="Yes"/>
    <b v="0"/>
  </r>
  <r>
    <s v="T202508-01302"/>
    <s v="S011"/>
    <x v="16"/>
    <s v="C0022"/>
    <s v="Customer 22"/>
    <s v="P012"/>
    <s v="Product B2"/>
    <d v="2025-08-02T00:00:00"/>
    <n v="24"/>
    <n v="120.83"/>
    <n v="2899.92"/>
    <n v="0.1"/>
    <n v="0.02"/>
    <s v="B"/>
    <n v="120.83"/>
    <s v=""/>
    <s v=""/>
    <n v="2609.9279999999999"/>
    <n v="52.198560000000001"/>
    <s v="Yes"/>
    <b v="0"/>
  </r>
  <r>
    <s v="T202508-01303"/>
    <s v="S018"/>
    <x v="22"/>
    <s v="C0103"/>
    <s v=" Customer 103 "/>
    <s v="P007"/>
    <s v="Product A7"/>
    <d v="2025-08-17T00:00:00"/>
    <n v="13"/>
    <n v="52.65"/>
    <n v="684.45"/>
    <n v="0.05"/>
    <n v="0.02"/>
    <s v="A"/>
    <n v="52.65"/>
    <s v=""/>
    <s v=""/>
    <n v="650.22750000000008"/>
    <n v="13.004550000000002"/>
    <s v="Yes"/>
    <b v="0"/>
  </r>
  <r>
    <s v="T202508-01304"/>
    <s v="S014"/>
    <x v="10"/>
    <s v="C0199"/>
    <s v="Customer 199"/>
    <s v="P018"/>
    <s v="Product B8"/>
    <d v="2025-08-05T00:00:00"/>
    <n v="25"/>
    <n v="125.42"/>
    <n v="3135.5"/>
    <n v="0.15"/>
    <n v="0.02"/>
    <s v="B"/>
    <n v="125.42"/>
    <s v="Rebate_Error"/>
    <s v=""/>
    <n v="2665.1750000000002"/>
    <n v="53.303500000000007"/>
    <s v="Yes"/>
    <b v="1"/>
  </r>
  <r>
    <s v="T202508-01305"/>
    <s v="S016"/>
    <x v="6"/>
    <s v="C0144"/>
    <s v="Customer 144"/>
    <s v="P005"/>
    <s v="Product A5"/>
    <d v="2025-08-21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1306"/>
    <s v="S019"/>
    <x v="15"/>
    <s v="C0051"/>
    <s v="Customer 51"/>
    <s v="P015"/>
    <s v="Product B5"/>
    <d v="2025-08-17T00:00:00"/>
    <n v="24"/>
    <n v="181.7"/>
    <n v="4360.8"/>
    <n v="0.1"/>
    <n v="0.02"/>
    <s v="B"/>
    <n v="181.7"/>
    <s v=""/>
    <s v=""/>
    <n v="3924.7200000000003"/>
    <n v="78.494400000000013"/>
    <s v="Yes"/>
    <b v="0"/>
  </r>
  <r>
    <s v="T202508-01307"/>
    <s v="S008"/>
    <x v="13"/>
    <s v="C0063"/>
    <s v="Customer 63"/>
    <s v="P002"/>
    <s v="Product A2"/>
    <d v="2025-08-14T00:00:00"/>
    <n v="25"/>
    <n v="77.5"/>
    <n v="1937.5"/>
    <n v="0.05"/>
    <n v="0.02"/>
    <s v="A"/>
    <n v="77.5"/>
    <s v=""/>
    <s v=""/>
    <n v="1840.625"/>
    <n v="36.8125"/>
    <s v="Yes"/>
    <b v="0"/>
  </r>
  <r>
    <s v="T202508-01308"/>
    <s v="S011"/>
    <x v="16"/>
    <s v="C0176"/>
    <s v="Customer 176"/>
    <s v="P027"/>
    <s v="Product C7"/>
    <d v="2025-08-04T00:00:00"/>
    <n v="3"/>
    <n v="54.03"/>
    <n v="162.09"/>
    <n v="0"/>
    <n v="0.02"/>
    <s v="C"/>
    <n v="54.03"/>
    <s v=""/>
    <s v=""/>
    <n v="162.09"/>
    <n v="3.2418"/>
    <s v="Yes"/>
    <b v="0"/>
  </r>
  <r>
    <s v="T202508-01309"/>
    <s v="S022"/>
    <x v="19"/>
    <s v="C0106"/>
    <s v="Customer 106"/>
    <s v="P011"/>
    <s v="Product B1"/>
    <d v="2025-08-07T00:00:00"/>
    <n v="12"/>
    <n v="176.7"/>
    <n v="2120.4"/>
    <n v="0.1"/>
    <n v="0.02"/>
    <s v="B"/>
    <n v="176.7"/>
    <s v=""/>
    <s v=""/>
    <n v="1908.3600000000001"/>
    <n v="38.167200000000001"/>
    <s v="Yes"/>
    <b v="0"/>
  </r>
  <r>
    <s v="T202508-01310"/>
    <s v="S011"/>
    <x v="16"/>
    <s v="C0089"/>
    <s v="Customer 89"/>
    <s v="P015"/>
    <s v="Product B5"/>
    <d v="2025-08-25T00:00:00"/>
    <n v="1"/>
    <n v="181.7"/>
    <n v="181.7"/>
    <n v="0.1"/>
    <n v="0.02"/>
    <s v="B"/>
    <n v="181.7"/>
    <s v=""/>
    <s v=""/>
    <n v="163.53"/>
    <n v="3.2706"/>
    <s v="Yes"/>
    <b v="0"/>
  </r>
  <r>
    <s v="T202508-01311"/>
    <s v="S010"/>
    <x v="23"/>
    <s v="C0044"/>
    <s v="Customer 44"/>
    <s v="P030"/>
    <s v="Product C10"/>
    <d v="2025-08-27T00:00:00"/>
    <n v="20"/>
    <n v="44.71"/>
    <n v="894.2"/>
    <n v="0.08"/>
    <n v="0.02"/>
    <s v="C"/>
    <n v="44.71"/>
    <s v="Rebate_Error"/>
    <s v=""/>
    <n v="822.66399999999999"/>
    <n v="16.453279999999999"/>
    <s v="Yes"/>
    <b v="1"/>
  </r>
  <r>
    <s v="T202508-01312"/>
    <s v="S026"/>
    <x v="21"/>
    <s v="C0114"/>
    <s v="Customer 114"/>
    <s v="P016"/>
    <s v="Product B6"/>
    <d v="2025-08-02T00:00:00"/>
    <n v="15"/>
    <n v="158.22"/>
    <n v="2373.3000000000002"/>
    <n v="0.1"/>
    <n v="0.02"/>
    <s v="B"/>
    <n v="176.86"/>
    <s v=""/>
    <s v=""/>
    <n v="2135.9700000000003"/>
    <n v="42.719400000000007"/>
    <s v="Yes"/>
    <b v="0"/>
  </r>
  <r>
    <s v="T202508-01313"/>
    <s v="S030"/>
    <x v="4"/>
    <s v="C0210"/>
    <s v="Customer 210"/>
    <s v="P006"/>
    <s v="Product A6"/>
    <d v="2025-08-12T00:00:00"/>
    <n v="22"/>
    <n v="71.86"/>
    <n v="1580.92"/>
    <n v="0.08"/>
    <n v="0.02"/>
    <s v="A"/>
    <n v="71.86"/>
    <s v="Rebate_Error"/>
    <s v=""/>
    <n v="1454.4464"/>
    <n v="29.088928000000003"/>
    <s v="Yes"/>
    <b v="1"/>
  </r>
  <r>
    <s v="T202508-01314"/>
    <s v="S005"/>
    <x v="1"/>
    <s v="C0194"/>
    <s v="Customer 194"/>
    <s v="P019"/>
    <s v="Product B9"/>
    <d v="2025-08-04T00:00:00"/>
    <n v="3"/>
    <n v="179.53"/>
    <n v="538.59"/>
    <n v="0.1"/>
    <n v="0.02"/>
    <s v="B"/>
    <n v="179.53"/>
    <s v=""/>
    <s v=""/>
    <n v="484.73099999999999"/>
    <n v="9.6946200000000005"/>
    <s v="Yes"/>
    <b v="0"/>
  </r>
  <r>
    <s v="T202508-01315"/>
    <s v="S024"/>
    <x v="12"/>
    <s v="C0014"/>
    <s v="Customer 14"/>
    <s v="P007"/>
    <s v="Product A7"/>
    <d v="2025-08-30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316"/>
    <s v="S005"/>
    <x v="1"/>
    <s v="C0214"/>
    <s v="Customer 214"/>
    <s v="P022"/>
    <s v="Product C2"/>
    <d v="2025-08-11T00:00:00"/>
    <n v="1"/>
    <n v="50.51"/>
    <n v="50.51"/>
    <n v="0"/>
    <n v="0.02"/>
    <s v="C"/>
    <n v="50.51"/>
    <s v=""/>
    <s v=""/>
    <n v="50.51"/>
    <n v="1.0102"/>
    <s v="Yes"/>
    <b v="0"/>
  </r>
  <r>
    <s v="T202508-01317"/>
    <s v="S023"/>
    <x v="7"/>
    <s v="C0206"/>
    <s v="Customer 206"/>
    <s v="P003"/>
    <s v="Product A3"/>
    <d v="2025-08-16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318"/>
    <s v="S001"/>
    <x v="14"/>
    <s v="C0085"/>
    <s v="Customer 85"/>
    <s v="P006"/>
    <s v="Product A6"/>
    <d v="2025-08-07T00:00:00"/>
    <n v="18"/>
    <n v="71.86"/>
    <n v="1293.48"/>
    <n v="7.0000000000000007E-2"/>
    <n v="0.02"/>
    <s v="A"/>
    <n v="71.86"/>
    <s v="Rebate_Error"/>
    <s v=""/>
    <n v="1202.9364"/>
    <n v="24.058728000000002"/>
    <s v="Yes"/>
    <b v="1"/>
  </r>
  <r>
    <s v="T202508-01319"/>
    <s v="S007"/>
    <x v="25"/>
    <s v="C0140"/>
    <s v=" Customer 140 "/>
    <s v="P014"/>
    <s v="Product B4"/>
    <d v="2025-08-18T00:00:00"/>
    <n v="9"/>
    <n v="91.13"/>
    <n v="820.17"/>
    <n v="0.1"/>
    <n v="0.02"/>
    <s v="B"/>
    <n v="91.13"/>
    <s v=""/>
    <s v=""/>
    <n v="738.15300000000002"/>
    <n v="14.763060000000001"/>
    <s v="Yes"/>
    <b v="0"/>
  </r>
  <r>
    <s v="T202508-01320"/>
    <s v="S016"/>
    <x v="6"/>
    <s v="C0160"/>
    <s v="Customer 160"/>
    <s v="P019"/>
    <s v="Product B9"/>
    <s v="08-23-25"/>
    <n v="5"/>
    <n v="179.53"/>
    <n v="897.65"/>
    <n v="0.1"/>
    <n v="0.02"/>
    <s v="B"/>
    <n v="179.53"/>
    <s v=""/>
    <s v=""/>
    <n v="807.88499999999999"/>
    <n v="16.157699999999998"/>
    <s v="Yes"/>
    <b v="0"/>
  </r>
  <r>
    <s v="T202508-01321"/>
    <s v="S023"/>
    <x v="7"/>
    <s v="C0172"/>
    <s v="Customer 172"/>
    <s v="P001"/>
    <s v="Product A1"/>
    <d v="2025-08-29T00:00:00"/>
    <n v="19"/>
    <n v="113.94"/>
    <n v="2164.86"/>
    <n v="0.05"/>
    <n v="0.02"/>
    <s v="A"/>
    <n v="113.94"/>
    <s v=""/>
    <s v=""/>
    <n v="2056.6170000000002"/>
    <n v="41.132340000000006"/>
    <s v="Yes"/>
    <b v="0"/>
  </r>
  <r>
    <s v="T202508-01322"/>
    <s v="S022"/>
    <x v="19"/>
    <s v="C0135"/>
    <s v="Customer 135"/>
    <s v="P002"/>
    <s v="Product A2"/>
    <d v="2025-08-02T00:00:00"/>
    <n v="6"/>
    <n v="77.5"/>
    <n v="465"/>
    <n v="0.05"/>
    <n v="0.02"/>
    <s v="A"/>
    <n v="77.5"/>
    <s v=""/>
    <s v=""/>
    <n v="441.75"/>
    <n v="8.8350000000000009"/>
    <s v="Yes"/>
    <b v="0"/>
  </r>
  <r>
    <s v="T202508-01323"/>
    <s v="S010"/>
    <x v="23"/>
    <s v="C0052"/>
    <s v="Customer 52"/>
    <s v="P020"/>
    <s v="Product B10"/>
    <d v="2025-08-09T00:00:00"/>
    <n v="20"/>
    <n v="183.4"/>
    <n v="3668"/>
    <n v="0.1"/>
    <n v="0.02"/>
    <s v="B"/>
    <n v="183.4"/>
    <s v=""/>
    <s v=""/>
    <n v="3301.2"/>
    <n v="66.024000000000001"/>
    <s v="Yes"/>
    <b v="0"/>
  </r>
  <r>
    <s v="T202508-01324"/>
    <s v="S002"/>
    <x v="0"/>
    <s v="C0120"/>
    <s v="Customer 120"/>
    <s v="P017"/>
    <s v="Product B7"/>
    <d v="2025-08-03T00:00:00"/>
    <n v="1"/>
    <n v="144.35"/>
    <n v="144.35"/>
    <n v="0.1"/>
    <n v="0.02"/>
    <s v="B"/>
    <n v="144.35"/>
    <s v=""/>
    <s v=""/>
    <n v="129.91499999999999"/>
    <n v="2.5983000000000001"/>
    <s v="Yes"/>
    <b v="0"/>
  </r>
  <r>
    <s v="T202508-01325"/>
    <s v="S013"/>
    <x v="9"/>
    <s v="C0170"/>
    <s v="Customer 170"/>
    <s v="P007"/>
    <s v="Product A7"/>
    <d v="2025-08-12T00:00:00"/>
    <n v="22"/>
    <n v="52.65"/>
    <n v="1158.3"/>
    <n v="0.05"/>
    <n v="0.02"/>
    <s v="A"/>
    <n v="52.65"/>
    <s v=""/>
    <s v=""/>
    <n v="1100.385"/>
    <n v="22.0077"/>
    <s v="Yes"/>
    <b v="0"/>
  </r>
  <r>
    <s v="T202508-01326"/>
    <s v="S028"/>
    <x v="5"/>
    <s v="C0028"/>
    <s v="Customer 28"/>
    <s v="P001"/>
    <s v="Product A1"/>
    <d v="2025-08-13T00:00:00"/>
    <n v="21"/>
    <n v="113.94"/>
    <n v="2392.7399999999998"/>
    <n v="0.05"/>
    <n v="0.02"/>
    <s v="A"/>
    <n v="113.94"/>
    <s v=""/>
    <s v=""/>
    <n v="2273.1029999999996"/>
    <n v="45.462059999999994"/>
    <s v="Yes"/>
    <b v="0"/>
  </r>
  <r>
    <s v="T202508-01327"/>
    <s v="S008"/>
    <x v="13"/>
    <s v="C0098"/>
    <s v="Customer 98"/>
    <s v="P013"/>
    <s v="Product B3"/>
    <d v="2025-08-04T00:00:00"/>
    <n v="23"/>
    <n v="194.87"/>
    <n v="4482.01"/>
    <n v="0.1"/>
    <n v="0.02"/>
    <s v="B"/>
    <n v="194.87"/>
    <s v=""/>
    <s v=""/>
    <n v="4033.8090000000002"/>
    <n v="80.676180000000002"/>
    <s v="Yes"/>
    <b v="0"/>
  </r>
  <r>
    <s v="T202508-01328"/>
    <s v="S029"/>
    <x v="8"/>
    <s v="C0081"/>
    <s v="Customer 81"/>
    <s v="P013"/>
    <s v="Product B3"/>
    <d v="2025-08-18T00:00:00"/>
    <n v="20"/>
    <n v="194.87"/>
    <n v="3897.4"/>
    <n v="0.13"/>
    <n v="0.02"/>
    <s v="B"/>
    <n v="194.87"/>
    <s v="Rebate_Error"/>
    <s v=""/>
    <n v="3390.7380000000003"/>
    <n v="67.814760000000007"/>
    <s v="Yes"/>
    <b v="1"/>
  </r>
  <r>
    <s v="T202508-01329"/>
    <s v="S003"/>
    <x v="29"/>
    <s v="C0048"/>
    <s v="Customer 48"/>
    <s v="P005"/>
    <s v="Product A5"/>
    <d v="2025-08-18T00:00:00"/>
    <n v="15"/>
    <n v="92.19"/>
    <n v="1382.85"/>
    <n v="0.05"/>
    <n v="0.02"/>
    <s v="A"/>
    <n v="92.19"/>
    <s v=""/>
    <s v=""/>
    <n v="1313.7075"/>
    <n v="26.274149999999999"/>
    <s v="Yes"/>
    <b v="0"/>
  </r>
  <r>
    <s v="T202508-01330"/>
    <s v="S030"/>
    <x v="4"/>
    <s v="C0183"/>
    <s v="Customer 183"/>
    <s v="P001"/>
    <s v="Product A1"/>
    <d v="2025-08-30T00:00:00"/>
    <n v="8"/>
    <n v="113.94"/>
    <n v="911.52"/>
    <n v="0.05"/>
    <n v="0.02"/>
    <s v="A"/>
    <n v="113.94"/>
    <s v=""/>
    <s v=""/>
    <n v="865.94399999999996"/>
    <n v="17.31888"/>
    <s v="Yes"/>
    <b v="0"/>
  </r>
  <r>
    <s v="T202508-01331"/>
    <s v="S017"/>
    <x v="28"/>
    <s v="C0079"/>
    <s v="Customer 79"/>
    <s v="P009"/>
    <s v="Product A9"/>
    <d v="2025-08-24T00:00:00"/>
    <n v="13"/>
    <n v="72.040000000000006"/>
    <n v="936.52"/>
    <n v="0.05"/>
    <n v="0.02"/>
    <s v="A"/>
    <n v="72.040000000000006"/>
    <s v=""/>
    <s v=""/>
    <n v="889.69399999999996"/>
    <n v="17.793879999999998"/>
    <s v="Yes"/>
    <b v="0"/>
  </r>
  <r>
    <s v="T202508-01332"/>
    <s v="S006"/>
    <x v="17"/>
    <s v="C0005"/>
    <s v="Customer 5"/>
    <s v="P009"/>
    <s v="Product A9"/>
    <d v="2025-12-08T00:00:00"/>
    <n v="12"/>
    <n v="72.040000000000006"/>
    <n v="864.48"/>
    <n v="0.05"/>
    <n v="0.02"/>
    <s v="A"/>
    <n v="72.040000000000006"/>
    <s v=""/>
    <s v=""/>
    <n v="821.25599999999997"/>
    <n v="16.42512"/>
    <s v="Yes"/>
    <b v="0"/>
  </r>
  <r>
    <s v="T202508-01333"/>
    <s v="S021"/>
    <x v="18"/>
    <s v="C0078"/>
    <s v="Customer 78"/>
    <s v="P006"/>
    <s v="Product A6"/>
    <d v="2025-08-09T00:00:00"/>
    <n v="17"/>
    <n v="71.86"/>
    <n v="1221.6199999999999"/>
    <n v="7.0000000000000007E-2"/>
    <n v="0.02"/>
    <s v="A"/>
    <n v="71.86"/>
    <s v="Rebate_Error"/>
    <s v=""/>
    <n v="1136.1065999999998"/>
    <n v="22.722131999999998"/>
    <s v="Yes"/>
    <b v="1"/>
  </r>
  <r>
    <s v="T202508-01334"/>
    <s v="S026"/>
    <x v="21"/>
    <s v="C0016"/>
    <s v="Customer 16"/>
    <s v="P016"/>
    <s v="Product B6"/>
    <s v="08-29-25"/>
    <n v="13"/>
    <n v="176.86"/>
    <n v="2299.1799999999998"/>
    <n v="0.1"/>
    <n v="0.02"/>
    <s v="B"/>
    <n v="176.86"/>
    <s v=""/>
    <s v=""/>
    <n v="2069.2619999999997"/>
    <n v="41.385239999999996"/>
    <s v="Yes"/>
    <b v="0"/>
  </r>
  <r>
    <s v="T202508-01335"/>
    <s v="S027"/>
    <x v="3"/>
    <s v="C0008"/>
    <s v="Customer 8"/>
    <s v="P028"/>
    <s v="Product C8"/>
    <d v="2025-08-08T00:00:00"/>
    <n v="9"/>
    <n v="88.32"/>
    <n v="794.88"/>
    <n v="0"/>
    <n v="0.02"/>
    <s v="C"/>
    <n v="88.32"/>
    <s v=""/>
    <s v=""/>
    <n v="794.88"/>
    <n v="15.897600000000001"/>
    <s v="Yes"/>
    <b v="0"/>
  </r>
  <r>
    <s v="T202508-01336"/>
    <s v="S005"/>
    <x v="1"/>
    <s v="C0088"/>
    <s v="Customer 88  "/>
    <s v="P025"/>
    <s v="Product C5"/>
    <d v="2025-08-05T00:00:00"/>
    <n v="22"/>
    <n v="87.21"/>
    <n v="1918.62"/>
    <n v="0"/>
    <n v="0.02"/>
    <s v="C"/>
    <n v="87.21"/>
    <s v=""/>
    <s v=""/>
    <n v="1918.62"/>
    <n v="38.372399999999999"/>
    <s v="Yes"/>
    <b v="0"/>
  </r>
  <r>
    <s v="T202508-01337"/>
    <s v="S003"/>
    <x v="29"/>
    <s v="C0187"/>
    <s v="Customer 187"/>
    <s v="P010"/>
    <s v="Product A10"/>
    <d v="2025-08-20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1338"/>
    <s v="S028"/>
    <x v="5"/>
    <s v="C0161"/>
    <s v="Customer 161"/>
    <s v="P018"/>
    <s v="Product B8"/>
    <d v="2025-08-08T00:00:00"/>
    <n v="14"/>
    <n v="125.42"/>
    <n v="1755.88"/>
    <n v="0.1"/>
    <n v="0.02"/>
    <s v="B"/>
    <n v="125.42"/>
    <s v=""/>
    <s v=""/>
    <n v="1580.2920000000001"/>
    <n v="31.605840000000004"/>
    <s v="Yes"/>
    <b v="0"/>
  </r>
  <r>
    <s v="T202508-01339"/>
    <s v="S019"/>
    <x v="15"/>
    <s v="C0040"/>
    <s v="Customer 40"/>
    <s v="P011"/>
    <s v="Product B1"/>
    <d v="2025-08-30T00:00:00"/>
    <n v="10"/>
    <n v="176.7"/>
    <n v="1767"/>
    <n v="0.1"/>
    <n v="0.02"/>
    <s v="B"/>
    <n v="176.7"/>
    <s v=""/>
    <s v=""/>
    <n v="1590.3"/>
    <n v="31.806000000000001"/>
    <s v="Yes"/>
    <b v="0"/>
  </r>
  <r>
    <s v="T202508-01340"/>
    <s v="S020"/>
    <x v="2"/>
    <s v="C0085"/>
    <s v="Customer 85"/>
    <s v="P012"/>
    <s v="Product B2"/>
    <d v="2025-08-07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1341"/>
    <s v="S021"/>
    <x v="18"/>
    <s v="C0036"/>
    <s v="Customer 36"/>
    <s v="P015"/>
    <s v="Product B5"/>
    <d v="2025-08-26T00:00:00"/>
    <n v="22"/>
    <n v="181.7"/>
    <n v="3997.4"/>
    <n v="0.1"/>
    <n v="0.02"/>
    <s v="B"/>
    <n v="181.7"/>
    <s v=""/>
    <s v=""/>
    <n v="3597.66"/>
    <n v="71.953199999999995"/>
    <s v="Yes"/>
    <b v="0"/>
  </r>
  <r>
    <s v="T202508-01342"/>
    <s v="S007"/>
    <x v="25"/>
    <s v="C0036"/>
    <s v="Customer 36"/>
    <s v="P008"/>
    <s v="Product A8"/>
    <d v="2025-08-29T00:00:00"/>
    <n v="23"/>
    <n v="114.99"/>
    <n v="2644.77"/>
    <n v="0.05"/>
    <n v="0.02"/>
    <s v="A"/>
    <n v="114.99"/>
    <s v=""/>
    <s v=""/>
    <n v="2512.5315000000001"/>
    <n v="50.250630000000001"/>
    <s v="Yes"/>
    <b v="0"/>
  </r>
  <r>
    <s v="T202508-01343"/>
    <s v="S017"/>
    <x v="28"/>
    <s v="C0035"/>
    <s v=" Customer 35 "/>
    <s v="P011"/>
    <s v="Product B1"/>
    <d v="2025-08-05T00:00:00"/>
    <n v="25"/>
    <n v="176.7"/>
    <n v="4417.5"/>
    <n v="0.1"/>
    <n v="0.02"/>
    <s v="B"/>
    <n v="176.7"/>
    <s v=""/>
    <s v=""/>
    <n v="3975.75"/>
    <n v="79.515000000000001"/>
    <s v="Yes"/>
    <b v="0"/>
  </r>
  <r>
    <s v="T202508-01344"/>
    <s v="S021"/>
    <x v="18"/>
    <s v="C0145"/>
    <s v="Customer 145"/>
    <s v="P026"/>
    <s v="Product C6"/>
    <d v="2025-08-03T00:00:00"/>
    <n v="11"/>
    <n v="63.32"/>
    <n v="696.52"/>
    <n v="0"/>
    <n v="0.02"/>
    <s v="C"/>
    <n v="63.32"/>
    <s v=""/>
    <s v=""/>
    <n v="696.52"/>
    <n v="13.930400000000001"/>
    <s v="Yes"/>
    <b v="0"/>
  </r>
  <r>
    <s v="T202508-01346"/>
    <s v="S011"/>
    <x v="16"/>
    <s v="C0215"/>
    <s v="Customer 215"/>
    <s v="P024"/>
    <s v="Product C4"/>
    <d v="2025-08-01T00:00:00"/>
    <n v="24"/>
    <n v="39.090000000000003"/>
    <n v="938.16"/>
    <n v="0.02"/>
    <n v="0.02"/>
    <s v="C"/>
    <n v="39.090000000000003"/>
    <s v="Rebate_Error"/>
    <s v=""/>
    <n v="919.39679999999998"/>
    <n v="18.387936"/>
    <s v="Yes"/>
    <b v="1"/>
  </r>
  <r>
    <s v="T202508-01348"/>
    <s v="S014"/>
    <x v="10"/>
    <s v="C0078"/>
    <s v="Customer 78"/>
    <s v="P012"/>
    <s v="Product B2"/>
    <d v="2025-08-30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1349"/>
    <s v="S024"/>
    <x v="12"/>
    <s v="C0071"/>
    <s v="Customer 71  "/>
    <s v="P004"/>
    <s v="Product A4"/>
    <d v="2025-08-04T00:00:00"/>
    <n v="7"/>
    <n v="139.22"/>
    <n v="974.54"/>
    <n v="0.05"/>
    <n v="0.02"/>
    <s v="A"/>
    <n v="139.22"/>
    <s v=""/>
    <s v=""/>
    <n v="925.81299999999999"/>
    <n v="18.516259999999999"/>
    <s v="Yes"/>
    <b v="0"/>
  </r>
  <r>
    <s v="T202508-01350"/>
    <s v="S005"/>
    <x v="1"/>
    <s v="C0048"/>
    <s v="Customer 48"/>
    <s v="P001"/>
    <s v="Product A1"/>
    <d v="2025-08-20T00:00:00"/>
    <n v="20"/>
    <n v="113.94"/>
    <n v="2278.8000000000002"/>
    <n v="0.05"/>
    <n v="0.02"/>
    <s v="A"/>
    <n v="113.94"/>
    <s v=""/>
    <s v=""/>
    <n v="2164.86"/>
    <n v="43.297200000000004"/>
    <s v="Yes"/>
    <b v="0"/>
  </r>
  <r>
    <s v="T202508-01351"/>
    <s v="S009"/>
    <x v="20"/>
    <s v="C0156"/>
    <s v="Customer 156"/>
    <s v="P015"/>
    <s v="Product B5"/>
    <d v="2025-08-20T00:00:00"/>
    <n v="8"/>
    <n v="181.7"/>
    <n v="1453.6"/>
    <n v="0.1"/>
    <n v="0.02"/>
    <s v="B"/>
    <n v="181.7"/>
    <s v=""/>
    <s v=""/>
    <n v="1308.24"/>
    <n v="26.1648"/>
    <s v="Yes"/>
    <b v="0"/>
  </r>
  <r>
    <s v="T202508-01352"/>
    <s v="S008"/>
    <x v="13"/>
    <s v="C0060"/>
    <s v="Customer 60"/>
    <s v="P018"/>
    <s v="Product B8"/>
    <d v="2025-08-03T00:00:00"/>
    <n v="12"/>
    <n v="125.42"/>
    <n v="1505.04"/>
    <n v="0.1"/>
    <n v="0.02"/>
    <s v="B"/>
    <n v="125.42"/>
    <s v=""/>
    <s v=""/>
    <n v="1354.5360000000001"/>
    <n v="27.090720000000001"/>
    <s v="Yes"/>
    <b v="0"/>
  </r>
  <r>
    <s v="T202508-01353"/>
    <s v="S023"/>
    <x v="7"/>
    <s v="C0200"/>
    <s v=" Customer 200 "/>
    <s v="P012"/>
    <s v="Product B2"/>
    <d v="2025-08-28T00:00:00"/>
    <n v="17"/>
    <n v="120.83"/>
    <n v="2054.11"/>
    <n v="0.1"/>
    <n v="0.02"/>
    <s v="B"/>
    <n v="120.83"/>
    <s v=""/>
    <s v=""/>
    <n v="1848.6990000000001"/>
    <n v="36.973980000000005"/>
    <s v="Yes"/>
    <b v="0"/>
  </r>
  <r>
    <s v="T202508-01354"/>
    <s v="S020"/>
    <x v="2"/>
    <s v="C0121"/>
    <s v="Customer 121"/>
    <s v="P018"/>
    <s v="Product B8"/>
    <d v="2025-08-06T00:00:00"/>
    <n v="12"/>
    <n v="125.42"/>
    <n v="1505.04"/>
    <n v="0.1"/>
    <n v="0.02"/>
    <s v="B"/>
    <n v="125.42"/>
    <s v=""/>
    <s v=""/>
    <n v="1354.5360000000001"/>
    <n v="27.090720000000001"/>
    <s v="Yes"/>
    <b v="0"/>
  </r>
  <r>
    <s v="T202508-01355"/>
    <s v="S028"/>
    <x v="5"/>
    <s v="C0100"/>
    <s v="Customer 100"/>
    <s v="P013"/>
    <s v="Product B3"/>
    <d v="2025-08-06T00:00:00"/>
    <n v="5"/>
    <n v="194.87"/>
    <n v="974.35"/>
    <n v="0.1"/>
    <n v="0.02"/>
    <s v="B"/>
    <n v="194.87"/>
    <s v=""/>
    <s v=""/>
    <n v="876.91499999999996"/>
    <n v="17.5383"/>
    <s v="Yes"/>
    <b v="0"/>
  </r>
  <r>
    <s v="T202508-01356"/>
    <s v="S007"/>
    <x v="25"/>
    <s v="C0058"/>
    <s v="Customer 58"/>
    <s v="P001"/>
    <s v="Product A1"/>
    <d v="2025-08-01T00:00:00"/>
    <n v="25"/>
    <n v="113.94"/>
    <n v="2848.5"/>
    <n v="0.05"/>
    <n v="0.02"/>
    <s v="A"/>
    <n v="113.94"/>
    <s v=""/>
    <s v=""/>
    <n v="2706.0749999999998"/>
    <n v="54.121499999999997"/>
    <s v="Yes"/>
    <b v="0"/>
  </r>
  <r>
    <s v="T202508-01359"/>
    <s v="S030"/>
    <x v="4"/>
    <s v="C0113"/>
    <s v="Customer 113"/>
    <s v="P024"/>
    <s v="Product C4"/>
    <d v="2025-08-23T00:00:00"/>
    <n v="16"/>
    <n v="30.09"/>
    <n v="481.44"/>
    <n v="0"/>
    <n v="0.02"/>
    <s v="C"/>
    <n v="39.090000000000003"/>
    <s v=""/>
    <s v=""/>
    <n v="481.44"/>
    <n v="9.6288"/>
    <s v="Yes"/>
    <b v="0"/>
  </r>
  <r>
    <s v="T202508-01360"/>
    <s v="S011"/>
    <x v="16"/>
    <s v="C0118"/>
    <s v="Customer 118"/>
    <s v="P025"/>
    <s v="Product C5"/>
    <d v="2025-08-13T00:00:00"/>
    <n v="14"/>
    <n v="87.21"/>
    <n v="1220.94"/>
    <n v="0"/>
    <n v="0.02"/>
    <s v="C"/>
    <n v="87.21"/>
    <s v=""/>
    <s v=""/>
    <n v="1220.94"/>
    <n v="24.418800000000001"/>
    <s v="Yes"/>
    <b v="0"/>
  </r>
  <r>
    <s v="T202508-01361"/>
    <s v="S025"/>
    <x v="11"/>
    <s v="C0011"/>
    <s v="Customer 11"/>
    <s v="P016"/>
    <s v="Product B6"/>
    <d v="2025-08-24T00:00:00"/>
    <n v="13"/>
    <n v="176.86"/>
    <n v="2299.1799999999998"/>
    <n v="0.1"/>
    <n v="0.02"/>
    <s v="B"/>
    <n v="176.86"/>
    <s v=""/>
    <s v=""/>
    <n v="2069.2619999999997"/>
    <n v="41.385239999999996"/>
    <s v="Yes"/>
    <b v="0"/>
  </r>
  <r>
    <s v="T202508-01362"/>
    <s v="S011"/>
    <x v="16"/>
    <s v="C0101"/>
    <s v="Customer 101"/>
    <s v="P016"/>
    <s v="Product B6"/>
    <d v="2025-08-19T00:00:00"/>
    <n v="24"/>
    <n v="176.86"/>
    <n v="4244.6400000000003"/>
    <n v="0.1"/>
    <n v="0.02"/>
    <s v="B"/>
    <n v="176.86"/>
    <s v=""/>
    <s v=""/>
    <n v="3820.1760000000004"/>
    <n v="76.403520000000015"/>
    <s v="Yes"/>
    <b v="0"/>
  </r>
  <r>
    <s v="T202508-01363"/>
    <s v="S020"/>
    <x v="2"/>
    <s v="C0138"/>
    <s v="Customer 138"/>
    <s v="P014"/>
    <s v="Product B4"/>
    <d v="2025-08-26T00:00:00"/>
    <n v="23"/>
    <n v="91.13"/>
    <n v="2095.9899999999998"/>
    <n v="0.1"/>
    <n v="0.02"/>
    <s v="B"/>
    <n v="91.13"/>
    <s v=""/>
    <s v=""/>
    <n v="1886.3909999999998"/>
    <n v="37.727820000000001"/>
    <s v="Yes"/>
    <b v="0"/>
  </r>
  <r>
    <s v="T202508-01364"/>
    <s v="S002"/>
    <x v="0"/>
    <s v="C0134"/>
    <s v="Customer 134"/>
    <s v="P003"/>
    <s v="Product A3"/>
    <d v="2025-08-27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365"/>
    <s v="S029"/>
    <x v="8"/>
    <s v="C0011"/>
    <s v="Customer 11"/>
    <s v="P024"/>
    <s v="Product C4"/>
    <d v="2025-08-17T00:00:00"/>
    <n v="8"/>
    <n v="39.090000000000003"/>
    <n v="312.72000000000003"/>
    <n v="0"/>
    <n v="0.02"/>
    <s v="C"/>
    <n v="39.090000000000003"/>
    <s v=""/>
    <s v=""/>
    <n v="312.72000000000003"/>
    <n v="6.2544000000000004"/>
    <s v="Yes"/>
    <b v="0"/>
  </r>
  <r>
    <s v="T202508-01366"/>
    <s v="S018"/>
    <x v="22"/>
    <s v="C0102"/>
    <s v="Customer 102"/>
    <s v="P030"/>
    <s v="Product C10"/>
    <d v="2025-08-18T00:00:00"/>
    <n v="2"/>
    <n v="44.71"/>
    <n v="89.42"/>
    <n v="0"/>
    <n v="0.02"/>
    <s v="C"/>
    <n v="44.71"/>
    <s v=""/>
    <s v=""/>
    <n v="89.42"/>
    <n v="1.7884"/>
    <s v="Yes"/>
    <b v="0"/>
  </r>
  <r>
    <s v="T202508-01367"/>
    <s v="S013"/>
    <x v="9"/>
    <s v="C0133"/>
    <s v="Customer 133"/>
    <s v="P020"/>
    <s v="Product B10"/>
    <d v="2025-08-07T00:00:00"/>
    <n v="2"/>
    <n v="154"/>
    <n v="308"/>
    <n v="0.1"/>
    <n v="0.02"/>
    <s v="B"/>
    <n v="183.4"/>
    <s v=""/>
    <s v=""/>
    <n v="277.2"/>
    <n v="5.5439999999999996"/>
    <s v="Yes"/>
    <b v="0"/>
  </r>
  <r>
    <s v="T202508-01368"/>
    <s v="S010"/>
    <x v="23"/>
    <s v="C0113"/>
    <s v=" Customer 113 "/>
    <s v="P010"/>
    <s v="Product A10"/>
    <d v="2025-08-25T00:00:00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1369"/>
    <s v="S027"/>
    <x v="3"/>
    <s v="C0074"/>
    <s v="Customer 74"/>
    <s v="P012"/>
    <s v="Product B2"/>
    <d v="2025-08-10T00:00:00"/>
    <n v="14"/>
    <n v="120.83"/>
    <n v="1691.62"/>
    <n v="0.1"/>
    <n v="0.02"/>
    <s v="B"/>
    <n v="120.83"/>
    <s v=""/>
    <s v=""/>
    <n v="1522.4579999999999"/>
    <n v="30.449159999999999"/>
    <s v="Yes"/>
    <b v="0"/>
  </r>
  <r>
    <s v="T202508-01370"/>
    <s v="S020"/>
    <x v="2"/>
    <s v="C0014"/>
    <s v="Customer 14"/>
    <s v="P018"/>
    <s v="Product B8"/>
    <d v="2025-08-15T00:00:00"/>
    <n v="5"/>
    <n v="125.42"/>
    <n v="627.1"/>
    <n v="0.1"/>
    <n v="0.02"/>
    <s v="B"/>
    <n v="125.42"/>
    <s v=""/>
    <s v=""/>
    <n v="564.39"/>
    <n v="11.287800000000001"/>
    <s v="Yes"/>
    <b v="0"/>
  </r>
  <r>
    <s v="T202508-01371"/>
    <s v="S027"/>
    <x v="3"/>
    <s v="C0166"/>
    <s v="Customer 166"/>
    <s v="P012"/>
    <s v="Product B2"/>
    <d v="2025-08-17T00:00:00"/>
    <n v="24"/>
    <n v="120.83"/>
    <n v="2899.92"/>
    <n v="0.1"/>
    <n v="0.02"/>
    <s v="B"/>
    <n v="120.83"/>
    <s v=""/>
    <s v=""/>
    <n v="2609.9279999999999"/>
    <n v="52.198560000000001"/>
    <s v="Yes"/>
    <b v="0"/>
  </r>
  <r>
    <s v="T202508-01372"/>
    <s v="S004"/>
    <x v="27"/>
    <s v="C0047"/>
    <s v="Customer 47"/>
    <s v="P020"/>
    <s v="Product B10"/>
    <d v="2025-08-18T00:00:00"/>
    <n v="23"/>
    <n v="160.69999999999999"/>
    <n v="3696.1"/>
    <n v="0.1"/>
    <n v="0.02"/>
    <s v="B"/>
    <n v="183.4"/>
    <s v=""/>
    <s v=""/>
    <n v="3326.49"/>
    <n v="66.529799999999994"/>
    <s v="Yes"/>
    <b v="0"/>
  </r>
  <r>
    <s v="T202508-01373"/>
    <s v="S005"/>
    <x v="1"/>
    <s v="C0101"/>
    <s v="Customer 101"/>
    <s v="P011"/>
    <s v="Product B1"/>
    <d v="2025-08-01T00:00:00"/>
    <n v="15"/>
    <n v="176.7"/>
    <n v="2650.5"/>
    <n v="0.1"/>
    <n v="0.02"/>
    <s v="B"/>
    <n v="176.7"/>
    <s v=""/>
    <s v=""/>
    <n v="2385.4499999999998"/>
    <n v="47.708999999999996"/>
    <s v="Yes"/>
    <b v="0"/>
  </r>
  <r>
    <s v="T202508-01374"/>
    <s v="S006"/>
    <x v="17"/>
    <s v="C0117"/>
    <s v="Customer 117"/>
    <s v="P015"/>
    <s v="Product B5"/>
    <d v="2025-08-29T00:00:00"/>
    <n v="23"/>
    <n v="181.7"/>
    <n v="4179.1000000000004"/>
    <n v="0.1"/>
    <n v="0.02"/>
    <s v="B"/>
    <n v="181.7"/>
    <s v=""/>
    <s v=""/>
    <n v="3761.1900000000005"/>
    <n v="75.223800000000011"/>
    <s v="Yes"/>
    <b v="0"/>
  </r>
  <r>
    <s v="T202508-01376"/>
    <s v="S021"/>
    <x v="18"/>
    <s v="C0183"/>
    <s v="Customer 183"/>
    <s v="P020"/>
    <s v="Product B10"/>
    <d v="2025-08-24T00:00:00"/>
    <n v="23"/>
    <n v="183.4"/>
    <n v="4218.2"/>
    <n v="0.1"/>
    <n v="0.02"/>
    <s v="B"/>
    <n v="183.4"/>
    <s v=""/>
    <s v=""/>
    <n v="3796.3799999999997"/>
    <n v="75.927599999999998"/>
    <s v="Yes"/>
    <b v="0"/>
  </r>
  <r>
    <s v="T202508-01377"/>
    <s v="S004"/>
    <x v="27"/>
    <s v="C0024"/>
    <s v="Customer 24"/>
    <s v="P003"/>
    <s v="Product A3"/>
    <d v="2025-08-21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378"/>
    <s v="S012"/>
    <x v="24"/>
    <s v="C0022"/>
    <s v=" Customer 22 "/>
    <s v="P014"/>
    <s v="Product B4"/>
    <d v="2025-08-24T00:00:00"/>
    <n v="13"/>
    <n v="91.13"/>
    <n v="1184.69"/>
    <n v="0.1"/>
    <n v="0.02"/>
    <s v="B"/>
    <n v="91.13"/>
    <s v=""/>
    <s v=""/>
    <n v="1066.221"/>
    <n v="21.32442"/>
    <s v="Yes"/>
    <b v="0"/>
  </r>
  <r>
    <s v="T202508-01379"/>
    <s v="S026"/>
    <x v="21"/>
    <s v="C0131"/>
    <s v="Customer 131"/>
    <s v="P016"/>
    <s v="Product B6"/>
    <d v="2025-08-13T00:00:00"/>
    <n v="6"/>
    <n v="176.86"/>
    <n v="1061.1600000000001"/>
    <n v="0.1"/>
    <n v="0.02"/>
    <s v="B"/>
    <n v="176.86"/>
    <s v=""/>
    <s v=""/>
    <n v="955.0440000000001"/>
    <n v="19.100880000000004"/>
    <s v="Yes"/>
    <b v="0"/>
  </r>
  <r>
    <s v="T202508-01380"/>
    <s v="S018"/>
    <x v="22"/>
    <s v="C0098"/>
    <s v="Customer 98"/>
    <s v="P002"/>
    <s v="Product A2"/>
    <d v="2025-08-30T00:00:00"/>
    <n v="6"/>
    <n v="77.5"/>
    <n v="465"/>
    <n v="0.05"/>
    <n v="0.02"/>
    <s v="A"/>
    <n v="77.5"/>
    <s v=""/>
    <s v=""/>
    <n v="441.75"/>
    <n v="8.8350000000000009"/>
    <s v="Yes"/>
    <b v="0"/>
  </r>
  <r>
    <s v="T202508-01381"/>
    <s v="S011"/>
    <x v="16"/>
    <s v="C0145"/>
    <s v="Customer 145"/>
    <s v="P024"/>
    <s v="Product C4"/>
    <d v="2025-08-06T00:00:00"/>
    <n v="5"/>
    <n v="39.090000000000003"/>
    <n v="195.45"/>
    <n v="0"/>
    <n v="0.02"/>
    <s v="C"/>
    <n v="39.090000000000003"/>
    <s v=""/>
    <s v=""/>
    <n v="195.45"/>
    <n v="3.9089999999999998"/>
    <s v="Yes"/>
    <b v="0"/>
  </r>
  <r>
    <s v="T202508-01382"/>
    <s v="S028"/>
    <x v="5"/>
    <s v="C0038"/>
    <s v="Customer 38"/>
    <s v="P005"/>
    <s v="Product A5"/>
    <d v="2025-08-02T00:00:00"/>
    <n v="23"/>
    <n v="92.19"/>
    <n v="2120.37"/>
    <n v="0.05"/>
    <n v="0.02"/>
    <s v="A"/>
    <n v="92.19"/>
    <s v=""/>
    <s v=""/>
    <n v="2014.3515"/>
    <n v="40.287030000000001"/>
    <s v="Yes"/>
    <b v="0"/>
  </r>
  <r>
    <s v="T202508-01383"/>
    <s v="S014"/>
    <x v="10"/>
    <s v="C0079"/>
    <s v="Customer 79"/>
    <s v="P008"/>
    <s v="Product A8"/>
    <d v="2025-08-31T00:00:00"/>
    <n v="25"/>
    <n v="114.99"/>
    <n v="2874.75"/>
    <n v="0.05"/>
    <n v="0.02"/>
    <s v="A"/>
    <n v="114.99"/>
    <s v=""/>
    <s v=""/>
    <n v="2731.0124999999998"/>
    <n v="54.620249999999999"/>
    <s v="Yes"/>
    <b v="0"/>
  </r>
  <r>
    <s v="T202508-01384"/>
    <s v="S015"/>
    <x v="26"/>
    <s v="C0074"/>
    <s v="Customer 74"/>
    <s v="P016"/>
    <s v="Product B6"/>
    <d v="2025-08-29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385"/>
    <s v="S005"/>
    <x v="1"/>
    <s v="C0052"/>
    <s v="Customer 52"/>
    <s v="P001"/>
    <s v="Product A1"/>
    <d v="2025-08-09T00:00:00"/>
    <n v="25"/>
    <n v="113.94"/>
    <n v="2848.5"/>
    <n v="0.05"/>
    <n v="0.02"/>
    <s v="A"/>
    <n v="113.94"/>
    <s v=""/>
    <s v=""/>
    <n v="2706.0749999999998"/>
    <n v="54.121499999999997"/>
    <s v="Yes"/>
    <b v="0"/>
  </r>
  <r>
    <s v="T202508-01386"/>
    <s v="S001"/>
    <x v="14"/>
    <s v="C0118"/>
    <s v="Customer 118"/>
    <s v="P013"/>
    <s v="Product B3"/>
    <d v="2025-08-18T00:00:00"/>
    <n v="16"/>
    <n v="194.87"/>
    <n v="3117.92"/>
    <n v="0.1"/>
    <n v="0.02"/>
    <s v="B"/>
    <n v="194.87"/>
    <s v=""/>
    <s v=""/>
    <n v="2806.1280000000002"/>
    <n v="56.122560000000007"/>
    <s v="Yes"/>
    <b v="0"/>
  </r>
  <r>
    <s v="T202508-01387"/>
    <s v="S026"/>
    <x v="21"/>
    <s v="C0002"/>
    <s v=" Customer 2 "/>
    <s v="P016"/>
    <s v="Product B6"/>
    <d v="2025-08-08T00:00:00"/>
    <n v="16"/>
    <n v="132.12"/>
    <n v="2113.92"/>
    <n v="0.1"/>
    <n v="0.02"/>
    <s v="B"/>
    <n v="176.86"/>
    <s v=""/>
    <s v="Price_Breach"/>
    <n v="1902.528"/>
    <n v="38.050560000000004"/>
    <s v="Yes"/>
    <b v="1"/>
  </r>
  <r>
    <s v="T202508-01388"/>
    <s v="S007"/>
    <x v="25"/>
    <s v="C0151"/>
    <s v="Customer 151"/>
    <s v="P017"/>
    <s v="Product B7"/>
    <d v="2025-08-14T00:00:00"/>
    <n v="15"/>
    <n v="144.35"/>
    <n v="2165.25"/>
    <n v="0.1"/>
    <n v="0.02"/>
    <s v="B"/>
    <n v="144.35"/>
    <s v=""/>
    <s v=""/>
    <n v="1948.7249999999999"/>
    <n v="38.974499999999999"/>
    <s v="Yes"/>
    <b v="0"/>
  </r>
  <r>
    <s v="T202508-01389"/>
    <s v="S015"/>
    <x v="26"/>
    <s v="C0021"/>
    <s v="Customer 21"/>
    <s v="P016"/>
    <s v="Product B6"/>
    <d v="2025-08-08T00:00:00"/>
    <n v="1"/>
    <n v="176.86"/>
    <n v="176.86"/>
    <n v="0.13"/>
    <n v="0.02"/>
    <s v="B"/>
    <n v="176.86"/>
    <s v="Rebate_Error"/>
    <s v=""/>
    <n v="153.8682"/>
    <n v="3.0773640000000002"/>
    <s v="Yes"/>
    <b v="1"/>
  </r>
  <r>
    <s v="T202508-01390"/>
    <s v="S029"/>
    <x v="8"/>
    <s v="C0141"/>
    <s v="Customer 141"/>
    <s v="P007"/>
    <s v="Product A7"/>
    <d v="2025-08-18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1391"/>
    <s v="S027"/>
    <x v="3"/>
    <s v="C0212"/>
    <s v="Customer 212"/>
    <s v="P006"/>
    <s v="Product A6"/>
    <d v="2025-08-05T00:00:00"/>
    <n v="6"/>
    <n v="71.86"/>
    <n v="431.16"/>
    <n v="0.05"/>
    <n v="0.02"/>
    <s v="A"/>
    <n v="71.86"/>
    <s v=""/>
    <s v=""/>
    <n v="409.60200000000003"/>
    <n v="8.1920400000000004"/>
    <s v="Yes"/>
    <b v="0"/>
  </r>
  <r>
    <s v="T202508-01393"/>
    <s v="S002"/>
    <x v="0"/>
    <s v="C0171"/>
    <s v="Customer 171"/>
    <s v="P015"/>
    <s v="Product B5"/>
    <d v="2025-10-08T00:00:00"/>
    <n v="20"/>
    <n v="181.7"/>
    <n v="3634"/>
    <n v="0.13"/>
    <n v="0.02"/>
    <s v="B"/>
    <n v="181.7"/>
    <s v="Rebate_Error"/>
    <s v=""/>
    <n v="3161.58"/>
    <n v="63.2316"/>
    <s v="Yes"/>
    <b v="1"/>
  </r>
  <r>
    <s v="T202508-01394"/>
    <s v="S011"/>
    <x v="16"/>
    <s v="C0023"/>
    <s v="Customer 23"/>
    <s v="P002"/>
    <s v="Product A2"/>
    <d v="2025-08-06T00:00:00"/>
    <n v="14"/>
    <n v="77.5"/>
    <n v="1085"/>
    <n v="0.05"/>
    <n v="0.02"/>
    <s v="A"/>
    <n v="77.5"/>
    <s v=""/>
    <s v=""/>
    <n v="1030.75"/>
    <n v="20.615000000000002"/>
    <s v="Yes"/>
    <b v="0"/>
  </r>
  <r>
    <s v="T202508-01395"/>
    <s v="S006"/>
    <x v="17"/>
    <s v="C0173"/>
    <s v="Customer 173"/>
    <s v="P008"/>
    <s v="Product A8"/>
    <d v="2025-08-23T00:00:00"/>
    <n v="22"/>
    <n v="114.99"/>
    <n v="2529.7800000000002"/>
    <n v="0.05"/>
    <n v="0.02"/>
    <s v="A"/>
    <n v="114.99"/>
    <s v=""/>
    <s v=""/>
    <n v="2403.2910000000002"/>
    <n v="48.065820000000002"/>
    <s v="Yes"/>
    <b v="0"/>
  </r>
  <r>
    <s v="T202508-01396"/>
    <s v="S023"/>
    <x v="7"/>
    <s v="C0153"/>
    <s v=" Customer 153 "/>
    <s v="P015"/>
    <s v="Product B5"/>
    <d v="2025-08-06T00:00:00"/>
    <n v="18"/>
    <n v="181.7"/>
    <n v="3270.6"/>
    <n v="0.1"/>
    <n v="0.02"/>
    <s v="B"/>
    <n v="181.7"/>
    <s v=""/>
    <s v=""/>
    <n v="2943.54"/>
    <n v="58.870800000000003"/>
    <s v="Yes"/>
    <b v="0"/>
  </r>
  <r>
    <s v="T202508-01397"/>
    <s v="S015"/>
    <x v="26"/>
    <s v="C0192"/>
    <s v="Customer 192"/>
    <s v="P015"/>
    <s v="Product B5"/>
    <d v="2025-08-03T00:00:00"/>
    <n v="2"/>
    <n v="181.7"/>
    <n v="363.4"/>
    <n v="0.1"/>
    <n v="0.02"/>
    <s v="B"/>
    <n v="181.7"/>
    <s v=""/>
    <s v=""/>
    <n v="327.06"/>
    <n v="6.5411999999999999"/>
    <s v="Yes"/>
    <b v="0"/>
  </r>
  <r>
    <s v="T202508-01398"/>
    <s v="S025"/>
    <x v="11"/>
    <s v="C0077"/>
    <s v="Customer 77"/>
    <s v="P009"/>
    <s v="Product A9"/>
    <d v="2025-08-27T00:00:00"/>
    <n v="13"/>
    <n v="72.040000000000006"/>
    <n v="936.52"/>
    <n v="0.05"/>
    <n v="0.02"/>
    <s v="A"/>
    <n v="72.040000000000006"/>
    <s v=""/>
    <s v=""/>
    <n v="889.69399999999996"/>
    <n v="17.793879999999998"/>
    <s v="Yes"/>
    <b v="0"/>
  </r>
  <r>
    <s v="T202508-01400"/>
    <s v="S010"/>
    <x v="23"/>
    <s v="C0121"/>
    <s v="Customer 121"/>
    <s v="P004"/>
    <s v="Product A4"/>
    <d v="2025-08-28T00:00:00"/>
    <n v="23"/>
    <n v="139.22"/>
    <n v="3202.06"/>
    <n v="0.08"/>
    <n v="0.02"/>
    <s v="A"/>
    <n v="139.22"/>
    <s v="Rebate_Error"/>
    <s v=""/>
    <n v="2945.8951999999999"/>
    <n v="58.917904"/>
    <s v="Yes"/>
    <b v="1"/>
  </r>
  <r>
    <s v="T202508-01401"/>
    <s v="S009"/>
    <x v="20"/>
    <s v="C0085"/>
    <s v="Customer 85"/>
    <s v="P014"/>
    <s v="Product B4"/>
    <d v="2025-08-07T00:00:00"/>
    <n v="17"/>
    <n v="91.13"/>
    <n v="1549.21"/>
    <n v="0.1"/>
    <n v="0.02"/>
    <s v="B"/>
    <n v="91.13"/>
    <s v=""/>
    <s v=""/>
    <n v="1394.289"/>
    <n v="27.88578"/>
    <s v="Yes"/>
    <b v="0"/>
  </r>
  <r>
    <s v="T202508-01402"/>
    <s v="S023"/>
    <x v="7"/>
    <s v="C0054"/>
    <s v="Customer 54"/>
    <s v="P016"/>
    <s v="Product B6"/>
    <d v="2025-08-19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403"/>
    <s v="S024"/>
    <x v="12"/>
    <s v="C0162"/>
    <s v="Customer 162"/>
    <s v="P014"/>
    <s v="Product B4"/>
    <d v="2025-08-16T00:00:00"/>
    <n v="3"/>
    <n v="91.13"/>
    <n v="273.39"/>
    <n v="0.1"/>
    <n v="0.02"/>
    <s v="B"/>
    <n v="91.13"/>
    <s v=""/>
    <s v=""/>
    <n v="246.05099999999999"/>
    <n v="4.9210199999999995"/>
    <s v="Yes"/>
    <b v="0"/>
  </r>
  <r>
    <s v="T202508-01404"/>
    <s v="S024"/>
    <x v="12"/>
    <s v="C0177"/>
    <s v="Customer 177"/>
    <s v="P016"/>
    <s v="Product B6"/>
    <d v="2025-08-10T00:00:00"/>
    <n v="23"/>
    <n v="176.86"/>
    <n v="4067.78"/>
    <n v="0.12"/>
    <n v="0.02"/>
    <s v="B"/>
    <n v="176.86"/>
    <s v="Rebate_Error"/>
    <s v=""/>
    <n v="3579.6464000000001"/>
    <n v="71.592928000000001"/>
    <s v="Yes"/>
    <b v="1"/>
  </r>
  <r>
    <s v="T202508-01406"/>
    <s v="S019"/>
    <x v="15"/>
    <s v="C0160"/>
    <s v="Customer 160"/>
    <s v="P009"/>
    <s v="Product A9"/>
    <d v="2025-08-20T00:00:00"/>
    <n v="5"/>
    <n v="72.040000000000006"/>
    <n v="360.2"/>
    <n v="0.05"/>
    <n v="0.02"/>
    <s v="A"/>
    <n v="72.040000000000006"/>
    <s v=""/>
    <s v=""/>
    <n v="342.19"/>
    <n v="6.8437999999999999"/>
    <s v="Yes"/>
    <b v="0"/>
  </r>
  <r>
    <s v="T202508-01407"/>
    <s v="S019"/>
    <x v="15"/>
    <s v="C0128"/>
    <s v="Customer 128"/>
    <s v="P013"/>
    <s v="Product B3"/>
    <d v="2025-08-16T00:00:00"/>
    <n v="21"/>
    <n v="194.87"/>
    <n v="4092.27"/>
    <n v="0.1"/>
    <n v="0.02"/>
    <s v="B"/>
    <n v="194.87"/>
    <s v=""/>
    <s v=""/>
    <n v="3683.0430000000001"/>
    <n v="73.66086"/>
    <s v="Yes"/>
    <b v="0"/>
  </r>
  <r>
    <s v="T202508-01408"/>
    <s v="S016"/>
    <x v="6"/>
    <s v="C0207"/>
    <s v="Customer 207"/>
    <s v="P005"/>
    <s v="Product A5"/>
    <d v="2025-08-08T00:00:00"/>
    <n v="20"/>
    <n v="92.19"/>
    <n v="1843.8"/>
    <n v="0.05"/>
    <n v="0.02"/>
    <s v="A"/>
    <n v="92.19"/>
    <s v=""/>
    <s v=""/>
    <n v="1751.61"/>
    <n v="35.032199999999996"/>
    <s v="Yes"/>
    <b v="0"/>
  </r>
  <r>
    <s v="T202508-01410"/>
    <s v="S001"/>
    <x v="14"/>
    <s v="C0120"/>
    <s v="Customer 120"/>
    <s v="P016"/>
    <s v="Product B6"/>
    <d v="2025-08-24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411"/>
    <s v="S028"/>
    <x v="5"/>
    <s v="C0054"/>
    <s v="Customer 54"/>
    <s v="P020"/>
    <s v="Product B10"/>
    <d v="2025-08-14T00:00:00"/>
    <n v="14"/>
    <n v="183.4"/>
    <n v="2567.6"/>
    <n v="0.1"/>
    <n v="0.02"/>
    <s v="B"/>
    <n v="183.4"/>
    <s v=""/>
    <s v=""/>
    <n v="2310.84"/>
    <n v="46.216800000000006"/>
    <s v="Yes"/>
    <b v="0"/>
  </r>
  <r>
    <s v="T202508-01412"/>
    <s v="S002"/>
    <x v="0"/>
    <s v="C0086"/>
    <s v="Customer 86"/>
    <s v="P009"/>
    <s v="Product A9"/>
    <d v="2025-08-07T00:00:00"/>
    <n v="21"/>
    <n v="72.040000000000006"/>
    <n v="1512.84"/>
    <n v="0.05"/>
    <n v="0.02"/>
    <s v="A"/>
    <n v="72.040000000000006"/>
    <s v=""/>
    <s v=""/>
    <n v="1437.1979999999999"/>
    <n v="28.743959999999998"/>
    <s v="Yes"/>
    <b v="0"/>
  </r>
  <r>
    <s v="T202508-01413"/>
    <s v="S001"/>
    <x v="14"/>
    <s v="C0164"/>
    <s v="Customer 164"/>
    <s v="P006"/>
    <s v="Product A6"/>
    <d v="2025-08-09T00:00:00"/>
    <n v="10"/>
    <n v="71.86"/>
    <n v="718.6"/>
    <n v="0.05"/>
    <n v="0.02"/>
    <s v="A"/>
    <n v="71.86"/>
    <s v=""/>
    <s v=""/>
    <n v="682.67000000000007"/>
    <n v="13.653400000000001"/>
    <s v="Yes"/>
    <b v="0"/>
  </r>
  <r>
    <s v="T202508-01414"/>
    <s v="S026"/>
    <x v="21"/>
    <s v="C0018"/>
    <s v="Customer 18"/>
    <s v="P008"/>
    <s v="Product A8"/>
    <d v="2025-08-18T00:00:00"/>
    <n v="17"/>
    <n v="114.99"/>
    <n v="1954.83"/>
    <n v="0.05"/>
    <n v="0.02"/>
    <s v="A"/>
    <n v="114.99"/>
    <s v=""/>
    <s v=""/>
    <n v="1857.0884999999998"/>
    <n v="37.141770000000001"/>
    <s v="Yes"/>
    <b v="0"/>
  </r>
  <r>
    <s v="T202508-01415"/>
    <s v="S011"/>
    <x v="16"/>
    <s v="C0197"/>
    <s v="Customer 197"/>
    <s v="P001"/>
    <s v="Product A1"/>
    <d v="2025-08-11T00:00:00"/>
    <n v="22"/>
    <n v="113.94"/>
    <n v="2506.6799999999998"/>
    <n v="0.05"/>
    <n v="0.02"/>
    <s v="A"/>
    <n v="113.94"/>
    <s v=""/>
    <s v=""/>
    <n v="2381.346"/>
    <n v="47.626919999999998"/>
    <s v="Yes"/>
    <b v="0"/>
  </r>
  <r>
    <s v="T202508-01416"/>
    <s v="S011"/>
    <x v="16"/>
    <s v="C0102"/>
    <s v="Customer 102"/>
    <s v="P019"/>
    <s v="Product B9"/>
    <d v="2025-08-31T00:00:00"/>
    <n v="20"/>
    <n v="179.53"/>
    <n v="3590.6"/>
    <n v="0.1"/>
    <n v="0.02"/>
    <s v="B"/>
    <n v="179.53"/>
    <s v=""/>
    <s v=""/>
    <n v="3231.54"/>
    <n v="64.630799999999994"/>
    <s v="Yes"/>
    <b v="0"/>
  </r>
  <r>
    <s v="T202508-01417"/>
    <s v="S001"/>
    <x v="14"/>
    <s v="C0214"/>
    <s v="Customer 214"/>
    <s v="P005"/>
    <s v="Product A5"/>
    <s v="08-27-25"/>
    <n v="11"/>
    <n v="92.19"/>
    <n v="1014.09"/>
    <n v="0.05"/>
    <n v="0.02"/>
    <s v="A"/>
    <n v="92.19"/>
    <s v=""/>
    <s v=""/>
    <n v="963.38549999999998"/>
    <n v="19.267710000000001"/>
    <s v="Yes"/>
    <b v="0"/>
  </r>
  <r>
    <s v="T202508-01418"/>
    <s v="S011"/>
    <x v="16"/>
    <s v="C0173"/>
    <s v="Customer 173"/>
    <s v="P012"/>
    <s v="Product B2"/>
    <d v="2025-08-26T00:00:00"/>
    <n v="16"/>
    <n v="120.83"/>
    <n v="1933.28"/>
    <n v="0.1"/>
    <n v="0.02"/>
    <s v="B"/>
    <n v="120.83"/>
    <s v=""/>
    <s v=""/>
    <n v="1739.952"/>
    <n v="34.799039999999998"/>
    <s v="Yes"/>
    <b v="0"/>
  </r>
  <r>
    <s v="T202508-01419"/>
    <s v="S002"/>
    <x v="0"/>
    <s v="C0166"/>
    <s v="Customer 166"/>
    <s v="P004"/>
    <s v="Product A4"/>
    <d v="2025-08-21T00:00:00"/>
    <n v="5"/>
    <n v="139.22"/>
    <n v="696.1"/>
    <n v="0.05"/>
    <n v="0.02"/>
    <s v="A"/>
    <n v="139.22"/>
    <s v=""/>
    <s v=""/>
    <n v="661.29500000000007"/>
    <n v="13.225900000000001"/>
    <s v="Yes"/>
    <b v="0"/>
  </r>
  <r>
    <s v="T202508-01420"/>
    <s v="S015"/>
    <x v="26"/>
    <s v="C0138"/>
    <s v=" Customer 138 "/>
    <s v="P025"/>
    <s v="Product C5"/>
    <d v="2025-08-26T00:00:00"/>
    <n v="15"/>
    <n v="87.21"/>
    <n v="1308.1500000000001"/>
    <n v="0"/>
    <n v="0.02"/>
    <s v="C"/>
    <n v="87.21"/>
    <s v=""/>
    <s v=""/>
    <n v="1308.1500000000001"/>
    <n v="26.163000000000004"/>
    <s v="Yes"/>
    <b v="0"/>
  </r>
  <r>
    <s v="T202508-01421"/>
    <s v="S027"/>
    <x v="3"/>
    <s v="C0106"/>
    <s v="Customer 106"/>
    <s v="P027"/>
    <s v="Product C7"/>
    <d v="2025-08-27T00:00:00"/>
    <n v="2"/>
    <n v="54.03"/>
    <n v="108.06"/>
    <n v="0"/>
    <n v="0.02"/>
    <s v="C"/>
    <n v="54.03"/>
    <s v=""/>
    <s v=""/>
    <n v="108.06"/>
    <n v="2.1612"/>
    <s v="Yes"/>
    <b v="0"/>
  </r>
  <r>
    <s v="T202508-01422"/>
    <s v="S017"/>
    <x v="28"/>
    <s v="C0077"/>
    <s v="Customer 77"/>
    <s v="P015"/>
    <s v="Product B5"/>
    <d v="2025-08-11T00:00:00"/>
    <n v="22"/>
    <n v="181.7"/>
    <n v="3997.4"/>
    <n v="0.1"/>
    <n v="0.02"/>
    <s v="B"/>
    <n v="181.7"/>
    <s v=""/>
    <s v=""/>
    <n v="3597.66"/>
    <n v="71.953199999999995"/>
    <s v="Yes"/>
    <b v="0"/>
  </r>
  <r>
    <s v="T202508-01423"/>
    <s v="S018"/>
    <x v="22"/>
    <s v="C0138"/>
    <s v="Customer 138"/>
    <s v="P001"/>
    <s v="Product A1"/>
    <d v="2025-08-22T00:00:00"/>
    <n v="19"/>
    <n v="113.94"/>
    <n v="2164.86"/>
    <n v="0.05"/>
    <n v="0.02"/>
    <s v="A"/>
    <n v="113.94"/>
    <s v=""/>
    <s v=""/>
    <n v="2056.6170000000002"/>
    <n v="41.132340000000006"/>
    <s v="Yes"/>
    <b v="0"/>
  </r>
  <r>
    <s v="T202508-01424"/>
    <s v="S011"/>
    <x v="16"/>
    <s v="C0205"/>
    <s v="Customer 205"/>
    <s v="P026"/>
    <s v="Product C6"/>
    <d v="2025-03-08T00:00:00"/>
    <n v="12"/>
    <n v="63.32"/>
    <n v="759.84"/>
    <n v="0"/>
    <n v="0.02"/>
    <s v="C"/>
    <n v="63.32"/>
    <s v=""/>
    <s v=""/>
    <n v="759.84"/>
    <n v="15.196800000000001"/>
    <s v="Yes"/>
    <b v="0"/>
  </r>
  <r>
    <s v="T202508-01425"/>
    <s v="S005"/>
    <x v="1"/>
    <s v="C0072"/>
    <s v="Customer 72"/>
    <s v="P023"/>
    <s v="Product C3"/>
    <d v="2025-08-13T00:00:00"/>
    <n v="11"/>
    <n v="37.18"/>
    <n v="408.98"/>
    <n v="0"/>
    <n v="0.02"/>
    <s v="C"/>
    <n v="37.18"/>
    <s v=""/>
    <s v=""/>
    <n v="408.98"/>
    <n v="8.1796000000000006"/>
    <s v="Yes"/>
    <b v="0"/>
  </r>
  <r>
    <s v="T202508-01426"/>
    <s v="S021"/>
    <x v="18"/>
    <s v="C0137"/>
    <s v="Customer 137"/>
    <s v="P023"/>
    <s v="Product C3"/>
    <d v="2025-08-20T00:00:00"/>
    <n v="19"/>
    <n v="37.18"/>
    <n v="706.42"/>
    <n v="0"/>
    <n v="0.02"/>
    <s v="C"/>
    <n v="37.18"/>
    <s v=""/>
    <s v=""/>
    <n v="706.42"/>
    <n v="14.128399999999999"/>
    <s v="Yes"/>
    <b v="0"/>
  </r>
  <r>
    <s v="T202508-01427"/>
    <s v="S013"/>
    <x v="9"/>
    <s v="C0048"/>
    <s v="Customer 48"/>
    <s v="P015"/>
    <s v="Product B5"/>
    <d v="2025-08-10T00:00:00"/>
    <n v="25"/>
    <n v="151.9"/>
    <n v="3797.5"/>
    <n v="0.1"/>
    <n v="0.02"/>
    <s v="B"/>
    <n v="181.7"/>
    <s v=""/>
    <s v=""/>
    <n v="3417.75"/>
    <n v="68.355000000000004"/>
    <s v="Yes"/>
    <b v="0"/>
  </r>
  <r>
    <s v="T202508-01428"/>
    <s v="S023"/>
    <x v="7"/>
    <s v="C0220"/>
    <s v="Customer 220"/>
    <s v="P008"/>
    <s v="Product A8"/>
    <d v="2025-08-09T00:00:00"/>
    <n v="2"/>
    <n v="114.99"/>
    <n v="229.98"/>
    <n v="0.05"/>
    <n v="0.02"/>
    <s v="A"/>
    <n v="114.99"/>
    <s v=""/>
    <s v=""/>
    <n v="218.48099999999999"/>
    <n v="4.3696200000000003"/>
    <s v="Yes"/>
    <b v="0"/>
  </r>
  <r>
    <s v="T202508-01429"/>
    <s v="S014"/>
    <x v="10"/>
    <s v="C0023"/>
    <s v="Customer 23"/>
    <s v="P013"/>
    <s v="Product B3"/>
    <d v="2025-08-12T00:00:00"/>
    <n v="8"/>
    <n v="194.87"/>
    <n v="1558.96"/>
    <n v="0.1"/>
    <n v="0.02"/>
    <s v="B"/>
    <n v="194.87"/>
    <s v=""/>
    <s v=""/>
    <n v="1403.0640000000001"/>
    <n v="28.061280000000004"/>
    <s v="Yes"/>
    <b v="0"/>
  </r>
  <r>
    <s v="T202508-01430"/>
    <s v="S015"/>
    <x v="26"/>
    <s v="C0213"/>
    <s v="Customer 213"/>
    <s v="P028"/>
    <s v="Product C8"/>
    <d v="2025-08-17T00:00:00"/>
    <n v="7"/>
    <n v="88.32"/>
    <n v="618.24"/>
    <n v="0"/>
    <n v="0.02"/>
    <s v="C"/>
    <n v="88.32"/>
    <s v=""/>
    <s v=""/>
    <n v="618.24"/>
    <n v="12.364800000000001"/>
    <s v="Yes"/>
    <b v="0"/>
  </r>
  <r>
    <s v="T202508-01431"/>
    <s v="S010"/>
    <x v="23"/>
    <s v="C0045"/>
    <s v="Customer 45"/>
    <s v="P003"/>
    <s v="Product A3"/>
    <d v="2025-08-25T00:00:00"/>
    <n v="2"/>
    <n v="123.65"/>
    <n v="247.3"/>
    <n v="0.05"/>
    <n v="0.02"/>
    <s v="A"/>
    <n v="123.65"/>
    <s v=""/>
    <s v=""/>
    <n v="234.935"/>
    <n v="4.6987000000000005"/>
    <s v="Yes"/>
    <b v="0"/>
  </r>
  <r>
    <s v="T202508-01432"/>
    <s v="S007"/>
    <x v="25"/>
    <s v="C0024"/>
    <s v="Customer 24"/>
    <s v="P012"/>
    <s v="Product B2"/>
    <d v="2025-08-26T00:00:00"/>
    <n v="1"/>
    <n v="120.83"/>
    <n v="120.83"/>
    <n v="0.1"/>
    <n v="0.02"/>
    <s v="B"/>
    <n v="120.83"/>
    <s v=""/>
    <s v=""/>
    <n v="108.747"/>
    <n v="2.1749399999999999"/>
    <s v="Yes"/>
    <b v="0"/>
  </r>
  <r>
    <s v="T202508-01433"/>
    <s v="S016"/>
    <x v="6"/>
    <s v="C0129"/>
    <s v="Customer 129"/>
    <s v="P004"/>
    <s v="Product A4"/>
    <d v="2025-08-30T00:00:00"/>
    <n v="11"/>
    <n v="139.22"/>
    <n v="1531.42"/>
    <n v="0.05"/>
    <n v="0.02"/>
    <s v="A"/>
    <n v="139.22"/>
    <s v=""/>
    <s v=""/>
    <n v="1454.8490000000002"/>
    <n v="29.096980000000002"/>
    <s v="Yes"/>
    <b v="0"/>
  </r>
  <r>
    <s v="T202508-01434"/>
    <s v="S016"/>
    <x v="6"/>
    <s v="C0188"/>
    <s v="Customer 188"/>
    <s v="P024"/>
    <s v="Product C4"/>
    <d v="2025-08-25T00:00:00"/>
    <n v="10"/>
    <n v="39.090000000000003"/>
    <n v="390.9"/>
    <n v="0"/>
    <n v="0.02"/>
    <s v="C"/>
    <n v="39.090000000000003"/>
    <s v=""/>
    <s v=""/>
    <n v="390.9"/>
    <n v="7.8179999999999996"/>
    <s v="Yes"/>
    <b v="0"/>
  </r>
  <r>
    <s v="T202508-01435"/>
    <s v="S011"/>
    <x v="16"/>
    <s v="C0037"/>
    <s v="Customer 37"/>
    <s v="P020"/>
    <s v="Product B10"/>
    <d v="2025-08-27T00:00:00"/>
    <n v="4"/>
    <n v="183.4"/>
    <n v="733.6"/>
    <n v="0.1"/>
    <n v="0.02"/>
    <s v="B"/>
    <n v="183.4"/>
    <s v=""/>
    <s v=""/>
    <n v="660.24"/>
    <n v="13.204800000000001"/>
    <s v="Yes"/>
    <b v="0"/>
  </r>
  <r>
    <s v="T202508-01436"/>
    <s v="S017"/>
    <x v="28"/>
    <s v="C0174"/>
    <s v="Customer 174"/>
    <s v="P030"/>
    <s v="Product C10"/>
    <d v="2025-08-24T00:00:00"/>
    <n v="7"/>
    <n v="44.71"/>
    <n v="312.97000000000003"/>
    <n v="0"/>
    <n v="0.02"/>
    <s v="C"/>
    <n v="44.71"/>
    <s v=""/>
    <s v=""/>
    <n v="312.97000000000003"/>
    <n v="6.2594000000000003"/>
    <s v="Yes"/>
    <b v="0"/>
  </r>
  <r>
    <s v="T202508-01437"/>
    <s v="S002"/>
    <x v="0"/>
    <s v="C0118"/>
    <s v="Customer 118"/>
    <s v="P010"/>
    <s v="Product A10"/>
    <d v="2025-08-04T00:00:00"/>
    <n v="17"/>
    <n v="130.94"/>
    <n v="2225.98"/>
    <n v="0.05"/>
    <n v="0.02"/>
    <s v="A"/>
    <n v="130.94"/>
    <s v=""/>
    <s v=""/>
    <n v="2114.681"/>
    <n v="42.293620000000004"/>
    <s v="Yes"/>
    <b v="0"/>
  </r>
  <r>
    <s v="T202508-01438"/>
    <s v="S001"/>
    <x v="14"/>
    <s v="C0080"/>
    <s v="Customer 80"/>
    <s v="P027"/>
    <s v="Product C7"/>
    <d v="2025-08-28T00:00:00"/>
    <n v="22"/>
    <n v="54.03"/>
    <n v="1188.6600000000001"/>
    <n v="0"/>
    <n v="0.02"/>
    <s v="C"/>
    <n v="54.03"/>
    <s v=""/>
    <s v=""/>
    <n v="1188.6600000000001"/>
    <n v="23.773200000000003"/>
    <s v="Yes"/>
    <b v="0"/>
  </r>
  <r>
    <s v="T202508-01439"/>
    <s v="S020"/>
    <x v="2"/>
    <s v="C0023"/>
    <s v="Customer 23"/>
    <s v="P009"/>
    <s v="Product A9"/>
    <d v="2025-08-04T00:00:00"/>
    <n v="2"/>
    <n v="72.040000000000006"/>
    <n v="144.08000000000001"/>
    <n v="0.05"/>
    <n v="0.02"/>
    <s v="A"/>
    <n v="72.040000000000006"/>
    <s v=""/>
    <s v=""/>
    <n v="136.876"/>
    <n v="2.73752"/>
    <s v="Yes"/>
    <b v="0"/>
  </r>
  <r>
    <s v="T202508-01440"/>
    <s v="S017"/>
    <x v="28"/>
    <s v="C0197"/>
    <s v="Customer 197"/>
    <s v="P017"/>
    <s v="Product B7"/>
    <d v="2025-08-01T00:00:00"/>
    <n v="10"/>
    <n v="144.35"/>
    <n v="1443.5"/>
    <n v="0.13"/>
    <n v="0.02"/>
    <s v="B"/>
    <n v="144.35"/>
    <s v="Rebate_Error"/>
    <s v=""/>
    <n v="1255.845"/>
    <n v="25.116900000000001"/>
    <s v="Yes"/>
    <b v="1"/>
  </r>
  <r>
    <s v="T202508-01441"/>
    <s v="S019"/>
    <x v="15"/>
    <s v="C0195"/>
    <s v="Customer 195  "/>
    <s v="P008"/>
    <s v="Product A8"/>
    <d v="2025-08-11T00:00:00"/>
    <n v="7"/>
    <n v="114.99"/>
    <n v="804.93"/>
    <n v="0.05"/>
    <n v="0.02"/>
    <s v="A"/>
    <n v="114.99"/>
    <s v=""/>
    <s v=""/>
    <n v="764.68349999999998"/>
    <n v="15.293670000000001"/>
    <s v="Yes"/>
    <b v="0"/>
  </r>
  <r>
    <s v="T202508-01442"/>
    <s v="S007"/>
    <x v="25"/>
    <s v="C0050"/>
    <s v="Customer 50"/>
    <s v="P008"/>
    <s v="Product A8"/>
    <d v="2025-08-11T00:00:00"/>
    <n v="18"/>
    <n v="114.99"/>
    <n v="2069.8200000000002"/>
    <n v="0.05"/>
    <n v="0.02"/>
    <s v="A"/>
    <n v="114.99"/>
    <s v=""/>
    <s v=""/>
    <n v="1966.3290000000002"/>
    <n v="39.326580000000007"/>
    <s v="Yes"/>
    <b v="0"/>
  </r>
  <r>
    <s v="T202508-01443"/>
    <s v="S025"/>
    <x v="11"/>
    <s v="C0113"/>
    <s v="Customer 113"/>
    <s v="P017"/>
    <s v="Product B7"/>
    <d v="2025-08-05T00:00:00"/>
    <n v="9"/>
    <n v="144.35"/>
    <n v="1299.1500000000001"/>
    <n v="0.1"/>
    <n v="0.02"/>
    <s v="B"/>
    <n v="144.35"/>
    <s v=""/>
    <s v=""/>
    <n v="1169.2350000000001"/>
    <n v="23.384700000000002"/>
    <s v="Yes"/>
    <b v="0"/>
  </r>
  <r>
    <s v="T202508-01444"/>
    <s v="S006"/>
    <x v="17"/>
    <s v="C0071"/>
    <s v="Customer 71"/>
    <s v="P003"/>
    <s v="Product A3"/>
    <d v="2025-08-18T00:00:00"/>
    <n v="20"/>
    <n v="123.65"/>
    <n v="2473"/>
    <n v="0.05"/>
    <n v="0.02"/>
    <s v="A"/>
    <n v="123.65"/>
    <s v=""/>
    <s v=""/>
    <n v="2349.35"/>
    <n v="46.987000000000002"/>
    <s v="Yes"/>
    <b v="0"/>
  </r>
  <r>
    <s v="T202508-01445"/>
    <s v="S017"/>
    <x v="28"/>
    <s v="C0027"/>
    <s v="Customer 27"/>
    <s v="P006"/>
    <s v="Product A6"/>
    <d v="2025-08-18T00:00:00"/>
    <n v="12"/>
    <n v="71.86"/>
    <n v="862.32"/>
    <n v="0.05"/>
    <n v="0.02"/>
    <s v="A"/>
    <n v="71.86"/>
    <s v=""/>
    <s v=""/>
    <n v="819.20400000000006"/>
    <n v="16.384080000000001"/>
    <s v="Yes"/>
    <b v="0"/>
  </r>
  <r>
    <s v="T202508-01446"/>
    <s v="S011"/>
    <x v="16"/>
    <s v="C0070"/>
    <s v="Customer 70"/>
    <s v="P004"/>
    <s v="Product A4"/>
    <d v="2025-08-26T00:00:00"/>
    <n v="23"/>
    <n v="139.22"/>
    <n v="3202.06"/>
    <n v="7.0000000000000007E-2"/>
    <n v="0.02"/>
    <s v="A"/>
    <n v="139.22"/>
    <s v="Rebate_Error"/>
    <s v=""/>
    <n v="2977.9157999999998"/>
    <n v="59.558315999999998"/>
    <s v="Yes"/>
    <b v="1"/>
  </r>
  <r>
    <s v="T202508-01447"/>
    <s v="S010"/>
    <x v="23"/>
    <s v="C0147"/>
    <s v="Customer 147"/>
    <s v="P007"/>
    <s v="Product A7"/>
    <d v="2025-10-08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1448"/>
    <s v="S020"/>
    <x v="2"/>
    <s v="C0087"/>
    <s v="Customer 87"/>
    <s v="P014"/>
    <s v="Product B4"/>
    <d v="2025-08-05T00:00:00"/>
    <n v="2"/>
    <n v="65.14"/>
    <n v="130.28"/>
    <n v="0.1"/>
    <n v="0.02"/>
    <s v="B"/>
    <n v="91.13"/>
    <s v=""/>
    <s v="Price_Breach"/>
    <n v="117.252"/>
    <n v="2.34504"/>
    <s v="Yes"/>
    <b v="1"/>
  </r>
  <r>
    <s v="T202508-01449"/>
    <s v="S001"/>
    <x v="14"/>
    <s v="C0121"/>
    <s v="Customer 121"/>
    <s v="P026"/>
    <s v="Product C6"/>
    <d v="2025-08-04T00:00:00"/>
    <n v="2"/>
    <n v="63.32"/>
    <n v="126.64"/>
    <n v="0"/>
    <n v="0.02"/>
    <s v="C"/>
    <n v="63.32"/>
    <s v=""/>
    <s v=""/>
    <n v="126.64"/>
    <n v="2.5327999999999999"/>
    <s v="Yes"/>
    <b v="0"/>
  </r>
  <r>
    <s v="T202508-01450"/>
    <s v="S013"/>
    <x v="9"/>
    <s v="C0014"/>
    <s v="Customer 14"/>
    <s v="P003"/>
    <s v="Product A3"/>
    <d v="2025-08-06T00:00:00"/>
    <n v="13"/>
    <n v="123.65"/>
    <n v="1607.45"/>
    <n v="0.05"/>
    <n v="0.02"/>
    <s v="A"/>
    <n v="123.65"/>
    <s v=""/>
    <s v=""/>
    <n v="1527.0775000000001"/>
    <n v="30.541550000000001"/>
    <s v="Yes"/>
    <b v="0"/>
  </r>
  <r>
    <s v="T202508-01451"/>
    <s v="S023"/>
    <x v="7"/>
    <s v="C0153"/>
    <s v="Customer 153"/>
    <s v="P025"/>
    <s v="Product C5"/>
    <d v="2025-08-27T00:00:00"/>
    <n v="21"/>
    <n v="87.21"/>
    <n v="1831.41"/>
    <n v="0"/>
    <n v="0.02"/>
    <s v="C"/>
    <n v="87.21"/>
    <s v=""/>
    <s v=""/>
    <n v="1831.41"/>
    <n v="36.6282"/>
    <s v="Yes"/>
    <b v="0"/>
  </r>
  <r>
    <s v="T202508-01452"/>
    <s v="S023"/>
    <x v="7"/>
    <s v="C0180"/>
    <s v="Customer 180"/>
    <s v="P012"/>
    <s v="Product B2"/>
    <d v="2025-08-10T00:00:00"/>
    <n v="12"/>
    <n v="120.83"/>
    <n v="1449.96"/>
    <n v="0.1"/>
    <n v="0.02"/>
    <s v="B"/>
    <n v="120.83"/>
    <s v=""/>
    <s v=""/>
    <n v="1304.9639999999999"/>
    <n v="26.09928"/>
    <s v="Yes"/>
    <b v="0"/>
  </r>
  <r>
    <s v="T202508-01453"/>
    <s v="S011"/>
    <x v="16"/>
    <s v="C0210"/>
    <s v="Customer 210  "/>
    <s v="P005"/>
    <s v="Product A5"/>
    <d v="2025-08-22T00:00:00"/>
    <n v="25"/>
    <n v="92.19"/>
    <n v="2304.75"/>
    <n v="0.05"/>
    <n v="0.02"/>
    <s v="A"/>
    <n v="92.19"/>
    <s v=""/>
    <s v=""/>
    <n v="2189.5124999999998"/>
    <n v="43.79025"/>
    <s v="Yes"/>
    <b v="0"/>
  </r>
  <r>
    <s v="T202508-01454"/>
    <s v="S026"/>
    <x v="21"/>
    <s v="C0137"/>
    <s v="Customer 137"/>
    <s v="P002"/>
    <s v="Product A2"/>
    <s v="08-25-25"/>
    <n v="25"/>
    <n v="77.5"/>
    <n v="1937.5"/>
    <n v="0.05"/>
    <n v="0.02"/>
    <s v="A"/>
    <n v="77.5"/>
    <s v=""/>
    <s v=""/>
    <n v="1840.625"/>
    <n v="36.8125"/>
    <s v="Yes"/>
    <b v="0"/>
  </r>
  <r>
    <s v="T202508-01455"/>
    <s v="S015"/>
    <x v="26"/>
    <s v="C0146"/>
    <s v="Customer 146"/>
    <s v="P004"/>
    <s v="Product A4"/>
    <d v="2025-08-15T00:00:00"/>
    <n v="23"/>
    <n v="139.22"/>
    <n v="3202.06"/>
    <n v="0.05"/>
    <n v="0.02"/>
    <s v="A"/>
    <n v="139.22"/>
    <s v=""/>
    <s v=""/>
    <n v="3041.9569999999999"/>
    <n v="60.83914"/>
    <s v="Yes"/>
    <b v="0"/>
  </r>
  <r>
    <s v="T202508-01457"/>
    <s v="S025"/>
    <x v="11"/>
    <s v="C0120"/>
    <s v="Customer 120"/>
    <s v="P012"/>
    <s v="Product B2"/>
    <d v="2025-08-05T00:00:00"/>
    <n v="8"/>
    <n v="120.83"/>
    <n v="966.64"/>
    <n v="0.1"/>
    <n v="0.02"/>
    <s v="B"/>
    <n v="120.83"/>
    <s v=""/>
    <s v=""/>
    <n v="869.976"/>
    <n v="17.399519999999999"/>
    <s v="Yes"/>
    <b v="0"/>
  </r>
  <r>
    <s v="T202508-01458"/>
    <s v="S028"/>
    <x v="5"/>
    <s v="C0158"/>
    <s v="Customer 158"/>
    <s v="P007"/>
    <s v="Product A7"/>
    <d v="2025-08-13T00:00:00"/>
    <n v="12"/>
    <n v="52.65"/>
    <n v="631.79999999999995"/>
    <n v="0.05"/>
    <n v="0.02"/>
    <s v="A"/>
    <n v="52.65"/>
    <s v=""/>
    <s v=""/>
    <n v="600.20999999999992"/>
    <n v="12.004199999999999"/>
    <s v="Yes"/>
    <b v="0"/>
  </r>
  <r>
    <s v="T202508-01459"/>
    <s v="S006"/>
    <x v="17"/>
    <s v="C0180"/>
    <s v="Customer 180"/>
    <s v="P026"/>
    <s v="Product C6"/>
    <d v="2025-08-26T00:00:00"/>
    <n v="11"/>
    <n v="63.32"/>
    <n v="696.52"/>
    <n v="0"/>
    <n v="0.02"/>
    <s v="C"/>
    <n v="63.32"/>
    <s v=""/>
    <s v=""/>
    <n v="696.52"/>
    <n v="13.930400000000001"/>
    <s v="Yes"/>
    <b v="0"/>
  </r>
  <r>
    <s v="T202508-01460"/>
    <s v="S028"/>
    <x v="5"/>
    <s v="C0084"/>
    <s v="Customer 84"/>
    <s v="P012"/>
    <s v="Product B2"/>
    <d v="2025-08-03T00:00:00"/>
    <n v="1"/>
    <n v="120.83"/>
    <n v="120.83"/>
    <n v="0.1"/>
    <n v="0.02"/>
    <s v="B"/>
    <n v="120.83"/>
    <s v=""/>
    <s v=""/>
    <n v="108.747"/>
    <n v="2.1749399999999999"/>
    <s v="Yes"/>
    <b v="0"/>
  </r>
  <r>
    <s v="T202508-01461"/>
    <s v="S016"/>
    <x v="6"/>
    <s v="C0029"/>
    <s v="Customer 29"/>
    <s v="P009"/>
    <s v="Product A9"/>
    <d v="2025-08-28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1462"/>
    <s v="S006"/>
    <x v="17"/>
    <s v="C0073"/>
    <s v="Customer 73"/>
    <s v="P020"/>
    <s v="Product B10"/>
    <s v="08-19-25"/>
    <n v="20"/>
    <n v="183.4"/>
    <n v="3668"/>
    <n v="0.1"/>
    <n v="0.02"/>
    <s v="B"/>
    <n v="183.4"/>
    <s v=""/>
    <s v=""/>
    <n v="3301.2"/>
    <n v="66.024000000000001"/>
    <s v="Yes"/>
    <b v="0"/>
  </r>
  <r>
    <s v="T202508-01463"/>
    <s v="S005"/>
    <x v="1"/>
    <s v="C0131"/>
    <s v="Customer 131"/>
    <s v="P003"/>
    <s v="Product A3"/>
    <d v="2025-08-26T00:00:00"/>
    <n v="23"/>
    <n v="123.65"/>
    <n v="2843.95"/>
    <n v="0.05"/>
    <n v="0.02"/>
    <s v="A"/>
    <n v="123.65"/>
    <s v=""/>
    <s v=""/>
    <n v="2701.7524999999996"/>
    <n v="54.035049999999991"/>
    <s v="Yes"/>
    <b v="0"/>
  </r>
  <r>
    <s v="T202508-01464"/>
    <s v="S004"/>
    <x v="27"/>
    <s v="C0084"/>
    <s v="Customer 84"/>
    <s v="P014"/>
    <s v="Product B4"/>
    <d v="2025-08-26T00:00:00"/>
    <n v="3"/>
    <n v="77.34"/>
    <n v="232.02"/>
    <n v="0.1"/>
    <n v="0.02"/>
    <s v="B"/>
    <n v="91.13"/>
    <s v=""/>
    <s v=""/>
    <n v="208.81800000000001"/>
    <n v="4.1763600000000007"/>
    <s v="Yes"/>
    <b v="0"/>
  </r>
  <r>
    <s v="T202508-01465"/>
    <s v="S010"/>
    <x v="23"/>
    <s v="C0137"/>
    <s v="Customer 137"/>
    <s v="P012"/>
    <s v="Product B2"/>
    <d v="2025-08-14T00:00:00"/>
    <n v="19"/>
    <n v="120.83"/>
    <n v="2295.77"/>
    <n v="0.1"/>
    <n v="0.02"/>
    <s v="B"/>
    <n v="120.83"/>
    <s v=""/>
    <s v=""/>
    <n v="2066.1930000000002"/>
    <n v="41.323860000000003"/>
    <s v="Yes"/>
    <b v="0"/>
  </r>
  <r>
    <s v="T202508-01467"/>
    <s v="S013"/>
    <x v="9"/>
    <s v="C0017"/>
    <s v="Customer 17"/>
    <s v="P009"/>
    <s v="Product A9"/>
    <d v="2025-08-19T00:00:00"/>
    <n v="23"/>
    <n v="72.040000000000006"/>
    <n v="1656.92"/>
    <n v="0.08"/>
    <n v="0.02"/>
    <s v="A"/>
    <n v="72.040000000000006"/>
    <s v="Rebate_Error"/>
    <s v=""/>
    <n v="1524.3664000000001"/>
    <n v="30.487328000000002"/>
    <s v="Yes"/>
    <b v="1"/>
  </r>
  <r>
    <s v="T202508-01468"/>
    <s v="S014"/>
    <x v="10"/>
    <s v="C0201"/>
    <s v="Customer 201"/>
    <s v="P030"/>
    <s v="Product C10"/>
    <d v="2025-08-26T00:00:00"/>
    <n v="19"/>
    <n v="44.71"/>
    <n v="849.49"/>
    <n v="0"/>
    <n v="0.02"/>
    <s v="C"/>
    <n v="44.71"/>
    <s v=""/>
    <s v=""/>
    <n v="849.49"/>
    <n v="16.989799999999999"/>
    <s v="Yes"/>
    <b v="0"/>
  </r>
  <r>
    <s v="T202508-01469"/>
    <s v="S011"/>
    <x v="16"/>
    <s v="C0140"/>
    <s v="Customer 140"/>
    <s v="P018"/>
    <s v="Product B8"/>
    <d v="2025-08-22T00:00:00"/>
    <n v="6"/>
    <n v="125.42"/>
    <n v="752.52"/>
    <n v="0.1"/>
    <n v="0.02"/>
    <s v="B"/>
    <n v="125.42"/>
    <s v=""/>
    <s v=""/>
    <n v="677.26800000000003"/>
    <n v="13.545360000000001"/>
    <s v="Yes"/>
    <b v="0"/>
  </r>
  <r>
    <s v="T202508-01470"/>
    <s v="S022"/>
    <x v="19"/>
    <s v="C0020"/>
    <s v="Customer 20"/>
    <s v="P019"/>
    <s v="Product B9"/>
    <d v="2025-08-19T00:00:00"/>
    <n v="23"/>
    <n v="179.53"/>
    <n v="4129.1899999999996"/>
    <n v="0.1"/>
    <n v="0.02"/>
    <s v="B"/>
    <n v="179.53"/>
    <s v=""/>
    <s v=""/>
    <n v="3716.2709999999997"/>
    <n v="74.325419999999994"/>
    <s v="Yes"/>
    <b v="0"/>
  </r>
  <r>
    <s v="T202508-01471"/>
    <s v="S027"/>
    <x v="3"/>
    <s v="C0125"/>
    <s v="Customer 125  "/>
    <s v="P003"/>
    <s v="Product A3"/>
    <d v="2025-08-15T00:00:00"/>
    <n v="20"/>
    <n v="123.65"/>
    <n v="2473"/>
    <n v="0.05"/>
    <n v="0.02"/>
    <s v="A"/>
    <n v="123.65"/>
    <s v=""/>
    <s v=""/>
    <n v="2349.35"/>
    <n v="46.987000000000002"/>
    <s v="Yes"/>
    <b v="0"/>
  </r>
  <r>
    <s v="T202508-01472"/>
    <s v="S011"/>
    <x v="16"/>
    <s v="C0143"/>
    <s v="Customer 143"/>
    <s v="P003"/>
    <s v="Product A3"/>
    <d v="2025-08-06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473"/>
    <s v="S010"/>
    <x v="23"/>
    <s v="C0104"/>
    <s v="Customer 104"/>
    <s v="P002"/>
    <s v="Product A2"/>
    <s v="08-22-25"/>
    <n v="4"/>
    <n v="77.5"/>
    <n v="310"/>
    <n v="0.05"/>
    <n v="0.02"/>
    <s v="A"/>
    <n v="77.5"/>
    <s v=""/>
    <s v=""/>
    <n v="294.5"/>
    <n v="5.89"/>
    <s v="Yes"/>
    <b v="0"/>
  </r>
  <r>
    <s v="T202508-01474"/>
    <s v="S027"/>
    <x v="3"/>
    <s v="C0153"/>
    <s v="Customer 153"/>
    <s v="P020"/>
    <s v="Product B10"/>
    <d v="2025-08-11T00:00:00"/>
    <n v="13"/>
    <n v="183.4"/>
    <n v="2384.1999999999998"/>
    <n v="0.1"/>
    <n v="0.02"/>
    <s v="B"/>
    <n v="183.4"/>
    <s v=""/>
    <s v=""/>
    <n v="2145.7799999999997"/>
    <n v="42.915599999999998"/>
    <s v="Yes"/>
    <b v="0"/>
  </r>
  <r>
    <s v="T202508-01475"/>
    <s v="S016"/>
    <x v="6"/>
    <s v="C0166"/>
    <s v=" Customer 166 "/>
    <s v="P017"/>
    <s v="Product B7"/>
    <d v="2025-08-07T00:00:00"/>
    <n v="3"/>
    <n v="144.35"/>
    <n v="433.05"/>
    <n v="0.1"/>
    <n v="0.02"/>
    <s v="B"/>
    <n v="144.35"/>
    <s v=""/>
    <s v=""/>
    <n v="389.745"/>
    <n v="7.7949000000000002"/>
    <s v="Yes"/>
    <b v="0"/>
  </r>
  <r>
    <s v="T202508-01476"/>
    <s v="S027"/>
    <x v="3"/>
    <s v="C0036"/>
    <s v="Customer 36  "/>
    <s v="P025"/>
    <s v="Product C5"/>
    <s v="08-21-25"/>
    <n v="25"/>
    <n v="87.21"/>
    <n v="2180.25"/>
    <n v="0"/>
    <n v="0.02"/>
    <s v="C"/>
    <n v="87.21"/>
    <s v=""/>
    <s v=""/>
    <n v="2180.25"/>
    <n v="43.605000000000004"/>
    <s v="Yes"/>
    <b v="0"/>
  </r>
  <r>
    <s v="T202508-01477"/>
    <s v="S026"/>
    <x v="21"/>
    <s v="C0001"/>
    <s v="Customer 1"/>
    <s v="P019"/>
    <s v="Product B9"/>
    <d v="2025-08-05T00:00:00"/>
    <n v="22"/>
    <n v="140.44999999999999"/>
    <n v="3089.9"/>
    <n v="0.1"/>
    <n v="0.02"/>
    <s v="B"/>
    <n v="179.53"/>
    <s v=""/>
    <s v=""/>
    <n v="2780.91"/>
    <n v="55.618200000000002"/>
    <s v="Yes"/>
    <b v="0"/>
  </r>
  <r>
    <s v="T202508-01478"/>
    <s v="S015"/>
    <x v="26"/>
    <s v="C0137"/>
    <s v="Customer 137"/>
    <s v="P008"/>
    <s v="Product A8"/>
    <d v="2025-08-19T00:00:00"/>
    <n v="20"/>
    <n v="114.99"/>
    <n v="2299.8000000000002"/>
    <n v="0.05"/>
    <n v="0.02"/>
    <s v="A"/>
    <n v="114.99"/>
    <s v=""/>
    <s v=""/>
    <n v="2184.8100000000004"/>
    <n v="43.696200000000012"/>
    <s v="Yes"/>
    <b v="0"/>
  </r>
  <r>
    <s v="T202508-01479"/>
    <s v="S015"/>
    <x v="26"/>
    <s v="C0051"/>
    <s v="Customer 51"/>
    <s v="P006"/>
    <s v="Product A6"/>
    <d v="2025-08-10T00:00:00"/>
    <n v="11"/>
    <n v="71.86"/>
    <n v="790.46"/>
    <n v="0.05"/>
    <n v="0.02"/>
    <s v="A"/>
    <n v="71.86"/>
    <s v=""/>
    <s v=""/>
    <n v="750.93700000000001"/>
    <n v="15.018740000000001"/>
    <s v="Yes"/>
    <b v="0"/>
  </r>
  <r>
    <s v="T202508-01480"/>
    <s v="S019"/>
    <x v="15"/>
    <s v="C0204"/>
    <s v="Customer 204"/>
    <s v="P026"/>
    <s v="Product C6"/>
    <s v="08-30-25"/>
    <n v="10"/>
    <n v="63.32"/>
    <n v="633.20000000000005"/>
    <n v="0"/>
    <n v="0.02"/>
    <s v="C"/>
    <n v="63.32"/>
    <s v=""/>
    <s v=""/>
    <n v="633.20000000000005"/>
    <n v="12.664000000000001"/>
    <s v="Yes"/>
    <b v="0"/>
  </r>
  <r>
    <s v="T202508-01481"/>
    <s v="S030"/>
    <x v="4"/>
    <s v="C0112"/>
    <s v="Customer 112"/>
    <s v="P018"/>
    <s v="Product B8"/>
    <d v="2025-08-03T00:00:00"/>
    <n v="12"/>
    <n v="125.42"/>
    <n v="1505.04"/>
    <n v="0.1"/>
    <n v="0.02"/>
    <s v="B"/>
    <n v="125.42"/>
    <s v=""/>
    <s v=""/>
    <n v="1354.5360000000001"/>
    <n v="27.090720000000001"/>
    <s v="Yes"/>
    <b v="0"/>
  </r>
  <r>
    <s v="T202508-01482"/>
    <s v="S019"/>
    <x v="15"/>
    <s v="C0003"/>
    <s v="Customer 3"/>
    <s v="P016"/>
    <s v="Product B6"/>
    <d v="2025-08-13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483"/>
    <s v="S028"/>
    <x v="5"/>
    <s v="C0033"/>
    <s v="Customer 33"/>
    <s v="P023"/>
    <s v="Product C3"/>
    <d v="2025-08-12T00:00:00"/>
    <n v="2"/>
    <n v="37.18"/>
    <n v="74.36"/>
    <n v="0"/>
    <n v="0.02"/>
    <s v="C"/>
    <n v="37.18"/>
    <s v=""/>
    <s v=""/>
    <n v="74.36"/>
    <n v="1.4872000000000001"/>
    <s v="Yes"/>
    <b v="0"/>
  </r>
  <r>
    <s v="T202508-01484"/>
    <s v="S029"/>
    <x v="8"/>
    <s v="C0141"/>
    <s v="Customer 141"/>
    <s v="P029"/>
    <s v="Product C9"/>
    <d v="2025-08-23T00:00:00"/>
    <n v="1"/>
    <n v="45.4"/>
    <n v="45.4"/>
    <n v="0"/>
    <n v="0.02"/>
    <s v="C"/>
    <n v="45.4"/>
    <s v=""/>
    <s v=""/>
    <n v="45.4"/>
    <n v="0.90800000000000003"/>
    <s v="Yes"/>
    <b v="0"/>
  </r>
  <r>
    <s v="T202508-01485"/>
    <s v="S018"/>
    <x v="22"/>
    <s v="C0211"/>
    <s v="Customer 211"/>
    <s v="P029"/>
    <s v="Product C9"/>
    <d v="2025-08-28T00:00:00"/>
    <n v="4"/>
    <n v="45.4"/>
    <n v="181.6"/>
    <n v="0"/>
    <n v="0.02"/>
    <s v="C"/>
    <n v="45.4"/>
    <s v=""/>
    <s v=""/>
    <n v="181.6"/>
    <n v="3.6320000000000001"/>
    <s v="Yes"/>
    <b v="0"/>
  </r>
  <r>
    <s v="T202508-01486"/>
    <s v="S010"/>
    <x v="23"/>
    <s v="C0008"/>
    <s v="Customer 8"/>
    <s v="P006"/>
    <s v="Product A6"/>
    <d v="2025-08-19T00:00:00"/>
    <n v="23"/>
    <n v="71.86"/>
    <n v="1652.78"/>
    <n v="0.05"/>
    <n v="0.02"/>
    <s v="A"/>
    <n v="71.86"/>
    <s v=""/>
    <s v=""/>
    <n v="1570.1410000000001"/>
    <n v="31.402820000000002"/>
    <s v="Yes"/>
    <b v="0"/>
  </r>
  <r>
    <s v="T202508-01488"/>
    <s v="S013"/>
    <x v="9"/>
    <s v="C0112"/>
    <s v="Customer 112"/>
    <s v="P014"/>
    <s v="Product B4"/>
    <d v="2025-08-06T00:00:00"/>
    <n v="22"/>
    <n v="91.13"/>
    <n v="2004.86"/>
    <n v="0.1"/>
    <n v="0.02"/>
    <s v="B"/>
    <n v="91.13"/>
    <s v=""/>
    <s v=""/>
    <n v="1804.3739999999998"/>
    <n v="36.087479999999999"/>
    <s v="Yes"/>
    <b v="0"/>
  </r>
  <r>
    <s v="T202508-01489"/>
    <s v="S016"/>
    <x v="6"/>
    <s v="C0036"/>
    <s v="Customer 36"/>
    <s v="P005"/>
    <s v="Product A5"/>
    <s v="08-27-25"/>
    <n v="13"/>
    <n v="92.19"/>
    <n v="1198.47"/>
    <n v="0.05"/>
    <n v="0.02"/>
    <s v="A"/>
    <n v="92.19"/>
    <s v=""/>
    <s v=""/>
    <n v="1138.5464999999999"/>
    <n v="22.77093"/>
    <s v="Yes"/>
    <b v="0"/>
  </r>
  <r>
    <s v="T202508-01490"/>
    <s v="S030"/>
    <x v="4"/>
    <s v="C0093"/>
    <s v="Customer 93"/>
    <s v="P022"/>
    <s v="Product C2"/>
    <d v="2025-08-10T00:00:00"/>
    <n v="5"/>
    <n v="50.51"/>
    <n v="252.55"/>
    <n v="0"/>
    <n v="0.02"/>
    <s v="C"/>
    <n v="50.51"/>
    <s v=""/>
    <s v=""/>
    <n v="252.55"/>
    <n v="5.0510000000000002"/>
    <s v="Yes"/>
    <b v="0"/>
  </r>
  <r>
    <s v="T202508-01491"/>
    <s v="S028"/>
    <x v="5"/>
    <s v="C0172"/>
    <s v="Customer 172"/>
    <s v="P004"/>
    <s v="Product A4"/>
    <d v="2025-08-03T00:00:00"/>
    <n v="1"/>
    <n v="139.22"/>
    <n v="139.22"/>
    <n v="0.05"/>
    <n v="0.02"/>
    <s v="A"/>
    <n v="139.22"/>
    <s v=""/>
    <s v=""/>
    <n v="132.25899999999999"/>
    <n v="2.6451799999999999"/>
    <s v="Yes"/>
    <b v="0"/>
  </r>
  <r>
    <s v="T202508-01492"/>
    <s v="S021"/>
    <x v="18"/>
    <s v="C0005"/>
    <s v="Customer 5"/>
    <s v="P004"/>
    <s v="Product A4"/>
    <d v="2025-08-22T00:00:00"/>
    <n v="16"/>
    <n v="139.22"/>
    <n v="2227.52"/>
    <n v="0.05"/>
    <n v="0.02"/>
    <s v="A"/>
    <n v="139.22"/>
    <s v=""/>
    <s v=""/>
    <n v="2116.1439999999998"/>
    <n v="42.322879999999998"/>
    <s v="Yes"/>
    <b v="0"/>
  </r>
  <r>
    <s v="T202508-01493"/>
    <s v="S014"/>
    <x v="10"/>
    <s v="C0035"/>
    <s v="Customer 35"/>
    <s v="P003"/>
    <s v="Product A3"/>
    <d v="2025-08-26T00:00:00"/>
    <n v="21"/>
    <n v="123.65"/>
    <n v="2596.65"/>
    <n v="0.05"/>
    <n v="0.02"/>
    <s v="A"/>
    <n v="123.65"/>
    <s v=""/>
    <s v=""/>
    <n v="2466.8175000000001"/>
    <n v="49.336350000000003"/>
    <s v="Yes"/>
    <b v="0"/>
  </r>
  <r>
    <s v="T202508-01494"/>
    <s v="S014"/>
    <x v="10"/>
    <s v="C0117"/>
    <s v="Customer 117"/>
    <s v="P025"/>
    <s v="Product C5"/>
    <s v="08-20-25"/>
    <n v="23"/>
    <n v="87.21"/>
    <n v="2005.83"/>
    <n v="0"/>
    <n v="0.02"/>
    <s v="C"/>
    <n v="87.21"/>
    <s v=""/>
    <s v=""/>
    <n v="2005.83"/>
    <n v="40.116599999999998"/>
    <s v="Yes"/>
    <b v="0"/>
  </r>
  <r>
    <s v="T202508-01495"/>
    <s v="S030"/>
    <x v="4"/>
    <s v="C0109"/>
    <s v="Customer 109"/>
    <s v="P016"/>
    <s v="Product B6"/>
    <d v="2025-08-17T00:00:00"/>
    <n v="15"/>
    <n v="176.86"/>
    <n v="2652.9"/>
    <n v="0.1"/>
    <n v="0.02"/>
    <s v="B"/>
    <n v="176.86"/>
    <s v=""/>
    <s v=""/>
    <n v="2387.61"/>
    <n v="47.752200000000002"/>
    <s v="Yes"/>
    <b v="0"/>
  </r>
  <r>
    <s v="T202508-01496"/>
    <s v="S014"/>
    <x v="10"/>
    <s v="C0142"/>
    <s v="Customer 142"/>
    <s v="P022"/>
    <s v="Product C2"/>
    <d v="2025-08-12T00:00:00"/>
    <n v="13"/>
    <n v="50.51"/>
    <n v="656.63"/>
    <n v="0"/>
    <n v="0.02"/>
    <s v="C"/>
    <n v="50.51"/>
    <s v=""/>
    <s v=""/>
    <n v="656.63"/>
    <n v="13.1326"/>
    <s v="Yes"/>
    <b v="0"/>
  </r>
  <r>
    <s v="T202508-01497"/>
    <s v="S008"/>
    <x v="13"/>
    <s v="C0048"/>
    <s v="Customer 48"/>
    <s v="P011"/>
    <s v="Product B1"/>
    <d v="2025-08-19T00:00:00"/>
    <n v="1"/>
    <n v="176.7"/>
    <n v="176.7"/>
    <n v="0.1"/>
    <n v="0.02"/>
    <s v="B"/>
    <n v="176.7"/>
    <s v=""/>
    <s v=""/>
    <n v="159.03"/>
    <n v="3.1806000000000001"/>
    <s v="Yes"/>
    <b v="0"/>
  </r>
  <r>
    <s v="T202508-01498"/>
    <s v="S016"/>
    <x v="6"/>
    <s v="C0217"/>
    <s v="Customer 217"/>
    <s v="P019"/>
    <s v="Product B9"/>
    <d v="2025-08-17T00:00:00"/>
    <n v="23"/>
    <n v="179.53"/>
    <n v="4129.1899999999996"/>
    <n v="0.1"/>
    <n v="0.02"/>
    <s v="B"/>
    <n v="179.53"/>
    <s v=""/>
    <s v=""/>
    <n v="3716.2709999999997"/>
    <n v="74.325419999999994"/>
    <s v="Yes"/>
    <b v="0"/>
  </r>
  <r>
    <s v="T202508-01499"/>
    <s v="S009"/>
    <x v="20"/>
    <s v="C0106"/>
    <s v="Customer 106"/>
    <s v="P027"/>
    <s v="Product C7"/>
    <d v="2025-08-12T00:00:00"/>
    <n v="19"/>
    <n v="54.03"/>
    <n v="1026.57"/>
    <n v="0"/>
    <n v="0.02"/>
    <s v="C"/>
    <n v="54.03"/>
    <s v=""/>
    <s v=""/>
    <n v="1026.57"/>
    <n v="20.531399999999998"/>
    <s v="Yes"/>
    <b v="0"/>
  </r>
  <r>
    <s v="T202508-01500"/>
    <s v="S002"/>
    <x v="0"/>
    <s v="C0010"/>
    <s v="Customer 10"/>
    <s v="P015"/>
    <s v="Product B5"/>
    <d v="2025-08-12T00:00:00"/>
    <n v="23"/>
    <n v="181.7"/>
    <n v="4179.1000000000004"/>
    <n v="0.1"/>
    <n v="0.02"/>
    <s v="B"/>
    <n v="181.7"/>
    <s v=""/>
    <s v=""/>
    <n v="3761.1900000000005"/>
    <n v="75.223800000000011"/>
    <s v="Yes"/>
    <b v="0"/>
  </r>
  <r>
    <s v="T202508-01501"/>
    <s v="S004"/>
    <x v="27"/>
    <s v="C0149"/>
    <s v="Customer 149"/>
    <s v="P013"/>
    <s v="Product B3"/>
    <d v="2025-08-03T00:00:00"/>
    <n v="23"/>
    <n v="194.87"/>
    <n v="4482.01"/>
    <n v="0.1"/>
    <n v="0.02"/>
    <s v="B"/>
    <n v="194.87"/>
    <s v=""/>
    <s v=""/>
    <n v="4033.8090000000002"/>
    <n v="80.676180000000002"/>
    <s v="Yes"/>
    <b v="0"/>
  </r>
  <r>
    <s v="T202508-01502"/>
    <s v="S005"/>
    <x v="1"/>
    <s v="C0187"/>
    <s v="Customer 187"/>
    <s v="P019"/>
    <s v="Product B9"/>
    <d v="2025-08-25T00:00:00"/>
    <n v="25"/>
    <n v="179.53"/>
    <n v="4488.25"/>
    <n v="0.1"/>
    <n v="0.02"/>
    <s v="B"/>
    <n v="179.53"/>
    <s v=""/>
    <s v=""/>
    <n v="4039.4250000000002"/>
    <n v="80.788499999999999"/>
    <s v="Yes"/>
    <b v="0"/>
  </r>
  <r>
    <s v="T202508-01503"/>
    <s v="S009"/>
    <x v="20"/>
    <s v="C0120"/>
    <s v="Customer 120"/>
    <s v="P013"/>
    <s v="Product B3"/>
    <d v="2025-08-29T00:00:00"/>
    <n v="17"/>
    <n v="194.87"/>
    <n v="3312.79"/>
    <n v="0.1"/>
    <n v="0.02"/>
    <s v="B"/>
    <n v="194.87"/>
    <s v=""/>
    <s v=""/>
    <n v="2981.511"/>
    <n v="59.630220000000001"/>
    <s v="Yes"/>
    <b v="0"/>
  </r>
  <r>
    <s v="T202508-01504"/>
    <s v="S020"/>
    <x v="2"/>
    <s v="C0023"/>
    <s v="Customer 23"/>
    <s v="P007"/>
    <s v="Product A7"/>
    <d v="2025-08-24T00:00:00"/>
    <n v="21"/>
    <n v="52.65"/>
    <n v="1105.6500000000001"/>
    <n v="0.05"/>
    <n v="0.02"/>
    <s v="A"/>
    <n v="52.65"/>
    <s v=""/>
    <s v=""/>
    <n v="1050.3675000000001"/>
    <n v="21.007350000000002"/>
    <s v="Yes"/>
    <b v="0"/>
  </r>
  <r>
    <s v="T202508-01505"/>
    <s v="S022"/>
    <x v="19"/>
    <s v="C0172"/>
    <s v="Customer 172"/>
    <s v="P002"/>
    <s v="Product A2"/>
    <d v="2025-08-18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1506"/>
    <s v="S026"/>
    <x v="21"/>
    <s v="C0149"/>
    <s v=" Customer 149 "/>
    <s v="P008"/>
    <s v="Product A8"/>
    <s v="08-29-25"/>
    <n v="2"/>
    <n v="114.99"/>
    <n v="229.98"/>
    <n v="0.05"/>
    <n v="0.02"/>
    <s v="A"/>
    <n v="114.99"/>
    <s v=""/>
    <s v=""/>
    <n v="218.48099999999999"/>
    <n v="4.3696200000000003"/>
    <s v="Yes"/>
    <b v="0"/>
  </r>
  <r>
    <s v="T202508-01507"/>
    <s v="S011"/>
    <x v="16"/>
    <s v="C0137"/>
    <s v="Customer 137"/>
    <s v="P020"/>
    <s v="Product B10"/>
    <s v="08-15-25"/>
    <n v="16"/>
    <n v="183.4"/>
    <n v="2934.4"/>
    <n v="0.1"/>
    <n v="0.02"/>
    <s v="B"/>
    <n v="183.4"/>
    <s v=""/>
    <s v=""/>
    <n v="2640.96"/>
    <n v="52.819200000000002"/>
    <s v="Yes"/>
    <b v="0"/>
  </r>
  <r>
    <s v="T202508-01508"/>
    <s v="S017"/>
    <x v="28"/>
    <s v="C0121"/>
    <s v="Customer 121"/>
    <s v="P015"/>
    <s v="Product B5"/>
    <d v="2025-08-14T00:00:00"/>
    <n v="11"/>
    <n v="181.7"/>
    <n v="1998.7"/>
    <n v="0.1"/>
    <n v="0.02"/>
    <s v="B"/>
    <n v="181.7"/>
    <s v=""/>
    <s v=""/>
    <n v="1798.83"/>
    <n v="35.976599999999998"/>
    <s v="Yes"/>
    <b v="0"/>
  </r>
  <r>
    <s v="T202508-01509"/>
    <s v="S012"/>
    <x v="24"/>
    <s v="C0205"/>
    <s v="Customer 205"/>
    <s v="P008"/>
    <s v="Product A8"/>
    <d v="2025-08-02T00:00:00"/>
    <n v="6"/>
    <n v="114.99"/>
    <n v="689.94"/>
    <n v="0.05"/>
    <n v="0.02"/>
    <s v="A"/>
    <n v="114.99"/>
    <s v=""/>
    <s v=""/>
    <n v="655.4430000000001"/>
    <n v="13.108860000000002"/>
    <s v="Yes"/>
    <b v="0"/>
  </r>
  <r>
    <s v="T202508-01510"/>
    <s v="S023"/>
    <x v="7"/>
    <s v="C0153"/>
    <s v="Customer 153"/>
    <s v="P019"/>
    <s v="Product B9"/>
    <d v="2025-08-26T00:00:00"/>
    <n v="24"/>
    <n v="179.53"/>
    <n v="4308.72"/>
    <n v="0.1"/>
    <n v="0.02"/>
    <s v="B"/>
    <n v="179.53"/>
    <s v=""/>
    <s v=""/>
    <n v="3877.848"/>
    <n v="77.556960000000004"/>
    <s v="Yes"/>
    <b v="0"/>
  </r>
  <r>
    <s v="T202508-01512"/>
    <s v="S006"/>
    <x v="17"/>
    <s v="C0147"/>
    <s v="Customer 147"/>
    <s v="P002"/>
    <s v="Product A2"/>
    <d v="2025-08-26T00:00:00"/>
    <n v="10"/>
    <n v="68.5"/>
    <n v="685"/>
    <n v="0.05"/>
    <n v="0.02"/>
    <s v="A"/>
    <n v="77.5"/>
    <s v=""/>
    <s v=""/>
    <n v="650.75"/>
    <n v="13.015000000000001"/>
    <s v="Yes"/>
    <b v="0"/>
  </r>
  <r>
    <s v="T202508-01513"/>
    <s v="S024"/>
    <x v="12"/>
    <s v="C0160"/>
    <s v="Customer 160"/>
    <s v="P001"/>
    <s v="Product A1"/>
    <d v="2025-08-03T00:00:00"/>
    <n v="16"/>
    <n v="113.94"/>
    <n v="1823.04"/>
    <n v="0.05"/>
    <n v="0.02"/>
    <s v="A"/>
    <n v="113.94"/>
    <s v=""/>
    <s v=""/>
    <n v="1731.8879999999999"/>
    <n v="34.63776"/>
    <s v="Yes"/>
    <b v="0"/>
  </r>
  <r>
    <s v="T202508-01514"/>
    <s v="S005"/>
    <x v="1"/>
    <s v="C0130"/>
    <s v="Customer 130"/>
    <s v="P002"/>
    <s v="Product A2"/>
    <d v="2025-08-09T00:00:00"/>
    <n v="9"/>
    <n v="77.5"/>
    <n v="697.5"/>
    <n v="0.05"/>
    <n v="0.02"/>
    <s v="A"/>
    <n v="77.5"/>
    <s v=""/>
    <s v=""/>
    <n v="662.625"/>
    <n v="13.2525"/>
    <s v="Yes"/>
    <b v="0"/>
  </r>
  <r>
    <s v="T202508-01515"/>
    <s v="S005"/>
    <x v="1"/>
    <s v="C0158"/>
    <s v=" Customer 158 "/>
    <s v="P008"/>
    <s v="Product A8"/>
    <d v="2025-08-01T00:00:00"/>
    <n v="9"/>
    <n v="114.99"/>
    <n v="1034.9100000000001"/>
    <n v="0.05"/>
    <n v="0.02"/>
    <s v="A"/>
    <n v="114.99"/>
    <s v=""/>
    <s v=""/>
    <n v="983.16450000000009"/>
    <n v="19.663290000000003"/>
    <s v="Yes"/>
    <b v="0"/>
  </r>
  <r>
    <s v="T202508-01516"/>
    <s v="S024"/>
    <x v="12"/>
    <s v="C0029"/>
    <s v="Customer 29"/>
    <s v="P016"/>
    <s v="Product B6"/>
    <d v="2025-08-24T00:00:00"/>
    <n v="19"/>
    <n v="176.86"/>
    <n v="3360.34"/>
    <n v="0.1"/>
    <n v="0.02"/>
    <s v="B"/>
    <n v="176.86"/>
    <s v=""/>
    <s v=""/>
    <n v="3024.306"/>
    <n v="60.48612"/>
    <s v="Yes"/>
    <b v="0"/>
  </r>
  <r>
    <s v="T202508-01517"/>
    <s v="S005"/>
    <x v="1"/>
    <s v="C0169"/>
    <s v="Customer 169"/>
    <s v="P012"/>
    <s v="Product B2"/>
    <d v="2025-08-09T00:00:00"/>
    <n v="6"/>
    <n v="120.83"/>
    <n v="724.98"/>
    <n v="0.1"/>
    <n v="0.02"/>
    <s v="B"/>
    <n v="120.83"/>
    <s v=""/>
    <s v=""/>
    <n v="652.48199999999997"/>
    <n v="13.04964"/>
    <s v="Yes"/>
    <b v="0"/>
  </r>
  <r>
    <s v="T202508-01518"/>
    <s v="S026"/>
    <x v="21"/>
    <s v="C0180"/>
    <s v="Customer 180"/>
    <s v="P006"/>
    <s v="Product A6"/>
    <d v="2025-08-26T00:00:00"/>
    <n v="6"/>
    <n v="71.86"/>
    <n v="431.16"/>
    <n v="0.05"/>
    <n v="0.02"/>
    <s v="A"/>
    <n v="71.86"/>
    <s v=""/>
    <s v=""/>
    <n v="409.60200000000003"/>
    <n v="8.1920400000000004"/>
    <s v="Yes"/>
    <b v="0"/>
  </r>
  <r>
    <s v="T202508-01519"/>
    <s v="S017"/>
    <x v="28"/>
    <s v="C0009"/>
    <s v="Customer 9"/>
    <s v="P009"/>
    <s v="Product A9"/>
    <d v="2025-08-31T00:00:00"/>
    <n v="3"/>
    <n v="72.040000000000006"/>
    <n v="216.12"/>
    <n v="0.05"/>
    <n v="0.02"/>
    <s v="A"/>
    <n v="72.040000000000006"/>
    <s v=""/>
    <s v=""/>
    <n v="205.31399999999999"/>
    <n v="4.1062799999999999"/>
    <s v="Yes"/>
    <b v="0"/>
  </r>
  <r>
    <s v="T202508-01520"/>
    <s v="S005"/>
    <x v="1"/>
    <s v="C0153"/>
    <s v="Customer 153"/>
    <s v="P027"/>
    <s v="Product C7"/>
    <d v="2025-08-27T00:00:00"/>
    <n v="5"/>
    <n v="54.03"/>
    <n v="270.14999999999998"/>
    <n v="0"/>
    <n v="0.02"/>
    <s v="C"/>
    <n v="54.03"/>
    <s v=""/>
    <s v=""/>
    <n v="270.14999999999998"/>
    <n v="5.4029999999999996"/>
    <s v="Yes"/>
    <b v="0"/>
  </r>
  <r>
    <s v="T202508-01521"/>
    <s v="S016"/>
    <x v="6"/>
    <s v="C0193"/>
    <s v="Customer 193"/>
    <s v="P030"/>
    <s v="Product C10"/>
    <d v="2025-08-13T00:00:00"/>
    <n v="25"/>
    <n v="44.71"/>
    <n v="1117.75"/>
    <n v="0"/>
    <n v="0.02"/>
    <s v="C"/>
    <n v="44.71"/>
    <s v=""/>
    <s v=""/>
    <n v="1117.75"/>
    <n v="22.355"/>
    <s v="Yes"/>
    <b v="0"/>
  </r>
  <r>
    <s v="T202508-01522"/>
    <s v="S008"/>
    <x v="13"/>
    <s v="C0170"/>
    <s v="Customer 170"/>
    <s v="P012"/>
    <s v="Product B2"/>
    <d v="2025-08-06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1523"/>
    <s v="S007"/>
    <x v="25"/>
    <s v="C0148"/>
    <s v="Customer 148"/>
    <s v="P019"/>
    <s v="Product B9"/>
    <d v="2025-08-02T00:00:00"/>
    <n v="12"/>
    <n v="179.53"/>
    <n v="2154.36"/>
    <n v="0.1"/>
    <n v="0.02"/>
    <s v="B"/>
    <n v="179.53"/>
    <s v=""/>
    <s v=""/>
    <n v="1938.924"/>
    <n v="38.778480000000002"/>
    <s v="Yes"/>
    <b v="0"/>
  </r>
  <r>
    <s v="T202508-01524"/>
    <s v="S021"/>
    <x v="18"/>
    <s v="C0068"/>
    <s v="Customer 68"/>
    <s v="P019"/>
    <s v="Product B9"/>
    <d v="2025-08-02T00:00:00"/>
    <n v="4"/>
    <n v="179.53"/>
    <n v="718.12"/>
    <n v="0.1"/>
    <n v="0.02"/>
    <s v="B"/>
    <n v="179.53"/>
    <s v=""/>
    <s v=""/>
    <n v="646.30799999999999"/>
    <n v="12.926159999999999"/>
    <s v="Yes"/>
    <b v="0"/>
  </r>
  <r>
    <s v="T202508-01525"/>
    <s v="S006"/>
    <x v="17"/>
    <s v="C0119"/>
    <s v="Customer 119"/>
    <s v="P010"/>
    <s v="Product A10"/>
    <d v="2025-08-16T00:00:00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1526"/>
    <s v="S024"/>
    <x v="12"/>
    <s v="C0193"/>
    <s v=" Customer 193 "/>
    <s v="P027"/>
    <s v="Product C7"/>
    <d v="2025-08-13T00:00:00"/>
    <n v="8"/>
    <n v="54.03"/>
    <n v="432.24"/>
    <n v="0"/>
    <n v="0.02"/>
    <s v="C"/>
    <n v="54.03"/>
    <s v=""/>
    <s v=""/>
    <n v="432.24"/>
    <n v="8.6448"/>
    <s v="Yes"/>
    <b v="0"/>
  </r>
  <r>
    <s v="T202508-01527"/>
    <s v="S022"/>
    <x v="19"/>
    <s v="C0181"/>
    <s v="Customer 181"/>
    <s v="P010"/>
    <s v="Product A10"/>
    <d v="2025-08-05T00:00:00"/>
    <n v="9"/>
    <n v="130.94"/>
    <n v="1178.46"/>
    <n v="0.05"/>
    <n v="0.02"/>
    <s v="A"/>
    <n v="130.94"/>
    <s v=""/>
    <s v=""/>
    <n v="1119.537"/>
    <n v="22.390740000000001"/>
    <s v="Yes"/>
    <b v="0"/>
  </r>
  <r>
    <s v="T202508-01528"/>
    <s v="S017"/>
    <x v="28"/>
    <s v="C0112"/>
    <s v="Customer 112"/>
    <s v="P001"/>
    <s v="Product A1"/>
    <d v="2025-08-13T00:00:00"/>
    <n v="15"/>
    <n v="113.94"/>
    <n v="1709.1"/>
    <n v="0.05"/>
    <n v="0.02"/>
    <s v="A"/>
    <n v="113.94"/>
    <s v=""/>
    <s v=""/>
    <n v="1623.645"/>
    <n v="32.472900000000003"/>
    <s v="Yes"/>
    <b v="0"/>
  </r>
  <r>
    <s v="T202508-01529"/>
    <s v="S022"/>
    <x v="19"/>
    <s v="C0081"/>
    <s v="Customer 81"/>
    <s v="P029"/>
    <s v="Product C9"/>
    <d v="2025-08-31T00:00:00"/>
    <n v="22"/>
    <n v="45.4"/>
    <n v="998.8"/>
    <n v="0"/>
    <n v="0.02"/>
    <s v="C"/>
    <n v="45.4"/>
    <s v=""/>
    <s v=""/>
    <n v="998.8"/>
    <n v="19.975999999999999"/>
    <s v="Yes"/>
    <b v="0"/>
  </r>
  <r>
    <s v="T202508-01530"/>
    <s v="S002"/>
    <x v="0"/>
    <s v="C0025"/>
    <s v="Customer 25"/>
    <s v="P026"/>
    <s v="Product C6"/>
    <d v="2025-08-12T00:00:00"/>
    <n v="21"/>
    <n v="63.32"/>
    <n v="1329.72"/>
    <n v="0.05"/>
    <n v="0.02"/>
    <s v="C"/>
    <n v="63.32"/>
    <s v="Rebate_Error"/>
    <s v=""/>
    <n v="1263.2339999999999"/>
    <n v="25.264679999999998"/>
    <s v="Yes"/>
    <b v="1"/>
  </r>
  <r>
    <s v="T202508-01531"/>
    <s v="S028"/>
    <x v="5"/>
    <s v="C0111"/>
    <s v="Customer 111"/>
    <s v="P016"/>
    <s v="Product B6"/>
    <d v="2025-08-28T00:00:00"/>
    <n v="21"/>
    <n v="176.86"/>
    <n v="3714.06"/>
    <n v="0.1"/>
    <n v="0.02"/>
    <s v="B"/>
    <n v="176.86"/>
    <s v=""/>
    <s v=""/>
    <n v="3342.654"/>
    <n v="66.853080000000006"/>
    <s v="Yes"/>
    <b v="0"/>
  </r>
  <r>
    <s v="T202508-01532"/>
    <s v="S009"/>
    <x v="20"/>
    <s v="C0086"/>
    <s v="Customer 86  "/>
    <s v="P007"/>
    <s v="Product A7"/>
    <d v="2025-08-09T00:00:00"/>
    <n v="4"/>
    <n v="52.65"/>
    <n v="210.6"/>
    <n v="0.05"/>
    <n v="0.02"/>
    <s v="A"/>
    <n v="52.65"/>
    <s v=""/>
    <s v=""/>
    <n v="200.07"/>
    <n v="4.0014000000000003"/>
    <s v="Yes"/>
    <b v="0"/>
  </r>
  <r>
    <s v="T202508-01533"/>
    <s v="S021"/>
    <x v="18"/>
    <s v="C0150"/>
    <s v="Customer 150  "/>
    <s v="P010"/>
    <s v="Product A10"/>
    <d v="2025-08-22T00:00:00"/>
    <n v="25"/>
    <n v="130.94"/>
    <n v="3273.5"/>
    <n v="0.05"/>
    <n v="0.02"/>
    <s v="A"/>
    <n v="130.94"/>
    <s v=""/>
    <s v=""/>
    <n v="3109.8249999999998"/>
    <n v="62.1965"/>
    <s v="Yes"/>
    <b v="0"/>
  </r>
  <r>
    <s v="T202508-01534"/>
    <s v="S024"/>
    <x v="12"/>
    <s v="C0062"/>
    <s v="Customer 62"/>
    <s v="P019"/>
    <s v="Product B9"/>
    <d v="2025-08-25T00:00:00"/>
    <n v="19"/>
    <n v="179.53"/>
    <n v="3411.07"/>
    <n v="0.1"/>
    <n v="0.02"/>
    <s v="B"/>
    <n v="179.53"/>
    <s v=""/>
    <s v=""/>
    <n v="3069.9630000000002"/>
    <n v="61.399260000000005"/>
    <s v="Yes"/>
    <b v="0"/>
  </r>
  <r>
    <s v="T202508-01535"/>
    <s v="S007"/>
    <x v="25"/>
    <s v="C0134"/>
    <s v="Customer 134  "/>
    <s v="P009"/>
    <s v="Product A9"/>
    <d v="2025-08-06T00:00:00"/>
    <n v="23"/>
    <n v="72.040000000000006"/>
    <n v="1656.92"/>
    <n v="0.05"/>
    <n v="0.02"/>
    <s v="A"/>
    <n v="72.040000000000006"/>
    <s v=""/>
    <s v=""/>
    <n v="1574.0740000000001"/>
    <n v="31.481480000000001"/>
    <s v="Yes"/>
    <b v="0"/>
  </r>
  <r>
    <s v="T202508-01536"/>
    <s v="S011"/>
    <x v="16"/>
    <s v="C0141"/>
    <s v="Customer 141"/>
    <s v="P001"/>
    <s v="Product A1"/>
    <d v="2025-08-27T00:00:00"/>
    <n v="1"/>
    <n v="113.94"/>
    <n v="113.94"/>
    <n v="0.05"/>
    <n v="0.02"/>
    <s v="A"/>
    <n v="113.94"/>
    <s v=""/>
    <s v=""/>
    <n v="108.24299999999999"/>
    <n v="2.16486"/>
    <s v="Yes"/>
    <b v="0"/>
  </r>
  <r>
    <s v="T202508-01537"/>
    <s v="S003"/>
    <x v="29"/>
    <s v="C0004"/>
    <s v="Customer 4"/>
    <s v="P011"/>
    <s v="Product B1"/>
    <d v="2025-08-04T00:00:00"/>
    <n v="17"/>
    <n v="176.7"/>
    <n v="3003.9"/>
    <n v="0.1"/>
    <n v="0.02"/>
    <s v="B"/>
    <n v="176.7"/>
    <s v=""/>
    <s v=""/>
    <n v="2703.51"/>
    <n v="54.070200000000007"/>
    <s v="Yes"/>
    <b v="0"/>
  </r>
  <r>
    <s v="T202508-01538"/>
    <s v="S022"/>
    <x v="19"/>
    <s v="C0115"/>
    <s v="Customer 115"/>
    <s v="P009"/>
    <s v="Product A9"/>
    <d v="2025-08-10T00:00:00"/>
    <n v="24"/>
    <n v="72.040000000000006"/>
    <n v="1728.96"/>
    <n v="0.05"/>
    <n v="0.02"/>
    <s v="A"/>
    <n v="72.040000000000006"/>
    <s v=""/>
    <s v=""/>
    <n v="1642.5119999999999"/>
    <n v="32.850239999999999"/>
    <s v="Yes"/>
    <b v="0"/>
  </r>
  <r>
    <s v="T202508-01539"/>
    <s v="S009"/>
    <x v="20"/>
    <s v="C0050"/>
    <s v="Customer 50"/>
    <s v="P001"/>
    <s v="Product A1"/>
    <d v="2025-08-03T00:00:00"/>
    <n v="20"/>
    <n v="113.94"/>
    <n v="2278.8000000000002"/>
    <n v="0.09"/>
    <n v="0.02"/>
    <s v="A"/>
    <n v="113.94"/>
    <s v="Rebate_Error"/>
    <s v=""/>
    <n v="2073.7080000000001"/>
    <n v="41.474160000000005"/>
    <s v="Yes"/>
    <b v="1"/>
  </r>
  <r>
    <s v="T202508-01541"/>
    <s v="S020"/>
    <x v="2"/>
    <s v="C0164"/>
    <s v="Customer 164"/>
    <s v="P004"/>
    <s v="Product A4"/>
    <d v="2025-08-03T00:00:00"/>
    <n v="4"/>
    <n v="139.22"/>
    <n v="556.88"/>
    <n v="0.05"/>
    <n v="0.02"/>
    <s v="A"/>
    <n v="139.22"/>
    <s v=""/>
    <s v=""/>
    <n v="529.03599999999994"/>
    <n v="10.580719999999999"/>
    <s v="Yes"/>
    <b v="0"/>
  </r>
  <r>
    <s v="T202508-01542"/>
    <s v="S028"/>
    <x v="5"/>
    <s v="C0155"/>
    <s v="Customer 155"/>
    <s v="P004"/>
    <s v="Product A4"/>
    <d v="2025-08-25T00:00:00"/>
    <n v="22"/>
    <n v="139.22"/>
    <n v="3062.84"/>
    <n v="7.0000000000000007E-2"/>
    <n v="0.02"/>
    <s v="A"/>
    <n v="139.22"/>
    <s v="Rebate_Error"/>
    <s v=""/>
    <n v="2848.4412000000002"/>
    <n v="56.968824000000005"/>
    <s v="Yes"/>
    <b v="1"/>
  </r>
  <r>
    <s v="T202508-01543"/>
    <s v="S029"/>
    <x v="8"/>
    <s v="C0166"/>
    <s v="Customer 166"/>
    <s v="P015"/>
    <s v="Product B5"/>
    <s v="08-29-25"/>
    <n v="6"/>
    <n v="181.7"/>
    <n v="1090.2"/>
    <n v="0.1"/>
    <n v="0.02"/>
    <s v="B"/>
    <n v="181.7"/>
    <s v=""/>
    <s v=""/>
    <n v="981.18000000000006"/>
    <n v="19.623600000000003"/>
    <s v="Yes"/>
    <b v="0"/>
  </r>
  <r>
    <s v="T202508-01544"/>
    <s v="S004"/>
    <x v="27"/>
    <s v="C0179"/>
    <s v="Customer 179"/>
    <s v="P005"/>
    <s v="Product A5"/>
    <d v="2025-08-15T00:00:00"/>
    <n v="10"/>
    <n v="92.19"/>
    <n v="921.9"/>
    <n v="0.05"/>
    <n v="0.02"/>
    <s v="A"/>
    <n v="92.19"/>
    <s v=""/>
    <s v=""/>
    <n v="875.80499999999995"/>
    <n v="17.516099999999998"/>
    <s v="Yes"/>
    <b v="0"/>
  </r>
  <r>
    <s v="T202508-01545"/>
    <s v="S022"/>
    <x v="19"/>
    <s v="C0020"/>
    <s v=" Customer 20 "/>
    <s v="P016"/>
    <s v="Product B6"/>
    <d v="2025-08-25T00:00:00"/>
    <n v="9"/>
    <n v="176.86"/>
    <n v="1591.74"/>
    <n v="0.1"/>
    <n v="0.02"/>
    <s v="B"/>
    <n v="176.86"/>
    <s v=""/>
    <s v=""/>
    <n v="1432.566"/>
    <n v="28.651320000000002"/>
    <s v="Yes"/>
    <b v="0"/>
  </r>
  <r>
    <s v="T202508-01546"/>
    <s v="S014"/>
    <x v="10"/>
    <s v="C0178"/>
    <s v="Customer 178"/>
    <s v="P026"/>
    <s v="Product C6"/>
    <d v="2025-08-25T00:00:00"/>
    <n v="25"/>
    <n v="63.32"/>
    <n v="1583"/>
    <n v="0"/>
    <n v="0.02"/>
    <s v="C"/>
    <n v="63.32"/>
    <s v=""/>
    <s v=""/>
    <n v="1583"/>
    <n v="31.66"/>
    <s v="Yes"/>
    <b v="0"/>
  </r>
  <r>
    <s v="T202508-01547"/>
    <s v="S011"/>
    <x v="16"/>
    <s v="C0066"/>
    <s v="Customer 66"/>
    <s v="P005"/>
    <s v="Product A5"/>
    <d v="2025-08-09T00:00:00"/>
    <n v="3"/>
    <n v="92.19"/>
    <n v="276.57"/>
    <n v="0.05"/>
    <n v="0.02"/>
    <s v="A"/>
    <n v="92.19"/>
    <s v=""/>
    <s v=""/>
    <n v="262.74149999999997"/>
    <n v="5.2548299999999992"/>
    <s v="Yes"/>
    <b v="0"/>
  </r>
  <r>
    <s v="T202508-01548"/>
    <s v="S025"/>
    <x v="11"/>
    <s v="C0016"/>
    <s v="Customer 16"/>
    <s v="P010"/>
    <s v="Product A10"/>
    <d v="2025-08-02T00:00:00"/>
    <n v="11"/>
    <n v="98.1"/>
    <n v="1079.0999999999999"/>
    <n v="0.05"/>
    <n v="0.02"/>
    <s v="A"/>
    <n v="130.94"/>
    <s v=""/>
    <s v="Price_Breach"/>
    <n v="1025.145"/>
    <n v="20.5029"/>
    <s v="Yes"/>
    <b v="1"/>
  </r>
  <r>
    <s v="T202508-01549"/>
    <s v="S009"/>
    <x v="20"/>
    <s v="C0209"/>
    <s v="Customer 209"/>
    <s v="P007"/>
    <s v="Product A7"/>
    <d v="2025-08-03T00:00:00"/>
    <n v="15"/>
    <n v="52.65"/>
    <n v="789.75"/>
    <n v="0.05"/>
    <n v="0.02"/>
    <s v="A"/>
    <n v="52.65"/>
    <s v=""/>
    <s v=""/>
    <n v="750.26250000000005"/>
    <n v="15.005250000000002"/>
    <s v="Yes"/>
    <b v="0"/>
  </r>
  <r>
    <s v="T202508-01550"/>
    <s v="S016"/>
    <x v="6"/>
    <s v="C0052"/>
    <s v=" Customer 52 "/>
    <s v="P016"/>
    <s v="Product B6"/>
    <d v="2025-08-21T00:00:00"/>
    <n v="6"/>
    <n v="176.86"/>
    <n v="1061.1600000000001"/>
    <n v="0.1"/>
    <n v="0.02"/>
    <s v="B"/>
    <n v="176.86"/>
    <s v=""/>
    <s v=""/>
    <n v="955.0440000000001"/>
    <n v="19.100880000000004"/>
    <s v="Yes"/>
    <b v="0"/>
  </r>
  <r>
    <s v="T202508-01551"/>
    <s v="S016"/>
    <x v="6"/>
    <s v="C0028"/>
    <s v="Customer 28"/>
    <s v="P004"/>
    <s v="Product A4"/>
    <d v="2025-08-14T00:00:00"/>
    <n v="25"/>
    <n v="139.22"/>
    <n v="3480.5"/>
    <n v="0.05"/>
    <n v="0.02"/>
    <s v="A"/>
    <n v="139.22"/>
    <s v=""/>
    <s v=""/>
    <n v="3306.4749999999999"/>
    <n v="66.129499999999993"/>
    <s v="Yes"/>
    <b v="0"/>
  </r>
  <r>
    <s v="T202508-01552"/>
    <s v="S007"/>
    <x v="25"/>
    <s v="C0158"/>
    <s v="Customer 158"/>
    <s v="P017"/>
    <s v="Product B7"/>
    <s v="08-23-25"/>
    <n v="15"/>
    <n v="144.35"/>
    <n v="2165.25"/>
    <n v="0.1"/>
    <n v="0.02"/>
    <s v="B"/>
    <n v="144.35"/>
    <s v=""/>
    <s v=""/>
    <n v="1948.7249999999999"/>
    <n v="38.974499999999999"/>
    <s v="Yes"/>
    <b v="0"/>
  </r>
  <r>
    <s v="T202508-01553"/>
    <s v="S009"/>
    <x v="20"/>
    <s v="C0027"/>
    <s v="Customer 27  "/>
    <s v="P001"/>
    <s v="Product A1"/>
    <d v="2025-08-19T00:00:00"/>
    <n v="3"/>
    <n v="113.94"/>
    <n v="341.82"/>
    <n v="0.05"/>
    <n v="0.02"/>
    <s v="A"/>
    <n v="113.94"/>
    <s v=""/>
    <s v=""/>
    <n v="324.72899999999998"/>
    <n v="6.49458"/>
    <s v="Yes"/>
    <b v="0"/>
  </r>
  <r>
    <s v="T202508-01554"/>
    <s v="S024"/>
    <x v="12"/>
    <s v="C0065"/>
    <s v="Customer 65"/>
    <s v="P020"/>
    <s v="Product B10"/>
    <d v="2025-08-29T00:00:00"/>
    <n v="1"/>
    <n v="183.4"/>
    <n v="183.4"/>
    <n v="0.1"/>
    <n v="0.02"/>
    <s v="B"/>
    <n v="183.4"/>
    <s v=""/>
    <s v=""/>
    <n v="165.06"/>
    <n v="3.3012000000000001"/>
    <s v="Yes"/>
    <b v="0"/>
  </r>
  <r>
    <s v="T202508-01555"/>
    <s v="S016"/>
    <x v="6"/>
    <s v="C0039"/>
    <s v="Customer 39"/>
    <s v="P017"/>
    <s v="Product B7"/>
    <d v="2025-08-30T00:00:00"/>
    <n v="1"/>
    <n v="144.35"/>
    <n v="144.35"/>
    <n v="0.1"/>
    <n v="0.02"/>
    <s v="B"/>
    <n v="144.35"/>
    <s v=""/>
    <s v=""/>
    <n v="129.91499999999999"/>
    <n v="2.5983000000000001"/>
    <s v="Yes"/>
    <b v="0"/>
  </r>
  <r>
    <s v="T202508-01556"/>
    <s v="S002"/>
    <x v="0"/>
    <s v="C0171"/>
    <s v="Customer 171"/>
    <s v="P010"/>
    <s v="Product A10"/>
    <d v="2025-08-23T00:00:00"/>
    <n v="5"/>
    <n v="130.94"/>
    <n v="654.70000000000005"/>
    <n v="0.05"/>
    <n v="0.02"/>
    <s v="A"/>
    <n v="130.94"/>
    <s v=""/>
    <s v=""/>
    <n v="621.96500000000003"/>
    <n v="12.439300000000001"/>
    <s v="Yes"/>
    <b v="0"/>
  </r>
  <r>
    <s v="T202508-01557"/>
    <s v="S011"/>
    <x v="16"/>
    <s v="C0101"/>
    <s v="Customer 101"/>
    <s v="P015"/>
    <s v="Product B5"/>
    <d v="2025-08-23T00:00:00"/>
    <n v="17"/>
    <n v="181.7"/>
    <n v="3088.9"/>
    <n v="0.1"/>
    <n v="0.02"/>
    <s v="B"/>
    <n v="181.7"/>
    <s v=""/>
    <s v=""/>
    <n v="2780.01"/>
    <n v="55.600200000000008"/>
    <s v="Yes"/>
    <b v="0"/>
  </r>
  <r>
    <s v="T202508-01558"/>
    <s v="S025"/>
    <x v="11"/>
    <s v="C0126"/>
    <s v="Customer 126"/>
    <s v="P012"/>
    <s v="Product B2"/>
    <d v="2025-08-28T00:00:00"/>
    <n v="13"/>
    <n v="120.83"/>
    <n v="1570.79"/>
    <n v="0.13"/>
    <n v="0.02"/>
    <s v="B"/>
    <n v="120.83"/>
    <s v="Rebate_Error"/>
    <s v=""/>
    <n v="1366.5872999999999"/>
    <n v="27.331745999999999"/>
    <s v="Yes"/>
    <b v="1"/>
  </r>
  <r>
    <s v="T202508-01559"/>
    <s v="S024"/>
    <x v="12"/>
    <s v="C0200"/>
    <s v="Customer 200"/>
    <s v="P021"/>
    <s v="Product C1"/>
    <d v="2025-08-18T00:00:00"/>
    <n v="3"/>
    <n v="93.41"/>
    <n v="280.23"/>
    <n v="0"/>
    <n v="0.02"/>
    <s v="C"/>
    <n v="93.41"/>
    <s v=""/>
    <s v=""/>
    <n v="280.23"/>
    <n v="5.6046000000000005"/>
    <s v="Yes"/>
    <b v="0"/>
  </r>
  <r>
    <s v="T202508-01560"/>
    <s v="S008"/>
    <x v="13"/>
    <s v="C0001"/>
    <s v="Customer 1"/>
    <s v="P010"/>
    <s v="Product A10"/>
    <d v="2025-08-27T00:00:00"/>
    <n v="23"/>
    <n v="130.94"/>
    <n v="3011.62"/>
    <n v="0.05"/>
    <n v="0.02"/>
    <s v="A"/>
    <n v="130.94"/>
    <s v=""/>
    <s v=""/>
    <n v="2861.0389999999998"/>
    <n v="57.220779999999998"/>
    <s v="Yes"/>
    <b v="0"/>
  </r>
  <r>
    <s v="T202508-01561"/>
    <s v="S025"/>
    <x v="11"/>
    <s v="C0124"/>
    <s v="Customer 124"/>
    <s v="P004"/>
    <s v="Product A4"/>
    <d v="2025-08-30T00:00:00"/>
    <n v="18"/>
    <n v="139.22"/>
    <n v="2505.96"/>
    <n v="0.05"/>
    <n v="0.02"/>
    <s v="A"/>
    <n v="139.22"/>
    <s v=""/>
    <s v=""/>
    <n v="2380.6620000000003"/>
    <n v="47.613240000000005"/>
    <s v="Yes"/>
    <b v="0"/>
  </r>
  <r>
    <s v="T202508-01562"/>
    <s v="S012"/>
    <x v="24"/>
    <s v="C0086"/>
    <s v=" Customer 86 "/>
    <s v="P018"/>
    <s v="Product B8"/>
    <d v="2025-08-02T00:00:00"/>
    <n v="13"/>
    <n v="125.42"/>
    <n v="1630.46"/>
    <n v="0.1"/>
    <n v="0.02"/>
    <s v="B"/>
    <n v="125.42"/>
    <s v=""/>
    <s v=""/>
    <n v="1467.414"/>
    <n v="29.348279999999999"/>
    <s v="Yes"/>
    <b v="0"/>
  </r>
  <r>
    <s v="T202508-01564"/>
    <s v="S011"/>
    <x v="16"/>
    <s v="C0021"/>
    <s v="Customer 21"/>
    <s v="P023"/>
    <s v="Product C3"/>
    <d v="2025-08-25T00:00:00"/>
    <n v="25"/>
    <n v="37.18"/>
    <n v="929.5"/>
    <n v="0"/>
    <n v="0.02"/>
    <s v="C"/>
    <n v="37.18"/>
    <s v=""/>
    <s v=""/>
    <n v="929.5"/>
    <n v="18.59"/>
    <s v="Yes"/>
    <b v="0"/>
  </r>
  <r>
    <s v="T202508-01565"/>
    <s v="S010"/>
    <x v="23"/>
    <s v="C0166"/>
    <s v="Customer 166"/>
    <s v="P006"/>
    <s v="Product A6"/>
    <d v="2025-08-02T00:00:00"/>
    <n v="18"/>
    <n v="71.86"/>
    <n v="1293.48"/>
    <n v="0.09"/>
    <n v="0.02"/>
    <s v="A"/>
    <n v="71.86"/>
    <s v="Rebate_Error"/>
    <s v=""/>
    <n v="1177.0668000000001"/>
    <n v="23.541336000000001"/>
    <s v="Yes"/>
    <b v="1"/>
  </r>
  <r>
    <s v="T202508-01566"/>
    <s v="S013"/>
    <x v="9"/>
    <s v="C0170"/>
    <s v="Customer 170"/>
    <s v="P005"/>
    <s v="Product A5"/>
    <d v="2025-08-13T00:00:00"/>
    <n v="23"/>
    <n v="92.19"/>
    <n v="2120.37"/>
    <n v="0.05"/>
    <n v="0.02"/>
    <s v="A"/>
    <n v="92.19"/>
    <s v=""/>
    <s v=""/>
    <n v="2014.3515"/>
    <n v="40.287030000000001"/>
    <s v="Yes"/>
    <b v="0"/>
  </r>
  <r>
    <s v="T202508-01567"/>
    <s v="S029"/>
    <x v="8"/>
    <s v="C0028"/>
    <s v="Customer 28  "/>
    <s v="P016"/>
    <s v="Product B6"/>
    <d v="2025-08-16T00:00:00"/>
    <n v="12"/>
    <n v="176.86"/>
    <n v="2122.3200000000002"/>
    <n v="0.1"/>
    <n v="0.02"/>
    <s v="B"/>
    <n v="176.86"/>
    <s v=""/>
    <s v=""/>
    <n v="1910.0880000000002"/>
    <n v="38.201760000000007"/>
    <s v="Yes"/>
    <b v="0"/>
  </r>
  <r>
    <s v="T202508-01568"/>
    <s v="S003"/>
    <x v="29"/>
    <s v="C0162"/>
    <s v="Customer 162"/>
    <s v="P011"/>
    <s v="Product B1"/>
    <d v="2025-08-05T00:00:00"/>
    <n v="7"/>
    <n v="176.7"/>
    <n v="1236.9000000000001"/>
    <n v="0.1"/>
    <n v="0.02"/>
    <s v="B"/>
    <n v="176.7"/>
    <s v=""/>
    <s v=""/>
    <n v="1113.21"/>
    <n v="22.264200000000002"/>
    <s v="Yes"/>
    <b v="0"/>
  </r>
  <r>
    <s v="T202508-01569"/>
    <s v="S002"/>
    <x v="0"/>
    <s v="C0050"/>
    <s v="Customer 50"/>
    <s v="P001"/>
    <s v="Product A1"/>
    <d v="2025-08-08T00:00:00"/>
    <n v="19"/>
    <n v="113.94"/>
    <n v="2164.86"/>
    <n v="0.05"/>
    <n v="0.02"/>
    <s v="A"/>
    <n v="113.94"/>
    <s v=""/>
    <s v=""/>
    <n v="2056.6170000000002"/>
    <n v="41.132340000000006"/>
    <s v="Yes"/>
    <b v="0"/>
  </r>
  <r>
    <s v="T202508-01570"/>
    <s v="S016"/>
    <x v="6"/>
    <s v="C0100"/>
    <s v="Customer 100"/>
    <s v="P002"/>
    <s v="Product A2"/>
    <d v="2025-08-21T00:00:00"/>
    <n v="18"/>
    <n v="77.5"/>
    <n v="1395"/>
    <n v="0.05"/>
    <n v="0.02"/>
    <s v="A"/>
    <n v="77.5"/>
    <s v=""/>
    <s v=""/>
    <n v="1325.25"/>
    <n v="26.504999999999999"/>
    <s v="Yes"/>
    <b v="0"/>
  </r>
  <r>
    <s v="T202508-01571"/>
    <s v="S010"/>
    <x v="23"/>
    <s v="C0128"/>
    <s v="Customer 128"/>
    <s v="P014"/>
    <s v="Product B4"/>
    <d v="2025-08-31T00:00:00"/>
    <n v="15"/>
    <n v="91.13"/>
    <n v="1366.95"/>
    <n v="0.1"/>
    <n v="0.02"/>
    <s v="B"/>
    <n v="91.13"/>
    <s v=""/>
    <s v=""/>
    <n v="1230.2550000000001"/>
    <n v="24.605100000000004"/>
    <s v="Yes"/>
    <b v="0"/>
  </r>
  <r>
    <s v="T202508-01572"/>
    <s v="S001"/>
    <x v="14"/>
    <s v="C0010"/>
    <s v="Customer 10"/>
    <s v="P009"/>
    <s v="Product A9"/>
    <d v="2025-08-26T00:00:00"/>
    <n v="11"/>
    <n v="72.040000000000006"/>
    <n v="792.44"/>
    <n v="0.05"/>
    <n v="0.02"/>
    <s v="A"/>
    <n v="72.040000000000006"/>
    <s v=""/>
    <s v=""/>
    <n v="752.8180000000001"/>
    <n v="15.056360000000002"/>
    <s v="Yes"/>
    <b v="0"/>
  </r>
  <r>
    <s v="T202508-01574"/>
    <s v="S021"/>
    <x v="18"/>
    <s v="C0171"/>
    <s v="Customer 171"/>
    <s v="P014"/>
    <s v="Product B4"/>
    <d v="2025-08-28T00:00:00"/>
    <n v="22"/>
    <n v="91.13"/>
    <n v="2004.86"/>
    <n v="0.1"/>
    <n v="0.02"/>
    <s v="B"/>
    <n v="91.13"/>
    <s v=""/>
    <s v=""/>
    <n v="1804.3739999999998"/>
    <n v="36.087479999999999"/>
    <s v="Yes"/>
    <b v="0"/>
  </r>
  <r>
    <s v="T202508-01575"/>
    <s v="S028"/>
    <x v="5"/>
    <s v="C0138"/>
    <s v="Customer 138"/>
    <s v="P004"/>
    <s v="Product A4"/>
    <d v="2025-08-08T00:00:00"/>
    <n v="19"/>
    <n v="139.22"/>
    <n v="2645.18"/>
    <n v="0.05"/>
    <n v="0.02"/>
    <s v="A"/>
    <n v="139.22"/>
    <s v=""/>
    <s v=""/>
    <n v="2512.9209999999998"/>
    <n v="50.258420000000001"/>
    <s v="Yes"/>
    <b v="0"/>
  </r>
  <r>
    <s v="T202508-01576"/>
    <s v="S030"/>
    <x v="4"/>
    <s v="C0019"/>
    <s v="Customer 19"/>
    <s v="P001"/>
    <s v="Product A1"/>
    <d v="2025-08-16T00:00:00"/>
    <n v="5"/>
    <n v="80.45"/>
    <n v="402.25"/>
    <n v="0.05"/>
    <n v="0.02"/>
    <s v="A"/>
    <n v="113.94"/>
    <s v=""/>
    <s v="Price_Breach"/>
    <n v="382.13749999999999"/>
    <n v="7.6427499999999995"/>
    <s v="Yes"/>
    <b v="1"/>
  </r>
  <r>
    <s v="T202508-01577"/>
    <s v="S021"/>
    <x v="18"/>
    <s v="C0005"/>
    <s v="Customer 5"/>
    <s v="P012"/>
    <s v="Product B2"/>
    <d v="2025-08-02T00:00:00"/>
    <n v="20"/>
    <n v="120.83"/>
    <n v="2416.6"/>
    <n v="0.1"/>
    <n v="0.02"/>
    <s v="B"/>
    <n v="120.83"/>
    <s v=""/>
    <s v=""/>
    <n v="2174.94"/>
    <n v="43.498800000000003"/>
    <s v="Yes"/>
    <b v="0"/>
  </r>
  <r>
    <s v="T202508-01578"/>
    <s v="S008"/>
    <x v="13"/>
    <s v="C0180"/>
    <s v="Customer 180"/>
    <s v="P017"/>
    <s v="Product B7"/>
    <d v="2025-08-06T00:00:00"/>
    <n v="1"/>
    <n v="144.35"/>
    <n v="144.35"/>
    <n v="0.13"/>
    <n v="0.02"/>
    <s v="B"/>
    <n v="144.35"/>
    <s v="Rebate_Error"/>
    <s v=""/>
    <n v="125.58449999999999"/>
    <n v="2.5116899999999998"/>
    <s v="Yes"/>
    <b v="1"/>
  </r>
  <r>
    <s v="T202508-01579"/>
    <s v="S021"/>
    <x v="18"/>
    <s v="C0013"/>
    <s v="Customer 13"/>
    <s v="P026"/>
    <s v="Product C6"/>
    <d v="2025-08-15T00:00:00"/>
    <n v="4"/>
    <n v="53.21"/>
    <n v="212.84"/>
    <n v="0"/>
    <n v="0.02"/>
    <s v="C"/>
    <n v="63.32"/>
    <s v=""/>
    <s v=""/>
    <n v="212.84"/>
    <n v="4.2568000000000001"/>
    <s v="Yes"/>
    <b v="0"/>
  </r>
  <r>
    <s v="T202508-01580"/>
    <s v="S020"/>
    <x v="2"/>
    <s v="C0044"/>
    <s v="Customer 44"/>
    <s v="P022"/>
    <s v="Product C2"/>
    <s v="08-27-25"/>
    <n v="3"/>
    <n v="50.51"/>
    <n v="151.53"/>
    <n v="0"/>
    <n v="0.02"/>
    <s v="C"/>
    <n v="50.51"/>
    <s v=""/>
    <s v=""/>
    <n v="151.53"/>
    <n v="3.0306000000000002"/>
    <s v="Yes"/>
    <b v="0"/>
  </r>
  <r>
    <s v="T202508-01581"/>
    <s v="S027"/>
    <x v="3"/>
    <s v="C0028"/>
    <s v=" Customer 28 "/>
    <s v="P003"/>
    <s v="Product A3"/>
    <d v="2025-08-26T00:00:00"/>
    <n v="20"/>
    <n v="123.65"/>
    <n v="2473"/>
    <n v="0.05"/>
    <n v="0.02"/>
    <s v="A"/>
    <n v="123.65"/>
    <s v=""/>
    <s v=""/>
    <n v="2349.35"/>
    <n v="46.987000000000002"/>
    <s v="Yes"/>
    <b v="0"/>
  </r>
  <r>
    <s v="T202508-01582"/>
    <s v="S020"/>
    <x v="2"/>
    <s v="C0057"/>
    <s v="Customer 57"/>
    <s v="P002"/>
    <s v="Product A2"/>
    <d v="2025-08-14T00:00:00"/>
    <n v="7"/>
    <n v="77.5"/>
    <n v="542.5"/>
    <n v="0.05"/>
    <n v="0.02"/>
    <s v="A"/>
    <n v="77.5"/>
    <s v=""/>
    <s v=""/>
    <n v="515.375"/>
    <n v="10.307500000000001"/>
    <s v="Yes"/>
    <b v="0"/>
  </r>
  <r>
    <s v="T202508-01583"/>
    <s v="S011"/>
    <x v="16"/>
    <s v="C0208"/>
    <s v="Customer 208  "/>
    <s v="P022"/>
    <s v="Product C2"/>
    <d v="2025-08-22T00:00:00"/>
    <n v="24"/>
    <n v="50.51"/>
    <n v="1212.24"/>
    <n v="0"/>
    <n v="0.02"/>
    <s v="C"/>
    <n v="50.51"/>
    <s v=""/>
    <s v=""/>
    <n v="1212.24"/>
    <n v="24.244800000000001"/>
    <s v="Yes"/>
    <b v="0"/>
  </r>
  <r>
    <s v="T202508-01584"/>
    <s v="S013"/>
    <x v="9"/>
    <s v="C0084"/>
    <s v="Customer 84"/>
    <s v="P004"/>
    <s v="Product A4"/>
    <d v="2025-08-19T00:00:00"/>
    <n v="22"/>
    <n v="139.22"/>
    <n v="3062.84"/>
    <n v="0.05"/>
    <n v="0.02"/>
    <s v="A"/>
    <n v="139.22"/>
    <s v=""/>
    <s v=""/>
    <n v="2909.6980000000003"/>
    <n v="58.193960000000004"/>
    <s v="Yes"/>
    <b v="0"/>
  </r>
  <r>
    <s v="T202508-01585"/>
    <s v="S018"/>
    <x v="22"/>
    <s v="C0036"/>
    <s v="Customer 36"/>
    <s v="P009"/>
    <s v="Product A9"/>
    <d v="2025-08-25T00:00:00"/>
    <n v="7"/>
    <n v="72.040000000000006"/>
    <n v="504.28"/>
    <n v="7.0000000000000007E-2"/>
    <n v="0.02"/>
    <s v="A"/>
    <n v="72.040000000000006"/>
    <s v="Rebate_Error"/>
    <s v=""/>
    <n v="468.98039999999997"/>
    <n v="9.3796079999999993"/>
    <s v="Yes"/>
    <b v="1"/>
  </r>
  <r>
    <s v="T202508-01586"/>
    <s v="S002"/>
    <x v="0"/>
    <s v="C0152"/>
    <s v="Customer 152"/>
    <s v="P005"/>
    <s v="Product A5"/>
    <d v="2025-08-04T00:00:00"/>
    <n v="3"/>
    <n v="92.19"/>
    <n v="276.57"/>
    <n v="0.05"/>
    <n v="0.02"/>
    <s v="A"/>
    <n v="92.19"/>
    <s v=""/>
    <s v=""/>
    <n v="262.74149999999997"/>
    <n v="5.2548299999999992"/>
    <s v="Yes"/>
    <b v="0"/>
  </r>
  <r>
    <s v="T202508-01587"/>
    <s v="S009"/>
    <x v="20"/>
    <s v="C0037"/>
    <s v="Customer 37"/>
    <s v="P019"/>
    <s v="Product B9"/>
    <d v="2025-08-23T00:00:00"/>
    <n v="6"/>
    <n v="179.53"/>
    <n v="1077.18"/>
    <n v="0.12"/>
    <n v="0.02"/>
    <s v="B"/>
    <n v="179.53"/>
    <s v="Rebate_Error"/>
    <s v=""/>
    <n v="947.91840000000002"/>
    <n v="18.958368"/>
    <s v="Yes"/>
    <b v="1"/>
  </r>
  <r>
    <s v="T202508-01588"/>
    <s v="S012"/>
    <x v="24"/>
    <s v="C0142"/>
    <s v="Customer 142"/>
    <s v="P005"/>
    <s v="Product A5"/>
    <d v="2025-08-30T00:00:00"/>
    <n v="8"/>
    <n v="92.19"/>
    <n v="737.52"/>
    <n v="0.05"/>
    <n v="0.02"/>
    <s v="A"/>
    <n v="92.19"/>
    <s v=""/>
    <s v=""/>
    <n v="700.64400000000001"/>
    <n v="14.012880000000001"/>
    <s v="Yes"/>
    <b v="0"/>
  </r>
  <r>
    <s v="T202508-01589"/>
    <s v="S019"/>
    <x v="15"/>
    <s v="C0011"/>
    <s v="Customer 11"/>
    <s v="P004"/>
    <s v="Product A4"/>
    <d v="2025-08-20T00:00:00"/>
    <n v="21"/>
    <n v="139.22"/>
    <n v="2923.62"/>
    <n v="0.05"/>
    <n v="0.02"/>
    <s v="A"/>
    <n v="139.22"/>
    <s v=""/>
    <s v=""/>
    <n v="2777.4389999999999"/>
    <n v="55.548780000000001"/>
    <s v="Yes"/>
    <b v="0"/>
  </r>
  <r>
    <s v="T202508-01590"/>
    <s v="S013"/>
    <x v="9"/>
    <s v="C0200"/>
    <s v=" Customer 200 "/>
    <s v="P004"/>
    <s v="Product A4"/>
    <d v="2025-08-03T00:00:00"/>
    <n v="16"/>
    <n v="139.22"/>
    <n v="2227.52"/>
    <n v="0.05"/>
    <n v="0.02"/>
    <s v="A"/>
    <n v="139.22"/>
    <s v=""/>
    <s v=""/>
    <n v="2116.1439999999998"/>
    <n v="42.322879999999998"/>
    <s v="Yes"/>
    <b v="0"/>
  </r>
  <r>
    <s v="T202508-01591"/>
    <s v="S001"/>
    <x v="14"/>
    <s v="C0002"/>
    <s v="Customer 2"/>
    <s v="P005"/>
    <s v="Product A5"/>
    <d v="2025-08-23T00:00:00"/>
    <n v="3"/>
    <n v="92.19"/>
    <n v="276.57"/>
    <n v="0.05"/>
    <n v="0.02"/>
    <s v="A"/>
    <n v="92.19"/>
    <s v=""/>
    <s v=""/>
    <n v="262.74149999999997"/>
    <n v="5.2548299999999992"/>
    <s v="Yes"/>
    <b v="0"/>
  </r>
  <r>
    <s v="T202508-01592"/>
    <s v="S021"/>
    <x v="18"/>
    <s v="C0152"/>
    <s v="Customer 152"/>
    <s v="P025"/>
    <s v="Product C5"/>
    <d v="2025-08-23T00:00:00"/>
    <n v="14"/>
    <n v="87.21"/>
    <n v="1220.94"/>
    <n v="0"/>
    <n v="0.02"/>
    <s v="C"/>
    <n v="87.21"/>
    <s v=""/>
    <s v=""/>
    <n v="1220.94"/>
    <n v="24.418800000000001"/>
    <s v="Yes"/>
    <b v="0"/>
  </r>
  <r>
    <s v="T202508-01593"/>
    <s v="S026"/>
    <x v="21"/>
    <s v="C0203"/>
    <s v="Customer 203"/>
    <s v="P020"/>
    <s v="Product B10"/>
    <d v="2025-08-05T00:00:00"/>
    <n v="23"/>
    <n v="183.4"/>
    <n v="4218.2"/>
    <n v="0.1"/>
    <n v="0.02"/>
    <s v="B"/>
    <n v="183.4"/>
    <s v=""/>
    <s v=""/>
    <n v="3796.3799999999997"/>
    <n v="75.927599999999998"/>
    <s v="Yes"/>
    <b v="0"/>
  </r>
  <r>
    <s v="T202508-01594"/>
    <s v="S007"/>
    <x v="25"/>
    <s v="C0037"/>
    <s v="Customer 37"/>
    <s v="P016"/>
    <s v="Product B6"/>
    <d v="2025-08-15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595"/>
    <s v="S014"/>
    <x v="10"/>
    <s v="C0062"/>
    <s v="Customer 62"/>
    <s v="P027"/>
    <s v="Product C7"/>
    <d v="2025-08-23T00:00:00"/>
    <n v="20"/>
    <n v="54.03"/>
    <n v="1080.5999999999999"/>
    <n v="0"/>
    <n v="0.02"/>
    <s v="C"/>
    <n v="54.03"/>
    <s v=""/>
    <s v=""/>
    <n v="1080.5999999999999"/>
    <n v="21.611999999999998"/>
    <s v="Yes"/>
    <b v="0"/>
  </r>
  <r>
    <s v="T202508-01596"/>
    <s v="S002"/>
    <x v="0"/>
    <s v="C0153"/>
    <s v="Customer 153"/>
    <s v="P005"/>
    <s v="Product A5"/>
    <d v="2025-08-20T00:00:00"/>
    <n v="16"/>
    <n v="92.19"/>
    <n v="1475.04"/>
    <n v="0.05"/>
    <n v="0.02"/>
    <s v="A"/>
    <n v="92.19"/>
    <s v=""/>
    <s v=""/>
    <n v="1401.288"/>
    <n v="28.025760000000002"/>
    <s v="Yes"/>
    <b v="0"/>
  </r>
  <r>
    <s v="T202508-01597"/>
    <s v="S003"/>
    <x v="29"/>
    <s v="C0161"/>
    <s v="Customer 161"/>
    <s v="P022"/>
    <s v="Product C2"/>
    <d v="2025-08-12T00:00:00"/>
    <n v="10"/>
    <n v="50.51"/>
    <n v="505.1"/>
    <n v="0"/>
    <n v="0.02"/>
    <s v="C"/>
    <n v="50.51"/>
    <s v=""/>
    <s v=""/>
    <n v="505.1"/>
    <n v="10.102"/>
    <s v="Yes"/>
    <b v="0"/>
  </r>
  <r>
    <s v="T202508-01598"/>
    <s v="S014"/>
    <x v="10"/>
    <s v="C0002"/>
    <s v="Customer 2"/>
    <s v="P014"/>
    <s v="Product B4"/>
    <d v="2025-08-04T00:00:00"/>
    <n v="7"/>
    <n v="91.13"/>
    <n v="637.91"/>
    <n v="0.12"/>
    <n v="0.02"/>
    <s v="B"/>
    <n v="91.13"/>
    <s v="Rebate_Error"/>
    <s v=""/>
    <n v="561.36079999999993"/>
    <n v="11.227215999999999"/>
    <s v="Yes"/>
    <b v="1"/>
  </r>
  <r>
    <s v="T202508-01599"/>
    <s v="S017"/>
    <x v="28"/>
    <s v="C0025"/>
    <s v="Customer 25"/>
    <s v="P016"/>
    <s v="Product B6"/>
    <d v="2025-08-18T00:00:00"/>
    <n v="25"/>
    <n v="176.86"/>
    <n v="4421.5"/>
    <n v="0.1"/>
    <n v="0.02"/>
    <s v="B"/>
    <n v="176.86"/>
    <s v=""/>
    <s v=""/>
    <n v="3979.35"/>
    <n v="79.587000000000003"/>
    <s v="Yes"/>
    <b v="0"/>
  </r>
  <r>
    <s v="T202508-01600"/>
    <s v="S017"/>
    <x v="28"/>
    <s v="C0057"/>
    <s v="Customer 57"/>
    <s v="P012"/>
    <s v="Product B2"/>
    <d v="2025-08-22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1601"/>
    <s v="S007"/>
    <x v="25"/>
    <s v="C0071"/>
    <s v="Customer 71  "/>
    <s v="P002"/>
    <s v="Product A2"/>
    <d v="2025-08-26T00:00:00"/>
    <n v="4"/>
    <n v="77.5"/>
    <n v="310"/>
    <n v="0.05"/>
    <n v="0.02"/>
    <s v="A"/>
    <n v="77.5"/>
    <s v=""/>
    <s v=""/>
    <n v="294.5"/>
    <n v="5.89"/>
    <s v="Yes"/>
    <b v="0"/>
  </r>
  <r>
    <s v="T202508-01602"/>
    <s v="S005"/>
    <x v="1"/>
    <s v="C0176"/>
    <s v="Customer 176  "/>
    <s v="P023"/>
    <s v="Product C3"/>
    <d v="2025-08-16T00:00:00"/>
    <n v="16"/>
    <n v="37.18"/>
    <n v="594.88"/>
    <n v="0"/>
    <n v="0.02"/>
    <s v="C"/>
    <n v="37.18"/>
    <s v=""/>
    <s v=""/>
    <n v="594.88"/>
    <n v="11.897600000000001"/>
    <s v="Yes"/>
    <b v="0"/>
  </r>
  <r>
    <s v="T202508-01603"/>
    <s v="S006"/>
    <x v="17"/>
    <s v="C0041"/>
    <s v="Customer 41"/>
    <s v="P017"/>
    <s v="Product B7"/>
    <d v="2025-08-02T00:00:00"/>
    <n v="2"/>
    <n v="144.35"/>
    <n v="288.7"/>
    <n v="0.1"/>
    <n v="0.02"/>
    <s v="B"/>
    <n v="144.35"/>
    <s v=""/>
    <s v=""/>
    <n v="259.83"/>
    <n v="5.1966000000000001"/>
    <s v="Yes"/>
    <b v="0"/>
  </r>
  <r>
    <s v="T202508-01604"/>
    <s v="S021"/>
    <x v="18"/>
    <s v="C0094"/>
    <s v="Customer 94"/>
    <s v="P008"/>
    <s v="Product A8"/>
    <d v="2025-08-09T00:00:00"/>
    <n v="14"/>
    <n v="114.99"/>
    <n v="1609.86"/>
    <n v="0.05"/>
    <n v="0.02"/>
    <s v="A"/>
    <n v="114.99"/>
    <s v=""/>
    <s v=""/>
    <n v="1529.367"/>
    <n v="30.587340000000001"/>
    <s v="Yes"/>
    <b v="0"/>
  </r>
  <r>
    <s v="T202508-01605"/>
    <s v="S011"/>
    <x v="16"/>
    <s v="C0158"/>
    <s v="Customer 158"/>
    <s v="P021"/>
    <s v="Product C1"/>
    <s v="08-15-25"/>
    <n v="25"/>
    <n v="93.41"/>
    <n v="2335.25"/>
    <n v="0"/>
    <n v="0.02"/>
    <s v="C"/>
    <n v="93.41"/>
    <s v=""/>
    <s v=""/>
    <n v="2335.25"/>
    <n v="46.704999999999998"/>
    <s v="Yes"/>
    <b v="0"/>
  </r>
  <r>
    <s v="T202508-01606"/>
    <s v="S002"/>
    <x v="0"/>
    <s v="C0027"/>
    <s v="Customer 27"/>
    <s v="P019"/>
    <s v="Product B9"/>
    <d v="2025-08-06T00:00:00"/>
    <n v="18"/>
    <n v="179.53"/>
    <n v="3231.54"/>
    <n v="0.1"/>
    <n v="0.02"/>
    <s v="B"/>
    <n v="179.53"/>
    <s v=""/>
    <s v=""/>
    <n v="2908.386"/>
    <n v="58.167720000000003"/>
    <s v="Yes"/>
    <b v="0"/>
  </r>
  <r>
    <s v="T202508-01607"/>
    <s v="S006"/>
    <x v="17"/>
    <s v="C0202"/>
    <s v="Customer 202"/>
    <s v="P001"/>
    <s v="Product A1"/>
    <d v="2025-08-04T00:00:00"/>
    <n v="17"/>
    <n v="113.94"/>
    <n v="1936.98"/>
    <n v="0.05"/>
    <n v="0.02"/>
    <s v="A"/>
    <n v="113.94"/>
    <s v=""/>
    <s v=""/>
    <n v="1840.1310000000001"/>
    <n v="36.802620000000005"/>
    <s v="Yes"/>
    <b v="0"/>
  </r>
  <r>
    <s v="T202508-01608"/>
    <s v="S003"/>
    <x v="29"/>
    <s v="C0061"/>
    <s v="Customer 61"/>
    <s v="P019"/>
    <s v="Product B9"/>
    <d v="2025-08-19T00:00:00"/>
    <n v="19"/>
    <n v="179.53"/>
    <n v="3411.07"/>
    <n v="0.1"/>
    <n v="0.02"/>
    <s v="B"/>
    <n v="179.53"/>
    <s v=""/>
    <s v=""/>
    <n v="3069.9630000000002"/>
    <n v="61.399260000000005"/>
    <s v="Yes"/>
    <b v="0"/>
  </r>
  <r>
    <s v="T202508-01609"/>
    <s v="S011"/>
    <x v="16"/>
    <s v="C0108"/>
    <s v="Customer 108"/>
    <s v="P005"/>
    <s v="Product A5"/>
    <d v="2025-08-29T00:00:00"/>
    <n v="22"/>
    <n v="92.19"/>
    <n v="2028.18"/>
    <n v="7.0000000000000007E-2"/>
    <n v="0.02"/>
    <s v="A"/>
    <n v="92.19"/>
    <s v="Rebate_Error"/>
    <s v=""/>
    <n v="1886.2074"/>
    <n v="37.724148"/>
    <s v="Yes"/>
    <b v="1"/>
  </r>
  <r>
    <s v="T202508-01610"/>
    <s v="S011"/>
    <x v="16"/>
    <s v="C0059"/>
    <s v="Customer 59"/>
    <s v="P020"/>
    <s v="Product B10"/>
    <d v="2025-08-08T00:00:00"/>
    <n v="11"/>
    <n v="183.4"/>
    <n v="2017.4"/>
    <n v="0.1"/>
    <n v="0.02"/>
    <s v="B"/>
    <n v="183.4"/>
    <s v=""/>
    <s v=""/>
    <n v="1815.66"/>
    <n v="36.313200000000002"/>
    <s v="Yes"/>
    <b v="0"/>
  </r>
  <r>
    <s v="T202508-01611"/>
    <s v="S004"/>
    <x v="27"/>
    <s v="C0061"/>
    <s v="Customer 61"/>
    <s v="P019"/>
    <s v="Product B9"/>
    <d v="2025-08-13T00:00:00"/>
    <n v="7"/>
    <n v="179.53"/>
    <n v="1256.71"/>
    <n v="0.1"/>
    <n v="0.02"/>
    <s v="B"/>
    <n v="179.53"/>
    <s v=""/>
    <s v=""/>
    <n v="1131.039"/>
    <n v="22.62078"/>
    <s v="Yes"/>
    <b v="0"/>
  </r>
  <r>
    <s v="T202508-01612"/>
    <s v="S029"/>
    <x v="8"/>
    <s v="C0057"/>
    <s v="Customer 57"/>
    <s v="P002"/>
    <s v="Product A2"/>
    <d v="2025-08-16T00:00:00"/>
    <n v="19"/>
    <n v="77.5"/>
    <n v="1472.5"/>
    <n v="0.05"/>
    <n v="0.02"/>
    <s v="A"/>
    <n v="77.5"/>
    <s v=""/>
    <s v=""/>
    <n v="1398.875"/>
    <n v="27.977499999999999"/>
    <s v="Yes"/>
    <b v="0"/>
  </r>
  <r>
    <s v="T202508-01613"/>
    <s v="S002"/>
    <x v="0"/>
    <s v="C0112"/>
    <s v="Customer 112"/>
    <s v="P004"/>
    <s v="Product A4"/>
    <d v="2025-08-15T00:00:00"/>
    <n v="20"/>
    <n v="139.22"/>
    <n v="2784.4"/>
    <n v="0.05"/>
    <n v="0.02"/>
    <s v="A"/>
    <n v="139.22"/>
    <s v=""/>
    <s v=""/>
    <n v="2645.1800000000003"/>
    <n v="52.903600000000004"/>
    <s v="Yes"/>
    <b v="0"/>
  </r>
  <r>
    <s v="T202508-01614"/>
    <s v="S006"/>
    <x v="17"/>
    <s v="C0100"/>
    <s v="Customer 100"/>
    <s v="P010"/>
    <s v="Product A10"/>
    <d v="2025-08-24T00:00:00"/>
    <n v="15"/>
    <n v="130.94"/>
    <n v="1964.1"/>
    <n v="0.05"/>
    <n v="0.02"/>
    <s v="A"/>
    <n v="130.94"/>
    <s v=""/>
    <s v=""/>
    <n v="1865.895"/>
    <n v="37.317900000000002"/>
    <s v="Yes"/>
    <b v="0"/>
  </r>
  <r>
    <s v="T202508-01615"/>
    <s v="S007"/>
    <x v="25"/>
    <s v="C0162"/>
    <s v="Customer 162"/>
    <s v="P009"/>
    <s v="Product A9"/>
    <d v="2025-08-07T00:00:00"/>
    <n v="9"/>
    <n v="54.44"/>
    <n v="489.96"/>
    <n v="0.05"/>
    <n v="0.02"/>
    <s v="A"/>
    <n v="72.040000000000006"/>
    <s v=""/>
    <s v=""/>
    <n v="465.46199999999999"/>
    <n v="9.3092400000000008"/>
    <s v="Yes"/>
    <b v="0"/>
  </r>
  <r>
    <s v="T202508-01616"/>
    <s v="S011"/>
    <x v="16"/>
    <s v="C0033"/>
    <s v="Customer 33"/>
    <s v="P001"/>
    <s v="Product A1"/>
    <d v="2025-08-02T00:00:00"/>
    <n v="19"/>
    <n v="113.94"/>
    <n v="2164.86"/>
    <n v="0.05"/>
    <n v="0.02"/>
    <s v="A"/>
    <n v="113.94"/>
    <s v=""/>
    <s v=""/>
    <n v="2056.6170000000002"/>
    <n v="41.132340000000006"/>
    <s v="Yes"/>
    <b v="0"/>
  </r>
  <r>
    <s v="T202508-01617"/>
    <s v="S009"/>
    <x v="20"/>
    <s v="C0035"/>
    <s v="Customer 35"/>
    <s v="P003"/>
    <s v="Product A3"/>
    <d v="2025-08-15T00:00:00"/>
    <n v="15"/>
    <n v="123.65"/>
    <n v="1854.75"/>
    <n v="0.05"/>
    <n v="0.02"/>
    <s v="A"/>
    <n v="123.65"/>
    <s v=""/>
    <s v=""/>
    <n v="1762.0125"/>
    <n v="35.240250000000003"/>
    <s v="Yes"/>
    <b v="0"/>
  </r>
  <r>
    <s v="T202508-01618"/>
    <s v="S014"/>
    <x v="10"/>
    <s v="C0044"/>
    <s v="Customer 44"/>
    <s v="P020"/>
    <s v="Product B10"/>
    <d v="2025-08-29T00:00:00"/>
    <n v="8"/>
    <n v="183.4"/>
    <n v="1467.2"/>
    <n v="0.1"/>
    <n v="0.02"/>
    <s v="B"/>
    <n v="183.4"/>
    <s v=""/>
    <s v=""/>
    <n v="1320.48"/>
    <n v="26.409600000000001"/>
    <s v="Yes"/>
    <b v="0"/>
  </r>
  <r>
    <s v="T202508-01619"/>
    <s v="S010"/>
    <x v="23"/>
    <s v="C0155"/>
    <s v="Customer 155"/>
    <s v="P004"/>
    <s v="Product A4"/>
    <d v="2025-08-31T00:00:00"/>
    <n v="21"/>
    <n v="139.22"/>
    <n v="2923.62"/>
    <n v="0.05"/>
    <n v="0.02"/>
    <s v="A"/>
    <n v="139.22"/>
    <s v=""/>
    <s v=""/>
    <n v="2777.4389999999999"/>
    <n v="55.548780000000001"/>
    <s v="Yes"/>
    <b v="0"/>
  </r>
  <r>
    <s v="T202508-01620"/>
    <s v="S020"/>
    <x v="2"/>
    <s v="C0044"/>
    <s v="Customer 44"/>
    <s v="P015"/>
    <s v="Product B5"/>
    <d v="2025-08-28T00:00:00"/>
    <n v="18"/>
    <n v="181.7"/>
    <n v="3270.6"/>
    <n v="0.12"/>
    <n v="0.02"/>
    <s v="B"/>
    <n v="181.7"/>
    <s v="Rebate_Error"/>
    <s v=""/>
    <n v="2878.1279999999997"/>
    <n v="57.562559999999998"/>
    <s v="Yes"/>
    <b v="1"/>
  </r>
  <r>
    <s v="T202508-01621"/>
    <s v="S008"/>
    <x v="13"/>
    <s v="C0023"/>
    <s v="Customer 23"/>
    <s v="P011"/>
    <s v="Product B1"/>
    <d v="2025-08-16T00:00:00"/>
    <n v="17"/>
    <n v="176.7"/>
    <n v="3003.9"/>
    <n v="0.1"/>
    <n v="0.02"/>
    <s v="B"/>
    <n v="176.7"/>
    <s v=""/>
    <s v=""/>
    <n v="2703.51"/>
    <n v="54.070200000000007"/>
    <s v="Yes"/>
    <b v="0"/>
  </r>
  <r>
    <s v="T202508-01622"/>
    <s v="S028"/>
    <x v="5"/>
    <s v="C0056"/>
    <s v="Customer 56  "/>
    <s v="P015"/>
    <s v="Product B5"/>
    <d v="2025-08-09T00:00:00"/>
    <n v="15"/>
    <n v="181.7"/>
    <n v="2725.5"/>
    <n v="0.1"/>
    <n v="0.02"/>
    <s v="B"/>
    <n v="181.7"/>
    <s v=""/>
    <s v=""/>
    <n v="2452.9499999999998"/>
    <n v="49.058999999999997"/>
    <s v="Yes"/>
    <b v="0"/>
  </r>
  <r>
    <s v="T202508-01623"/>
    <s v="S001"/>
    <x v="14"/>
    <s v="C0187"/>
    <s v="Customer 187"/>
    <s v="P011"/>
    <s v="Product B1"/>
    <d v="2025-08-08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624"/>
    <s v="S011"/>
    <x v="16"/>
    <s v="C0112"/>
    <s v="Customer 112"/>
    <s v="P015"/>
    <s v="Product B5"/>
    <d v="2025-08-31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1625"/>
    <s v="S005"/>
    <x v="1"/>
    <s v="C0147"/>
    <s v="Customer 147"/>
    <s v="P025"/>
    <s v="Product C5"/>
    <d v="2025-08-02T00:00:00"/>
    <n v="14"/>
    <n v="87.21"/>
    <n v="1220.94"/>
    <n v="0"/>
    <n v="0.02"/>
    <s v="C"/>
    <n v="87.21"/>
    <s v=""/>
    <s v=""/>
    <n v="1220.94"/>
    <n v="24.418800000000001"/>
    <s v="Yes"/>
    <b v="0"/>
  </r>
  <r>
    <s v="T202508-01626"/>
    <s v="S002"/>
    <x v="0"/>
    <s v="C0121"/>
    <s v="Customer 121"/>
    <s v="P019"/>
    <s v="Product B9"/>
    <d v="2025-08-02T00:00:00"/>
    <n v="17"/>
    <n v="179.53"/>
    <n v="3052.01"/>
    <n v="0.1"/>
    <n v="0.02"/>
    <s v="B"/>
    <n v="179.53"/>
    <s v=""/>
    <s v=""/>
    <n v="2746.8090000000002"/>
    <n v="54.936180000000007"/>
    <s v="Yes"/>
    <b v="0"/>
  </r>
  <r>
    <s v="T202508-01627"/>
    <s v="S014"/>
    <x v="10"/>
    <s v="C0136"/>
    <s v="Customer 136"/>
    <s v="P010"/>
    <s v="Product A10"/>
    <s v="08-27-25"/>
    <n v="23"/>
    <n v="130.94"/>
    <n v="3011.62"/>
    <n v="0.05"/>
    <n v="0.02"/>
    <s v="A"/>
    <n v="130.94"/>
    <s v=""/>
    <s v=""/>
    <n v="2861.0389999999998"/>
    <n v="57.220779999999998"/>
    <s v="Yes"/>
    <b v="0"/>
  </r>
  <r>
    <s v="T202508-01628"/>
    <s v="S004"/>
    <x v="27"/>
    <s v="C0116"/>
    <s v="Customer 116"/>
    <s v="P013"/>
    <s v="Product B3"/>
    <d v="2025-08-18T00:00:00"/>
    <n v="3"/>
    <n v="194.87"/>
    <n v="584.61"/>
    <n v="0.1"/>
    <n v="0.02"/>
    <s v="B"/>
    <n v="194.87"/>
    <s v=""/>
    <s v=""/>
    <n v="526.149"/>
    <n v="10.52298"/>
    <s v="Yes"/>
    <b v="0"/>
  </r>
  <r>
    <s v="T202508-01629"/>
    <s v="S025"/>
    <x v="11"/>
    <s v="C0004"/>
    <s v="Customer 4  "/>
    <s v="P018"/>
    <s v="Product B8"/>
    <s v="08-31-25"/>
    <n v="14"/>
    <n v="125.42"/>
    <n v="1755.88"/>
    <n v="0.1"/>
    <n v="0.02"/>
    <s v="B"/>
    <n v="125.42"/>
    <s v=""/>
    <s v=""/>
    <n v="1580.2920000000001"/>
    <n v="31.605840000000004"/>
    <s v="Yes"/>
    <b v="0"/>
  </r>
  <r>
    <s v="T202508-01630"/>
    <s v="S007"/>
    <x v="25"/>
    <s v="C0034"/>
    <s v="Customer 34"/>
    <s v="P009"/>
    <s v="Product A9"/>
    <d v="2025-08-21T00:00:00"/>
    <n v="8"/>
    <n v="72.040000000000006"/>
    <n v="576.32000000000005"/>
    <n v="0.05"/>
    <n v="0.02"/>
    <s v="A"/>
    <n v="72.040000000000006"/>
    <s v=""/>
    <s v=""/>
    <n v="547.50400000000002"/>
    <n v="10.95008"/>
    <s v="Yes"/>
    <b v="0"/>
  </r>
  <r>
    <s v="T202508-01631"/>
    <s v="S003"/>
    <x v="29"/>
    <s v="C0005"/>
    <s v="Customer 5"/>
    <s v="P012"/>
    <s v="Product B2"/>
    <d v="2025-08-06T00:00:00"/>
    <n v="10"/>
    <n v="120.83"/>
    <n v="1208.3"/>
    <n v="0.1"/>
    <n v="0.02"/>
    <s v="B"/>
    <n v="120.83"/>
    <s v=""/>
    <s v=""/>
    <n v="1087.47"/>
    <n v="21.749400000000001"/>
    <s v="Yes"/>
    <b v="0"/>
  </r>
  <r>
    <s v="T202508-01632"/>
    <s v="S023"/>
    <x v="7"/>
    <s v="C0118"/>
    <s v="Customer 118"/>
    <s v="P023"/>
    <s v="Product C3"/>
    <d v="2025-08-19T00:00:00"/>
    <n v="24"/>
    <n v="37.18"/>
    <n v="892.32"/>
    <n v="0"/>
    <n v="0.02"/>
    <s v="C"/>
    <n v="37.18"/>
    <s v=""/>
    <s v=""/>
    <n v="892.32"/>
    <n v="17.846400000000003"/>
    <s v="Yes"/>
    <b v="0"/>
  </r>
  <r>
    <s v="T202508-01633"/>
    <s v="S001"/>
    <x v="14"/>
    <s v="C0117"/>
    <s v="Customer 117"/>
    <s v="P012"/>
    <s v="Product B2"/>
    <d v="2025-08-28T00:00:00"/>
    <n v="5"/>
    <n v="120.83"/>
    <n v="604.15"/>
    <n v="0.1"/>
    <n v="0.02"/>
    <s v="B"/>
    <n v="120.83"/>
    <s v=""/>
    <s v=""/>
    <n v="543.73500000000001"/>
    <n v="10.874700000000001"/>
    <s v="Yes"/>
    <b v="0"/>
  </r>
  <r>
    <s v="T202508-01634"/>
    <s v="S023"/>
    <x v="7"/>
    <s v="C0104"/>
    <s v="Customer 104"/>
    <s v="P005"/>
    <s v="Product A5"/>
    <d v="2025-08-21T00:00:00"/>
    <n v="12"/>
    <n v="92.19"/>
    <n v="1106.28"/>
    <n v="0.05"/>
    <n v="0.02"/>
    <s v="A"/>
    <n v="92.19"/>
    <s v=""/>
    <s v=""/>
    <n v="1050.9659999999999"/>
    <n v="21.019319999999997"/>
    <s v="Yes"/>
    <b v="0"/>
  </r>
  <r>
    <s v="T202508-01635"/>
    <s v="S015"/>
    <x v="26"/>
    <s v="C0181"/>
    <s v="Customer 181"/>
    <s v="P016"/>
    <s v="Product B6"/>
    <d v="2025-08-03T00:00:00"/>
    <n v="21"/>
    <n v="176.86"/>
    <n v="3714.06"/>
    <n v="0.1"/>
    <n v="0.02"/>
    <s v="B"/>
    <n v="176.86"/>
    <s v=""/>
    <s v=""/>
    <n v="3342.654"/>
    <n v="66.853080000000006"/>
    <s v="Yes"/>
    <b v="0"/>
  </r>
  <r>
    <s v="T202508-01636"/>
    <s v="S013"/>
    <x v="9"/>
    <s v="C0177"/>
    <s v="Customer 177"/>
    <s v="P009"/>
    <s v="Product A9"/>
    <d v="2025-08-10T00:00:00"/>
    <n v="2"/>
    <n v="72.040000000000006"/>
    <n v="144.08000000000001"/>
    <n v="0.05"/>
    <n v="0.02"/>
    <s v="A"/>
    <n v="72.040000000000006"/>
    <s v=""/>
    <s v=""/>
    <n v="136.876"/>
    <n v="2.73752"/>
    <s v="Yes"/>
    <b v="0"/>
  </r>
  <r>
    <s v="T202508-01637"/>
    <s v="S014"/>
    <x v="10"/>
    <s v="C0193"/>
    <s v="Customer 193"/>
    <s v="P007"/>
    <s v="Product A7"/>
    <d v="2025-08-18T00:00:00"/>
    <n v="20"/>
    <n v="52.65"/>
    <n v="1053"/>
    <n v="0.05"/>
    <n v="0.02"/>
    <s v="A"/>
    <n v="52.65"/>
    <s v=""/>
    <s v=""/>
    <n v="1000.35"/>
    <n v="20.007000000000001"/>
    <s v="Yes"/>
    <b v="0"/>
  </r>
  <r>
    <s v="T202508-01638"/>
    <s v="S019"/>
    <x v="15"/>
    <s v="C0204"/>
    <s v="Customer 204"/>
    <s v="P006"/>
    <s v="Product A6"/>
    <d v="2025-08-03T00:00:00"/>
    <n v="22"/>
    <n v="71.86"/>
    <n v="1580.92"/>
    <n v="0.05"/>
    <n v="0.02"/>
    <s v="A"/>
    <n v="71.86"/>
    <s v=""/>
    <s v=""/>
    <n v="1501.874"/>
    <n v="30.037480000000002"/>
    <s v="Yes"/>
    <b v="0"/>
  </r>
  <r>
    <s v="T202508-01639"/>
    <s v="S020"/>
    <x v="2"/>
    <s v="C0086"/>
    <s v="Customer 86"/>
    <s v="P019"/>
    <s v="Product B9"/>
    <d v="2025-08-17T00:00:00"/>
    <n v="2"/>
    <n v="179.53"/>
    <n v="359.06"/>
    <n v="0.1"/>
    <n v="0.02"/>
    <s v="B"/>
    <n v="179.53"/>
    <s v=""/>
    <s v=""/>
    <n v="323.154"/>
    <n v="6.4630799999999997"/>
    <s v="Yes"/>
    <b v="0"/>
  </r>
  <r>
    <s v="T202508-01641"/>
    <s v="S013"/>
    <x v="9"/>
    <s v="C0094"/>
    <s v="Customer 94"/>
    <s v="P012"/>
    <s v="Product B2"/>
    <d v="2025-08-12T00:00:00"/>
    <n v="2"/>
    <n v="120.83"/>
    <n v="241.66"/>
    <n v="0.1"/>
    <n v="0.02"/>
    <s v="B"/>
    <n v="120.83"/>
    <s v=""/>
    <s v=""/>
    <n v="217.494"/>
    <n v="4.3498799999999997"/>
    <s v="Yes"/>
    <b v="0"/>
  </r>
  <r>
    <s v="T202508-01642"/>
    <s v="S012"/>
    <x v="24"/>
    <s v="C0045"/>
    <s v="Customer 45"/>
    <s v="P017"/>
    <s v="Product B7"/>
    <d v="2025-08-03T00:00:00"/>
    <n v="23"/>
    <n v="144.35"/>
    <n v="3320.05"/>
    <n v="0.1"/>
    <n v="0.02"/>
    <s v="B"/>
    <n v="144.35"/>
    <s v=""/>
    <s v=""/>
    <n v="2988.0450000000001"/>
    <n v="59.760899999999999"/>
    <s v="Yes"/>
    <b v="0"/>
  </r>
  <r>
    <s v="T202508-01643"/>
    <s v="S018"/>
    <x v="22"/>
    <s v="C0182"/>
    <s v="Customer 182  "/>
    <s v="P020"/>
    <s v="Product B10"/>
    <d v="2025-08-11T00:00:00"/>
    <n v="5"/>
    <n v="183.4"/>
    <n v="917"/>
    <n v="0.1"/>
    <n v="0.02"/>
    <s v="B"/>
    <n v="183.4"/>
    <s v=""/>
    <s v=""/>
    <n v="825.3"/>
    <n v="16.506"/>
    <s v="Yes"/>
    <b v="0"/>
  </r>
  <r>
    <s v="T202508-01644"/>
    <s v="S008"/>
    <x v="13"/>
    <s v="C0139"/>
    <s v="Customer 139"/>
    <s v="P003"/>
    <s v="Product A3"/>
    <d v="2025-08-24T00:00:00"/>
    <n v="16"/>
    <n v="123.65"/>
    <n v="1978.4"/>
    <n v="0.05"/>
    <n v="0.02"/>
    <s v="A"/>
    <n v="123.65"/>
    <s v=""/>
    <s v=""/>
    <n v="1879.48"/>
    <n v="37.589600000000004"/>
    <s v="Yes"/>
    <b v="0"/>
  </r>
  <r>
    <s v="T202508-01645"/>
    <s v="S025"/>
    <x v="11"/>
    <s v="C0149"/>
    <s v="Customer 149"/>
    <s v="P024"/>
    <s v="Product C4"/>
    <d v="2025-08-07T00:00:00"/>
    <n v="23"/>
    <n v="39.090000000000003"/>
    <n v="899.07"/>
    <n v="0"/>
    <n v="0.02"/>
    <s v="C"/>
    <n v="39.090000000000003"/>
    <s v=""/>
    <s v=""/>
    <n v="899.07"/>
    <n v="17.981400000000001"/>
    <s v="Yes"/>
    <b v="0"/>
  </r>
  <r>
    <s v="T202508-01647"/>
    <s v="S029"/>
    <x v="8"/>
    <s v="C0069"/>
    <s v="Customer 69"/>
    <s v="P013"/>
    <s v="Product B3"/>
    <d v="2025-08-09T00:00:00"/>
    <n v="14"/>
    <n v="194.87"/>
    <n v="2728.18"/>
    <n v="0.1"/>
    <n v="0.02"/>
    <s v="B"/>
    <n v="194.87"/>
    <s v=""/>
    <s v=""/>
    <n v="2455.3620000000001"/>
    <n v="49.107240000000004"/>
    <s v="Yes"/>
    <b v="0"/>
  </r>
  <r>
    <s v="T202508-01648"/>
    <s v="S002"/>
    <x v="0"/>
    <s v="C0017"/>
    <s v="Customer 17"/>
    <s v="P010"/>
    <s v="Product A10"/>
    <d v="2025-08-16T00:00:00"/>
    <n v="15"/>
    <n v="130.94"/>
    <n v="1964.1"/>
    <n v="0.05"/>
    <n v="0.02"/>
    <s v="A"/>
    <n v="130.94"/>
    <s v=""/>
    <s v=""/>
    <n v="1865.895"/>
    <n v="37.317900000000002"/>
    <s v="Yes"/>
    <b v="0"/>
  </r>
  <r>
    <s v="T202508-01649"/>
    <s v="S017"/>
    <x v="28"/>
    <s v="C0135"/>
    <s v="Customer 135"/>
    <s v="P022"/>
    <s v="Product C2"/>
    <d v="2025-08-23T00:00:00"/>
    <n v="16"/>
    <n v="39.54"/>
    <n v="632.64"/>
    <n v="0"/>
    <n v="0.02"/>
    <s v="C"/>
    <n v="50.51"/>
    <s v=""/>
    <s v=""/>
    <n v="632.64"/>
    <n v="12.652799999999999"/>
    <s v="Yes"/>
    <b v="0"/>
  </r>
  <r>
    <s v="T202508-01650"/>
    <s v="S018"/>
    <x v="22"/>
    <s v="C0174"/>
    <s v="Customer 174"/>
    <s v="P022"/>
    <s v="Product C2"/>
    <d v="2025-08-15T00:00:00"/>
    <n v="10"/>
    <n v="50.51"/>
    <n v="505.1"/>
    <n v="0"/>
    <n v="0.02"/>
    <s v="C"/>
    <n v="50.51"/>
    <s v=""/>
    <s v=""/>
    <n v="505.1"/>
    <n v="10.102"/>
    <s v="Yes"/>
    <b v="0"/>
  </r>
  <r>
    <s v="T202508-01651"/>
    <s v="S020"/>
    <x v="2"/>
    <s v="C0095"/>
    <s v="Customer 95"/>
    <s v="P020"/>
    <s v="Product B10"/>
    <d v="2025-08-26T00:00:00"/>
    <n v="23"/>
    <n v="183.4"/>
    <n v="4218.2"/>
    <n v="0.1"/>
    <n v="0.02"/>
    <s v="B"/>
    <n v="183.4"/>
    <s v=""/>
    <s v=""/>
    <n v="3796.3799999999997"/>
    <n v="75.927599999999998"/>
    <s v="Yes"/>
    <b v="0"/>
  </r>
  <r>
    <s v="T202508-01652"/>
    <s v="S029"/>
    <x v="8"/>
    <s v="C0017"/>
    <s v="Customer 17"/>
    <s v="P005"/>
    <s v="Product A5"/>
    <d v="2025-08-03T00:00:00"/>
    <n v="15"/>
    <n v="92.19"/>
    <n v="1382.85"/>
    <n v="0.05"/>
    <n v="0.02"/>
    <s v="A"/>
    <n v="92.19"/>
    <s v=""/>
    <s v=""/>
    <n v="1313.7075"/>
    <n v="26.274149999999999"/>
    <s v="Yes"/>
    <b v="0"/>
  </r>
  <r>
    <s v="T202508-01653"/>
    <s v="S003"/>
    <x v="29"/>
    <s v="C0101"/>
    <s v=" Customer 101 "/>
    <s v="P025"/>
    <s v="Product C5"/>
    <d v="2025-08-31T00:00:00"/>
    <n v="10"/>
    <n v="87.21"/>
    <n v="872.1"/>
    <n v="0"/>
    <n v="0.02"/>
    <s v="C"/>
    <n v="87.21"/>
    <s v=""/>
    <s v=""/>
    <n v="872.1"/>
    <n v="17.442"/>
    <s v="Yes"/>
    <b v="0"/>
  </r>
  <r>
    <s v="T202508-01654"/>
    <s v="S003"/>
    <x v="29"/>
    <s v="C0028"/>
    <s v="Customer 28"/>
    <s v="P005"/>
    <s v="Product A5"/>
    <d v="2025-08-23T00:00:00"/>
    <n v="4"/>
    <n v="92.19"/>
    <n v="368.76"/>
    <n v="0.05"/>
    <n v="0.02"/>
    <s v="A"/>
    <n v="92.19"/>
    <s v=""/>
    <s v=""/>
    <n v="350.322"/>
    <n v="7.0064400000000004"/>
    <s v="Yes"/>
    <b v="0"/>
  </r>
  <r>
    <s v="T202508-01655"/>
    <s v="S005"/>
    <x v="1"/>
    <s v="C0128"/>
    <s v=" Customer 128 "/>
    <s v="P004"/>
    <s v="Product A4"/>
    <d v="2025-08-17T00:00:00"/>
    <n v="7"/>
    <n v="139.22"/>
    <n v="974.54"/>
    <n v="0.05"/>
    <n v="0.02"/>
    <s v="A"/>
    <n v="139.22"/>
    <s v=""/>
    <s v=""/>
    <n v="925.81299999999999"/>
    <n v="18.516259999999999"/>
    <s v="Yes"/>
    <b v="0"/>
  </r>
  <r>
    <s v="T202508-01656"/>
    <s v="S021"/>
    <x v="18"/>
    <s v="C0006"/>
    <s v="Customer 6"/>
    <s v="P008"/>
    <s v="Product A8"/>
    <d v="2025-08-18T00:00:00"/>
    <n v="22"/>
    <n v="114.99"/>
    <n v="2529.7800000000002"/>
    <n v="0.05"/>
    <n v="0.02"/>
    <s v="A"/>
    <n v="114.99"/>
    <s v=""/>
    <s v=""/>
    <n v="2403.2910000000002"/>
    <n v="48.065820000000002"/>
    <s v="Yes"/>
    <b v="0"/>
  </r>
  <r>
    <s v="T202508-01657"/>
    <s v="S030"/>
    <x v="4"/>
    <s v="C0034"/>
    <s v="Customer 34"/>
    <s v="P012"/>
    <s v="Product B2"/>
    <d v="2025-08-15T00:00:00"/>
    <n v="14"/>
    <n v="120.83"/>
    <n v="1691.62"/>
    <n v="0.1"/>
    <n v="0.02"/>
    <s v="B"/>
    <n v="120.83"/>
    <s v=""/>
    <s v=""/>
    <n v="1522.4579999999999"/>
    <n v="30.449159999999999"/>
    <s v="Yes"/>
    <b v="0"/>
  </r>
  <r>
    <s v="T202508-01658"/>
    <s v="S024"/>
    <x v="12"/>
    <s v="C0166"/>
    <s v="Customer 166"/>
    <s v="P001"/>
    <s v="Product A1"/>
    <d v="2025-08-03T00:00:00"/>
    <n v="7"/>
    <n v="113.94"/>
    <n v="797.58"/>
    <n v="0.05"/>
    <n v="0.02"/>
    <s v="A"/>
    <n v="113.94"/>
    <s v=""/>
    <s v=""/>
    <n v="757.70100000000002"/>
    <n v="15.154020000000001"/>
    <s v="Yes"/>
    <b v="0"/>
  </r>
  <r>
    <s v="T202508-01659"/>
    <s v="S001"/>
    <x v="14"/>
    <s v="C0206"/>
    <s v="Customer 206"/>
    <s v="P006"/>
    <s v="Product A6"/>
    <d v="2025-08-21T00:00:00"/>
    <n v="17"/>
    <n v="71.86"/>
    <n v="1221.6199999999999"/>
    <n v="0.05"/>
    <n v="0.02"/>
    <s v="A"/>
    <n v="71.86"/>
    <s v=""/>
    <s v=""/>
    <n v="1160.539"/>
    <n v="23.21078"/>
    <s v="Yes"/>
    <b v="0"/>
  </r>
  <r>
    <s v="T202508-01660"/>
    <s v="S011"/>
    <x v="16"/>
    <s v="C0106"/>
    <s v="Customer 106"/>
    <s v="P015"/>
    <s v="Product B5"/>
    <d v="2025-08-21T00:00:00"/>
    <n v="21"/>
    <n v="181.7"/>
    <n v="3815.7"/>
    <n v="0.1"/>
    <n v="0.02"/>
    <s v="B"/>
    <n v="181.7"/>
    <s v=""/>
    <s v=""/>
    <n v="3434.1299999999997"/>
    <n v="68.682599999999994"/>
    <s v="Yes"/>
    <b v="0"/>
  </r>
  <r>
    <s v="T202508-01661"/>
    <s v="S026"/>
    <x v="21"/>
    <s v="C0084"/>
    <s v="Customer 84"/>
    <s v="P013"/>
    <s v="Product B3"/>
    <d v="2025-08-23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1662"/>
    <s v="S017"/>
    <x v="28"/>
    <s v="C0216"/>
    <s v=" Customer 216 "/>
    <s v="P014"/>
    <s v="Product B4"/>
    <d v="2025-08-10T00:00:00"/>
    <n v="15"/>
    <n v="91.13"/>
    <n v="1366.95"/>
    <n v="0.1"/>
    <n v="0.02"/>
    <s v="B"/>
    <n v="91.13"/>
    <s v=""/>
    <s v=""/>
    <n v="1230.2550000000001"/>
    <n v="24.605100000000004"/>
    <s v="Yes"/>
    <b v="0"/>
  </r>
  <r>
    <s v="T202508-01663"/>
    <s v="S019"/>
    <x v="15"/>
    <s v="C0034"/>
    <s v="Customer 34"/>
    <s v="P025"/>
    <s v="Product C5"/>
    <d v="2025-08-06T00:00:00"/>
    <n v="10"/>
    <n v="87.21"/>
    <n v="872.1"/>
    <n v="0"/>
    <n v="0.02"/>
    <s v="C"/>
    <n v="87.21"/>
    <s v=""/>
    <s v=""/>
    <n v="872.1"/>
    <n v="17.442"/>
    <s v="Yes"/>
    <b v="0"/>
  </r>
  <r>
    <s v="T202508-01664"/>
    <s v="S026"/>
    <x v="21"/>
    <s v="C0067"/>
    <s v="Customer 67"/>
    <s v="P006"/>
    <s v="Product A6"/>
    <d v="2025-08-10T00:00:00"/>
    <n v="12"/>
    <n v="71.86"/>
    <n v="862.32"/>
    <n v="0.05"/>
    <n v="0.02"/>
    <s v="A"/>
    <n v="71.86"/>
    <s v=""/>
    <s v=""/>
    <n v="819.20400000000006"/>
    <n v="16.384080000000001"/>
    <s v="Yes"/>
    <b v="0"/>
  </r>
  <r>
    <s v="T202508-01665"/>
    <s v="S025"/>
    <x v="11"/>
    <s v="C0217"/>
    <s v="Customer 217"/>
    <s v="P002"/>
    <s v="Product A2"/>
    <d v="2025-08-10T00:00:00"/>
    <n v="12"/>
    <n v="77.5"/>
    <n v="930"/>
    <n v="0.05"/>
    <n v="0.02"/>
    <s v="A"/>
    <n v="77.5"/>
    <s v=""/>
    <s v=""/>
    <n v="883.5"/>
    <n v="17.670000000000002"/>
    <s v="Yes"/>
    <b v="0"/>
  </r>
  <r>
    <s v="T202508-01666"/>
    <s v="S015"/>
    <x v="26"/>
    <s v="C0043"/>
    <s v="Customer 43"/>
    <s v="P016"/>
    <s v="Product B6"/>
    <d v="2025-08-23T00:00:00"/>
    <n v="6"/>
    <n v="176.86"/>
    <n v="1061.1600000000001"/>
    <n v="0.1"/>
    <n v="0.02"/>
    <s v="B"/>
    <n v="176.86"/>
    <s v=""/>
    <s v=""/>
    <n v="955.0440000000001"/>
    <n v="19.100880000000004"/>
    <s v="Yes"/>
    <b v="0"/>
  </r>
  <r>
    <s v="T202508-01667"/>
    <s v="S018"/>
    <x v="22"/>
    <s v="C0074"/>
    <s v="Customer 74"/>
    <s v="P005"/>
    <s v="Product A5"/>
    <d v="2025-08-27T00:00:00"/>
    <n v="6"/>
    <n v="92.19"/>
    <n v="553.14"/>
    <n v="0.08"/>
    <n v="0.02"/>
    <s v="A"/>
    <n v="92.19"/>
    <s v="Rebate_Error"/>
    <s v=""/>
    <n v="508.8888"/>
    <n v="10.177776"/>
    <s v="Yes"/>
    <b v="1"/>
  </r>
  <r>
    <s v="T202508-01668"/>
    <s v="S023"/>
    <x v="7"/>
    <s v="C0178"/>
    <s v="Customer 178"/>
    <s v="P026"/>
    <s v="Product C6"/>
    <d v="2025-08-06T00:00:00"/>
    <n v="5"/>
    <n v="63.32"/>
    <n v="316.60000000000002"/>
    <n v="0.05"/>
    <n v="0.02"/>
    <s v="C"/>
    <n v="63.32"/>
    <s v="Rebate_Error"/>
    <s v=""/>
    <n v="300.77000000000004"/>
    <n v="6.0154000000000005"/>
    <s v="Yes"/>
    <b v="1"/>
  </r>
  <r>
    <s v="T202508-01669"/>
    <s v="S008"/>
    <x v="13"/>
    <s v="C0030"/>
    <s v="Customer 30"/>
    <s v="P002"/>
    <s v="Product A2"/>
    <d v="2025-08-19T00:00:00"/>
    <n v="11"/>
    <n v="77.5"/>
    <n v="852.5"/>
    <n v="0.09"/>
    <n v="0.02"/>
    <s v="A"/>
    <n v="77.5"/>
    <s v="Rebate_Error"/>
    <s v=""/>
    <n v="775.77499999999998"/>
    <n v="15.515499999999999"/>
    <s v="Yes"/>
    <b v="1"/>
  </r>
  <r>
    <s v="T202508-01670"/>
    <s v="S005"/>
    <x v="1"/>
    <s v="C0113"/>
    <s v="Customer 113"/>
    <s v="P007"/>
    <s v="Product A7"/>
    <d v="2025-08-07T00:00:00"/>
    <n v="6"/>
    <n v="52.65"/>
    <n v="315.89999999999998"/>
    <n v="7.0000000000000007E-2"/>
    <n v="0.02"/>
    <s v="A"/>
    <n v="52.65"/>
    <s v="Rebate_Error"/>
    <s v=""/>
    <n v="293.78699999999998"/>
    <n v="5.8757399999999995"/>
    <s v="Yes"/>
    <b v="1"/>
  </r>
  <r>
    <s v="T202508-01671"/>
    <s v="S018"/>
    <x v="22"/>
    <s v="C0182"/>
    <s v="Customer 182"/>
    <s v="P001"/>
    <s v="Product A1"/>
    <d v="2025-08-12T00:00:00"/>
    <n v="11"/>
    <n v="113.94"/>
    <n v="1253.3399999999999"/>
    <n v="0.05"/>
    <n v="0.02"/>
    <s v="A"/>
    <n v="113.94"/>
    <s v=""/>
    <s v=""/>
    <n v="1190.673"/>
    <n v="23.813459999999999"/>
    <s v="Yes"/>
    <b v="0"/>
  </r>
  <r>
    <s v="T202508-01672"/>
    <s v="S005"/>
    <x v="1"/>
    <s v="C0096"/>
    <s v="Customer 96"/>
    <s v="P012"/>
    <s v="Product B2"/>
    <d v="2025-08-18T00:00:00"/>
    <n v="6"/>
    <n v="120.83"/>
    <n v="724.98"/>
    <n v="0.1"/>
    <n v="0.02"/>
    <s v="B"/>
    <n v="120.83"/>
    <s v=""/>
    <s v=""/>
    <n v="652.48199999999997"/>
    <n v="13.04964"/>
    <s v="Yes"/>
    <b v="0"/>
  </r>
  <r>
    <s v="T202508-01673"/>
    <s v="S010"/>
    <x v="23"/>
    <s v="C0032"/>
    <s v="Customer 32"/>
    <s v="P027"/>
    <s v="Product C7"/>
    <d v="2025-08-30T00:00:00"/>
    <n v="13"/>
    <n v="54.03"/>
    <n v="702.39"/>
    <n v="0"/>
    <n v="0.02"/>
    <s v="C"/>
    <n v="54.03"/>
    <s v=""/>
    <s v=""/>
    <n v="702.39"/>
    <n v="14.047800000000001"/>
    <s v="Yes"/>
    <b v="0"/>
  </r>
  <r>
    <s v="T202508-01674"/>
    <s v="S016"/>
    <x v="6"/>
    <s v="C0197"/>
    <s v="Customer 197"/>
    <s v="P004"/>
    <s v="Product A4"/>
    <d v="2025-08-30T00:00:00"/>
    <n v="15"/>
    <n v="139.22"/>
    <n v="2088.3000000000002"/>
    <n v="0.05"/>
    <n v="0.02"/>
    <s v="A"/>
    <n v="139.22"/>
    <s v=""/>
    <s v=""/>
    <n v="1983.8850000000002"/>
    <n v="39.677700000000009"/>
    <s v="Yes"/>
    <b v="0"/>
  </r>
  <r>
    <s v="T202508-01675"/>
    <s v="S011"/>
    <x v="16"/>
    <s v="C0040"/>
    <s v="Customer 40"/>
    <s v="P001"/>
    <s v="Product A1"/>
    <d v="2025-08-18T00:00:00"/>
    <n v="24"/>
    <n v="113.94"/>
    <n v="2734.56"/>
    <n v="0.05"/>
    <n v="0.02"/>
    <s v="A"/>
    <n v="113.94"/>
    <s v=""/>
    <s v=""/>
    <n v="2597.8319999999999"/>
    <n v="51.95664"/>
    <s v="Yes"/>
    <b v="0"/>
  </r>
  <r>
    <s v="T202508-01676"/>
    <s v="S017"/>
    <x v="28"/>
    <s v="C0085"/>
    <s v=" Customer 85 "/>
    <s v="P017"/>
    <s v="Product B7"/>
    <d v="2025-08-16T00:00:00"/>
    <n v="10"/>
    <n v="144.35"/>
    <n v="1443.5"/>
    <n v="0.1"/>
    <n v="0.02"/>
    <s v="B"/>
    <n v="144.35"/>
    <s v=""/>
    <s v=""/>
    <n v="1299.1500000000001"/>
    <n v="25.983000000000004"/>
    <s v="Yes"/>
    <b v="0"/>
  </r>
  <r>
    <s v="T202508-01677"/>
    <s v="S029"/>
    <x v="8"/>
    <s v="C0075"/>
    <s v="Customer 75"/>
    <s v="P029"/>
    <s v="Product C9"/>
    <d v="2025-08-19T00:00:00"/>
    <n v="25"/>
    <n v="45.4"/>
    <n v="1135"/>
    <n v="0"/>
    <n v="0.02"/>
    <s v="C"/>
    <n v="45.4"/>
    <s v=""/>
    <s v=""/>
    <n v="1135"/>
    <n v="22.7"/>
    <s v="Yes"/>
    <b v="0"/>
  </r>
  <r>
    <s v="T202508-01678"/>
    <s v="S022"/>
    <x v="19"/>
    <s v="C0038"/>
    <s v="Customer 38"/>
    <s v="P020"/>
    <s v="Product B10"/>
    <d v="2025-08-30T00:00:00"/>
    <n v="24"/>
    <n v="183.4"/>
    <n v="4401.6000000000004"/>
    <n v="0.12"/>
    <n v="0.02"/>
    <s v="B"/>
    <n v="183.4"/>
    <s v="Rebate_Error"/>
    <s v=""/>
    <n v="3873.4080000000004"/>
    <n v="77.468160000000012"/>
    <s v="Yes"/>
    <b v="1"/>
  </r>
  <r>
    <s v="T202508-01679"/>
    <s v="S030"/>
    <x v="4"/>
    <s v="C0114"/>
    <s v="Customer 114"/>
    <s v="P009"/>
    <s v="Product A9"/>
    <d v="2025-08-24T00:00:00"/>
    <n v="4"/>
    <n v="72.040000000000006"/>
    <n v="288.16000000000003"/>
    <n v="0.05"/>
    <n v="0.02"/>
    <s v="A"/>
    <n v="72.040000000000006"/>
    <s v=""/>
    <s v=""/>
    <n v="273.75200000000001"/>
    <n v="5.4750399999999999"/>
    <s v="Yes"/>
    <b v="0"/>
  </r>
  <r>
    <s v="T202508-01680"/>
    <s v="S016"/>
    <x v="6"/>
    <s v="C0011"/>
    <s v="Customer 11"/>
    <s v="P004"/>
    <s v="Product A4"/>
    <d v="2025-08-04T00:00:00"/>
    <n v="18"/>
    <n v="139.22"/>
    <n v="2505.96"/>
    <n v="0.05"/>
    <n v="0.02"/>
    <s v="A"/>
    <n v="139.22"/>
    <s v=""/>
    <s v=""/>
    <n v="2380.6620000000003"/>
    <n v="47.613240000000005"/>
    <s v="Yes"/>
    <b v="0"/>
  </r>
  <r>
    <s v="T202508-01681"/>
    <s v="S010"/>
    <x v="23"/>
    <s v="C0007"/>
    <s v="Customer 7"/>
    <s v="P011"/>
    <s v="Product B1"/>
    <d v="2025-08-15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682"/>
    <s v="S012"/>
    <x v="24"/>
    <s v="C0024"/>
    <s v="Customer 24"/>
    <s v="P009"/>
    <s v="Product A9"/>
    <d v="2025-08-21T00:00:00"/>
    <n v="20"/>
    <n v="72.040000000000006"/>
    <n v="1440.8"/>
    <n v="0.05"/>
    <n v="0.02"/>
    <s v="A"/>
    <n v="72.040000000000006"/>
    <s v=""/>
    <s v=""/>
    <n v="1368.76"/>
    <n v="27.3752"/>
    <s v="Yes"/>
    <b v="0"/>
  </r>
  <r>
    <s v="T202508-01683"/>
    <s v="S007"/>
    <x v="25"/>
    <s v="C0150"/>
    <s v="Customer 150"/>
    <s v="P014"/>
    <s v="Product B4"/>
    <d v="2025-08-09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1685"/>
    <s v="S022"/>
    <x v="19"/>
    <s v="C0023"/>
    <s v="Customer 23"/>
    <s v="P029"/>
    <s v="Product C9"/>
    <d v="2025-08-07T00:00:00"/>
    <n v="13"/>
    <n v="45.4"/>
    <n v="590.20000000000005"/>
    <n v="0"/>
    <n v="0.02"/>
    <s v="C"/>
    <n v="45.4"/>
    <s v=""/>
    <s v=""/>
    <n v="590.20000000000005"/>
    <n v="11.804"/>
    <s v="Yes"/>
    <b v="0"/>
  </r>
  <r>
    <s v="T202508-01686"/>
    <s v="S016"/>
    <x v="6"/>
    <s v="C0082"/>
    <s v="Customer 82"/>
    <s v="P016"/>
    <s v="Product B6"/>
    <d v="2025-08-31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687"/>
    <s v="S002"/>
    <x v="0"/>
    <s v="C0171"/>
    <s v="Customer 171"/>
    <s v="P010"/>
    <s v="Product A10"/>
    <d v="2025-08-23T00:00:00"/>
    <n v="5"/>
    <n v="130.94"/>
    <n v="654.70000000000005"/>
    <n v="0.05"/>
    <n v="0.02"/>
    <s v="A"/>
    <n v="130.94"/>
    <s v=""/>
    <s v=""/>
    <n v="621.96500000000003"/>
    <n v="12.439300000000001"/>
    <s v="Yes"/>
    <b v="0"/>
  </r>
  <r>
    <s v="T202508-01688"/>
    <s v="S028"/>
    <x v="5"/>
    <s v="C0110"/>
    <s v="Customer 110"/>
    <s v="P010"/>
    <s v="Product A10"/>
    <d v="2025-08-01T00:00:00"/>
    <n v="12"/>
    <n v="130.94"/>
    <n v="1571.28"/>
    <n v="0.05"/>
    <n v="0.02"/>
    <s v="A"/>
    <n v="130.94"/>
    <s v=""/>
    <s v=""/>
    <n v="1492.7159999999999"/>
    <n v="29.854319999999998"/>
    <s v="Yes"/>
    <b v="0"/>
  </r>
  <r>
    <s v="T202508-01689"/>
    <s v="S010"/>
    <x v="23"/>
    <s v="C0089"/>
    <s v="Customer 89"/>
    <s v="P009"/>
    <s v="Product A9"/>
    <d v="2025-08-28T00:00:00"/>
    <n v="15"/>
    <n v="72.040000000000006"/>
    <n v="1080.5999999999999"/>
    <n v="0.05"/>
    <n v="0.02"/>
    <s v="A"/>
    <n v="72.040000000000006"/>
    <s v=""/>
    <s v=""/>
    <n v="1026.57"/>
    <n v="20.531399999999998"/>
    <s v="Yes"/>
    <b v="0"/>
  </r>
  <r>
    <s v="T202508-01690"/>
    <s v="S018"/>
    <x v="22"/>
    <s v="C0023"/>
    <s v="Customer 23"/>
    <s v="P006"/>
    <s v="Product A6"/>
    <d v="2025-08-24T00:00:00"/>
    <n v="15"/>
    <n v="71.86"/>
    <n v="1077.9000000000001"/>
    <n v="0.05"/>
    <n v="0.02"/>
    <s v="A"/>
    <n v="71.86"/>
    <s v=""/>
    <s v=""/>
    <n v="1024.0050000000001"/>
    <n v="20.480100000000004"/>
    <s v="Yes"/>
    <b v="0"/>
  </r>
  <r>
    <s v="T202508-01691"/>
    <s v="S014"/>
    <x v="10"/>
    <s v="C0206"/>
    <s v="Customer 206"/>
    <s v="P012"/>
    <s v="Product B2"/>
    <d v="2025-08-26T00:00:00"/>
    <n v="6"/>
    <n v="120.83"/>
    <n v="724.98"/>
    <n v="0.15"/>
    <n v="0.02"/>
    <s v="B"/>
    <n v="120.83"/>
    <s v="Rebate_Error"/>
    <s v=""/>
    <n v="616.23300000000006"/>
    <n v="12.324660000000002"/>
    <s v="Yes"/>
    <b v="1"/>
  </r>
  <r>
    <s v="T202508-01692"/>
    <s v="S024"/>
    <x v="12"/>
    <s v="C0109"/>
    <s v="Customer 109"/>
    <s v="P019"/>
    <s v="Product B9"/>
    <d v="2025-05-08T00:00:00"/>
    <n v="14"/>
    <n v="179.53"/>
    <n v="2513.42"/>
    <n v="0.1"/>
    <n v="0.02"/>
    <s v="B"/>
    <n v="179.53"/>
    <s v=""/>
    <s v=""/>
    <n v="2262.078"/>
    <n v="45.24156"/>
    <s v="Yes"/>
    <b v="0"/>
  </r>
  <r>
    <s v="T202508-01693"/>
    <s v="S027"/>
    <x v="3"/>
    <s v="C0151"/>
    <s v="Customer 151"/>
    <s v="P015"/>
    <s v="Product B5"/>
    <d v="2025-08-07T00:00:00"/>
    <n v="5"/>
    <n v="181.7"/>
    <n v="908.5"/>
    <n v="0.12"/>
    <n v="0.02"/>
    <s v="B"/>
    <n v="181.7"/>
    <s v="Rebate_Error"/>
    <s v=""/>
    <n v="799.48"/>
    <n v="15.989600000000001"/>
    <s v="Yes"/>
    <b v="1"/>
  </r>
  <r>
    <s v="T202508-01694"/>
    <s v="S010"/>
    <x v="23"/>
    <s v="C0122"/>
    <s v="Customer 122"/>
    <s v="P030"/>
    <s v="Product C10"/>
    <d v="2025-08-11T00:00:00"/>
    <n v="17"/>
    <n v="44.71"/>
    <n v="760.07"/>
    <n v="0"/>
    <n v="0.02"/>
    <s v="C"/>
    <n v="44.71"/>
    <s v=""/>
    <s v=""/>
    <n v="760.07"/>
    <n v="15.201400000000001"/>
    <s v="Yes"/>
    <b v="0"/>
  </r>
  <r>
    <s v="T202508-01695"/>
    <s v="S003"/>
    <x v="29"/>
    <s v="C0152"/>
    <s v="Customer 152"/>
    <s v="P019"/>
    <s v="Product B9"/>
    <d v="2025-08-01T00:00:00"/>
    <n v="3"/>
    <n v="179.53"/>
    <n v="538.59"/>
    <n v="0.1"/>
    <n v="0.02"/>
    <s v="B"/>
    <n v="179.53"/>
    <s v=""/>
    <s v=""/>
    <n v="484.73099999999999"/>
    <n v="9.6946200000000005"/>
    <s v="Yes"/>
    <b v="0"/>
  </r>
  <r>
    <s v="T202508-01696"/>
    <s v="S014"/>
    <x v="10"/>
    <s v="C0164"/>
    <s v="Customer 164"/>
    <s v="P026"/>
    <s v="Product C6"/>
    <d v="2025-08-06T00:00:00"/>
    <n v="14"/>
    <n v="63.32"/>
    <n v="886.48"/>
    <n v="0"/>
    <n v="0.02"/>
    <s v="C"/>
    <n v="63.32"/>
    <s v=""/>
    <s v=""/>
    <n v="886.48"/>
    <n v="17.729600000000001"/>
    <s v="Yes"/>
    <b v="0"/>
  </r>
  <r>
    <s v="T202508-01697"/>
    <s v="S018"/>
    <x v="22"/>
    <s v="C0119"/>
    <s v="Customer 119"/>
    <s v="P018"/>
    <s v="Product B8"/>
    <d v="2025-08-30T00:00:00"/>
    <n v="25"/>
    <n v="125.42"/>
    <n v="3135.5"/>
    <n v="0.1"/>
    <n v="0.02"/>
    <s v="B"/>
    <n v="125.42"/>
    <s v=""/>
    <s v=""/>
    <n v="2821.95"/>
    <n v="56.439"/>
    <s v="Yes"/>
    <b v="0"/>
  </r>
  <r>
    <s v="T202508-01698"/>
    <s v="S005"/>
    <x v="1"/>
    <s v="C0052"/>
    <s v="Customer 52"/>
    <s v="P005"/>
    <s v="Product A5"/>
    <d v="2025-10-08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1699"/>
    <s v="S018"/>
    <x v="22"/>
    <s v="C0126"/>
    <s v="Customer 126"/>
    <s v="P002"/>
    <s v="Product A2"/>
    <d v="2025-08-27T00:00:00"/>
    <n v="10"/>
    <n v="77.5"/>
    <n v="775"/>
    <n v="0.05"/>
    <n v="0.02"/>
    <s v="A"/>
    <n v="77.5"/>
    <s v=""/>
    <s v=""/>
    <n v="736.25"/>
    <n v="14.725"/>
    <s v="Yes"/>
    <b v="0"/>
  </r>
  <r>
    <s v="T202508-01700"/>
    <s v="S019"/>
    <x v="15"/>
    <s v="C0078"/>
    <s v="Customer 78"/>
    <s v="P013"/>
    <s v="Product B3"/>
    <d v="2025-08-15T00:00:00"/>
    <n v="24"/>
    <n v="194.87"/>
    <n v="4676.88"/>
    <n v="0.12"/>
    <n v="0.02"/>
    <s v="B"/>
    <n v="194.87"/>
    <s v="Rebate_Error"/>
    <s v=""/>
    <n v="4115.6544000000004"/>
    <n v="82.313088000000008"/>
    <s v="Yes"/>
    <b v="1"/>
  </r>
  <r>
    <s v="T202508-01701"/>
    <s v="S008"/>
    <x v="13"/>
    <s v="C0007"/>
    <s v="Customer 7"/>
    <s v="P020"/>
    <s v="Product B10"/>
    <d v="2025-08-09T00:00:00"/>
    <n v="5"/>
    <n v="183.4"/>
    <n v="917"/>
    <n v="0.1"/>
    <n v="0.02"/>
    <s v="B"/>
    <n v="183.4"/>
    <s v=""/>
    <s v=""/>
    <n v="825.3"/>
    <n v="16.506"/>
    <s v="Yes"/>
    <b v="0"/>
  </r>
  <r>
    <s v="T202508-01702"/>
    <s v="S010"/>
    <x v="23"/>
    <s v="C0164"/>
    <s v="Customer 164"/>
    <s v="P022"/>
    <s v="Product C2"/>
    <d v="2025-08-04T00:00:00"/>
    <n v="16"/>
    <n v="36.75"/>
    <n v="588"/>
    <n v="0"/>
    <n v="0.02"/>
    <s v="C"/>
    <n v="50.51"/>
    <s v=""/>
    <s v="Price_Breach"/>
    <n v="588"/>
    <n v="11.76"/>
    <s v="Yes"/>
    <b v="1"/>
  </r>
  <r>
    <s v="T202508-01703"/>
    <s v="S021"/>
    <x v="18"/>
    <s v="C0171"/>
    <s v="Customer 171"/>
    <s v="P025"/>
    <s v="Product C5"/>
    <d v="2025-08-06T00:00:00"/>
    <n v="14"/>
    <n v="87.21"/>
    <n v="1220.94"/>
    <n v="0"/>
    <n v="0.02"/>
    <s v="C"/>
    <n v="87.21"/>
    <s v=""/>
    <s v=""/>
    <n v="1220.94"/>
    <n v="24.418800000000001"/>
    <s v="Yes"/>
    <b v="0"/>
  </r>
  <r>
    <s v="T202508-01704"/>
    <s v="S016"/>
    <x v="6"/>
    <s v="C0177"/>
    <s v="Customer 177"/>
    <s v="P017"/>
    <s v="Product B7"/>
    <d v="2025-08-04T00:00:00"/>
    <n v="1"/>
    <n v="144.35"/>
    <n v="144.35"/>
    <n v="0.1"/>
    <n v="0.02"/>
    <s v="B"/>
    <n v="144.35"/>
    <s v=""/>
    <s v=""/>
    <n v="129.91499999999999"/>
    <n v="2.5983000000000001"/>
    <s v="Yes"/>
    <b v="0"/>
  </r>
  <r>
    <s v="T202508-01705"/>
    <s v="S025"/>
    <x v="11"/>
    <s v="C0071"/>
    <s v="Customer 71"/>
    <s v="P013"/>
    <s v="Product B3"/>
    <d v="2025-08-20T00:00:00"/>
    <n v="3"/>
    <n v="194.87"/>
    <n v="584.61"/>
    <n v="0.1"/>
    <n v="0.02"/>
    <s v="B"/>
    <n v="194.87"/>
    <s v=""/>
    <s v=""/>
    <n v="526.149"/>
    <n v="10.52298"/>
    <s v="Yes"/>
    <b v="0"/>
  </r>
  <r>
    <s v="T202508-01706"/>
    <s v="S024"/>
    <x v="12"/>
    <s v="C0093"/>
    <s v="Customer 93"/>
    <s v="P015"/>
    <s v="Product B5"/>
    <d v="2025-08-14T00:00:00"/>
    <n v="19"/>
    <n v="181.7"/>
    <n v="3452.3"/>
    <n v="0.1"/>
    <n v="0.02"/>
    <s v="B"/>
    <n v="181.7"/>
    <s v=""/>
    <s v=""/>
    <n v="3107.07"/>
    <n v="62.141400000000004"/>
    <s v="Yes"/>
    <b v="0"/>
  </r>
  <r>
    <s v="T202508-01707"/>
    <s v="S028"/>
    <x v="5"/>
    <s v="C0067"/>
    <s v="Customer 67"/>
    <s v="P016"/>
    <s v="Product B6"/>
    <d v="2025-08-23T00:00:00"/>
    <n v="16"/>
    <n v="176.86"/>
    <n v="2829.76"/>
    <n v="0.1"/>
    <n v="0.02"/>
    <s v="B"/>
    <n v="176.86"/>
    <s v=""/>
    <s v=""/>
    <n v="2546.7840000000001"/>
    <n v="50.935680000000005"/>
    <s v="Yes"/>
    <b v="0"/>
  </r>
  <r>
    <s v="T202508-01708"/>
    <s v="S027"/>
    <x v="3"/>
    <s v="C0031"/>
    <s v="Customer 31"/>
    <s v="P010"/>
    <s v="Product A10"/>
    <d v="2025-08-19T00:00:00"/>
    <n v="24"/>
    <n v="130.94"/>
    <n v="3142.56"/>
    <n v="0.05"/>
    <n v="0.02"/>
    <s v="A"/>
    <n v="130.94"/>
    <s v=""/>
    <s v=""/>
    <n v="2985.4319999999998"/>
    <n v="59.708639999999995"/>
    <s v="Yes"/>
    <b v="0"/>
  </r>
  <r>
    <s v="T202508-01709"/>
    <s v="S001"/>
    <x v="14"/>
    <s v="C0217"/>
    <s v="Customer 217"/>
    <s v="P007"/>
    <s v="Product A7"/>
    <d v="2025-08-02T00:00:00"/>
    <n v="19"/>
    <n v="52.65"/>
    <n v="1000.35"/>
    <n v="0.05"/>
    <n v="0.02"/>
    <s v="A"/>
    <n v="52.65"/>
    <s v=""/>
    <s v=""/>
    <n v="950.33249999999998"/>
    <n v="19.00665"/>
    <s v="Yes"/>
    <b v="0"/>
  </r>
  <r>
    <s v="T202508-01710"/>
    <s v="S005"/>
    <x v="1"/>
    <s v="C0082"/>
    <s v="Customer 82"/>
    <s v="P012"/>
    <s v="Product B2"/>
    <d v="2025-08-05T00:00:00"/>
    <n v="23"/>
    <n v="120.83"/>
    <n v="2779.09"/>
    <n v="0.1"/>
    <n v="0.02"/>
    <s v="B"/>
    <n v="120.83"/>
    <s v=""/>
    <s v=""/>
    <n v="2501.181"/>
    <n v="50.023620000000001"/>
    <s v="Yes"/>
    <b v="0"/>
  </r>
  <r>
    <s v="T202508-01711"/>
    <s v="S012"/>
    <x v="24"/>
    <s v="C0042"/>
    <s v="Customer 42  "/>
    <s v="P002"/>
    <s v="Product A2"/>
    <d v="2025-08-14T00:00:00"/>
    <n v="12"/>
    <n v="77.5"/>
    <n v="930"/>
    <n v="0.05"/>
    <n v="0.02"/>
    <s v="A"/>
    <n v="77.5"/>
    <s v=""/>
    <s v=""/>
    <n v="883.5"/>
    <n v="17.670000000000002"/>
    <s v="Yes"/>
    <b v="0"/>
  </r>
  <r>
    <s v="T202508-01712"/>
    <s v="S021"/>
    <x v="18"/>
    <s v="C0092"/>
    <s v="Customer 92"/>
    <s v="P002"/>
    <s v="Product A2"/>
    <d v="2025-08-17T00:00:00"/>
    <n v="10"/>
    <n v="77.5"/>
    <n v="775"/>
    <n v="0.05"/>
    <n v="0.02"/>
    <s v="A"/>
    <n v="77.5"/>
    <s v=""/>
    <s v=""/>
    <n v="736.25"/>
    <n v="14.725"/>
    <s v="Yes"/>
    <b v="0"/>
  </r>
  <r>
    <s v="T202508-01713"/>
    <s v="S021"/>
    <x v="18"/>
    <s v="C0020"/>
    <s v="Customer 20"/>
    <s v="P013"/>
    <s v="Product B3"/>
    <d v="2025-08-21T00:00:00"/>
    <n v="25"/>
    <n v="194.87"/>
    <n v="4871.75"/>
    <n v="0.1"/>
    <n v="0.02"/>
    <s v="B"/>
    <n v="194.87"/>
    <s v=""/>
    <s v=""/>
    <n v="4384.5749999999998"/>
    <n v="87.691500000000005"/>
    <s v="Yes"/>
    <b v="0"/>
  </r>
  <r>
    <s v="T202508-01714"/>
    <s v="S006"/>
    <x v="17"/>
    <s v="C0196"/>
    <s v="Customer 196"/>
    <s v="P003"/>
    <s v="Product A3"/>
    <d v="2025-08-06T00:00:00"/>
    <n v="25"/>
    <n v="123.65"/>
    <n v="3091.25"/>
    <n v="0.05"/>
    <n v="0.02"/>
    <s v="A"/>
    <n v="123.65"/>
    <s v=""/>
    <s v=""/>
    <n v="2936.6875"/>
    <n v="58.733750000000001"/>
    <s v="Yes"/>
    <b v="0"/>
  </r>
  <r>
    <s v="T202508-01716"/>
    <s v="S010"/>
    <x v="23"/>
    <s v="C0070"/>
    <s v="Customer 70"/>
    <s v="P018"/>
    <s v="Product B8"/>
    <d v="2025-08-12T00:00:00"/>
    <n v="23"/>
    <n v="125.42"/>
    <n v="2884.66"/>
    <n v="0.1"/>
    <n v="0.02"/>
    <s v="B"/>
    <n v="125.42"/>
    <s v=""/>
    <s v=""/>
    <n v="2596.194"/>
    <n v="51.923879999999997"/>
    <s v="Yes"/>
    <b v="0"/>
  </r>
  <r>
    <s v="T202508-01717"/>
    <s v="S004"/>
    <x v="27"/>
    <s v="C0137"/>
    <s v=" Customer 137 "/>
    <s v="P015"/>
    <s v="Product B5"/>
    <d v="2025-08-01T00:00:00"/>
    <n v="5"/>
    <n v="181.7"/>
    <n v="908.5"/>
    <n v="0.1"/>
    <n v="0.02"/>
    <s v="B"/>
    <n v="181.7"/>
    <s v=""/>
    <s v=""/>
    <n v="817.65"/>
    <n v="16.353000000000002"/>
    <s v="Yes"/>
    <b v="0"/>
  </r>
  <r>
    <s v="T202508-01718"/>
    <s v="S005"/>
    <x v="1"/>
    <s v="C0133"/>
    <s v="Customer 133"/>
    <s v="P008"/>
    <s v="Product A8"/>
    <d v="2025-08-16T00:00:00"/>
    <n v="25"/>
    <n v="114.99"/>
    <n v="2874.75"/>
    <n v="0.05"/>
    <n v="0.02"/>
    <s v="A"/>
    <n v="114.99"/>
    <s v=""/>
    <s v=""/>
    <n v="2731.0124999999998"/>
    <n v="54.620249999999999"/>
    <s v="Yes"/>
    <b v="0"/>
  </r>
  <r>
    <s v="T202508-01719"/>
    <s v="S014"/>
    <x v="10"/>
    <s v="C0088"/>
    <s v="Customer 88"/>
    <s v="P027"/>
    <s v="Product C7"/>
    <d v="2025-08-04T00:00:00"/>
    <n v="6"/>
    <n v="54.03"/>
    <n v="324.18"/>
    <n v="0"/>
    <n v="0.02"/>
    <s v="C"/>
    <n v="54.03"/>
    <s v=""/>
    <s v=""/>
    <n v="324.18"/>
    <n v="6.4836"/>
    <s v="Yes"/>
    <b v="0"/>
  </r>
  <r>
    <s v="T202508-01720"/>
    <s v="S007"/>
    <x v="25"/>
    <s v="C0040"/>
    <s v="Customer 40"/>
    <s v="P013"/>
    <s v="Product B3"/>
    <d v="2025-08-26T00:00:00"/>
    <n v="7"/>
    <n v="194.87"/>
    <n v="1364.09"/>
    <n v="0.1"/>
    <n v="0.02"/>
    <s v="B"/>
    <n v="194.87"/>
    <s v=""/>
    <s v=""/>
    <n v="1227.681"/>
    <n v="24.553620000000002"/>
    <s v="Yes"/>
    <b v="0"/>
  </r>
  <r>
    <s v="T202508-01721"/>
    <s v="S029"/>
    <x v="8"/>
    <s v="C0144"/>
    <s v="Customer 144"/>
    <s v="P016"/>
    <s v="Product B6"/>
    <d v="2025-08-28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722"/>
    <s v="S018"/>
    <x v="22"/>
    <s v="C0183"/>
    <s v="Customer 183"/>
    <s v="P014"/>
    <s v="Product B4"/>
    <d v="2025-08-26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1723"/>
    <s v="S004"/>
    <x v="27"/>
    <s v="C0107"/>
    <s v="Customer 107"/>
    <s v="P012"/>
    <s v="Product B2"/>
    <d v="2025-08-04T00:00:00"/>
    <n v="3"/>
    <n v="120.83"/>
    <n v="362.49"/>
    <n v="0.1"/>
    <n v="0.02"/>
    <s v="B"/>
    <n v="120.83"/>
    <s v=""/>
    <s v=""/>
    <n v="326.24099999999999"/>
    <n v="6.5248200000000001"/>
    <s v="Yes"/>
    <b v="0"/>
  </r>
  <r>
    <s v="T202508-01724"/>
    <s v="S027"/>
    <x v="3"/>
    <s v="C0034"/>
    <s v="Customer 34"/>
    <s v="P027"/>
    <s v="Product C7"/>
    <d v="2025-12-08T00:00:00"/>
    <n v="16"/>
    <n v="54.03"/>
    <n v="864.48"/>
    <n v="0"/>
    <n v="0.02"/>
    <s v="C"/>
    <n v="54.03"/>
    <s v=""/>
    <s v=""/>
    <n v="864.48"/>
    <n v="17.2896"/>
    <s v="Yes"/>
    <b v="0"/>
  </r>
  <r>
    <s v="T202508-01726"/>
    <s v="S020"/>
    <x v="2"/>
    <s v="C0134"/>
    <s v="Customer 134"/>
    <s v="P020"/>
    <s v="Product B10"/>
    <d v="2025-08-06T00:00:00"/>
    <n v="11"/>
    <n v="183.4"/>
    <n v="2017.4"/>
    <n v="0.1"/>
    <n v="0.02"/>
    <s v="B"/>
    <n v="183.4"/>
    <s v=""/>
    <s v=""/>
    <n v="1815.66"/>
    <n v="36.313200000000002"/>
    <s v="Yes"/>
    <b v="0"/>
  </r>
  <r>
    <s v="T202508-01727"/>
    <s v="S023"/>
    <x v="7"/>
    <s v="C0078"/>
    <s v="Customer 78"/>
    <s v="P001"/>
    <s v="Product A1"/>
    <d v="2025-08-08T00:00:00"/>
    <n v="4"/>
    <n v="113.94"/>
    <n v="455.76"/>
    <n v="0.05"/>
    <n v="0.02"/>
    <s v="A"/>
    <n v="113.94"/>
    <s v=""/>
    <s v=""/>
    <n v="432.97199999999998"/>
    <n v="8.65944"/>
    <s v="Yes"/>
    <b v="0"/>
  </r>
  <r>
    <s v="T202508-01728"/>
    <s v="S005"/>
    <x v="1"/>
    <s v="C0220"/>
    <s v="Customer 220"/>
    <s v="P018"/>
    <s v="Product B8"/>
    <d v="2025-08-08T00:00:00"/>
    <n v="23"/>
    <n v="125.42"/>
    <n v="2884.66"/>
    <n v="0.1"/>
    <n v="0.02"/>
    <s v="B"/>
    <n v="125.42"/>
    <s v=""/>
    <s v=""/>
    <n v="2596.194"/>
    <n v="51.923879999999997"/>
    <s v="Yes"/>
    <b v="0"/>
  </r>
  <r>
    <s v="T202508-01730"/>
    <s v="S023"/>
    <x v="7"/>
    <s v="C0196"/>
    <s v="Customer 196"/>
    <s v="P020"/>
    <s v="Product B10"/>
    <d v="2025-08-01T00:00:00"/>
    <n v="3"/>
    <n v="183.4"/>
    <n v="550.20000000000005"/>
    <n v="0.1"/>
    <n v="0.02"/>
    <s v="B"/>
    <n v="183.4"/>
    <s v=""/>
    <s v=""/>
    <n v="495.18000000000006"/>
    <n v="9.9036000000000008"/>
    <s v="Yes"/>
    <b v="0"/>
  </r>
  <r>
    <s v="T202508-01731"/>
    <s v="S025"/>
    <x v="11"/>
    <s v="C0124"/>
    <s v="Customer 124"/>
    <s v="P019"/>
    <s v="Product B9"/>
    <d v="2025-08-07T00:00:00"/>
    <n v="2"/>
    <n v="179.53"/>
    <n v="359.06"/>
    <n v="0.1"/>
    <n v="0.02"/>
    <s v="B"/>
    <n v="179.53"/>
    <s v=""/>
    <s v=""/>
    <n v="323.154"/>
    <n v="6.4630799999999997"/>
    <s v="Yes"/>
    <b v="0"/>
  </r>
  <r>
    <s v="T202508-01732"/>
    <s v="S004"/>
    <x v="27"/>
    <s v="C0009"/>
    <s v="Customer 9"/>
    <s v="P020"/>
    <s v="Product B10"/>
    <d v="2025-08-19T00:00:00"/>
    <n v="17"/>
    <n v="183.4"/>
    <n v="3117.8"/>
    <n v="0.1"/>
    <n v="0.02"/>
    <s v="B"/>
    <n v="183.4"/>
    <s v=""/>
    <s v=""/>
    <n v="2806.02"/>
    <n v="56.120400000000004"/>
    <s v="Yes"/>
    <b v="0"/>
  </r>
  <r>
    <s v="T202508-01733"/>
    <s v="S002"/>
    <x v="0"/>
    <s v="C0121"/>
    <s v="Customer 121"/>
    <s v="P003"/>
    <s v="Product A3"/>
    <d v="2025-08-02T00:00:00"/>
    <n v="9"/>
    <n v="123.65"/>
    <n v="1112.8499999999999"/>
    <n v="0.05"/>
    <n v="0.02"/>
    <s v="A"/>
    <n v="123.65"/>
    <s v=""/>
    <s v=""/>
    <n v="1057.2075"/>
    <n v="21.14415"/>
    <s v="Yes"/>
    <b v="0"/>
  </r>
  <r>
    <s v="T202508-01734"/>
    <s v="S003"/>
    <x v="29"/>
    <s v="C0078"/>
    <s v="Customer 78"/>
    <s v="P017"/>
    <s v="Product B7"/>
    <d v="2025-08-04T00:00:00"/>
    <n v="25"/>
    <n v="144.35"/>
    <n v="3608.75"/>
    <n v="0.1"/>
    <n v="0.02"/>
    <s v="B"/>
    <n v="144.35"/>
    <s v=""/>
    <s v=""/>
    <n v="3247.875"/>
    <n v="64.957499999999996"/>
    <s v="Yes"/>
    <b v="0"/>
  </r>
  <r>
    <s v="T202508-01735"/>
    <s v="S026"/>
    <x v="21"/>
    <s v="C0032"/>
    <s v="Customer 32"/>
    <s v="P027"/>
    <s v="Product C7"/>
    <s v="08-19-25"/>
    <n v="7"/>
    <n v="54.03"/>
    <n v="378.21"/>
    <n v="0"/>
    <n v="0.02"/>
    <s v="C"/>
    <n v="54.03"/>
    <s v=""/>
    <s v=""/>
    <n v="378.21"/>
    <n v="7.5641999999999996"/>
    <s v="Yes"/>
    <b v="0"/>
  </r>
  <r>
    <s v="T202508-01736"/>
    <s v="S029"/>
    <x v="8"/>
    <s v="C0052"/>
    <s v="Customer 52"/>
    <s v="P005"/>
    <s v="Product A5"/>
    <d v="2025-08-01T00:00:00"/>
    <n v="12"/>
    <n v="92.19"/>
    <n v="1106.28"/>
    <n v="7.0000000000000007E-2"/>
    <n v="0.02"/>
    <s v="A"/>
    <n v="92.19"/>
    <s v="Rebate_Error"/>
    <s v=""/>
    <n v="1028.8404"/>
    <n v="20.576808"/>
    <s v="Yes"/>
    <b v="1"/>
  </r>
  <r>
    <s v="T202508-01737"/>
    <s v="S003"/>
    <x v="29"/>
    <s v="C0038"/>
    <s v="Customer 38"/>
    <s v="P023"/>
    <s v="Product C3"/>
    <s v="08-31-25"/>
    <n v="9"/>
    <n v="37.18"/>
    <n v="334.62"/>
    <n v="0"/>
    <n v="0.02"/>
    <s v="C"/>
    <n v="37.18"/>
    <s v=""/>
    <s v=""/>
    <n v="334.62"/>
    <n v="6.6924000000000001"/>
    <s v="Yes"/>
    <b v="0"/>
  </r>
  <r>
    <s v="T202508-01738"/>
    <s v="S019"/>
    <x v="15"/>
    <s v="C0090"/>
    <s v="Customer 90"/>
    <s v="P009"/>
    <s v="Product A9"/>
    <s v="08-25-25"/>
    <n v="17"/>
    <n v="72.040000000000006"/>
    <n v="1224.68"/>
    <n v="0.05"/>
    <n v="0.02"/>
    <s v="A"/>
    <n v="72.040000000000006"/>
    <s v=""/>
    <s v=""/>
    <n v="1163.4460000000001"/>
    <n v="23.268920000000005"/>
    <s v="Yes"/>
    <b v="0"/>
  </r>
  <r>
    <s v="T202508-01739"/>
    <s v="S024"/>
    <x v="12"/>
    <s v="C0157"/>
    <s v="Customer 157"/>
    <s v="P007"/>
    <s v="Product A7"/>
    <d v="2025-08-03T00:00:00"/>
    <n v="19"/>
    <n v="52.65"/>
    <n v="1000.35"/>
    <n v="0.05"/>
    <n v="0.02"/>
    <s v="A"/>
    <n v="52.65"/>
    <s v=""/>
    <s v=""/>
    <n v="950.33249999999998"/>
    <n v="19.00665"/>
    <s v="Yes"/>
    <b v="0"/>
  </r>
  <r>
    <s v="T202508-01740"/>
    <s v="S004"/>
    <x v="27"/>
    <s v="C0210"/>
    <s v="Customer 210"/>
    <s v="P015"/>
    <s v="Product B5"/>
    <d v="2025-08-17T00:00:00"/>
    <n v="1"/>
    <n v="181.7"/>
    <n v="181.7"/>
    <n v="0.1"/>
    <n v="0.02"/>
    <s v="B"/>
    <n v="181.7"/>
    <s v=""/>
    <s v=""/>
    <n v="163.53"/>
    <n v="3.2706"/>
    <s v="Yes"/>
    <b v="0"/>
  </r>
  <r>
    <s v="T202508-01741"/>
    <s v="S007"/>
    <x v="25"/>
    <s v="C0184"/>
    <s v="Customer 184  "/>
    <s v="P005"/>
    <s v="Product A5"/>
    <d v="2025-08-06T00:00:00"/>
    <n v="10"/>
    <n v="92.19"/>
    <n v="921.9"/>
    <n v="0.05"/>
    <n v="0.02"/>
    <s v="A"/>
    <n v="92.19"/>
    <s v=""/>
    <s v=""/>
    <n v="875.80499999999995"/>
    <n v="17.516099999999998"/>
    <s v="Yes"/>
    <b v="0"/>
  </r>
  <r>
    <s v="T202508-01742"/>
    <s v="S029"/>
    <x v="8"/>
    <s v="C0194"/>
    <s v="Customer 194"/>
    <s v="P014"/>
    <s v="Product B4"/>
    <d v="2025-08-04T00:00:00"/>
    <n v="24"/>
    <n v="77.48"/>
    <n v="1859.52"/>
    <n v="0.1"/>
    <n v="0.02"/>
    <s v="B"/>
    <n v="91.13"/>
    <s v=""/>
    <s v=""/>
    <n v="1673.568"/>
    <n v="33.471359999999997"/>
    <s v="Yes"/>
    <b v="0"/>
  </r>
  <r>
    <s v="T202508-01743"/>
    <s v="S030"/>
    <x v="4"/>
    <s v="C0055"/>
    <s v="Customer 55"/>
    <s v="P027"/>
    <s v="Product C7"/>
    <d v="2025-08-16T00:00:00"/>
    <n v="23"/>
    <n v="54.03"/>
    <n v="1242.69"/>
    <n v="0"/>
    <n v="0.02"/>
    <s v="C"/>
    <n v="54.03"/>
    <s v=""/>
    <s v=""/>
    <n v="1242.69"/>
    <n v="24.853800000000003"/>
    <s v="Yes"/>
    <b v="0"/>
  </r>
  <r>
    <s v="T202508-01744"/>
    <s v="S012"/>
    <x v="24"/>
    <s v="C0179"/>
    <s v="Customer 179  "/>
    <s v="P015"/>
    <s v="Product B5"/>
    <d v="2025-08-22T00:00:00"/>
    <n v="15"/>
    <n v="181.7"/>
    <n v="2725.5"/>
    <n v="0.1"/>
    <n v="0.02"/>
    <s v="B"/>
    <n v="181.7"/>
    <s v=""/>
    <s v=""/>
    <n v="2452.9499999999998"/>
    <n v="49.058999999999997"/>
    <s v="Yes"/>
    <b v="0"/>
  </r>
  <r>
    <s v="T202508-01745"/>
    <s v="S004"/>
    <x v="27"/>
    <s v="C0047"/>
    <s v="Customer 47"/>
    <s v="P022"/>
    <s v="Product C2"/>
    <d v="2025-08-14T00:00:00"/>
    <n v="13"/>
    <n v="50.51"/>
    <n v="656.63"/>
    <n v="0"/>
    <n v="0.02"/>
    <s v="C"/>
    <n v="50.51"/>
    <s v=""/>
    <s v=""/>
    <n v="656.63"/>
    <n v="13.1326"/>
    <s v="Yes"/>
    <b v="0"/>
  </r>
  <r>
    <s v="T202508-01746"/>
    <s v="S007"/>
    <x v="25"/>
    <s v="C0132"/>
    <s v="Customer 132  "/>
    <s v="P006"/>
    <s v="Product A6"/>
    <d v="2025-08-25T00:00:00"/>
    <n v="4"/>
    <n v="71.86"/>
    <n v="287.44"/>
    <n v="0.05"/>
    <n v="0.02"/>
    <s v="A"/>
    <n v="71.86"/>
    <s v=""/>
    <s v=""/>
    <n v="273.06799999999998"/>
    <n v="5.46136"/>
    <s v="Yes"/>
    <b v="0"/>
  </r>
  <r>
    <s v="T202508-01747"/>
    <s v="S011"/>
    <x v="16"/>
    <s v="C0032"/>
    <s v="Customer 32"/>
    <s v="P012"/>
    <s v="Product B2"/>
    <d v="2025-08-05T00:00:00"/>
    <n v="17"/>
    <n v="92.3"/>
    <n v="1569.1"/>
    <n v="0.1"/>
    <n v="0.02"/>
    <s v="B"/>
    <n v="120.83"/>
    <s v=""/>
    <s v=""/>
    <n v="1412.1899999999998"/>
    <n v="28.243799999999997"/>
    <s v="Yes"/>
    <b v="0"/>
  </r>
  <r>
    <s v="T202508-01748"/>
    <s v="S016"/>
    <x v="6"/>
    <s v="C0196"/>
    <s v="Customer 196"/>
    <s v="P010"/>
    <s v="Product A10"/>
    <s v="08-18-25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1749"/>
    <s v="S024"/>
    <x v="12"/>
    <s v="C0011"/>
    <s v="Customer 11"/>
    <s v="P003"/>
    <s v="Product A3"/>
    <d v="2025-08-04T00:00:00"/>
    <n v="16"/>
    <n v="123.65"/>
    <n v="1978.4"/>
    <n v="0.05"/>
    <n v="0.02"/>
    <s v="A"/>
    <n v="123.65"/>
    <s v=""/>
    <s v=""/>
    <n v="1879.48"/>
    <n v="37.589600000000004"/>
    <s v="Yes"/>
    <b v="0"/>
  </r>
  <r>
    <s v="T202508-01750"/>
    <s v="S013"/>
    <x v="9"/>
    <s v="C0073"/>
    <s v="Customer 73"/>
    <s v="P012"/>
    <s v="Product B2"/>
    <d v="2025-08-10T00:00:00"/>
    <n v="24"/>
    <n v="93.56"/>
    <n v="2245.44"/>
    <n v="0.1"/>
    <n v="0.02"/>
    <s v="B"/>
    <n v="120.83"/>
    <s v=""/>
    <s v=""/>
    <n v="2020.896"/>
    <n v="40.417920000000002"/>
    <s v="Yes"/>
    <b v="0"/>
  </r>
  <r>
    <s v="T202508-01751"/>
    <s v="S022"/>
    <x v="19"/>
    <s v="C0216"/>
    <s v="Customer 216"/>
    <s v="P012"/>
    <s v="Product B2"/>
    <d v="2025-08-14T00:00:00"/>
    <n v="18"/>
    <n v="120.83"/>
    <n v="2174.94"/>
    <n v="0.1"/>
    <n v="0.02"/>
    <s v="B"/>
    <n v="120.83"/>
    <s v=""/>
    <s v=""/>
    <n v="1957.4459999999999"/>
    <n v="39.148919999999997"/>
    <s v="Yes"/>
    <b v="0"/>
  </r>
  <r>
    <s v="T202508-01752"/>
    <s v="S010"/>
    <x v="23"/>
    <s v="C0219"/>
    <s v="Customer 219"/>
    <s v="P011"/>
    <s v="Product B1"/>
    <d v="2025-08-29T00:00:00"/>
    <n v="3"/>
    <n v="176.7"/>
    <n v="530.1"/>
    <n v="0.1"/>
    <n v="0.02"/>
    <s v="B"/>
    <n v="176.7"/>
    <s v=""/>
    <s v=""/>
    <n v="477.09000000000003"/>
    <n v="9.5418000000000003"/>
    <s v="Yes"/>
    <b v="0"/>
  </r>
  <r>
    <s v="T202508-01753"/>
    <s v="S027"/>
    <x v="3"/>
    <s v="C0206"/>
    <s v="Customer 206"/>
    <s v="P012"/>
    <s v="Product B2"/>
    <d v="2025-08-12T00:00:00"/>
    <n v="22"/>
    <n v="120.83"/>
    <n v="2658.26"/>
    <n v="0.1"/>
    <n v="0.02"/>
    <s v="B"/>
    <n v="120.83"/>
    <s v=""/>
    <s v=""/>
    <n v="2392.4340000000002"/>
    <n v="47.848680000000002"/>
    <s v="Yes"/>
    <b v="0"/>
  </r>
  <r>
    <s v="T202508-01755"/>
    <s v="S004"/>
    <x v="27"/>
    <s v="C0102"/>
    <s v="Customer 102"/>
    <s v="P011"/>
    <s v="Product B1"/>
    <s v="08-22-25"/>
    <n v="22"/>
    <n v="176.7"/>
    <n v="3887.4"/>
    <n v="0.1"/>
    <n v="0.02"/>
    <s v="B"/>
    <n v="176.7"/>
    <s v=""/>
    <s v=""/>
    <n v="3498.66"/>
    <n v="69.973200000000006"/>
    <s v="Yes"/>
    <b v="0"/>
  </r>
  <r>
    <s v="T202508-01756"/>
    <s v="S003"/>
    <x v="29"/>
    <s v="C0031"/>
    <s v="Customer 31"/>
    <s v="P004"/>
    <s v="Product A4"/>
    <d v="2025-08-23T00:00:00"/>
    <n v="13"/>
    <n v="101.79"/>
    <n v="1323.27"/>
    <n v="0.05"/>
    <n v="0.02"/>
    <s v="A"/>
    <n v="139.22"/>
    <s v=""/>
    <s v="Price_Breach"/>
    <n v="1257.1064999999999"/>
    <n v="25.142129999999998"/>
    <s v="Yes"/>
    <b v="1"/>
  </r>
  <r>
    <s v="T202508-01757"/>
    <s v="S019"/>
    <x v="15"/>
    <s v="C0027"/>
    <s v="Customer 27  "/>
    <s v="P019"/>
    <s v="Product B9"/>
    <d v="2025-08-03T00:00:00"/>
    <n v="6"/>
    <n v="179.53"/>
    <n v="1077.18"/>
    <n v="0.1"/>
    <n v="0.02"/>
    <s v="B"/>
    <n v="179.53"/>
    <s v=""/>
    <s v=""/>
    <n v="969.46199999999999"/>
    <n v="19.389240000000001"/>
    <s v="Yes"/>
    <b v="0"/>
  </r>
  <r>
    <s v="T202508-01758"/>
    <s v="S012"/>
    <x v="24"/>
    <s v="C0051"/>
    <s v="Customer 51"/>
    <s v="P009"/>
    <s v="Product A9"/>
    <d v="2025-08-28T00:00:00"/>
    <n v="20"/>
    <n v="72.040000000000006"/>
    <n v="1440.8"/>
    <n v="0.05"/>
    <n v="0.02"/>
    <s v="A"/>
    <n v="72.040000000000006"/>
    <s v=""/>
    <s v=""/>
    <n v="1368.76"/>
    <n v="27.3752"/>
    <s v="Yes"/>
    <b v="0"/>
  </r>
  <r>
    <s v="T202508-01759"/>
    <s v="S013"/>
    <x v="9"/>
    <s v="C0032"/>
    <s v="Customer 32"/>
    <s v="P006"/>
    <s v="Product A6"/>
    <d v="2025-08-24T00:00:00"/>
    <n v="14"/>
    <n v="71.86"/>
    <n v="1006.04"/>
    <n v="0.05"/>
    <n v="0.02"/>
    <s v="A"/>
    <n v="71.86"/>
    <s v=""/>
    <s v=""/>
    <n v="955.73799999999994"/>
    <n v="19.11476"/>
    <s v="Yes"/>
    <b v="0"/>
  </r>
  <r>
    <s v="T202508-01760"/>
    <s v="S016"/>
    <x v="6"/>
    <s v="C0072"/>
    <s v="Customer 72  "/>
    <s v="P020"/>
    <s v="Product B10"/>
    <d v="2025-08-19T00:00:00"/>
    <n v="25"/>
    <n v="183.4"/>
    <n v="4585"/>
    <n v="0.1"/>
    <n v="0.02"/>
    <s v="B"/>
    <n v="183.4"/>
    <s v=""/>
    <s v=""/>
    <n v="4126.5"/>
    <n v="82.53"/>
    <s v="Yes"/>
    <b v="0"/>
  </r>
  <r>
    <s v="T202508-01761"/>
    <s v="S019"/>
    <x v="15"/>
    <s v="C0070"/>
    <s v="Customer 70"/>
    <s v="P019"/>
    <s v="Product B9"/>
    <d v="2025-08-31T00:00:00"/>
    <n v="21"/>
    <n v="179.53"/>
    <n v="3770.13"/>
    <n v="0.1"/>
    <n v="0.02"/>
    <s v="B"/>
    <n v="179.53"/>
    <s v=""/>
    <s v=""/>
    <n v="3393.1170000000002"/>
    <n v="67.862340000000003"/>
    <s v="Yes"/>
    <b v="0"/>
  </r>
  <r>
    <s v="T202508-01762"/>
    <s v="S013"/>
    <x v="9"/>
    <s v="C0092"/>
    <s v="Customer 92"/>
    <s v="P012"/>
    <s v="Product B2"/>
    <d v="2025-08-31T00:00:00"/>
    <n v="20"/>
    <n v="120.83"/>
    <n v="2416.6"/>
    <n v="0.1"/>
    <n v="0.02"/>
    <s v="B"/>
    <n v="120.83"/>
    <s v=""/>
    <s v=""/>
    <n v="2174.94"/>
    <n v="43.498800000000003"/>
    <s v="Yes"/>
    <b v="0"/>
  </r>
  <r>
    <s v="T202508-01763"/>
    <s v="S013"/>
    <x v="9"/>
    <s v="C0125"/>
    <s v="Customer 125"/>
    <s v="P013"/>
    <s v="Product B3"/>
    <d v="2025-08-25T00:00:00"/>
    <n v="5"/>
    <n v="194.87"/>
    <n v="974.35"/>
    <n v="0.1"/>
    <n v="0.02"/>
    <s v="B"/>
    <n v="194.87"/>
    <s v=""/>
    <s v=""/>
    <n v="876.91499999999996"/>
    <n v="17.5383"/>
    <s v="Yes"/>
    <b v="0"/>
  </r>
  <r>
    <s v="T202508-01764"/>
    <s v="S015"/>
    <x v="26"/>
    <s v="C0028"/>
    <s v="Customer 28"/>
    <s v="P004"/>
    <s v="Product A4"/>
    <d v="2025-08-16T00:00:00"/>
    <n v="16"/>
    <n v="139.22"/>
    <n v="2227.52"/>
    <n v="0.05"/>
    <n v="0.02"/>
    <s v="A"/>
    <n v="139.22"/>
    <s v=""/>
    <s v=""/>
    <n v="2116.1439999999998"/>
    <n v="42.322879999999998"/>
    <s v="Yes"/>
    <b v="0"/>
  </r>
  <r>
    <s v="T202508-01765"/>
    <s v="S008"/>
    <x v="13"/>
    <s v="C0161"/>
    <s v="Customer 161"/>
    <s v="P028"/>
    <s v="Product C8"/>
    <d v="2025-08-04T00:00:00"/>
    <n v="1"/>
    <n v="88.32"/>
    <n v="88.32"/>
    <n v="0"/>
    <n v="0.02"/>
    <s v="C"/>
    <n v="88.32"/>
    <s v=""/>
    <s v=""/>
    <n v="88.32"/>
    <n v="1.7664"/>
    <s v="Yes"/>
    <b v="0"/>
  </r>
  <r>
    <s v="T202508-01766"/>
    <s v="S024"/>
    <x v="12"/>
    <s v="C0014"/>
    <s v="Customer 14"/>
    <s v="P022"/>
    <s v="Product C2"/>
    <d v="2025-08-22T00:00:00"/>
    <n v="16"/>
    <n v="50.51"/>
    <n v="808.16"/>
    <n v="0"/>
    <n v="0.02"/>
    <s v="C"/>
    <n v="50.51"/>
    <s v=""/>
    <s v=""/>
    <n v="808.16"/>
    <n v="16.1632"/>
    <s v="Yes"/>
    <b v="0"/>
  </r>
  <r>
    <s v="T202508-01767"/>
    <s v="S001"/>
    <x v="14"/>
    <s v="C0046"/>
    <s v="Customer 46"/>
    <s v="P010"/>
    <s v="Product A10"/>
    <d v="2025-08-11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1768"/>
    <s v="S005"/>
    <x v="1"/>
    <s v="C0078"/>
    <s v="Customer 78"/>
    <s v="P016"/>
    <s v="Product B6"/>
    <d v="2025-08-25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770"/>
    <s v="S026"/>
    <x v="21"/>
    <s v="C0120"/>
    <s v="Customer 120"/>
    <s v="P006"/>
    <s v="Product A6"/>
    <d v="2025-08-16T00:00:00"/>
    <n v="22"/>
    <n v="71.86"/>
    <n v="1580.92"/>
    <n v="0.08"/>
    <n v="0.02"/>
    <s v="A"/>
    <n v="71.86"/>
    <s v="Rebate_Error"/>
    <s v=""/>
    <n v="1454.4464"/>
    <n v="29.088928000000003"/>
    <s v="Yes"/>
    <b v="1"/>
  </r>
  <r>
    <s v="T202508-01771"/>
    <s v="S016"/>
    <x v="6"/>
    <s v="C0130"/>
    <s v="Customer 130"/>
    <s v="P007"/>
    <s v="Product A7"/>
    <d v="2025-08-26T00:00:00"/>
    <n v="11"/>
    <n v="52.65"/>
    <n v="579.15"/>
    <n v="0.05"/>
    <n v="0.02"/>
    <s v="A"/>
    <n v="52.65"/>
    <s v=""/>
    <s v=""/>
    <n v="550.1925"/>
    <n v="11.00385"/>
    <s v="Yes"/>
    <b v="0"/>
  </r>
  <r>
    <s v="T202508-01772"/>
    <s v="S028"/>
    <x v="5"/>
    <s v="C0139"/>
    <s v=" Customer 139 "/>
    <s v="P014"/>
    <s v="Product B4"/>
    <d v="2025-08-02T00:00:00"/>
    <n v="25"/>
    <n v="91.13"/>
    <n v="2278.25"/>
    <n v="0.1"/>
    <n v="0.02"/>
    <s v="B"/>
    <n v="91.13"/>
    <s v=""/>
    <s v=""/>
    <n v="2050.4250000000002"/>
    <n v="41.008500000000005"/>
    <s v="Yes"/>
    <b v="0"/>
  </r>
  <r>
    <s v="T202508-01773"/>
    <s v="S014"/>
    <x v="10"/>
    <s v="C0031"/>
    <s v="Customer 31"/>
    <s v="P010"/>
    <s v="Product A10"/>
    <d v="2025-08-28T00:00:00"/>
    <n v="11"/>
    <n v="130.94"/>
    <n v="1440.34"/>
    <n v="0.05"/>
    <n v="0.02"/>
    <s v="A"/>
    <n v="130.94"/>
    <s v=""/>
    <s v=""/>
    <n v="1368.3229999999999"/>
    <n v="27.366459999999996"/>
    <s v="Yes"/>
    <b v="0"/>
  </r>
  <r>
    <s v="T202508-01774"/>
    <s v="S013"/>
    <x v="9"/>
    <s v="C0114"/>
    <s v="Customer 114"/>
    <s v="P012"/>
    <s v="Product B2"/>
    <d v="2025-08-06T00:00:00"/>
    <n v="2"/>
    <n v="120.83"/>
    <n v="241.66"/>
    <n v="0.1"/>
    <n v="0.02"/>
    <s v="B"/>
    <n v="120.83"/>
    <s v=""/>
    <s v=""/>
    <n v="217.494"/>
    <n v="4.3498799999999997"/>
    <s v="Yes"/>
    <b v="0"/>
  </r>
  <r>
    <s v="T202508-01775"/>
    <s v="S018"/>
    <x v="22"/>
    <s v="C0169"/>
    <s v="Customer 169"/>
    <s v="P024"/>
    <s v="Product C4"/>
    <d v="2025-08-29T00:00:00"/>
    <n v="10"/>
    <n v="39.090000000000003"/>
    <n v="390.9"/>
    <n v="0"/>
    <n v="0.02"/>
    <s v="C"/>
    <n v="39.090000000000003"/>
    <s v=""/>
    <s v=""/>
    <n v="390.9"/>
    <n v="7.8179999999999996"/>
    <s v="Yes"/>
    <b v="0"/>
  </r>
  <r>
    <s v="T202508-01776"/>
    <s v="S023"/>
    <x v="7"/>
    <s v="C0043"/>
    <s v="Customer 43"/>
    <s v="P013"/>
    <s v="Product B3"/>
    <d v="2025-08-10T00:00:00"/>
    <n v="5"/>
    <n v="194.87"/>
    <n v="974.35"/>
    <n v="0.1"/>
    <n v="0.02"/>
    <s v="B"/>
    <n v="194.87"/>
    <s v=""/>
    <s v=""/>
    <n v="876.91499999999996"/>
    <n v="17.5383"/>
    <s v="Yes"/>
    <b v="0"/>
  </r>
  <r>
    <s v="T202508-01777"/>
    <s v="S023"/>
    <x v="7"/>
    <s v="C0100"/>
    <s v="Customer 100  "/>
    <s v="P013"/>
    <s v="Product B3"/>
    <d v="2025-08-19T00:00:00"/>
    <n v="4"/>
    <n v="194.87"/>
    <n v="779.48"/>
    <n v="0.1"/>
    <n v="0.02"/>
    <s v="B"/>
    <n v="194.87"/>
    <s v=""/>
    <s v=""/>
    <n v="701.53200000000004"/>
    <n v="14.030640000000002"/>
    <s v="Yes"/>
    <b v="0"/>
  </r>
  <r>
    <s v="T202508-01778"/>
    <s v="S022"/>
    <x v="19"/>
    <s v="C0126"/>
    <s v="Customer 126"/>
    <s v="P017"/>
    <s v="Product B7"/>
    <d v="2025-08-18T00:00:00"/>
    <n v="22"/>
    <n v="144.35"/>
    <n v="3175.7"/>
    <n v="0.1"/>
    <n v="0.02"/>
    <s v="B"/>
    <n v="144.35"/>
    <s v=""/>
    <s v=""/>
    <n v="2858.1299999999997"/>
    <n v="57.162599999999998"/>
    <s v="Yes"/>
    <b v="0"/>
  </r>
  <r>
    <s v="T202508-01779"/>
    <s v="S019"/>
    <x v="15"/>
    <s v="C0121"/>
    <s v="Customer 121"/>
    <s v="P012"/>
    <s v="Product B2"/>
    <d v="2025-08-17T00:00:00"/>
    <n v="6"/>
    <n v="120.83"/>
    <n v="724.98"/>
    <n v="0.1"/>
    <n v="0.02"/>
    <s v="B"/>
    <n v="120.83"/>
    <s v=""/>
    <s v=""/>
    <n v="652.48199999999997"/>
    <n v="13.04964"/>
    <s v="Yes"/>
    <b v="0"/>
  </r>
  <r>
    <s v="T202508-01780"/>
    <s v="S002"/>
    <x v="0"/>
    <s v="C0101"/>
    <s v="Customer 101"/>
    <s v="P007"/>
    <s v="Product A7"/>
    <d v="2025-08-13T00:00:00"/>
    <n v="19"/>
    <n v="52.65"/>
    <n v="1000.35"/>
    <n v="0.05"/>
    <n v="0.02"/>
    <s v="A"/>
    <n v="52.65"/>
    <s v=""/>
    <s v=""/>
    <n v="950.33249999999998"/>
    <n v="19.00665"/>
    <s v="Yes"/>
    <b v="0"/>
  </r>
  <r>
    <s v="T202508-01781"/>
    <s v="S020"/>
    <x v="2"/>
    <s v="C0174"/>
    <s v="Customer 174"/>
    <s v="P009"/>
    <s v="Product A9"/>
    <d v="2025-08-11T00:00:00"/>
    <n v="10"/>
    <n v="72.040000000000006"/>
    <n v="720.4"/>
    <n v="0.05"/>
    <n v="0.02"/>
    <s v="A"/>
    <n v="72.040000000000006"/>
    <s v=""/>
    <s v=""/>
    <n v="684.38"/>
    <n v="13.6876"/>
    <s v="Yes"/>
    <b v="0"/>
  </r>
  <r>
    <s v="T202508-01782"/>
    <s v="S002"/>
    <x v="0"/>
    <s v="C0008"/>
    <s v="Customer 8"/>
    <s v="P015"/>
    <s v="Product B5"/>
    <d v="2025-08-27T00:00:00"/>
    <n v="5"/>
    <n v="181.7"/>
    <n v="908.5"/>
    <n v="0.1"/>
    <n v="0.02"/>
    <s v="B"/>
    <n v="181.7"/>
    <s v=""/>
    <s v=""/>
    <n v="817.65"/>
    <n v="16.353000000000002"/>
    <s v="Yes"/>
    <b v="0"/>
  </r>
  <r>
    <s v="T202508-01783"/>
    <s v="S012"/>
    <x v="24"/>
    <s v="C0090"/>
    <s v="Customer 90"/>
    <s v="P021"/>
    <s v="Product C1"/>
    <d v="2025-08-01T00:00:00"/>
    <n v="19"/>
    <n v="93.41"/>
    <n v="1774.79"/>
    <n v="0"/>
    <n v="0.02"/>
    <s v="C"/>
    <n v="93.41"/>
    <s v=""/>
    <s v=""/>
    <n v="1774.79"/>
    <n v="35.495800000000003"/>
    <s v="Yes"/>
    <b v="0"/>
  </r>
  <r>
    <s v="T202508-01784"/>
    <s v="S025"/>
    <x v="11"/>
    <s v="C0161"/>
    <s v="Customer 161"/>
    <s v="P009"/>
    <s v="Product A9"/>
    <d v="2025-08-14T00:00:00"/>
    <n v="4"/>
    <n v="72.040000000000006"/>
    <n v="288.16000000000003"/>
    <n v="0.05"/>
    <n v="0.02"/>
    <s v="A"/>
    <n v="72.040000000000006"/>
    <s v=""/>
    <s v=""/>
    <n v="273.75200000000001"/>
    <n v="5.4750399999999999"/>
    <s v="Yes"/>
    <b v="0"/>
  </r>
  <r>
    <s v="T202508-01785"/>
    <s v="S012"/>
    <x v="24"/>
    <s v="C0092"/>
    <s v="Customer 92"/>
    <s v="P011"/>
    <s v="Product B1"/>
    <d v="2025-08-22T00:00:00"/>
    <n v="2"/>
    <n v="176.7"/>
    <n v="353.4"/>
    <n v="0.1"/>
    <n v="0.02"/>
    <s v="B"/>
    <n v="176.7"/>
    <s v=""/>
    <s v=""/>
    <n v="318.06"/>
    <n v="6.3612000000000002"/>
    <s v="Yes"/>
    <b v="0"/>
  </r>
  <r>
    <s v="T202508-01787"/>
    <s v="S003"/>
    <x v="29"/>
    <s v="C0177"/>
    <s v="Customer 177"/>
    <s v="P002"/>
    <s v="Product A2"/>
    <d v="2025-08-04T00:00:00"/>
    <n v="10"/>
    <n v="77.5"/>
    <n v="775"/>
    <n v="0.05"/>
    <n v="0.02"/>
    <s v="A"/>
    <n v="77.5"/>
    <s v=""/>
    <s v=""/>
    <n v="736.25"/>
    <n v="14.725"/>
    <s v="Yes"/>
    <b v="0"/>
  </r>
  <r>
    <s v="T202508-01788"/>
    <s v="S011"/>
    <x v="16"/>
    <s v="C0044"/>
    <s v="Customer 44"/>
    <s v="P001"/>
    <s v="Product A1"/>
    <d v="2025-02-08T00:00:00"/>
    <n v="11"/>
    <n v="113.94"/>
    <n v="1253.3399999999999"/>
    <n v="0.05"/>
    <n v="0.02"/>
    <s v="A"/>
    <n v="113.94"/>
    <s v=""/>
    <s v=""/>
    <n v="1190.673"/>
    <n v="23.813459999999999"/>
    <s v="Yes"/>
    <b v="0"/>
  </r>
  <r>
    <s v="T202508-01789"/>
    <s v="S015"/>
    <x v="26"/>
    <s v="C0169"/>
    <s v="Customer 169"/>
    <s v="P024"/>
    <s v="Product C4"/>
    <d v="2025-08-17T00:00:00"/>
    <n v="19"/>
    <n v="39.090000000000003"/>
    <n v="742.71"/>
    <n v="0"/>
    <n v="0.02"/>
    <s v="C"/>
    <n v="39.090000000000003"/>
    <s v=""/>
    <s v=""/>
    <n v="742.71"/>
    <n v="14.854200000000001"/>
    <s v="Yes"/>
    <b v="0"/>
  </r>
  <r>
    <s v="T202508-01790"/>
    <s v="S029"/>
    <x v="8"/>
    <s v="C0108"/>
    <s v="Customer 108"/>
    <s v="P007"/>
    <s v="Product A7"/>
    <d v="2025-08-16T00:00:00"/>
    <n v="23"/>
    <n v="52.65"/>
    <n v="1210.95"/>
    <n v="0.05"/>
    <n v="0.02"/>
    <s v="A"/>
    <n v="52.65"/>
    <s v=""/>
    <s v=""/>
    <n v="1150.4025000000001"/>
    <n v="23.008050000000004"/>
    <s v="Yes"/>
    <b v="0"/>
  </r>
  <r>
    <s v="T202508-01791"/>
    <s v="S019"/>
    <x v="15"/>
    <s v="C0006"/>
    <s v="Customer 6"/>
    <s v="P030"/>
    <s v="Product C10"/>
    <d v="2025-08-19T00:00:00"/>
    <n v="13"/>
    <n v="44.71"/>
    <n v="581.23"/>
    <n v="0.02"/>
    <n v="0.02"/>
    <s v="C"/>
    <n v="44.71"/>
    <s v="Rebate_Error"/>
    <s v=""/>
    <n v="569.60540000000003"/>
    <n v="11.392108"/>
    <s v="Yes"/>
    <b v="1"/>
  </r>
  <r>
    <s v="T202508-01792"/>
    <s v="S013"/>
    <x v="9"/>
    <s v="C0083"/>
    <s v="Customer 83"/>
    <s v="P015"/>
    <s v="Product B5"/>
    <d v="2025-08-04T00:00:00"/>
    <n v="16"/>
    <n v="181.7"/>
    <n v="2907.2"/>
    <n v="0.1"/>
    <n v="0.02"/>
    <s v="B"/>
    <n v="181.7"/>
    <s v=""/>
    <s v=""/>
    <n v="2616.48"/>
    <n v="52.329599999999999"/>
    <s v="Yes"/>
    <b v="0"/>
  </r>
  <r>
    <s v="T202508-01793"/>
    <s v="S023"/>
    <x v="7"/>
    <s v="C0173"/>
    <s v="Customer 173"/>
    <s v="P006"/>
    <s v="Product A6"/>
    <d v="2025-08-17T00:00:00"/>
    <n v="16"/>
    <n v="71.86"/>
    <n v="1149.76"/>
    <n v="0.05"/>
    <n v="0.02"/>
    <s v="A"/>
    <n v="71.86"/>
    <s v=""/>
    <s v=""/>
    <n v="1092.2719999999999"/>
    <n v="21.84544"/>
    <s v="Yes"/>
    <b v="0"/>
  </r>
  <r>
    <s v="T202508-01794"/>
    <s v="S026"/>
    <x v="21"/>
    <s v="C0196"/>
    <s v="Customer 196"/>
    <s v="P017"/>
    <s v="Product B7"/>
    <d v="2025-08-20T00:00:00"/>
    <n v="6"/>
    <n v="144.35"/>
    <n v="866.1"/>
    <n v="0.1"/>
    <n v="0.02"/>
    <s v="B"/>
    <n v="144.35"/>
    <s v=""/>
    <s v=""/>
    <n v="779.49"/>
    <n v="15.5898"/>
    <s v="Yes"/>
    <b v="0"/>
  </r>
  <r>
    <s v="T202508-01795"/>
    <s v="S010"/>
    <x v="23"/>
    <s v="C0094"/>
    <s v="Customer 94"/>
    <s v="P029"/>
    <s v="Product C9"/>
    <d v="2025-08-16T00:00:00"/>
    <n v="7"/>
    <n v="45.4"/>
    <n v="317.8"/>
    <n v="0"/>
    <n v="0.02"/>
    <s v="C"/>
    <n v="45.4"/>
    <s v=""/>
    <s v=""/>
    <n v="317.8"/>
    <n v="6.3560000000000008"/>
    <s v="Yes"/>
    <b v="0"/>
  </r>
  <r>
    <s v="T202508-01796"/>
    <s v="S021"/>
    <x v="18"/>
    <s v="C0217"/>
    <s v="Customer 217"/>
    <s v="P029"/>
    <s v="Product C9"/>
    <d v="2025-08-27T00:00:00"/>
    <n v="3"/>
    <n v="45.4"/>
    <n v="136.19999999999999"/>
    <n v="0"/>
    <n v="0.02"/>
    <s v="C"/>
    <n v="45.4"/>
    <s v=""/>
    <s v=""/>
    <n v="136.19999999999999"/>
    <n v="2.7239999999999998"/>
    <s v="Yes"/>
    <b v="0"/>
  </r>
  <r>
    <s v="T202508-01797"/>
    <s v="S028"/>
    <x v="5"/>
    <s v="C0138"/>
    <s v="Customer 138  "/>
    <s v="P006"/>
    <s v="Product A6"/>
    <d v="2025-08-02T00:00:00"/>
    <n v="9"/>
    <n v="71.86"/>
    <n v="646.74"/>
    <n v="0.05"/>
    <n v="0.02"/>
    <s v="A"/>
    <n v="71.86"/>
    <s v=""/>
    <s v=""/>
    <n v="614.40300000000002"/>
    <n v="12.288060000000002"/>
    <s v="Yes"/>
    <b v="0"/>
  </r>
  <r>
    <s v="T202508-01798"/>
    <s v="S010"/>
    <x v="23"/>
    <s v="C0147"/>
    <s v="Customer 147"/>
    <s v="P011"/>
    <s v="Product B1"/>
    <d v="2025-08-20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799"/>
    <s v="S024"/>
    <x v="12"/>
    <s v="C0024"/>
    <s v="Customer 24"/>
    <s v="P018"/>
    <s v="Product B8"/>
    <d v="2025-08-04T00:00:00"/>
    <n v="19"/>
    <n v="125.42"/>
    <n v="2382.98"/>
    <n v="0.1"/>
    <n v="0.02"/>
    <s v="B"/>
    <n v="125.42"/>
    <s v=""/>
    <s v=""/>
    <n v="2144.6819999999998"/>
    <n v="42.893639999999998"/>
    <s v="Yes"/>
    <b v="0"/>
  </r>
  <r>
    <s v="T202508-01800"/>
    <s v="S019"/>
    <x v="15"/>
    <s v="C0087"/>
    <s v="Customer 87"/>
    <s v="P007"/>
    <s v="Product A7"/>
    <d v="2025-08-26T00:00:00"/>
    <n v="19"/>
    <n v="52.65"/>
    <n v="1000.35"/>
    <n v="0.05"/>
    <n v="0.02"/>
    <s v="A"/>
    <n v="52.65"/>
    <s v=""/>
    <s v=""/>
    <n v="950.33249999999998"/>
    <n v="19.00665"/>
    <s v="Yes"/>
    <b v="0"/>
  </r>
  <r>
    <s v="T202508-01801"/>
    <s v="S017"/>
    <x v="28"/>
    <s v="C0122"/>
    <s v="Customer 122"/>
    <s v="P011"/>
    <s v="Product B1"/>
    <d v="2025-08-26T00:00:00"/>
    <n v="12"/>
    <n v="176.7"/>
    <n v="2120.4"/>
    <n v="0.1"/>
    <n v="0.02"/>
    <s v="B"/>
    <n v="176.7"/>
    <s v=""/>
    <s v=""/>
    <n v="1908.3600000000001"/>
    <n v="38.167200000000001"/>
    <s v="Yes"/>
    <b v="0"/>
  </r>
  <r>
    <s v="T202508-01802"/>
    <s v="S003"/>
    <x v="29"/>
    <s v="C0167"/>
    <s v="Customer 167"/>
    <s v="P022"/>
    <s v="Product C2"/>
    <d v="2025-08-26T00:00:00"/>
    <n v="17"/>
    <n v="50.51"/>
    <n v="858.67"/>
    <n v="0"/>
    <n v="0.02"/>
    <s v="C"/>
    <n v="50.51"/>
    <s v=""/>
    <s v=""/>
    <n v="858.67"/>
    <n v="17.173400000000001"/>
    <s v="Yes"/>
    <b v="0"/>
  </r>
  <r>
    <s v="T202508-01803"/>
    <s v="S010"/>
    <x v="23"/>
    <s v="C0111"/>
    <s v="Customer 111"/>
    <s v="P017"/>
    <s v="Product B7"/>
    <d v="2025-08-07T00:00:00"/>
    <n v="11"/>
    <n v="144.35"/>
    <n v="1587.85"/>
    <n v="0.1"/>
    <n v="0.02"/>
    <s v="B"/>
    <n v="144.35"/>
    <s v=""/>
    <s v=""/>
    <n v="1429.0649999999998"/>
    <n v="28.581299999999999"/>
    <s v="Yes"/>
    <b v="0"/>
  </r>
  <r>
    <s v="T202508-01805"/>
    <s v="S022"/>
    <x v="19"/>
    <s v="C0196"/>
    <s v="Customer 196"/>
    <s v="P014"/>
    <s v="Product B4"/>
    <d v="2025-08-21T00:00:00"/>
    <n v="1"/>
    <n v="91.13"/>
    <n v="91.13"/>
    <n v="0.1"/>
    <n v="0.02"/>
    <s v="B"/>
    <n v="91.13"/>
    <s v=""/>
    <s v=""/>
    <n v="82.016999999999996"/>
    <n v="1.6403399999999999"/>
    <s v="Yes"/>
    <b v="0"/>
  </r>
  <r>
    <s v="T202508-01806"/>
    <s v="S023"/>
    <x v="7"/>
    <s v="C0133"/>
    <s v="Customer 133"/>
    <s v="P024"/>
    <s v="Product C4"/>
    <d v="2025-08-16T00:00:00"/>
    <n v="19"/>
    <n v="39.090000000000003"/>
    <n v="742.71"/>
    <n v="0"/>
    <n v="0.02"/>
    <s v="C"/>
    <n v="39.090000000000003"/>
    <s v=""/>
    <s v=""/>
    <n v="742.71"/>
    <n v="14.854200000000001"/>
    <s v="Yes"/>
    <b v="0"/>
  </r>
  <r>
    <s v="T202508-01807"/>
    <s v="S007"/>
    <x v="25"/>
    <s v="C0170"/>
    <s v="Customer 170"/>
    <s v="P029"/>
    <s v="Product C9"/>
    <d v="2025-08-31T00:00:00"/>
    <n v="24"/>
    <n v="45.4"/>
    <n v="1089.5999999999999"/>
    <n v="0"/>
    <n v="0.02"/>
    <s v="C"/>
    <n v="45.4"/>
    <s v=""/>
    <s v=""/>
    <n v="1089.5999999999999"/>
    <n v="21.791999999999998"/>
    <s v="Yes"/>
    <b v="0"/>
  </r>
  <r>
    <s v="T202508-01808"/>
    <s v="S015"/>
    <x v="26"/>
    <s v="C0069"/>
    <s v="Customer 69"/>
    <s v="P027"/>
    <s v="Product C7"/>
    <d v="2025-08-26T00:00:00"/>
    <n v="18"/>
    <n v="54.03"/>
    <n v="972.54"/>
    <n v="0"/>
    <n v="0.02"/>
    <s v="C"/>
    <n v="54.03"/>
    <s v=""/>
    <s v=""/>
    <n v="972.54"/>
    <n v="19.450800000000001"/>
    <s v="Yes"/>
    <b v="0"/>
  </r>
  <r>
    <s v="T202508-01809"/>
    <s v="S020"/>
    <x v="2"/>
    <s v="C0219"/>
    <s v="Customer 219"/>
    <s v="P020"/>
    <s v="Product B10"/>
    <d v="2025-08-30T00:00:00"/>
    <n v="14"/>
    <n v="183.4"/>
    <n v="2567.6"/>
    <n v="0.1"/>
    <n v="0.02"/>
    <s v="B"/>
    <n v="183.4"/>
    <s v=""/>
    <s v=""/>
    <n v="2310.84"/>
    <n v="46.216800000000006"/>
    <s v="Yes"/>
    <b v="0"/>
  </r>
  <r>
    <s v="T202508-01810"/>
    <s v="S019"/>
    <x v="15"/>
    <s v="C0187"/>
    <s v="Customer 187  "/>
    <s v="P016"/>
    <s v="Product B6"/>
    <d v="2025-08-07T00:00:00"/>
    <n v="17"/>
    <n v="176.86"/>
    <n v="3006.62"/>
    <n v="0.1"/>
    <n v="0.02"/>
    <s v="B"/>
    <n v="176.86"/>
    <s v=""/>
    <s v=""/>
    <n v="2705.9580000000001"/>
    <n v="54.119160000000001"/>
    <s v="Yes"/>
    <b v="0"/>
  </r>
  <r>
    <s v="T202508-01811"/>
    <s v="S012"/>
    <x v="24"/>
    <s v="C0119"/>
    <s v="Customer 119"/>
    <s v="P004"/>
    <s v="Product A4"/>
    <d v="2025-08-24T00:00:00"/>
    <n v="5"/>
    <n v="139.22"/>
    <n v="696.1"/>
    <n v="0.05"/>
    <n v="0.02"/>
    <s v="A"/>
    <n v="139.22"/>
    <s v=""/>
    <s v=""/>
    <n v="661.29500000000007"/>
    <n v="13.225900000000001"/>
    <s v="Yes"/>
    <b v="0"/>
  </r>
  <r>
    <s v="T202508-01812"/>
    <s v="S022"/>
    <x v="19"/>
    <s v="C0196"/>
    <s v="Customer 196"/>
    <s v="P008"/>
    <s v="Product A8"/>
    <d v="2025-08-14T00:00:00"/>
    <n v="14"/>
    <n v="114.99"/>
    <n v="1609.86"/>
    <n v="0.05"/>
    <n v="0.02"/>
    <s v="A"/>
    <n v="114.99"/>
    <s v=""/>
    <s v=""/>
    <n v="1529.367"/>
    <n v="30.587340000000001"/>
    <s v="Yes"/>
    <b v="0"/>
  </r>
  <r>
    <s v="T202508-01813"/>
    <s v="S011"/>
    <x v="16"/>
    <s v="C0213"/>
    <s v="Customer 213"/>
    <s v="P026"/>
    <s v="Product C6"/>
    <d v="2025-08-07T00:00:00"/>
    <n v="21"/>
    <n v="63.32"/>
    <n v="1329.72"/>
    <n v="0"/>
    <n v="0.02"/>
    <s v="C"/>
    <n v="63.32"/>
    <s v=""/>
    <s v=""/>
    <n v="1329.72"/>
    <n v="26.5944"/>
    <s v="Yes"/>
    <b v="0"/>
  </r>
  <r>
    <s v="T202508-01814"/>
    <s v="S028"/>
    <x v="5"/>
    <s v="C0106"/>
    <s v="Customer 106"/>
    <s v="P007"/>
    <s v="Product A7"/>
    <d v="2025-08-21T00:00:00"/>
    <n v="10"/>
    <n v="52.65"/>
    <n v="526.5"/>
    <n v="0.05"/>
    <n v="0.02"/>
    <s v="A"/>
    <n v="52.65"/>
    <s v=""/>
    <s v=""/>
    <n v="500.17500000000001"/>
    <n v="10.003500000000001"/>
    <s v="Yes"/>
    <b v="0"/>
  </r>
  <r>
    <s v="T202508-01815"/>
    <s v="S006"/>
    <x v="17"/>
    <s v="C0066"/>
    <s v="Customer 66"/>
    <s v="P018"/>
    <s v="Product B8"/>
    <d v="2025-08-13T00:00:00"/>
    <n v="8"/>
    <n v="125.42"/>
    <n v="1003.36"/>
    <n v="0.15"/>
    <n v="0.02"/>
    <s v="B"/>
    <n v="125.42"/>
    <s v="Rebate_Error"/>
    <s v=""/>
    <n v="852.85599999999999"/>
    <n v="17.057120000000001"/>
    <s v="Yes"/>
    <b v="1"/>
  </r>
  <r>
    <s v="T202508-01816"/>
    <s v="S008"/>
    <x v="13"/>
    <s v="C0030"/>
    <s v="Customer 30"/>
    <s v="P004"/>
    <s v="Product A4"/>
    <d v="2025-08-08T00:00:00"/>
    <n v="1"/>
    <n v="139.22"/>
    <n v="139.22"/>
    <n v="0.05"/>
    <n v="0.02"/>
    <s v="A"/>
    <n v="139.22"/>
    <s v=""/>
    <s v=""/>
    <n v="132.25899999999999"/>
    <n v="2.6451799999999999"/>
    <s v="Yes"/>
    <b v="0"/>
  </r>
  <r>
    <s v="T202508-01817"/>
    <s v="S026"/>
    <x v="21"/>
    <s v="C0212"/>
    <s v="Customer 212"/>
    <s v="P008"/>
    <s v="Product A8"/>
    <d v="2025-08-18T00:00:00"/>
    <n v="16"/>
    <n v="114.99"/>
    <n v="1839.84"/>
    <n v="0.05"/>
    <n v="0.02"/>
    <s v="A"/>
    <n v="114.99"/>
    <s v=""/>
    <s v=""/>
    <n v="1747.848"/>
    <n v="34.956960000000002"/>
    <s v="Yes"/>
    <b v="0"/>
  </r>
  <r>
    <s v="T202508-01818"/>
    <s v="S014"/>
    <x v="10"/>
    <s v="C0109"/>
    <s v="Customer 109"/>
    <s v="P017"/>
    <s v="Product B7"/>
    <d v="2025-07-08T00:00:00"/>
    <n v="2"/>
    <n v="144.35"/>
    <n v="288.7"/>
    <n v="0.1"/>
    <n v="0.02"/>
    <s v="B"/>
    <n v="144.35"/>
    <s v=""/>
    <s v=""/>
    <n v="259.83"/>
    <n v="5.1966000000000001"/>
    <s v="Yes"/>
    <b v="0"/>
  </r>
  <r>
    <s v="T202508-01819"/>
    <s v="S006"/>
    <x v="17"/>
    <s v="C0070"/>
    <s v="Customer 70"/>
    <s v="P004"/>
    <s v="Product A4"/>
    <d v="2025-08-26T00:00:00"/>
    <n v="9"/>
    <n v="139.22"/>
    <n v="1252.98"/>
    <n v="0.05"/>
    <n v="0.02"/>
    <s v="A"/>
    <n v="139.22"/>
    <s v=""/>
    <s v=""/>
    <n v="1190.3310000000001"/>
    <n v="23.806620000000002"/>
    <s v="Yes"/>
    <b v="0"/>
  </r>
  <r>
    <s v="T202508-01820"/>
    <s v="S026"/>
    <x v="21"/>
    <s v="C0072"/>
    <s v="Customer 72"/>
    <s v="P017"/>
    <s v="Product B7"/>
    <d v="2025-08-21T00:00:00"/>
    <n v="6"/>
    <n v="128.69"/>
    <n v="772.14"/>
    <n v="0.12"/>
    <n v="0.02"/>
    <s v="B"/>
    <n v="144.35"/>
    <s v="Rebate_Error"/>
    <s v=""/>
    <n v="679.48320000000001"/>
    <n v="13.589664000000001"/>
    <s v="Yes"/>
    <b v="1"/>
  </r>
  <r>
    <s v="T202508-01821"/>
    <s v="S028"/>
    <x v="5"/>
    <s v="C0011"/>
    <s v="Customer 11  "/>
    <s v="P029"/>
    <s v="Product C9"/>
    <d v="2025-08-26T00:00:00"/>
    <n v="16"/>
    <n v="45.4"/>
    <n v="726.4"/>
    <n v="0"/>
    <n v="0.02"/>
    <s v="C"/>
    <n v="45.4"/>
    <s v=""/>
    <s v=""/>
    <n v="726.4"/>
    <n v="14.528"/>
    <s v="Yes"/>
    <b v="0"/>
  </r>
  <r>
    <s v="T202508-01823"/>
    <s v="S020"/>
    <x v="2"/>
    <s v="C0077"/>
    <s v="Customer 77"/>
    <s v="P024"/>
    <s v="Product C4"/>
    <d v="2025-08-29T00:00:00"/>
    <n v="14"/>
    <n v="39.090000000000003"/>
    <n v="547.26"/>
    <n v="0"/>
    <n v="0.02"/>
    <s v="C"/>
    <n v="39.090000000000003"/>
    <s v=""/>
    <s v=""/>
    <n v="547.26"/>
    <n v="10.9452"/>
    <s v="Yes"/>
    <b v="0"/>
  </r>
  <r>
    <s v="T202508-01824"/>
    <s v="S012"/>
    <x v="24"/>
    <s v="C0172"/>
    <s v="Customer 172"/>
    <s v="P017"/>
    <s v="Product B7"/>
    <d v="2025-08-13T00:00:00"/>
    <n v="3"/>
    <n v="144.35"/>
    <n v="433.05"/>
    <n v="0.15"/>
    <n v="0.02"/>
    <s v="B"/>
    <n v="144.35"/>
    <s v="Rebate_Error"/>
    <s v=""/>
    <n v="368.09250000000003"/>
    <n v="7.3618500000000004"/>
    <s v="Yes"/>
    <b v="1"/>
  </r>
  <r>
    <s v="T202508-01825"/>
    <s v="S027"/>
    <x v="3"/>
    <s v="C0186"/>
    <s v="Customer 186"/>
    <s v="P023"/>
    <s v="Product C3"/>
    <d v="2025-08-04T00:00:00"/>
    <n v="8"/>
    <n v="37.18"/>
    <n v="297.44"/>
    <n v="0"/>
    <n v="0.02"/>
    <s v="C"/>
    <n v="37.18"/>
    <s v=""/>
    <s v=""/>
    <n v="297.44"/>
    <n v="5.9488000000000003"/>
    <s v="Yes"/>
    <b v="0"/>
  </r>
  <r>
    <s v="T202508-01826"/>
    <s v="S019"/>
    <x v="15"/>
    <s v="C0189"/>
    <s v="Customer 189"/>
    <s v="P013"/>
    <s v="Product B3"/>
    <d v="2025-08-17T00:00:00"/>
    <n v="4"/>
    <n v="194.87"/>
    <n v="779.48"/>
    <n v="0.1"/>
    <n v="0.02"/>
    <s v="B"/>
    <n v="194.87"/>
    <s v=""/>
    <s v=""/>
    <n v="701.53200000000004"/>
    <n v="14.030640000000002"/>
    <s v="Yes"/>
    <b v="0"/>
  </r>
  <r>
    <s v="T202508-01827"/>
    <s v="S022"/>
    <x v="19"/>
    <s v="C0213"/>
    <s v="Customer 213"/>
    <s v="P015"/>
    <s v="Product B5"/>
    <d v="2025-08-30T00:00:00"/>
    <n v="25"/>
    <n v="181.7"/>
    <n v="4542.5"/>
    <n v="0.13"/>
    <n v="0.02"/>
    <s v="B"/>
    <n v="181.7"/>
    <s v="Rebate_Error"/>
    <s v=""/>
    <n v="3951.9749999999999"/>
    <n v="79.039500000000004"/>
    <s v="Yes"/>
    <b v="1"/>
  </r>
  <r>
    <s v="T202508-01828"/>
    <s v="S017"/>
    <x v="28"/>
    <s v="C0065"/>
    <s v="Customer 65"/>
    <s v="P013"/>
    <s v="Product B3"/>
    <d v="2025-08-08T00:00:00"/>
    <n v="3"/>
    <n v="194.87"/>
    <n v="584.61"/>
    <n v="0.1"/>
    <n v="0.02"/>
    <s v="B"/>
    <n v="194.87"/>
    <s v=""/>
    <s v=""/>
    <n v="526.149"/>
    <n v="10.52298"/>
    <s v="Yes"/>
    <b v="0"/>
  </r>
  <r>
    <s v="T202508-01829"/>
    <s v="S020"/>
    <x v="2"/>
    <s v="C0032"/>
    <s v="Customer 32"/>
    <s v="P020"/>
    <s v="Product B10"/>
    <d v="2025-08-11T00:00:00"/>
    <n v="11"/>
    <n v="183.4"/>
    <n v="2017.4"/>
    <n v="0.1"/>
    <n v="0.02"/>
    <s v="B"/>
    <n v="183.4"/>
    <s v=""/>
    <s v=""/>
    <n v="1815.66"/>
    <n v="36.313200000000002"/>
    <s v="Yes"/>
    <b v="0"/>
  </r>
  <r>
    <s v="T202508-01830"/>
    <s v="S027"/>
    <x v="3"/>
    <s v="C0150"/>
    <s v="Customer 150"/>
    <s v="P019"/>
    <s v="Product B9"/>
    <d v="2025-08-24T00:00:00"/>
    <n v="24"/>
    <n v="179.53"/>
    <n v="4308.72"/>
    <n v="0.1"/>
    <n v="0.02"/>
    <s v="B"/>
    <n v="179.53"/>
    <s v=""/>
    <s v=""/>
    <n v="3877.848"/>
    <n v="77.556960000000004"/>
    <s v="Yes"/>
    <b v="0"/>
  </r>
  <r>
    <s v="T202508-01831"/>
    <s v="S008"/>
    <x v="13"/>
    <s v="C0109"/>
    <s v="Customer 109"/>
    <s v="P006"/>
    <s v="Product A6"/>
    <d v="2025-08-06T00:00:00"/>
    <n v="4"/>
    <n v="71.86"/>
    <n v="287.44"/>
    <n v="0.05"/>
    <n v="0.02"/>
    <s v="A"/>
    <n v="71.86"/>
    <s v=""/>
    <s v=""/>
    <n v="273.06799999999998"/>
    <n v="5.46136"/>
    <s v="Yes"/>
    <b v="0"/>
  </r>
  <r>
    <s v="T202508-01832"/>
    <s v="S007"/>
    <x v="25"/>
    <s v="C0071"/>
    <s v="Customer 71"/>
    <s v="P011"/>
    <s v="Product B1"/>
    <d v="2025-08-28T00:00:00"/>
    <n v="9"/>
    <n v="176.7"/>
    <n v="1590.3"/>
    <n v="0.1"/>
    <n v="0.02"/>
    <s v="B"/>
    <n v="176.7"/>
    <s v=""/>
    <s v=""/>
    <n v="1431.27"/>
    <n v="28.625399999999999"/>
    <s v="Yes"/>
    <b v="0"/>
  </r>
  <r>
    <s v="T202508-01833"/>
    <s v="S019"/>
    <x v="15"/>
    <s v="C0015"/>
    <s v="Customer 15"/>
    <s v="P013"/>
    <s v="Product B3"/>
    <d v="2025-08-23T00:00:00"/>
    <n v="12"/>
    <n v="194.87"/>
    <n v="2338.44"/>
    <n v="0.1"/>
    <n v="0.02"/>
    <s v="B"/>
    <n v="194.87"/>
    <s v=""/>
    <s v=""/>
    <n v="2104.596"/>
    <n v="42.091920000000002"/>
    <s v="Yes"/>
    <b v="0"/>
  </r>
  <r>
    <s v="T202508-01834"/>
    <s v="S004"/>
    <x v="27"/>
    <s v="C0082"/>
    <s v="Customer 82"/>
    <s v="P014"/>
    <s v="Product B4"/>
    <d v="2025-08-22T00:00:00"/>
    <n v="16"/>
    <n v="91.13"/>
    <n v="1458.08"/>
    <n v="0.1"/>
    <n v="0.02"/>
    <s v="B"/>
    <n v="91.13"/>
    <s v=""/>
    <s v=""/>
    <n v="1312.2719999999999"/>
    <n v="26.245439999999999"/>
    <s v="Yes"/>
    <b v="0"/>
  </r>
  <r>
    <s v="T202508-01835"/>
    <s v="S008"/>
    <x v="13"/>
    <s v="C0072"/>
    <s v="Customer 72"/>
    <s v="P024"/>
    <s v="Product C4"/>
    <d v="2025-08-12T00:00:00"/>
    <n v="5"/>
    <n v="39.090000000000003"/>
    <n v="195.45"/>
    <n v="0"/>
    <n v="0.02"/>
    <s v="C"/>
    <n v="39.090000000000003"/>
    <s v=""/>
    <s v=""/>
    <n v="195.45"/>
    <n v="3.9089999999999998"/>
    <s v="Yes"/>
    <b v="0"/>
  </r>
  <r>
    <s v="T202508-01836"/>
    <s v="S016"/>
    <x v="6"/>
    <s v="C0184"/>
    <s v="Customer 184"/>
    <s v="P010"/>
    <s v="Product A10"/>
    <d v="2025-08-01T00:00:00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1837"/>
    <s v="S021"/>
    <x v="18"/>
    <s v="C0156"/>
    <s v="Customer 156"/>
    <s v="P001"/>
    <s v="Product A1"/>
    <d v="2025-08-22T00:00:00"/>
    <n v="24"/>
    <n v="113.94"/>
    <n v="2734.56"/>
    <n v="0.05"/>
    <n v="0.02"/>
    <s v="A"/>
    <n v="113.94"/>
    <s v=""/>
    <s v=""/>
    <n v="2597.8319999999999"/>
    <n v="51.95664"/>
    <s v="Yes"/>
    <b v="0"/>
  </r>
  <r>
    <s v="T202508-01838"/>
    <s v="S026"/>
    <x v="21"/>
    <s v="C0014"/>
    <s v="Customer 14"/>
    <s v="P018"/>
    <s v="Product B8"/>
    <d v="2025-08-08T00:00:00"/>
    <n v="22"/>
    <n v="125.42"/>
    <n v="2759.24"/>
    <n v="0.1"/>
    <n v="0.02"/>
    <s v="B"/>
    <n v="125.42"/>
    <s v=""/>
    <s v=""/>
    <n v="2483.3159999999998"/>
    <n v="49.666319999999999"/>
    <s v="Yes"/>
    <b v="0"/>
  </r>
  <r>
    <s v="T202508-01839"/>
    <s v="S009"/>
    <x v="20"/>
    <s v="C0142"/>
    <s v="Customer 142"/>
    <s v="P010"/>
    <s v="Product A10"/>
    <d v="2025-08-31T00:00:00"/>
    <n v="21"/>
    <n v="130.94"/>
    <n v="2749.74"/>
    <n v="0.05"/>
    <n v="0.02"/>
    <s v="A"/>
    <n v="130.94"/>
    <s v=""/>
    <s v=""/>
    <n v="2612.2529999999997"/>
    <n v="52.245059999999995"/>
    <s v="Yes"/>
    <b v="0"/>
  </r>
  <r>
    <s v="T202508-01840"/>
    <s v="S023"/>
    <x v="7"/>
    <s v="C0093"/>
    <s v="Customer 93"/>
    <s v="P026"/>
    <s v="Product C6"/>
    <d v="2025-08-04T00:00:00"/>
    <n v="22"/>
    <n v="63.32"/>
    <n v="1393.04"/>
    <n v="0.05"/>
    <n v="0.02"/>
    <s v="C"/>
    <n v="63.32"/>
    <s v="Rebate_Error"/>
    <s v=""/>
    <n v="1323.3879999999999"/>
    <n v="26.467759999999998"/>
    <s v="Yes"/>
    <b v="1"/>
  </r>
  <r>
    <s v="T202508-01841"/>
    <s v="S018"/>
    <x v="22"/>
    <s v="C0061"/>
    <s v="Customer 61"/>
    <s v="P023"/>
    <s v="Product C3"/>
    <d v="2025-08-01T00:00:00"/>
    <n v="13"/>
    <n v="37.18"/>
    <n v="483.34"/>
    <n v="0"/>
    <n v="0.02"/>
    <s v="C"/>
    <n v="37.18"/>
    <s v=""/>
    <s v=""/>
    <n v="483.34"/>
    <n v="9.6668000000000003"/>
    <s v="Yes"/>
    <b v="0"/>
  </r>
  <r>
    <s v="T202508-01842"/>
    <s v="S030"/>
    <x v="4"/>
    <s v="C0101"/>
    <s v="Customer 101"/>
    <s v="P027"/>
    <s v="Product C7"/>
    <d v="2025-08-10T00:00:00"/>
    <n v="9"/>
    <n v="54.03"/>
    <n v="486.27"/>
    <n v="0"/>
    <n v="0.02"/>
    <s v="C"/>
    <n v="54.03"/>
    <s v=""/>
    <s v=""/>
    <n v="486.27"/>
    <n v="9.7254000000000005"/>
    <s v="Yes"/>
    <b v="0"/>
  </r>
  <r>
    <s v="T202508-01843"/>
    <s v="S003"/>
    <x v="29"/>
    <s v="C0211"/>
    <s v="Customer 211"/>
    <s v="P019"/>
    <s v="Product B9"/>
    <d v="2025-08-07T00:00:00"/>
    <n v="10"/>
    <n v="179.53"/>
    <n v="1795.3"/>
    <n v="0.12"/>
    <n v="0.02"/>
    <s v="B"/>
    <n v="179.53"/>
    <s v="Rebate_Error"/>
    <s v=""/>
    <n v="1579.864"/>
    <n v="31.597280000000001"/>
    <s v="Yes"/>
    <b v="1"/>
  </r>
  <r>
    <s v="T202508-01844"/>
    <s v="S028"/>
    <x v="5"/>
    <s v="C0042"/>
    <s v="Customer 42  "/>
    <s v="P026"/>
    <s v="Product C6"/>
    <d v="2025-08-11T00:00:00"/>
    <n v="21"/>
    <n v="63.32"/>
    <n v="1329.72"/>
    <n v="0"/>
    <n v="0.02"/>
    <s v="C"/>
    <n v="63.32"/>
    <s v=""/>
    <s v=""/>
    <n v="1329.72"/>
    <n v="26.5944"/>
    <s v="Yes"/>
    <b v="0"/>
  </r>
  <r>
    <s v="T202508-01845"/>
    <s v="S029"/>
    <x v="8"/>
    <s v="C0208"/>
    <s v="Customer 208"/>
    <s v="P020"/>
    <s v="Product B10"/>
    <d v="2025-08-26T00:00:00"/>
    <n v="14"/>
    <n v="183.4"/>
    <n v="2567.6"/>
    <n v="0.1"/>
    <n v="0.02"/>
    <s v="B"/>
    <n v="183.4"/>
    <s v=""/>
    <s v=""/>
    <n v="2310.84"/>
    <n v="46.216800000000006"/>
    <s v="Yes"/>
    <b v="0"/>
  </r>
  <r>
    <s v="T202508-01846"/>
    <s v="S002"/>
    <x v="0"/>
    <s v="C0071"/>
    <s v="Customer 71"/>
    <s v="P024"/>
    <s v="Product C4"/>
    <d v="2025-08-31T00:00:00"/>
    <n v="25"/>
    <n v="39.090000000000003"/>
    <n v="977.25"/>
    <n v="0"/>
    <n v="0.02"/>
    <s v="C"/>
    <n v="39.090000000000003"/>
    <s v=""/>
    <s v=""/>
    <n v="977.25"/>
    <n v="19.545000000000002"/>
    <s v="Yes"/>
    <b v="0"/>
  </r>
  <r>
    <s v="T202508-01847"/>
    <s v="S016"/>
    <x v="6"/>
    <s v="C0121"/>
    <s v="Customer 121"/>
    <s v="P019"/>
    <s v="Product B9"/>
    <d v="2025-08-23T00:00:00"/>
    <n v="11"/>
    <n v="179.53"/>
    <n v="1974.83"/>
    <n v="0.1"/>
    <n v="0.02"/>
    <s v="B"/>
    <n v="179.53"/>
    <s v=""/>
    <s v=""/>
    <n v="1777.347"/>
    <n v="35.546939999999999"/>
    <s v="Yes"/>
    <b v="0"/>
  </r>
  <r>
    <s v="T202508-01848"/>
    <s v="S014"/>
    <x v="10"/>
    <s v="C0210"/>
    <s v="Customer 210  "/>
    <s v="P003"/>
    <s v="Product A3"/>
    <d v="2025-08-23T00:00:00"/>
    <n v="6"/>
    <n v="123.65"/>
    <n v="741.9"/>
    <n v="0.05"/>
    <n v="0.02"/>
    <s v="A"/>
    <n v="123.65"/>
    <s v=""/>
    <s v=""/>
    <n v="704.80499999999995"/>
    <n v="14.0961"/>
    <s v="Yes"/>
    <b v="0"/>
  </r>
  <r>
    <s v="T202508-01849"/>
    <s v="S009"/>
    <x v="20"/>
    <s v="C0130"/>
    <s v="Customer 130"/>
    <s v="P002"/>
    <s v="Product A2"/>
    <d v="2025-08-20T00:00:00"/>
    <n v="14"/>
    <n v="77.5"/>
    <n v="1085"/>
    <n v="0.05"/>
    <n v="0.02"/>
    <s v="A"/>
    <n v="77.5"/>
    <s v=""/>
    <s v=""/>
    <n v="1030.75"/>
    <n v="20.615000000000002"/>
    <s v="Yes"/>
    <b v="0"/>
  </r>
  <r>
    <s v="T202508-01850"/>
    <s v="S024"/>
    <x v="12"/>
    <s v="C0209"/>
    <s v=" Customer 209 "/>
    <s v="P014"/>
    <s v="Product B4"/>
    <d v="2025-08-15T00:00:00"/>
    <n v="11"/>
    <n v="91.13"/>
    <n v="1002.43"/>
    <n v="0.1"/>
    <n v="0.02"/>
    <s v="B"/>
    <n v="91.13"/>
    <s v=""/>
    <s v=""/>
    <n v="902.1869999999999"/>
    <n v="18.04374"/>
    <s v="Yes"/>
    <b v="0"/>
  </r>
  <r>
    <s v="T202508-01851"/>
    <s v="S023"/>
    <x v="7"/>
    <s v="C0008"/>
    <s v="Customer 8"/>
    <s v="P020"/>
    <s v="Product B10"/>
    <d v="2025-08-21T00:00:00"/>
    <n v="21"/>
    <n v="183.4"/>
    <n v="3851.4"/>
    <n v="0.15"/>
    <n v="0.02"/>
    <s v="B"/>
    <n v="183.4"/>
    <s v="Rebate_Error"/>
    <s v=""/>
    <n v="3273.69"/>
    <n v="65.473799999999997"/>
    <s v="Yes"/>
    <b v="1"/>
  </r>
  <r>
    <s v="T202508-01852"/>
    <s v="S006"/>
    <x v="17"/>
    <s v="C0162"/>
    <s v=" Customer 162 "/>
    <s v="P012"/>
    <s v="Product B2"/>
    <d v="2025-08-05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1853"/>
    <s v="S001"/>
    <x v="14"/>
    <s v="C0103"/>
    <s v="Customer 103"/>
    <s v="P006"/>
    <s v="Product A6"/>
    <d v="2025-08-11T00:00:00"/>
    <n v="10"/>
    <n v="71.86"/>
    <n v="718.6"/>
    <n v="0.05"/>
    <n v="0.02"/>
    <s v="A"/>
    <n v="71.86"/>
    <s v=""/>
    <s v=""/>
    <n v="682.67000000000007"/>
    <n v="13.653400000000001"/>
    <s v="Yes"/>
    <b v="0"/>
  </r>
  <r>
    <s v="T202508-01854"/>
    <s v="S019"/>
    <x v="15"/>
    <s v="C0022"/>
    <s v="Customer 22"/>
    <s v="P003"/>
    <s v="Product A3"/>
    <d v="2025-08-17T00:00:00"/>
    <n v="8"/>
    <n v="123.65"/>
    <n v="989.2"/>
    <n v="0.05"/>
    <n v="0.02"/>
    <s v="A"/>
    <n v="123.65"/>
    <s v=""/>
    <s v=""/>
    <n v="939.74"/>
    <n v="18.794800000000002"/>
    <s v="Yes"/>
    <b v="0"/>
  </r>
  <r>
    <s v="T202508-01855"/>
    <s v="S023"/>
    <x v="7"/>
    <s v="C0197"/>
    <s v="Customer 197"/>
    <s v="P022"/>
    <s v="Product C2"/>
    <d v="2025-08-05T00:00:00"/>
    <n v="25"/>
    <n v="50.51"/>
    <n v="1262.75"/>
    <n v="0.05"/>
    <n v="0.02"/>
    <s v="C"/>
    <n v="50.51"/>
    <s v="Rebate_Error"/>
    <s v=""/>
    <n v="1199.6125"/>
    <n v="23.992249999999999"/>
    <s v="Yes"/>
    <b v="1"/>
  </r>
  <r>
    <s v="T202508-01856"/>
    <s v="S028"/>
    <x v="5"/>
    <s v="C0153"/>
    <s v="Customer 153"/>
    <s v="P018"/>
    <s v="Product B8"/>
    <d v="2025-08-15T00:00:00"/>
    <n v="11"/>
    <n v="125.42"/>
    <n v="1379.62"/>
    <n v="0.1"/>
    <n v="0.02"/>
    <s v="B"/>
    <n v="125.42"/>
    <s v=""/>
    <s v=""/>
    <n v="1241.6579999999999"/>
    <n v="24.833159999999999"/>
    <s v="Yes"/>
    <b v="0"/>
  </r>
  <r>
    <s v="T202508-01857"/>
    <s v="S016"/>
    <x v="6"/>
    <s v="C0189"/>
    <s v="Customer 189"/>
    <s v="P004"/>
    <s v="Product A4"/>
    <d v="2025-08-22T00:00:00"/>
    <n v="6"/>
    <n v="139.22"/>
    <n v="835.32"/>
    <n v="0.05"/>
    <n v="0.02"/>
    <s v="A"/>
    <n v="139.22"/>
    <s v=""/>
    <s v=""/>
    <n v="793.55400000000009"/>
    <n v="15.871080000000003"/>
    <s v="Yes"/>
    <b v="0"/>
  </r>
  <r>
    <s v="T202508-01859"/>
    <s v="S003"/>
    <x v="29"/>
    <s v="C0107"/>
    <s v="Customer 107"/>
    <s v="P010"/>
    <s v="Product A10"/>
    <d v="2025-08-29T00:00:00"/>
    <n v="13"/>
    <n v="130.94"/>
    <n v="1702.22"/>
    <n v="0.05"/>
    <n v="0.02"/>
    <s v="A"/>
    <n v="130.94"/>
    <s v=""/>
    <s v=""/>
    <n v="1617.1089999999999"/>
    <n v="32.342179999999999"/>
    <s v="Yes"/>
    <b v="0"/>
  </r>
  <r>
    <s v="T202508-01862"/>
    <s v="S030"/>
    <x v="4"/>
    <s v="C0023"/>
    <s v="Customer 23"/>
    <s v="P029"/>
    <s v="Product C9"/>
    <d v="2025-08-09T00:00:00"/>
    <n v="7"/>
    <n v="45.4"/>
    <n v="317.8"/>
    <n v="0"/>
    <n v="0.02"/>
    <s v="C"/>
    <n v="45.4"/>
    <s v=""/>
    <s v=""/>
    <n v="317.8"/>
    <n v="6.3560000000000008"/>
    <s v="Yes"/>
    <b v="0"/>
  </r>
  <r>
    <s v="T202508-01863"/>
    <s v="S023"/>
    <x v="7"/>
    <s v="C0219"/>
    <s v="Customer 219"/>
    <s v="P005"/>
    <s v="Product A5"/>
    <d v="2025-08-20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1864"/>
    <s v="S014"/>
    <x v="10"/>
    <s v="C0154"/>
    <s v="Customer 154"/>
    <s v="P007"/>
    <s v="Product A7"/>
    <d v="2025-08-31T00:00:00"/>
    <n v="3"/>
    <n v="44.16"/>
    <n v="132.47999999999999"/>
    <n v="0.05"/>
    <n v="0.02"/>
    <s v="A"/>
    <n v="52.65"/>
    <s v=""/>
    <s v=""/>
    <n v="125.85599999999999"/>
    <n v="2.5171199999999998"/>
    <s v="Yes"/>
    <b v="0"/>
  </r>
  <r>
    <s v="T202508-01865"/>
    <s v="S012"/>
    <x v="24"/>
    <s v="C0044"/>
    <s v="Customer 44"/>
    <s v="P028"/>
    <s v="Product C8"/>
    <d v="2025-08-01T00:00:00"/>
    <n v="4"/>
    <n v="88.32"/>
    <n v="353.28"/>
    <n v="0"/>
    <n v="0.02"/>
    <s v="C"/>
    <n v="88.32"/>
    <s v=""/>
    <s v=""/>
    <n v="353.28"/>
    <n v="7.0655999999999999"/>
    <s v="Yes"/>
    <b v="0"/>
  </r>
  <r>
    <s v="T202508-01866"/>
    <s v="S023"/>
    <x v="7"/>
    <s v="C0135"/>
    <s v="Customer 135"/>
    <s v="P011"/>
    <s v="Product B1"/>
    <d v="2025-08-27T00:00:00"/>
    <n v="15"/>
    <n v="176.7"/>
    <n v="2650.5"/>
    <n v="0.1"/>
    <n v="0.02"/>
    <s v="B"/>
    <n v="176.7"/>
    <s v=""/>
    <s v=""/>
    <n v="2385.4499999999998"/>
    <n v="47.708999999999996"/>
    <s v="Yes"/>
    <b v="0"/>
  </r>
  <r>
    <s v="T202508-01867"/>
    <s v="S022"/>
    <x v="19"/>
    <s v="C0127"/>
    <s v="Customer 127"/>
    <s v="P003"/>
    <s v="Product A3"/>
    <d v="2025-08-07T00:00:00"/>
    <n v="23"/>
    <n v="123.65"/>
    <n v="2843.95"/>
    <n v="0.05"/>
    <n v="0.02"/>
    <s v="A"/>
    <n v="123.65"/>
    <s v=""/>
    <s v=""/>
    <n v="2701.7524999999996"/>
    <n v="54.035049999999991"/>
    <s v="Yes"/>
    <b v="0"/>
  </r>
  <r>
    <s v="T202508-01868"/>
    <s v="S007"/>
    <x v="25"/>
    <s v="C0209"/>
    <s v="Customer 209"/>
    <s v="P020"/>
    <s v="Product B10"/>
    <d v="2025-08-24T00:00:00"/>
    <n v="10"/>
    <n v="183.4"/>
    <n v="1834"/>
    <n v="0.1"/>
    <n v="0.02"/>
    <s v="B"/>
    <n v="183.4"/>
    <s v=""/>
    <s v=""/>
    <n v="1650.6"/>
    <n v="33.012"/>
    <s v="Yes"/>
    <b v="0"/>
  </r>
  <r>
    <s v="T202508-01869"/>
    <s v="S016"/>
    <x v="6"/>
    <s v="C0098"/>
    <s v=" Customer 98 "/>
    <s v="P004"/>
    <s v="Product A4"/>
    <d v="2025-08-20T00:00:00"/>
    <n v="7"/>
    <n v="139.22"/>
    <n v="974.54"/>
    <n v="0.05"/>
    <n v="0.02"/>
    <s v="A"/>
    <n v="139.22"/>
    <s v=""/>
    <s v=""/>
    <n v="925.81299999999999"/>
    <n v="18.516259999999999"/>
    <s v="Yes"/>
    <b v="0"/>
  </r>
  <r>
    <s v="T202508-01870"/>
    <s v="S007"/>
    <x v="25"/>
    <s v="C0211"/>
    <s v="Customer 211"/>
    <s v="P008"/>
    <s v="Product A8"/>
    <d v="2025-08-07T00:00:00"/>
    <n v="22"/>
    <n v="114.99"/>
    <n v="2529.7800000000002"/>
    <n v="0.05"/>
    <n v="0.02"/>
    <s v="A"/>
    <n v="114.99"/>
    <s v=""/>
    <s v=""/>
    <n v="2403.2910000000002"/>
    <n v="48.065820000000002"/>
    <s v="Yes"/>
    <b v="0"/>
  </r>
  <r>
    <s v="T202508-01871"/>
    <s v="S014"/>
    <x v="10"/>
    <s v="C0047"/>
    <s v="Customer 47"/>
    <s v="P011"/>
    <s v="Product B1"/>
    <d v="2025-08-01T00:00:00"/>
    <n v="5"/>
    <n v="176.7"/>
    <n v="883.5"/>
    <n v="0.1"/>
    <n v="0.02"/>
    <s v="B"/>
    <n v="176.7"/>
    <s v=""/>
    <s v=""/>
    <n v="795.15"/>
    <n v="15.903"/>
    <s v="Yes"/>
    <b v="0"/>
  </r>
  <r>
    <s v="T202508-01872"/>
    <s v="S010"/>
    <x v="23"/>
    <s v="C0068"/>
    <s v="Customer 68"/>
    <s v="P006"/>
    <s v="Product A6"/>
    <d v="2025-08-30T00:00:00"/>
    <n v="15"/>
    <n v="71.86"/>
    <n v="1077.9000000000001"/>
    <n v="0.05"/>
    <n v="0.02"/>
    <s v="A"/>
    <n v="71.86"/>
    <s v=""/>
    <s v=""/>
    <n v="1024.0050000000001"/>
    <n v="20.480100000000004"/>
    <s v="Yes"/>
    <b v="0"/>
  </r>
  <r>
    <s v="T202508-01873"/>
    <s v="S008"/>
    <x v="13"/>
    <s v="C0095"/>
    <s v="Customer 95"/>
    <s v="P015"/>
    <s v="Product B5"/>
    <d v="2025-08-15T00:00:00"/>
    <n v="21"/>
    <n v="181.7"/>
    <n v="3815.7"/>
    <n v="0.1"/>
    <n v="0.02"/>
    <s v="B"/>
    <n v="181.7"/>
    <s v=""/>
    <s v=""/>
    <n v="3434.1299999999997"/>
    <n v="68.682599999999994"/>
    <s v="Yes"/>
    <b v="0"/>
  </r>
  <r>
    <s v="T202508-01874"/>
    <s v="S003"/>
    <x v="29"/>
    <s v="C0003"/>
    <s v="Customer 3"/>
    <s v="P012"/>
    <s v="Product B2"/>
    <d v="2025-08-23T00:00:00"/>
    <n v="11"/>
    <n v="120.83"/>
    <n v="1329.13"/>
    <n v="0.1"/>
    <n v="0.02"/>
    <s v="B"/>
    <n v="120.83"/>
    <s v=""/>
    <s v=""/>
    <n v="1196.2170000000001"/>
    <n v="23.924340000000001"/>
    <s v="Yes"/>
    <b v="0"/>
  </r>
  <r>
    <s v="T202508-01875"/>
    <s v="S013"/>
    <x v="9"/>
    <s v="C0176"/>
    <s v="Customer 176"/>
    <s v="P006"/>
    <s v="Product A6"/>
    <s v="08-23-25"/>
    <n v="13"/>
    <n v="71.86"/>
    <n v="934.18"/>
    <n v="0.05"/>
    <n v="0.02"/>
    <s v="A"/>
    <n v="71.86"/>
    <s v=""/>
    <s v=""/>
    <n v="887.471"/>
    <n v="17.749420000000001"/>
    <s v="Yes"/>
    <b v="0"/>
  </r>
  <r>
    <s v="T202508-01876"/>
    <s v="S014"/>
    <x v="10"/>
    <s v="C0189"/>
    <s v="Customer 189"/>
    <s v="P015"/>
    <s v="Product B5"/>
    <d v="2025-08-04T00:00:00"/>
    <n v="3"/>
    <n v="181.7"/>
    <n v="545.1"/>
    <n v="0.1"/>
    <n v="0.02"/>
    <s v="B"/>
    <n v="181.7"/>
    <s v=""/>
    <s v=""/>
    <n v="490.59000000000003"/>
    <n v="9.8118000000000016"/>
    <s v="Yes"/>
    <b v="0"/>
  </r>
  <r>
    <s v="T202508-01877"/>
    <s v="S018"/>
    <x v="22"/>
    <s v="C0016"/>
    <s v="Customer 16"/>
    <s v="P002"/>
    <s v="Product A2"/>
    <d v="2025-08-16T00:00:00"/>
    <n v="8"/>
    <n v="77.5"/>
    <n v="620"/>
    <n v="0.05"/>
    <n v="0.02"/>
    <s v="A"/>
    <n v="77.5"/>
    <s v=""/>
    <s v=""/>
    <n v="589"/>
    <n v="11.78"/>
    <s v="Yes"/>
    <b v="0"/>
  </r>
  <r>
    <s v="T202508-01878"/>
    <s v="S030"/>
    <x v="4"/>
    <s v="C0091"/>
    <s v="Customer 91"/>
    <s v="P030"/>
    <s v="Product C10"/>
    <d v="2025-08-31T00:00:00"/>
    <n v="22"/>
    <n v="44.71"/>
    <n v="983.62"/>
    <n v="0"/>
    <n v="0.02"/>
    <s v="C"/>
    <n v="44.71"/>
    <s v=""/>
    <s v=""/>
    <n v="983.62"/>
    <n v="19.6724"/>
    <s v="Yes"/>
    <b v="0"/>
  </r>
  <r>
    <s v="T202508-01879"/>
    <s v="S026"/>
    <x v="21"/>
    <s v="C0154"/>
    <s v="Customer 154"/>
    <s v="P018"/>
    <s v="Product B8"/>
    <d v="2025-08-01T00:00:00"/>
    <n v="2"/>
    <n v="125.42"/>
    <n v="250.84"/>
    <n v="0.1"/>
    <n v="0.02"/>
    <s v="B"/>
    <n v="125.42"/>
    <s v=""/>
    <s v=""/>
    <n v="225.756"/>
    <n v="4.5151200000000005"/>
    <s v="Yes"/>
    <b v="0"/>
  </r>
  <r>
    <s v="T202508-01880"/>
    <s v="S009"/>
    <x v="20"/>
    <s v="C0130"/>
    <s v="Customer 130"/>
    <s v="P016"/>
    <s v="Product B6"/>
    <d v="2025-08-13T00:00:00"/>
    <n v="10"/>
    <n v="176.86"/>
    <n v="1768.6"/>
    <n v="0.1"/>
    <n v="0.02"/>
    <s v="B"/>
    <n v="176.86"/>
    <s v=""/>
    <s v=""/>
    <n v="1591.7399999999998"/>
    <n v="31.834799999999998"/>
    <s v="Yes"/>
    <b v="0"/>
  </r>
  <r>
    <s v="T202508-01881"/>
    <s v="S022"/>
    <x v="19"/>
    <s v="C0095"/>
    <s v="Customer 95"/>
    <s v="P004"/>
    <s v="Product A4"/>
    <d v="2025-08-02T00:00:00"/>
    <n v="18"/>
    <n v="139.22"/>
    <n v="2505.96"/>
    <n v="0.05"/>
    <n v="0.02"/>
    <s v="A"/>
    <n v="139.22"/>
    <s v=""/>
    <s v=""/>
    <n v="2380.6620000000003"/>
    <n v="47.613240000000005"/>
    <s v="Yes"/>
    <b v="0"/>
  </r>
  <r>
    <s v="T202508-01882"/>
    <s v="S019"/>
    <x v="15"/>
    <s v="C0046"/>
    <s v="Customer 46"/>
    <s v="P007"/>
    <s v="Product A7"/>
    <d v="2025-08-16T00:00:00"/>
    <n v="17"/>
    <n v="52.65"/>
    <n v="895.05"/>
    <n v="0.05"/>
    <n v="0.02"/>
    <s v="A"/>
    <n v="52.65"/>
    <s v=""/>
    <s v=""/>
    <n v="850.2974999999999"/>
    <n v="17.005949999999999"/>
    <s v="Yes"/>
    <b v="0"/>
  </r>
  <r>
    <s v="T202508-01883"/>
    <s v="S030"/>
    <x v="4"/>
    <s v="C0087"/>
    <s v="Customer 87"/>
    <s v="P024"/>
    <s v="Product C4"/>
    <d v="2025-08-03T00:00:00"/>
    <n v="5"/>
    <n v="39.090000000000003"/>
    <n v="195.45"/>
    <n v="0"/>
    <n v="0.02"/>
    <s v="C"/>
    <n v="39.090000000000003"/>
    <s v=""/>
    <s v=""/>
    <n v="195.45"/>
    <n v="3.9089999999999998"/>
    <s v="Yes"/>
    <b v="0"/>
  </r>
  <r>
    <s v="T202508-01884"/>
    <s v="S011"/>
    <x v="16"/>
    <s v="C0182"/>
    <s v="Customer 182"/>
    <s v="P014"/>
    <s v="Product B4"/>
    <d v="2025-08-09T00:00:00"/>
    <n v="5"/>
    <n v="91.13"/>
    <n v="455.65"/>
    <n v="0.12"/>
    <n v="0.02"/>
    <s v="B"/>
    <n v="91.13"/>
    <s v="Rebate_Error"/>
    <s v=""/>
    <n v="400.97199999999998"/>
    <n v="8.0194399999999995"/>
    <s v="Yes"/>
    <b v="1"/>
  </r>
  <r>
    <s v="T202508-01885"/>
    <s v="S004"/>
    <x v="27"/>
    <s v="C0081"/>
    <s v="Customer 81"/>
    <s v="P002"/>
    <s v="Product A2"/>
    <d v="2025-08-16T00:00:00"/>
    <n v="5"/>
    <n v="77.5"/>
    <n v="387.5"/>
    <n v="0.05"/>
    <n v="0.02"/>
    <s v="A"/>
    <n v="77.5"/>
    <s v=""/>
    <s v=""/>
    <n v="368.125"/>
    <n v="7.3624999999999998"/>
    <s v="Yes"/>
    <b v="0"/>
  </r>
  <r>
    <s v="T202508-01886"/>
    <s v="S028"/>
    <x v="5"/>
    <s v="C0214"/>
    <s v="Customer 214"/>
    <s v="P008"/>
    <s v="Product A8"/>
    <d v="2025-08-30T00:00:00"/>
    <n v="12"/>
    <n v="114.99"/>
    <n v="1379.88"/>
    <n v="0.05"/>
    <n v="0.02"/>
    <s v="A"/>
    <n v="114.99"/>
    <s v=""/>
    <s v=""/>
    <n v="1310.8860000000002"/>
    <n v="26.217720000000003"/>
    <s v="Yes"/>
    <b v="0"/>
  </r>
  <r>
    <s v="T202508-01887"/>
    <s v="S014"/>
    <x v="10"/>
    <s v="C0073"/>
    <s v="Customer 73"/>
    <s v="P026"/>
    <s v="Product C6"/>
    <d v="2025-08-20T00:00:00"/>
    <n v="9"/>
    <n v="63.32"/>
    <n v="569.88"/>
    <n v="0"/>
    <n v="0.02"/>
    <s v="C"/>
    <n v="63.32"/>
    <s v=""/>
    <s v=""/>
    <n v="569.88"/>
    <n v="11.397600000000001"/>
    <s v="Yes"/>
    <b v="0"/>
  </r>
  <r>
    <s v="T202508-01888"/>
    <s v="S027"/>
    <x v="3"/>
    <s v="C0195"/>
    <s v="Customer 195"/>
    <s v="P027"/>
    <s v="Product C7"/>
    <d v="2025-08-11T00:00:00"/>
    <n v="17"/>
    <n v="54.03"/>
    <n v="918.51"/>
    <n v="0.02"/>
    <n v="0.02"/>
    <s v="C"/>
    <n v="54.03"/>
    <s v="Rebate_Error"/>
    <s v=""/>
    <n v="900.13980000000004"/>
    <n v="18.002796"/>
    <s v="Yes"/>
    <b v="1"/>
  </r>
  <r>
    <s v="T202508-01889"/>
    <s v="S014"/>
    <x v="10"/>
    <s v="C0043"/>
    <s v="Customer 43"/>
    <s v="P008"/>
    <s v="Product A8"/>
    <s v="08-25-25"/>
    <n v="16"/>
    <n v="114.99"/>
    <n v="1839.84"/>
    <n v="0.05"/>
    <n v="0.02"/>
    <s v="A"/>
    <n v="114.99"/>
    <s v=""/>
    <s v=""/>
    <n v="1747.848"/>
    <n v="34.956960000000002"/>
    <s v="Yes"/>
    <b v="0"/>
  </r>
  <r>
    <s v="T202508-01890"/>
    <s v="S005"/>
    <x v="1"/>
    <s v="C0143"/>
    <s v="Customer 143  "/>
    <s v="P023"/>
    <s v="Product C3"/>
    <s v="08-21-25"/>
    <n v="22"/>
    <n v="37.18"/>
    <n v="817.96"/>
    <n v="0"/>
    <n v="0.02"/>
    <s v="C"/>
    <n v="37.18"/>
    <s v=""/>
    <s v=""/>
    <n v="817.96"/>
    <n v="16.359200000000001"/>
    <s v="Yes"/>
    <b v="0"/>
  </r>
  <r>
    <s v="T202508-01891"/>
    <s v="S026"/>
    <x v="21"/>
    <s v="C0113"/>
    <s v="Customer 113"/>
    <s v="P002"/>
    <s v="Product A2"/>
    <d v="2025-08-02T00:00:00"/>
    <n v="5"/>
    <n v="77.5"/>
    <n v="387.5"/>
    <n v="0.05"/>
    <n v="0.02"/>
    <s v="A"/>
    <n v="77.5"/>
    <s v=""/>
    <s v=""/>
    <n v="368.125"/>
    <n v="7.3624999999999998"/>
    <s v="Yes"/>
    <b v="0"/>
  </r>
  <r>
    <s v="T202508-01892"/>
    <s v="S008"/>
    <x v="13"/>
    <s v="C0047"/>
    <s v="Customer 47"/>
    <s v="P001"/>
    <s v="Product A1"/>
    <d v="2025-08-06T00:00:00"/>
    <n v="9"/>
    <n v="113.94"/>
    <n v="1025.46"/>
    <n v="0.05"/>
    <n v="0.02"/>
    <s v="A"/>
    <n v="113.94"/>
    <s v=""/>
    <s v=""/>
    <n v="974.18700000000001"/>
    <n v="19.483740000000001"/>
    <s v="Yes"/>
    <b v="0"/>
  </r>
  <r>
    <s v="T202508-01893"/>
    <s v="S023"/>
    <x v="7"/>
    <s v="C0120"/>
    <s v="Customer 120"/>
    <s v="P011"/>
    <s v="Product B1"/>
    <d v="2025-08-02T00:00:00"/>
    <n v="16"/>
    <n v="176.7"/>
    <n v="2827.2"/>
    <n v="0.1"/>
    <n v="0.02"/>
    <s v="B"/>
    <n v="176.7"/>
    <s v=""/>
    <s v=""/>
    <n v="2544.48"/>
    <n v="50.889600000000002"/>
    <s v="Yes"/>
    <b v="0"/>
  </r>
  <r>
    <s v="T202508-01894"/>
    <s v="S015"/>
    <x v="26"/>
    <s v="C0092"/>
    <s v="Customer 92"/>
    <s v="P030"/>
    <s v="Product C10"/>
    <d v="2025-08-16T00:00:00"/>
    <n v="18"/>
    <n v="44.71"/>
    <n v="804.78"/>
    <n v="0"/>
    <n v="0.02"/>
    <s v="C"/>
    <n v="44.71"/>
    <s v=""/>
    <s v=""/>
    <n v="804.78"/>
    <n v="16.095600000000001"/>
    <s v="Yes"/>
    <b v="0"/>
  </r>
  <r>
    <s v="T202508-01895"/>
    <s v="S015"/>
    <x v="26"/>
    <s v="C0127"/>
    <s v="Customer 127"/>
    <s v="P003"/>
    <s v="Product A3"/>
    <d v="2025-08-28T00:00:00"/>
    <n v="24"/>
    <n v="123.65"/>
    <n v="2967.6"/>
    <n v="0.05"/>
    <n v="0.02"/>
    <s v="A"/>
    <n v="123.65"/>
    <s v=""/>
    <s v=""/>
    <n v="2819.22"/>
    <n v="56.384399999999999"/>
    <s v="Yes"/>
    <b v="0"/>
  </r>
  <r>
    <s v="T202508-01896"/>
    <s v="S005"/>
    <x v="1"/>
    <s v="C0032"/>
    <s v="Customer 32"/>
    <s v="P009"/>
    <s v="Product A9"/>
    <d v="2025-08-28T00:00:00"/>
    <n v="7"/>
    <n v="72.040000000000006"/>
    <n v="504.28"/>
    <n v="0.05"/>
    <n v="0.02"/>
    <s v="A"/>
    <n v="72.040000000000006"/>
    <s v=""/>
    <s v=""/>
    <n v="479.06599999999997"/>
    <n v="9.5813199999999998"/>
    <s v="Yes"/>
    <b v="0"/>
  </r>
  <r>
    <s v="T202508-01897"/>
    <s v="S010"/>
    <x v="23"/>
    <s v="C0047"/>
    <s v="Customer 47"/>
    <s v="P022"/>
    <s v="Product C2"/>
    <d v="2025-08-17T00:00:00"/>
    <n v="24"/>
    <n v="50.51"/>
    <n v="1212.24"/>
    <n v="0"/>
    <n v="0.02"/>
    <s v="C"/>
    <n v="50.51"/>
    <s v=""/>
    <s v=""/>
    <n v="1212.24"/>
    <n v="24.244800000000001"/>
    <s v="Yes"/>
    <b v="0"/>
  </r>
  <r>
    <s v="T202508-01898"/>
    <s v="S027"/>
    <x v="3"/>
    <s v="C0070"/>
    <s v="Customer 70"/>
    <s v="P015"/>
    <s v="Product B5"/>
    <d v="2025-08-19T00:00:00"/>
    <n v="22"/>
    <n v="181.7"/>
    <n v="3997.4"/>
    <n v="0.1"/>
    <n v="0.02"/>
    <s v="B"/>
    <n v="181.7"/>
    <s v=""/>
    <s v=""/>
    <n v="3597.66"/>
    <n v="71.953199999999995"/>
    <s v="Yes"/>
    <b v="0"/>
  </r>
  <r>
    <s v="T202508-01899"/>
    <s v="S007"/>
    <x v="25"/>
    <s v="C0150"/>
    <s v="Customer 150"/>
    <s v="P030"/>
    <s v="Product C10"/>
    <s v="08-17-25"/>
    <n v="1"/>
    <n v="44.71"/>
    <n v="44.71"/>
    <n v="0"/>
    <n v="0.02"/>
    <s v="C"/>
    <n v="44.71"/>
    <s v=""/>
    <s v=""/>
    <n v="44.71"/>
    <n v="0.89419999999999999"/>
    <s v="Yes"/>
    <b v="0"/>
  </r>
  <r>
    <s v="T202508-01900"/>
    <s v="S025"/>
    <x v="11"/>
    <s v="C0147"/>
    <s v="Customer 147"/>
    <s v="P005"/>
    <s v="Product A5"/>
    <d v="2025-08-08T00:00:00"/>
    <n v="3"/>
    <n v="92.19"/>
    <n v="276.57"/>
    <n v="0.05"/>
    <n v="0.02"/>
    <s v="A"/>
    <n v="92.19"/>
    <s v=""/>
    <s v=""/>
    <n v="262.74149999999997"/>
    <n v="5.2548299999999992"/>
    <s v="Yes"/>
    <b v="0"/>
  </r>
  <r>
    <s v="T202508-01901"/>
    <s v="S025"/>
    <x v="11"/>
    <s v="C0128"/>
    <s v="Customer 128"/>
    <s v="P017"/>
    <s v="Product B7"/>
    <d v="2025-08-01T00:00:00"/>
    <n v="11"/>
    <n v="144.35"/>
    <n v="1587.85"/>
    <n v="0.1"/>
    <n v="0.02"/>
    <s v="B"/>
    <n v="144.35"/>
    <s v=""/>
    <s v=""/>
    <n v="1429.0649999999998"/>
    <n v="28.581299999999999"/>
    <s v="Yes"/>
    <b v="0"/>
  </r>
  <r>
    <s v="T202508-01903"/>
    <s v="S012"/>
    <x v="24"/>
    <s v="C0152"/>
    <s v="Customer 152"/>
    <s v="P027"/>
    <s v="Product C7"/>
    <d v="2025-08-27T00:00:00"/>
    <n v="4"/>
    <n v="54.03"/>
    <n v="216.12"/>
    <n v="0"/>
    <n v="0.02"/>
    <s v="C"/>
    <n v="54.03"/>
    <s v=""/>
    <s v=""/>
    <n v="216.12"/>
    <n v="4.3224"/>
    <s v="Yes"/>
    <b v="0"/>
  </r>
  <r>
    <s v="T202508-01904"/>
    <s v="S011"/>
    <x v="16"/>
    <s v="C0040"/>
    <s v="Customer 40"/>
    <s v="P001"/>
    <s v="Product A1"/>
    <d v="2025-08-27T00:00:00"/>
    <n v="15"/>
    <n v="113.94"/>
    <n v="1709.1"/>
    <n v="0.09"/>
    <n v="0.02"/>
    <s v="A"/>
    <n v="113.94"/>
    <s v="Rebate_Error"/>
    <s v=""/>
    <n v="1555.2809999999999"/>
    <n v="31.105619999999998"/>
    <s v="Yes"/>
    <b v="1"/>
  </r>
  <r>
    <s v="T202508-01905"/>
    <s v="S023"/>
    <x v="7"/>
    <s v="C0169"/>
    <s v="Customer 169"/>
    <s v="P012"/>
    <s v="Product B2"/>
    <d v="2025-08-31T00:00:00"/>
    <n v="21"/>
    <n v="120.83"/>
    <n v="2537.4299999999998"/>
    <n v="0.1"/>
    <n v="0.02"/>
    <s v="B"/>
    <n v="120.83"/>
    <s v=""/>
    <s v=""/>
    <n v="2283.6869999999999"/>
    <n v="45.673740000000002"/>
    <s v="Yes"/>
    <b v="0"/>
  </r>
  <r>
    <s v="T202508-01906"/>
    <s v="S009"/>
    <x v="20"/>
    <s v="C0153"/>
    <s v="Customer 153  "/>
    <s v="P017"/>
    <s v="Product B7"/>
    <d v="2025-08-02T00:00:00"/>
    <n v="11"/>
    <n v="144.35"/>
    <n v="1587.85"/>
    <n v="0.1"/>
    <n v="0.02"/>
    <s v="B"/>
    <n v="144.35"/>
    <s v=""/>
    <s v=""/>
    <n v="1429.0649999999998"/>
    <n v="28.581299999999999"/>
    <s v="Yes"/>
    <b v="0"/>
  </r>
  <r>
    <s v="T202508-01907"/>
    <s v="S021"/>
    <x v="18"/>
    <s v="C0160"/>
    <s v="Customer 160"/>
    <s v="P028"/>
    <s v="Product C8"/>
    <d v="2025-08-31T00:00:00"/>
    <n v="11"/>
    <n v="88.32"/>
    <n v="971.52"/>
    <n v="0"/>
    <n v="0.02"/>
    <s v="C"/>
    <n v="88.32"/>
    <s v=""/>
    <s v=""/>
    <n v="971.52"/>
    <n v="19.430399999999999"/>
    <s v="Yes"/>
    <b v="0"/>
  </r>
  <r>
    <s v="T202508-01908"/>
    <s v="S024"/>
    <x v="12"/>
    <s v="C0188"/>
    <s v="Customer 188"/>
    <s v="P026"/>
    <s v="Product C6"/>
    <d v="2025-08-05T00:00:00"/>
    <n v="19"/>
    <n v="63.32"/>
    <n v="1203.08"/>
    <n v="0"/>
    <n v="0.02"/>
    <s v="C"/>
    <n v="63.32"/>
    <s v=""/>
    <s v=""/>
    <n v="1203.08"/>
    <n v="24.061599999999999"/>
    <s v="Yes"/>
    <b v="0"/>
  </r>
  <r>
    <s v="T202508-01909"/>
    <s v="S007"/>
    <x v="25"/>
    <s v="C0013"/>
    <s v="Customer 13"/>
    <s v="P021"/>
    <s v="Product C1"/>
    <d v="2025-08-11T00:00:00"/>
    <n v="10"/>
    <n v="93.41"/>
    <n v="934.1"/>
    <n v="0"/>
    <n v="0.02"/>
    <s v="C"/>
    <n v="93.41"/>
    <s v=""/>
    <s v=""/>
    <n v="934.1"/>
    <n v="18.682000000000002"/>
    <s v="Yes"/>
    <b v="0"/>
  </r>
  <r>
    <s v="T202508-01910"/>
    <s v="S026"/>
    <x v="21"/>
    <s v="C0015"/>
    <s v="Customer 15"/>
    <s v="P019"/>
    <s v="Product B9"/>
    <d v="2025-08-31T00:00:00"/>
    <n v="18"/>
    <n v="179.53"/>
    <n v="3231.54"/>
    <n v="0.1"/>
    <n v="0.02"/>
    <s v="B"/>
    <n v="179.53"/>
    <s v=""/>
    <s v=""/>
    <n v="2908.386"/>
    <n v="58.167720000000003"/>
    <s v="Yes"/>
    <b v="0"/>
  </r>
  <r>
    <s v="T202508-01912"/>
    <s v="S008"/>
    <x v="13"/>
    <s v="C0198"/>
    <s v="Customer 198"/>
    <s v="P024"/>
    <s v="Product C4"/>
    <d v="2025-08-01T00:00:00"/>
    <n v="3"/>
    <n v="39.090000000000003"/>
    <n v="117.27"/>
    <n v="0"/>
    <n v="0.02"/>
    <s v="C"/>
    <n v="39.090000000000003"/>
    <s v=""/>
    <s v=""/>
    <n v="117.27"/>
    <n v="2.3454000000000002"/>
    <s v="Yes"/>
    <b v="0"/>
  </r>
  <r>
    <s v="T202508-01913"/>
    <s v="S028"/>
    <x v="5"/>
    <s v="C0054"/>
    <s v="Customer 54"/>
    <s v="P005"/>
    <s v="Product A5"/>
    <d v="2025-08-13T00:00:00"/>
    <n v="25"/>
    <n v="92.19"/>
    <n v="2304.75"/>
    <n v="0.05"/>
    <n v="0.02"/>
    <s v="A"/>
    <n v="92.19"/>
    <s v=""/>
    <s v=""/>
    <n v="2189.5124999999998"/>
    <n v="43.79025"/>
    <s v="Yes"/>
    <b v="0"/>
  </r>
  <r>
    <s v="T202508-01914"/>
    <s v="S010"/>
    <x v="23"/>
    <s v="C0166"/>
    <s v="Customer 166"/>
    <s v="P019"/>
    <s v="Product B9"/>
    <d v="2025-08-05T00:00:00"/>
    <n v="21"/>
    <n v="179.53"/>
    <n v="3770.13"/>
    <n v="0.1"/>
    <n v="0.02"/>
    <s v="B"/>
    <n v="179.53"/>
    <s v=""/>
    <s v=""/>
    <n v="3393.1170000000002"/>
    <n v="67.862340000000003"/>
    <s v="Yes"/>
    <b v="0"/>
  </r>
  <r>
    <s v="T202508-01916"/>
    <s v="S026"/>
    <x v="21"/>
    <s v="C0080"/>
    <s v="Customer 80  "/>
    <s v="P026"/>
    <s v="Product C6"/>
    <d v="2025-08-05T00:00:00"/>
    <n v="20"/>
    <n v="63.32"/>
    <n v="1266.4000000000001"/>
    <n v="0"/>
    <n v="0.02"/>
    <s v="C"/>
    <n v="63.32"/>
    <s v=""/>
    <s v=""/>
    <n v="1266.4000000000001"/>
    <n v="25.328000000000003"/>
    <s v="Yes"/>
    <b v="0"/>
  </r>
  <r>
    <s v="T202508-01917"/>
    <s v="S012"/>
    <x v="24"/>
    <s v="C0171"/>
    <s v="Customer 171"/>
    <s v="P003"/>
    <s v="Product A3"/>
    <d v="2025-08-17T00:00:00"/>
    <n v="12"/>
    <n v="123.65"/>
    <n v="1483.8"/>
    <n v="0.05"/>
    <n v="0.02"/>
    <s v="A"/>
    <n v="123.65"/>
    <s v=""/>
    <s v=""/>
    <n v="1409.61"/>
    <n v="28.1922"/>
    <s v="Yes"/>
    <b v="0"/>
  </r>
  <r>
    <s v="T202508-01918"/>
    <s v="S007"/>
    <x v="25"/>
    <s v="C0126"/>
    <s v="Customer 126"/>
    <s v="P012"/>
    <s v="Product B2"/>
    <d v="2025-08-16T00:00:00"/>
    <n v="13"/>
    <n v="120.83"/>
    <n v="1570.79"/>
    <n v="0.1"/>
    <n v="0.02"/>
    <s v="B"/>
    <n v="120.83"/>
    <s v=""/>
    <s v=""/>
    <n v="1413.711"/>
    <n v="28.27422"/>
    <s v="Yes"/>
    <b v="0"/>
  </r>
  <r>
    <s v="T202508-01919"/>
    <s v="S009"/>
    <x v="20"/>
    <s v="C0145"/>
    <s v="Customer 145"/>
    <s v="P016"/>
    <s v="Product B6"/>
    <d v="2025-08-25T00:00:00"/>
    <n v="3"/>
    <n v="176.86"/>
    <n v="530.58000000000004"/>
    <n v="0.1"/>
    <n v="0.02"/>
    <s v="B"/>
    <n v="176.86"/>
    <s v=""/>
    <s v=""/>
    <n v="477.52200000000005"/>
    <n v="9.5504400000000018"/>
    <s v="Yes"/>
    <b v="0"/>
  </r>
  <r>
    <s v="T202508-01920"/>
    <s v="S014"/>
    <x v="10"/>
    <s v="C0208"/>
    <s v="Customer 208  "/>
    <s v="P010"/>
    <s v="Product A10"/>
    <d v="2025-08-14T00:00:00"/>
    <n v="6"/>
    <n v="130.94"/>
    <n v="785.64"/>
    <n v="0.05"/>
    <n v="0.02"/>
    <s v="A"/>
    <n v="130.94"/>
    <s v=""/>
    <s v=""/>
    <n v="746.35799999999995"/>
    <n v="14.927159999999999"/>
    <s v="Yes"/>
    <b v="0"/>
  </r>
  <r>
    <s v="T202508-01921"/>
    <s v="S021"/>
    <x v="18"/>
    <s v="C0110"/>
    <s v="Customer 110"/>
    <s v="P003"/>
    <s v="Product A3"/>
    <d v="2025-08-11T00:00:00"/>
    <n v="17"/>
    <n v="123.65"/>
    <n v="2102.0500000000002"/>
    <n v="0.05"/>
    <n v="0.02"/>
    <s v="A"/>
    <n v="123.65"/>
    <s v=""/>
    <s v=""/>
    <n v="1996.9475000000002"/>
    <n v="39.938950000000006"/>
    <s v="Yes"/>
    <b v="0"/>
  </r>
  <r>
    <s v="T202508-01922"/>
    <s v="S015"/>
    <x v="26"/>
    <s v="C0174"/>
    <s v="Customer 174"/>
    <s v="P006"/>
    <s v="Product A6"/>
    <d v="2025-08-23T00:00:00"/>
    <n v="22"/>
    <n v="71.86"/>
    <n v="1580.92"/>
    <n v="0.05"/>
    <n v="0.02"/>
    <s v="A"/>
    <n v="71.86"/>
    <s v=""/>
    <s v=""/>
    <n v="1501.874"/>
    <n v="30.037480000000002"/>
    <s v="Yes"/>
    <b v="0"/>
  </r>
  <r>
    <s v="T202508-01923"/>
    <s v="S005"/>
    <x v="1"/>
    <s v="C0127"/>
    <s v="Customer 127"/>
    <s v="P014"/>
    <s v="Product B4"/>
    <d v="2025-08-17T00:00:00"/>
    <n v="21"/>
    <n v="91.13"/>
    <n v="1913.73"/>
    <n v="0.1"/>
    <n v="0.02"/>
    <s v="B"/>
    <n v="91.13"/>
    <s v=""/>
    <s v=""/>
    <n v="1722.357"/>
    <n v="34.447139999999997"/>
    <s v="Yes"/>
    <b v="0"/>
  </r>
  <r>
    <s v="T202508-01925"/>
    <s v="S026"/>
    <x v="21"/>
    <s v="C0123"/>
    <s v="Customer 123"/>
    <s v="P008"/>
    <s v="Product A8"/>
    <d v="2025-08-22T00:00:00"/>
    <n v="5"/>
    <n v="114.99"/>
    <n v="574.95000000000005"/>
    <n v="0.05"/>
    <n v="0.02"/>
    <s v="A"/>
    <n v="114.99"/>
    <s v=""/>
    <s v=""/>
    <n v="546.2025000000001"/>
    <n v="10.924050000000003"/>
    <s v="Yes"/>
    <b v="0"/>
  </r>
  <r>
    <s v="T202508-01926"/>
    <s v="S029"/>
    <x v="8"/>
    <s v="C0077"/>
    <s v="Customer 77"/>
    <s v="P023"/>
    <s v="Product C3"/>
    <d v="2025-08-14T00:00:00"/>
    <n v="17"/>
    <n v="37.18"/>
    <n v="632.05999999999995"/>
    <n v="0"/>
    <n v="0.02"/>
    <s v="C"/>
    <n v="37.18"/>
    <s v=""/>
    <s v=""/>
    <n v="632.05999999999995"/>
    <n v="12.6412"/>
    <s v="Yes"/>
    <b v="0"/>
  </r>
  <r>
    <s v="T202508-01927"/>
    <s v="S010"/>
    <x v="23"/>
    <s v="C0146"/>
    <s v="Customer 146"/>
    <s v="P002"/>
    <s v="Product A2"/>
    <d v="2025-08-30T00:00:00"/>
    <n v="3"/>
    <n v="77.5"/>
    <n v="232.5"/>
    <n v="0.05"/>
    <n v="0.02"/>
    <s v="A"/>
    <n v="77.5"/>
    <s v=""/>
    <s v=""/>
    <n v="220.875"/>
    <n v="4.4175000000000004"/>
    <s v="Yes"/>
    <b v="0"/>
  </r>
  <r>
    <s v="T202508-01928"/>
    <s v="S002"/>
    <x v="0"/>
    <s v="C0132"/>
    <s v="Customer 132  "/>
    <s v="P003"/>
    <s v="Product A3"/>
    <d v="2025-08-14T00:00:00"/>
    <n v="14"/>
    <n v="123.65"/>
    <n v="1731.1"/>
    <n v="0.05"/>
    <n v="0.02"/>
    <s v="A"/>
    <n v="123.65"/>
    <s v=""/>
    <s v=""/>
    <n v="1644.5449999999998"/>
    <n v="32.890899999999995"/>
    <s v="Yes"/>
    <b v="0"/>
  </r>
  <r>
    <s v="T202508-01929"/>
    <s v="S004"/>
    <x v="27"/>
    <s v="C0119"/>
    <s v="Customer 119"/>
    <s v="P017"/>
    <s v="Product B7"/>
    <d v="2025-08-27T00:00:00"/>
    <n v="19"/>
    <n v="144.35"/>
    <n v="2742.65"/>
    <n v="0.1"/>
    <n v="0.02"/>
    <s v="B"/>
    <n v="144.35"/>
    <s v=""/>
    <s v=""/>
    <n v="2468.3850000000002"/>
    <n v="49.367700000000006"/>
    <s v="Yes"/>
    <b v="0"/>
  </r>
  <r>
    <s v="T202508-01930"/>
    <s v="S009"/>
    <x v="20"/>
    <s v="C0091"/>
    <s v="Customer 91"/>
    <s v="P007"/>
    <s v="Product A7"/>
    <d v="2025-08-25T00:00:00"/>
    <n v="3"/>
    <n v="52.65"/>
    <n v="157.94999999999999"/>
    <n v="0.05"/>
    <n v="0.02"/>
    <s v="A"/>
    <n v="52.65"/>
    <s v=""/>
    <s v=""/>
    <n v="150.05249999999998"/>
    <n v="3.0010499999999998"/>
    <s v="Yes"/>
    <b v="0"/>
  </r>
  <r>
    <s v="T202508-01931"/>
    <s v="S017"/>
    <x v="28"/>
    <s v="C0005"/>
    <s v="Customer 5"/>
    <s v="P003"/>
    <s v="Product A3"/>
    <d v="2025-08-15T00:00:00"/>
    <n v="22"/>
    <n v="123.65"/>
    <n v="2720.3"/>
    <n v="0.05"/>
    <n v="0.02"/>
    <s v="A"/>
    <n v="123.65"/>
    <s v=""/>
    <s v=""/>
    <n v="2584.2850000000003"/>
    <n v="51.685700000000004"/>
    <s v="Yes"/>
    <b v="0"/>
  </r>
  <r>
    <s v="T202508-01932"/>
    <s v="S006"/>
    <x v="17"/>
    <s v="C0202"/>
    <s v="Customer 202"/>
    <s v="P005"/>
    <s v="Product A5"/>
    <d v="2025-08-02T00:00:00"/>
    <n v="13"/>
    <n v="92.19"/>
    <n v="1198.47"/>
    <n v="0.05"/>
    <n v="0.02"/>
    <s v="A"/>
    <n v="92.19"/>
    <s v=""/>
    <s v=""/>
    <n v="1138.5464999999999"/>
    <n v="22.77093"/>
    <s v="Yes"/>
    <b v="0"/>
  </r>
  <r>
    <s v="T202508-01933"/>
    <s v="S003"/>
    <x v="29"/>
    <s v="C0107"/>
    <s v="Customer 107"/>
    <s v="P024"/>
    <s v="Product C4"/>
    <d v="2025-08-11T00:00:00"/>
    <n v="10"/>
    <n v="39.090000000000003"/>
    <n v="390.9"/>
    <n v="0"/>
    <n v="0.02"/>
    <s v="C"/>
    <n v="39.090000000000003"/>
    <s v=""/>
    <s v=""/>
    <n v="390.9"/>
    <n v="7.8179999999999996"/>
    <s v="Yes"/>
    <b v="0"/>
  </r>
  <r>
    <s v="T202508-01934"/>
    <s v="S019"/>
    <x v="15"/>
    <s v="C0186"/>
    <s v=" Customer 186 "/>
    <s v="P012"/>
    <s v="Product B2"/>
    <d v="2025-08-15T00:00:00"/>
    <n v="22"/>
    <n v="120.83"/>
    <n v="2658.26"/>
    <n v="0.1"/>
    <n v="0.02"/>
    <s v="B"/>
    <n v="120.83"/>
    <s v=""/>
    <s v=""/>
    <n v="2392.4340000000002"/>
    <n v="47.848680000000002"/>
    <s v="Yes"/>
    <b v="0"/>
  </r>
  <r>
    <s v="T202508-01935"/>
    <s v="S020"/>
    <x v="2"/>
    <s v="C0207"/>
    <s v="Customer 207"/>
    <s v="P007"/>
    <s v="Product A7"/>
    <d v="2025-08-07T00:00:00"/>
    <n v="6"/>
    <n v="52.65"/>
    <n v="315.89999999999998"/>
    <n v="0.05"/>
    <n v="0.02"/>
    <s v="A"/>
    <n v="52.65"/>
    <s v=""/>
    <s v=""/>
    <n v="300.10499999999996"/>
    <n v="6.0020999999999995"/>
    <s v="Yes"/>
    <b v="0"/>
  </r>
  <r>
    <s v="T202508-01936"/>
    <s v="S006"/>
    <x v="17"/>
    <s v="C0021"/>
    <s v="Customer 21"/>
    <s v="P019"/>
    <s v="Product B9"/>
    <d v="2025-08-09T00:00:00"/>
    <n v="20"/>
    <n v="179.53"/>
    <n v="3590.6"/>
    <n v="0.1"/>
    <n v="0.02"/>
    <s v="B"/>
    <n v="179.53"/>
    <s v=""/>
    <s v=""/>
    <n v="3231.54"/>
    <n v="64.630799999999994"/>
    <s v="Yes"/>
    <b v="0"/>
  </r>
  <r>
    <s v="T202508-01937"/>
    <s v="S028"/>
    <x v="5"/>
    <s v="C0173"/>
    <s v="Customer 173"/>
    <s v="P003"/>
    <s v="Product A3"/>
    <d v="2025-08-01T00:00:00"/>
    <n v="18"/>
    <n v="123.65"/>
    <n v="2225.6999999999998"/>
    <n v="0.05"/>
    <n v="0.02"/>
    <s v="A"/>
    <n v="123.65"/>
    <s v=""/>
    <s v=""/>
    <n v="2114.415"/>
    <n v="42.2883"/>
    <s v="Yes"/>
    <b v="0"/>
  </r>
  <r>
    <s v="T202508-01938"/>
    <s v="S001"/>
    <x v="14"/>
    <s v="C0102"/>
    <s v="Customer 102"/>
    <s v="P003"/>
    <s v="Product A3"/>
    <d v="2025-08-21T00:00:00"/>
    <n v="6"/>
    <n v="123.65"/>
    <n v="741.9"/>
    <n v="0.05"/>
    <n v="0.02"/>
    <s v="A"/>
    <n v="123.65"/>
    <s v=""/>
    <s v=""/>
    <n v="704.80499999999995"/>
    <n v="14.0961"/>
    <s v="Yes"/>
    <b v="0"/>
  </r>
  <r>
    <s v="T202508-01939"/>
    <s v="S016"/>
    <x v="6"/>
    <s v="C0118"/>
    <s v="Customer 118"/>
    <s v="P018"/>
    <s v="Product B8"/>
    <d v="2025-08-31T00:00:00"/>
    <n v="22"/>
    <n v="125.42"/>
    <n v="2759.24"/>
    <n v="0.1"/>
    <n v="0.02"/>
    <s v="B"/>
    <n v="125.42"/>
    <s v=""/>
    <s v=""/>
    <n v="2483.3159999999998"/>
    <n v="49.666319999999999"/>
    <s v="Yes"/>
    <b v="0"/>
  </r>
  <r>
    <s v="T202508-01940"/>
    <s v="S024"/>
    <x v="12"/>
    <s v="C0155"/>
    <s v="Customer 155"/>
    <s v="P019"/>
    <s v="Product B9"/>
    <d v="2025-08-20T00:00:00"/>
    <n v="10"/>
    <n v="179.53"/>
    <n v="1795.3"/>
    <n v="0.1"/>
    <n v="0.02"/>
    <s v="B"/>
    <n v="179.53"/>
    <s v=""/>
    <s v=""/>
    <n v="1615.77"/>
    <n v="32.315399999999997"/>
    <s v="Yes"/>
    <b v="0"/>
  </r>
  <r>
    <s v="T202508-01941"/>
    <s v="S027"/>
    <x v="3"/>
    <s v="C0158"/>
    <s v=" Customer 158 "/>
    <s v="P010"/>
    <s v="Product A10"/>
    <d v="2025-08-31T00:00:00"/>
    <n v="22"/>
    <n v="130.94"/>
    <n v="2880.68"/>
    <n v="0.05"/>
    <n v="0.02"/>
    <s v="A"/>
    <n v="130.94"/>
    <s v=""/>
    <s v=""/>
    <n v="2736.6459999999997"/>
    <n v="54.732919999999993"/>
    <s v="Yes"/>
    <b v="0"/>
  </r>
  <r>
    <s v="T202508-01942"/>
    <s v="S023"/>
    <x v="7"/>
    <s v="C0173"/>
    <s v="Customer 173"/>
    <s v="P010"/>
    <s v="Product A10"/>
    <d v="2025-08-03T00:00:00"/>
    <n v="10"/>
    <n v="130.94"/>
    <n v="1309.4000000000001"/>
    <n v="0.05"/>
    <n v="0.02"/>
    <s v="A"/>
    <n v="130.94"/>
    <s v=""/>
    <s v=""/>
    <n v="1243.93"/>
    <n v="24.878600000000002"/>
    <s v="Yes"/>
    <b v="0"/>
  </r>
  <r>
    <s v="T202508-01943"/>
    <s v="S005"/>
    <x v="1"/>
    <s v="C0035"/>
    <s v="Customer 35"/>
    <s v="P001"/>
    <s v="Product A1"/>
    <d v="2025-08-27T00:00:00"/>
    <n v="4"/>
    <n v="113.94"/>
    <n v="455.76"/>
    <n v="0.05"/>
    <n v="0.02"/>
    <s v="A"/>
    <n v="113.94"/>
    <s v=""/>
    <s v=""/>
    <n v="432.97199999999998"/>
    <n v="8.65944"/>
    <s v="Yes"/>
    <b v="0"/>
  </r>
  <r>
    <s v="T202508-01944"/>
    <s v="S001"/>
    <x v="14"/>
    <s v="C0179"/>
    <s v=" Customer 179 "/>
    <s v="P029"/>
    <s v="Product C9"/>
    <d v="2025-08-07T00:00:00"/>
    <n v="1"/>
    <n v="45.4"/>
    <n v="45.4"/>
    <n v="0"/>
    <n v="0.02"/>
    <s v="C"/>
    <n v="45.4"/>
    <s v=""/>
    <s v=""/>
    <n v="45.4"/>
    <n v="0.90800000000000003"/>
    <s v="Yes"/>
    <b v="0"/>
  </r>
  <r>
    <s v="T202508-01945"/>
    <s v="S016"/>
    <x v="6"/>
    <s v="C0167"/>
    <s v=" Customer 167 "/>
    <s v="P004"/>
    <s v="Product A4"/>
    <d v="2025-08-14T00:00:00"/>
    <n v="8"/>
    <n v="139.22"/>
    <n v="1113.76"/>
    <n v="0.05"/>
    <n v="0.02"/>
    <s v="A"/>
    <n v="139.22"/>
    <s v=""/>
    <s v=""/>
    <n v="1058.0719999999999"/>
    <n v="21.161439999999999"/>
    <s v="Yes"/>
    <b v="0"/>
  </r>
  <r>
    <s v="T202508-01946"/>
    <s v="S027"/>
    <x v="3"/>
    <s v="C0161"/>
    <s v="Customer 161"/>
    <s v="P023"/>
    <s v="Product C3"/>
    <d v="2025-08-07T00:00:00"/>
    <n v="18"/>
    <n v="37.18"/>
    <n v="669.24"/>
    <n v="0"/>
    <n v="0.02"/>
    <s v="C"/>
    <n v="37.18"/>
    <s v=""/>
    <s v=""/>
    <n v="669.24"/>
    <n v="13.3848"/>
    <s v="Yes"/>
    <b v="0"/>
  </r>
  <r>
    <s v="T202508-01947"/>
    <s v="S003"/>
    <x v="29"/>
    <s v="C0078"/>
    <s v="Customer 78"/>
    <s v="P020"/>
    <s v="Product B10"/>
    <d v="2025-08-16T00:00:00"/>
    <n v="5"/>
    <n v="183.4"/>
    <n v="917"/>
    <n v="0.1"/>
    <n v="0.02"/>
    <s v="B"/>
    <n v="183.4"/>
    <s v=""/>
    <s v=""/>
    <n v="825.3"/>
    <n v="16.506"/>
    <s v="Yes"/>
    <b v="0"/>
  </r>
  <r>
    <s v="T202508-01948"/>
    <s v="S014"/>
    <x v="10"/>
    <s v="C0006"/>
    <s v="Customer 6"/>
    <s v="P003"/>
    <s v="Product A3"/>
    <d v="2025-08-24T00:00:00"/>
    <n v="5"/>
    <n v="123.65"/>
    <n v="618.25"/>
    <n v="0.05"/>
    <n v="0.02"/>
    <s v="A"/>
    <n v="123.65"/>
    <s v=""/>
    <s v=""/>
    <n v="587.33749999999998"/>
    <n v="11.74675"/>
    <s v="Yes"/>
    <b v="0"/>
  </r>
  <r>
    <s v="T202508-01950"/>
    <s v="S028"/>
    <x v="5"/>
    <s v="C0116"/>
    <s v="Customer 116"/>
    <s v="P015"/>
    <s v="Product B5"/>
    <d v="2025-08-10T00:00:00"/>
    <n v="7"/>
    <n v="181.7"/>
    <n v="1271.9000000000001"/>
    <n v="0.13"/>
    <n v="0.02"/>
    <s v="B"/>
    <n v="181.7"/>
    <s v="Rebate_Error"/>
    <s v=""/>
    <n v="1106.5530000000001"/>
    <n v="22.131060000000002"/>
    <s v="Yes"/>
    <b v="1"/>
  </r>
  <r>
    <s v="T202508-01951"/>
    <s v="S019"/>
    <x v="15"/>
    <s v="C0213"/>
    <s v="Customer 213"/>
    <s v="P022"/>
    <s v="Product C2"/>
    <d v="2025-08-11T00:00:00"/>
    <n v="2"/>
    <n v="50.51"/>
    <n v="101.02"/>
    <n v="0"/>
    <n v="0.02"/>
    <s v="C"/>
    <n v="50.51"/>
    <s v=""/>
    <s v=""/>
    <n v="101.02"/>
    <n v="2.0204"/>
    <s v="Yes"/>
    <b v="0"/>
  </r>
  <r>
    <s v="T202508-01952"/>
    <s v="S001"/>
    <x v="14"/>
    <s v="C0027"/>
    <s v="Customer 27"/>
    <s v="P016"/>
    <s v="Product B6"/>
    <d v="2025-08-14T00:00:00"/>
    <n v="23"/>
    <n v="176.86"/>
    <n v="4067.78"/>
    <n v="0.12"/>
    <n v="0.02"/>
    <s v="B"/>
    <n v="176.86"/>
    <s v="Rebate_Error"/>
    <s v=""/>
    <n v="3579.6464000000001"/>
    <n v="71.592928000000001"/>
    <s v="Yes"/>
    <b v="1"/>
  </r>
  <r>
    <s v="T202508-01953"/>
    <s v="S014"/>
    <x v="10"/>
    <s v="C0218"/>
    <s v="Customer 218"/>
    <s v="P013"/>
    <s v="Product B3"/>
    <d v="2025-08-20T00:00:00"/>
    <n v="19"/>
    <n v="194.87"/>
    <n v="3702.53"/>
    <n v="0.1"/>
    <n v="0.02"/>
    <s v="B"/>
    <n v="194.87"/>
    <s v=""/>
    <s v=""/>
    <n v="3332.277"/>
    <n v="66.645539999999997"/>
    <s v="Yes"/>
    <b v="0"/>
  </r>
  <r>
    <s v="T202508-01954"/>
    <s v="S024"/>
    <x v="12"/>
    <s v="C0142"/>
    <s v="Customer 142"/>
    <s v="P030"/>
    <s v="Product C10"/>
    <d v="2025-08-16T00:00:00"/>
    <n v="2"/>
    <n v="44.71"/>
    <n v="89.42"/>
    <n v="0"/>
    <n v="0.02"/>
    <s v="C"/>
    <n v="44.71"/>
    <s v=""/>
    <s v=""/>
    <n v="89.42"/>
    <n v="1.7884"/>
    <s v="Yes"/>
    <b v="0"/>
  </r>
  <r>
    <s v="T202508-01955"/>
    <s v="S013"/>
    <x v="9"/>
    <s v="C0125"/>
    <s v="Customer 125"/>
    <s v="P013"/>
    <s v="Product B3"/>
    <d v="2025-08-20T00:00:00"/>
    <n v="24"/>
    <n v="194.87"/>
    <n v="4676.88"/>
    <n v="0.1"/>
    <n v="0.02"/>
    <s v="B"/>
    <n v="194.87"/>
    <s v=""/>
    <s v=""/>
    <n v="4209.192"/>
    <n v="84.183840000000004"/>
    <s v="Yes"/>
    <b v="0"/>
  </r>
  <r>
    <s v="T202508-01956"/>
    <s v="S030"/>
    <x v="4"/>
    <s v="C0174"/>
    <s v="Customer 174"/>
    <s v="P026"/>
    <s v="Product C6"/>
    <d v="2025-08-08T00:00:00"/>
    <n v="16"/>
    <n v="63.32"/>
    <n v="1013.12"/>
    <n v="0"/>
    <n v="0.02"/>
    <s v="C"/>
    <n v="63.32"/>
    <s v=""/>
    <s v=""/>
    <n v="1013.12"/>
    <n v="20.2624"/>
    <s v="Yes"/>
    <b v="0"/>
  </r>
  <r>
    <s v="T202508-01957"/>
    <s v="S023"/>
    <x v="7"/>
    <s v="C0016"/>
    <s v="Customer 16"/>
    <s v="P014"/>
    <s v="Product B4"/>
    <d v="2025-08-19T00:00:00"/>
    <n v="14"/>
    <n v="91.13"/>
    <n v="1275.82"/>
    <n v="0.1"/>
    <n v="0.02"/>
    <s v="B"/>
    <n v="91.13"/>
    <s v=""/>
    <s v=""/>
    <n v="1148.2379999999998"/>
    <n v="22.964759999999998"/>
    <s v="Yes"/>
    <b v="0"/>
  </r>
  <r>
    <s v="T202508-01958"/>
    <s v="S011"/>
    <x v="16"/>
    <s v="C0142"/>
    <s v="Customer 142"/>
    <s v="P002"/>
    <s v="Product A2"/>
    <d v="2025-08-14T00:00:00"/>
    <n v="21"/>
    <n v="77.5"/>
    <n v="1627.5"/>
    <n v="0.05"/>
    <n v="0.02"/>
    <s v="A"/>
    <n v="77.5"/>
    <s v=""/>
    <s v=""/>
    <n v="1546.125"/>
    <n v="30.922499999999999"/>
    <s v="Yes"/>
    <b v="0"/>
  </r>
  <r>
    <s v="T202508-01959"/>
    <s v="S029"/>
    <x v="8"/>
    <s v="C0122"/>
    <s v="Customer 122"/>
    <s v="P003"/>
    <s v="Product A3"/>
    <d v="2025-08-31T00:00:00"/>
    <n v="20"/>
    <n v="123.65"/>
    <n v="2473"/>
    <n v="0.05"/>
    <n v="0.02"/>
    <s v="A"/>
    <n v="123.65"/>
    <s v=""/>
    <s v=""/>
    <n v="2349.35"/>
    <n v="46.987000000000002"/>
    <s v="Yes"/>
    <b v="0"/>
  </r>
  <r>
    <s v="T202508-01960"/>
    <s v="S021"/>
    <x v="18"/>
    <s v="C0089"/>
    <s v="Customer 89"/>
    <s v="P012"/>
    <s v="Product B2"/>
    <d v="2025-08-01T00:00:00"/>
    <n v="14"/>
    <n v="120.83"/>
    <n v="1691.62"/>
    <n v="0.1"/>
    <n v="0.02"/>
    <s v="B"/>
    <n v="120.83"/>
    <s v=""/>
    <s v=""/>
    <n v="1522.4579999999999"/>
    <n v="30.449159999999999"/>
    <s v="Yes"/>
    <b v="0"/>
  </r>
  <r>
    <s v="T202508-01961"/>
    <s v="S006"/>
    <x v="17"/>
    <s v="C0074"/>
    <s v="Customer 74"/>
    <s v="P019"/>
    <s v="Product B9"/>
    <d v="2025-08-12T00:00:00"/>
    <n v="16"/>
    <n v="179.53"/>
    <n v="2872.48"/>
    <n v="0.1"/>
    <n v="0.02"/>
    <s v="B"/>
    <n v="179.53"/>
    <s v=""/>
    <s v=""/>
    <n v="2585.232"/>
    <n v="51.704639999999998"/>
    <s v="Yes"/>
    <b v="0"/>
  </r>
  <r>
    <s v="T202508-01962"/>
    <s v="S015"/>
    <x v="26"/>
    <s v="C0060"/>
    <s v="Customer 60"/>
    <s v="P013"/>
    <s v="Product B3"/>
    <d v="2025-08-30T00:00:00"/>
    <n v="19"/>
    <n v="169.49"/>
    <n v="3220.31"/>
    <n v="0.1"/>
    <n v="0.02"/>
    <s v="B"/>
    <n v="194.87"/>
    <s v=""/>
    <s v=""/>
    <n v="2898.279"/>
    <n v="57.965580000000003"/>
    <s v="Yes"/>
    <b v="0"/>
  </r>
  <r>
    <s v="T202508-01963"/>
    <s v="S022"/>
    <x v="19"/>
    <s v="C0087"/>
    <s v="Customer 87"/>
    <s v="P027"/>
    <s v="Product C7"/>
    <d v="2025-08-22T00:00:00"/>
    <n v="23"/>
    <n v="54.03"/>
    <n v="1242.69"/>
    <n v="0"/>
    <n v="0.02"/>
    <s v="C"/>
    <n v="54.03"/>
    <s v=""/>
    <s v=""/>
    <n v="1242.69"/>
    <n v="24.853800000000003"/>
    <s v="Yes"/>
    <b v="0"/>
  </r>
  <r>
    <s v="T202508-01964"/>
    <s v="S015"/>
    <x v="26"/>
    <s v="C0034"/>
    <s v="Customer 34"/>
    <s v="P025"/>
    <s v="Product C5"/>
    <d v="2025-08-23T00:00:00"/>
    <n v="24"/>
    <n v="87.21"/>
    <n v="2093.04"/>
    <n v="0"/>
    <n v="0.02"/>
    <s v="C"/>
    <n v="87.21"/>
    <s v=""/>
    <s v=""/>
    <n v="2093.04"/>
    <n v="41.860799999999998"/>
    <s v="Yes"/>
    <b v="0"/>
  </r>
  <r>
    <s v="T202508-01965"/>
    <s v="S013"/>
    <x v="9"/>
    <s v="C0107"/>
    <s v="Customer 107"/>
    <s v="P022"/>
    <s v="Product C2"/>
    <d v="2025-08-21T00:00:00"/>
    <n v="22"/>
    <n v="50.51"/>
    <n v="1111.22"/>
    <n v="0"/>
    <n v="0.02"/>
    <s v="C"/>
    <n v="50.51"/>
    <s v=""/>
    <s v=""/>
    <n v="1111.22"/>
    <n v="22.224399999999999"/>
    <s v="Yes"/>
    <b v="0"/>
  </r>
  <r>
    <s v="T202508-01966"/>
    <s v="S024"/>
    <x v="12"/>
    <s v="C0093"/>
    <s v="Customer 93"/>
    <s v="P020"/>
    <s v="Product B10"/>
    <d v="2025-08-20T00:00:00"/>
    <n v="6"/>
    <n v="183.4"/>
    <n v="1100.4000000000001"/>
    <n v="0.1"/>
    <n v="0.02"/>
    <s v="B"/>
    <n v="183.4"/>
    <s v=""/>
    <s v=""/>
    <n v="990.36000000000013"/>
    <n v="19.807200000000002"/>
    <s v="Yes"/>
    <b v="0"/>
  </r>
  <r>
    <s v="T202508-01967"/>
    <s v="S007"/>
    <x v="25"/>
    <s v="C0073"/>
    <s v="Customer 73"/>
    <s v="P018"/>
    <s v="Product B8"/>
    <s v="08-22-25"/>
    <n v="3"/>
    <n v="125.42"/>
    <n v="376.26"/>
    <n v="0.1"/>
    <n v="0.02"/>
    <s v="B"/>
    <n v="125.42"/>
    <s v=""/>
    <s v=""/>
    <n v="338.63400000000001"/>
    <n v="6.7726800000000003"/>
    <s v="Yes"/>
    <b v="0"/>
  </r>
  <r>
    <s v="T202508-01968"/>
    <s v="S016"/>
    <x v="6"/>
    <s v="C0034"/>
    <s v="Customer 34"/>
    <s v="P005"/>
    <s v="Product A5"/>
    <d v="2025-08-20T00:00:00"/>
    <n v="6"/>
    <n v="74.83"/>
    <n v="448.98"/>
    <n v="0.05"/>
    <n v="0.02"/>
    <s v="A"/>
    <n v="92.19"/>
    <s v=""/>
    <s v=""/>
    <n v="426.53100000000001"/>
    <n v="8.5306200000000008"/>
    <s v="Yes"/>
    <b v="0"/>
  </r>
  <r>
    <s v="T202508-01969"/>
    <s v="S016"/>
    <x v="6"/>
    <s v="C0026"/>
    <s v="Customer 26"/>
    <s v="P020"/>
    <s v="Product B10"/>
    <d v="2025-08-10T00:00:00"/>
    <n v="16"/>
    <n v="183.4"/>
    <n v="2934.4"/>
    <n v="0.1"/>
    <n v="0.02"/>
    <s v="B"/>
    <n v="183.4"/>
    <s v=""/>
    <s v=""/>
    <n v="2640.96"/>
    <n v="52.819200000000002"/>
    <s v="Yes"/>
    <b v="0"/>
  </r>
  <r>
    <s v="T202508-01971"/>
    <s v="S029"/>
    <x v="8"/>
    <s v="C0067"/>
    <s v="Customer 67"/>
    <s v="P009"/>
    <s v="Product A9"/>
    <d v="2025-08-06T00:00:00"/>
    <n v="6"/>
    <n v="72.040000000000006"/>
    <n v="432.24"/>
    <n v="0.05"/>
    <n v="0.02"/>
    <s v="A"/>
    <n v="72.040000000000006"/>
    <s v=""/>
    <s v=""/>
    <n v="410.62799999999999"/>
    <n v="8.2125599999999999"/>
    <s v="Yes"/>
    <b v="0"/>
  </r>
  <r>
    <s v="T202508-01973"/>
    <s v="S014"/>
    <x v="10"/>
    <s v="C0030"/>
    <s v="Customer 30"/>
    <s v="P016"/>
    <s v="Product B6"/>
    <d v="2025-08-18T00:00:00"/>
    <n v="4"/>
    <n v="176.86"/>
    <n v="707.44"/>
    <n v="0.1"/>
    <n v="0.02"/>
    <s v="B"/>
    <n v="176.86"/>
    <s v=""/>
    <s v=""/>
    <n v="636.69600000000003"/>
    <n v="12.733920000000001"/>
    <s v="Yes"/>
    <b v="0"/>
  </r>
  <r>
    <s v="T202508-01974"/>
    <s v="S008"/>
    <x v="13"/>
    <s v="C0125"/>
    <s v="Customer 125"/>
    <s v="P007"/>
    <s v="Product A7"/>
    <s v="08-26-25"/>
    <n v="11"/>
    <n v="52.65"/>
    <n v="579.15"/>
    <n v="0.05"/>
    <n v="0.02"/>
    <s v="A"/>
    <n v="52.65"/>
    <s v=""/>
    <s v=""/>
    <n v="550.1925"/>
    <n v="11.00385"/>
    <s v="Yes"/>
    <b v="0"/>
  </r>
  <r>
    <s v="T202508-01975"/>
    <s v="S012"/>
    <x v="24"/>
    <s v="C0197"/>
    <s v="Customer 197"/>
    <s v="P002"/>
    <s v="Product A2"/>
    <d v="2025-08-09T00:00:00"/>
    <n v="18"/>
    <n v="77.5"/>
    <n v="1395"/>
    <n v="0.05"/>
    <n v="0.02"/>
    <s v="A"/>
    <n v="77.5"/>
    <s v=""/>
    <s v=""/>
    <n v="1325.25"/>
    <n v="26.504999999999999"/>
    <s v="Yes"/>
    <b v="0"/>
  </r>
  <r>
    <s v="T202508-01976"/>
    <s v="S029"/>
    <x v="8"/>
    <s v="C0039"/>
    <s v="Customer 39"/>
    <s v="P023"/>
    <s v="Product C3"/>
    <d v="2025-08-20T00:00:00"/>
    <n v="17"/>
    <n v="37.18"/>
    <n v="632.05999999999995"/>
    <n v="0.02"/>
    <n v="0.02"/>
    <s v="C"/>
    <n v="37.18"/>
    <s v="Rebate_Error"/>
    <s v=""/>
    <n v="619.41879999999992"/>
    <n v="12.388375999999999"/>
    <s v="Yes"/>
    <b v="1"/>
  </r>
  <r>
    <s v="T202508-01977"/>
    <s v="S022"/>
    <x v="19"/>
    <s v="C0027"/>
    <s v="Customer 27"/>
    <s v="P018"/>
    <s v="Product B8"/>
    <d v="2025-08-26T00:00:00"/>
    <n v="15"/>
    <n v="125.42"/>
    <n v="1881.3"/>
    <n v="0.1"/>
    <n v="0.02"/>
    <s v="B"/>
    <n v="125.42"/>
    <s v=""/>
    <s v=""/>
    <n v="1693.17"/>
    <n v="33.863399999999999"/>
    <s v="Yes"/>
    <b v="0"/>
  </r>
  <r>
    <s v="T202508-01978"/>
    <s v="S015"/>
    <x v="26"/>
    <s v="C0216"/>
    <s v="Customer 216"/>
    <s v="P019"/>
    <s v="Product B9"/>
    <d v="2025-08-26T00:00:00"/>
    <n v="4"/>
    <n v="179.53"/>
    <n v="718.12"/>
    <n v="0.1"/>
    <n v="0.02"/>
    <s v="B"/>
    <n v="179.53"/>
    <s v=""/>
    <s v=""/>
    <n v="646.30799999999999"/>
    <n v="12.926159999999999"/>
    <s v="Yes"/>
    <b v="0"/>
  </r>
  <r>
    <s v="T202508-01979"/>
    <s v="S020"/>
    <x v="2"/>
    <s v="C0157"/>
    <s v="Customer 157"/>
    <s v="P020"/>
    <s v="Product B10"/>
    <d v="2025-08-27T00:00:00"/>
    <n v="4"/>
    <n v="183.4"/>
    <n v="733.6"/>
    <n v="0.1"/>
    <n v="0.02"/>
    <s v="B"/>
    <n v="183.4"/>
    <s v=""/>
    <s v=""/>
    <n v="660.24"/>
    <n v="13.204800000000001"/>
    <s v="Yes"/>
    <b v="0"/>
  </r>
  <r>
    <s v="T202508-01980"/>
    <s v="S018"/>
    <x v="22"/>
    <s v="C0011"/>
    <s v="Customer 11  "/>
    <s v="P013"/>
    <s v="Product B3"/>
    <d v="2025-08-21T00:00:00"/>
    <n v="6"/>
    <n v="194.87"/>
    <n v="1169.22"/>
    <n v="0.1"/>
    <n v="0.02"/>
    <s v="B"/>
    <n v="194.87"/>
    <s v=""/>
    <s v=""/>
    <n v="1052.298"/>
    <n v="21.045960000000001"/>
    <s v="Yes"/>
    <b v="0"/>
  </r>
  <r>
    <s v="T202508-01981"/>
    <s v="S004"/>
    <x v="27"/>
    <s v="C0053"/>
    <s v="Customer 53"/>
    <s v="P026"/>
    <s v="Product C6"/>
    <d v="2025-08-24T00:00:00"/>
    <n v="6"/>
    <n v="63.32"/>
    <n v="379.92"/>
    <n v="0"/>
    <n v="0.02"/>
    <s v="C"/>
    <n v="63.32"/>
    <s v=""/>
    <s v=""/>
    <n v="379.92"/>
    <n v="7.5984000000000007"/>
    <s v="Yes"/>
    <b v="0"/>
  </r>
  <r>
    <s v="T202508-01982"/>
    <s v="S010"/>
    <x v="23"/>
    <s v="C0182"/>
    <s v="Customer 182"/>
    <s v="P012"/>
    <s v="Product B2"/>
    <s v="08-16-25"/>
    <n v="17"/>
    <n v="120.83"/>
    <n v="2054.11"/>
    <n v="0.1"/>
    <n v="0.02"/>
    <s v="B"/>
    <n v="120.83"/>
    <s v=""/>
    <s v=""/>
    <n v="1848.6990000000001"/>
    <n v="36.973980000000005"/>
    <s v="Yes"/>
    <b v="0"/>
  </r>
  <r>
    <s v="T202508-01983"/>
    <s v="S024"/>
    <x v="12"/>
    <s v="C0026"/>
    <s v="Customer 26"/>
    <s v="P004"/>
    <s v="Product A4"/>
    <d v="2025-08-11T00:00:00"/>
    <n v="12"/>
    <n v="139.22"/>
    <n v="1670.64"/>
    <n v="0.05"/>
    <n v="0.02"/>
    <s v="A"/>
    <n v="139.22"/>
    <s v=""/>
    <s v=""/>
    <n v="1587.1080000000002"/>
    <n v="31.742160000000005"/>
    <s v="Yes"/>
    <b v="0"/>
  </r>
  <r>
    <s v="T202508-01984"/>
    <s v="S027"/>
    <x v="3"/>
    <s v="C0036"/>
    <s v="Customer 36"/>
    <s v="P004"/>
    <s v="Product A4"/>
    <d v="2025-08-15T00:00:00"/>
    <n v="7"/>
    <n v="139.22"/>
    <n v="974.54"/>
    <n v="0.08"/>
    <n v="0.02"/>
    <s v="A"/>
    <n v="139.22"/>
    <s v="Rebate_Error"/>
    <s v=""/>
    <n v="896.57679999999993"/>
    <n v="17.931535999999998"/>
    <s v="Yes"/>
    <b v="1"/>
  </r>
  <r>
    <s v="T202508-01985"/>
    <s v="S014"/>
    <x v="10"/>
    <s v="C0197"/>
    <s v="Customer 197"/>
    <s v="P020"/>
    <s v="Product B10"/>
    <s v="08-27-25"/>
    <n v="8"/>
    <n v="183.4"/>
    <n v="1467.2"/>
    <n v="0.1"/>
    <n v="0.02"/>
    <s v="B"/>
    <n v="183.4"/>
    <s v=""/>
    <s v=""/>
    <n v="1320.48"/>
    <n v="26.409600000000001"/>
    <s v="Yes"/>
    <b v="0"/>
  </r>
  <r>
    <s v="T202508-01986"/>
    <s v="S026"/>
    <x v="21"/>
    <s v="C0122"/>
    <s v="Customer 122"/>
    <s v="P009"/>
    <s v="Product A9"/>
    <d v="2025-08-06T00:00:00"/>
    <n v="17"/>
    <n v="72.040000000000006"/>
    <n v="1224.68"/>
    <n v="0.05"/>
    <n v="0.02"/>
    <s v="A"/>
    <n v="72.040000000000006"/>
    <s v=""/>
    <s v=""/>
    <n v="1163.4460000000001"/>
    <n v="23.268920000000005"/>
    <s v="Yes"/>
    <b v="0"/>
  </r>
  <r>
    <s v="T202508-01987"/>
    <s v="S003"/>
    <x v="29"/>
    <s v="C0069"/>
    <s v="Customer 69"/>
    <s v="P010"/>
    <s v="Product A10"/>
    <d v="2025-08-14T00:00:00"/>
    <n v="25"/>
    <n v="130.94"/>
    <n v="3273.5"/>
    <n v="0.05"/>
    <n v="0.02"/>
    <s v="A"/>
    <n v="130.94"/>
    <s v=""/>
    <s v=""/>
    <n v="3109.8249999999998"/>
    <n v="62.1965"/>
    <s v="Yes"/>
    <b v="0"/>
  </r>
  <r>
    <s v="T202508-01988"/>
    <s v="S012"/>
    <x v="24"/>
    <s v="C0162"/>
    <s v="Customer 162"/>
    <s v="P017"/>
    <s v="Product B7"/>
    <d v="2025-08-25T00:00:00"/>
    <n v="5"/>
    <n v="144.35"/>
    <n v="721.75"/>
    <n v="0.1"/>
    <n v="0.02"/>
    <s v="B"/>
    <n v="144.35"/>
    <s v=""/>
    <s v=""/>
    <n v="649.57500000000005"/>
    <n v="12.991500000000002"/>
    <s v="Yes"/>
    <b v="0"/>
  </r>
  <r>
    <s v="T202508-01989"/>
    <s v="S025"/>
    <x v="11"/>
    <s v="C0136"/>
    <s v="Customer 136"/>
    <s v="P011"/>
    <s v="Product B1"/>
    <d v="2025-08-05T00:00:00"/>
    <n v="8"/>
    <n v="176.7"/>
    <n v="1413.6"/>
    <n v="0.1"/>
    <n v="0.02"/>
    <s v="B"/>
    <n v="176.7"/>
    <s v=""/>
    <s v=""/>
    <n v="1272.24"/>
    <n v="25.444800000000001"/>
    <s v="Yes"/>
    <b v="0"/>
  </r>
  <r>
    <s v="T202508-01990"/>
    <s v="S026"/>
    <x v="21"/>
    <s v="C0110"/>
    <s v="Customer 110"/>
    <s v="P011"/>
    <s v="Product B1"/>
    <d v="2025-08-29T00:00:00"/>
    <n v="14"/>
    <n v="176.7"/>
    <n v="2473.8000000000002"/>
    <n v="0.1"/>
    <n v="0.02"/>
    <s v="B"/>
    <n v="176.7"/>
    <s v=""/>
    <s v=""/>
    <n v="2226.42"/>
    <n v="44.528400000000005"/>
    <s v="Yes"/>
    <b v="0"/>
  </r>
  <r>
    <s v="T202508-01991"/>
    <s v="S015"/>
    <x v="26"/>
    <s v="C0219"/>
    <s v="Customer 219"/>
    <s v="P013"/>
    <s v="Product B3"/>
    <d v="2025-08-12T00:00:00"/>
    <n v="22"/>
    <n v="194.87"/>
    <n v="4287.1400000000003"/>
    <n v="0.1"/>
    <n v="0.02"/>
    <s v="B"/>
    <n v="194.87"/>
    <s v=""/>
    <s v=""/>
    <n v="3858.4260000000004"/>
    <n v="77.168520000000015"/>
    <s v="Yes"/>
    <b v="0"/>
  </r>
  <r>
    <s v="T202508-01992"/>
    <s v="S001"/>
    <x v="14"/>
    <s v="C0114"/>
    <s v="Customer 114"/>
    <s v="P004"/>
    <s v="Product A4"/>
    <d v="2025-08-23T00:00:00"/>
    <n v="1"/>
    <n v="139.22"/>
    <n v="139.22"/>
    <n v="0.05"/>
    <n v="0.02"/>
    <s v="A"/>
    <n v="139.22"/>
    <s v=""/>
    <s v=""/>
    <n v="132.25899999999999"/>
    <n v="2.6451799999999999"/>
    <s v="Yes"/>
    <b v="0"/>
  </r>
  <r>
    <s v="T202508-01993"/>
    <s v="S026"/>
    <x v="21"/>
    <s v="C0133"/>
    <s v="Customer 133"/>
    <s v="P028"/>
    <s v="Product C8"/>
    <d v="2025-08-11T00:00:00"/>
    <n v="3"/>
    <n v="88.32"/>
    <n v="264.95999999999998"/>
    <n v="0"/>
    <n v="0.02"/>
    <s v="C"/>
    <n v="88.32"/>
    <s v=""/>
    <s v=""/>
    <n v="264.95999999999998"/>
    <n v="5.2991999999999999"/>
    <s v="Yes"/>
    <b v="0"/>
  </r>
  <r>
    <s v="T202508-01994"/>
    <s v="S011"/>
    <x v="16"/>
    <s v="C0103"/>
    <s v="Customer 103"/>
    <s v="P030"/>
    <s v="Product C10"/>
    <d v="2025-08-14T00:00:00"/>
    <n v="6"/>
    <n v="44.71"/>
    <n v="268.26"/>
    <n v="0"/>
    <n v="0.02"/>
    <s v="C"/>
    <n v="44.71"/>
    <s v=""/>
    <s v=""/>
    <n v="268.26"/>
    <n v="5.3651999999999997"/>
    <s v="Yes"/>
    <b v="0"/>
  </r>
  <r>
    <s v="T202508-01995"/>
    <s v="S002"/>
    <x v="0"/>
    <s v="C0101"/>
    <s v="Customer 101"/>
    <s v="P019"/>
    <s v="Product B9"/>
    <d v="2025-08-30T00:00:00"/>
    <n v="22"/>
    <n v="179.53"/>
    <n v="3949.66"/>
    <n v="0.1"/>
    <n v="0.02"/>
    <s v="B"/>
    <n v="179.53"/>
    <s v=""/>
    <s v=""/>
    <n v="3554.694"/>
    <n v="71.093879999999999"/>
    <s v="Yes"/>
    <b v="0"/>
  </r>
  <r>
    <s v="T202508-01996"/>
    <s v="S021"/>
    <x v="18"/>
    <s v="C0039"/>
    <s v="Customer 39"/>
    <s v="P026"/>
    <s v="Product C6"/>
    <d v="2025-08-21T00:00:00"/>
    <n v="2"/>
    <n v="63.32"/>
    <n v="126.64"/>
    <n v="0"/>
    <n v="0.02"/>
    <s v="C"/>
    <n v="63.32"/>
    <s v=""/>
    <s v=""/>
    <n v="126.64"/>
    <n v="2.5327999999999999"/>
    <s v="Yes"/>
    <b v="0"/>
  </r>
  <r>
    <s v="T202508-01997"/>
    <s v="S023"/>
    <x v="7"/>
    <s v="C0205"/>
    <s v="Customer 205"/>
    <s v="P017"/>
    <s v="Product B7"/>
    <d v="2025-08-10T00:00:00"/>
    <n v="17"/>
    <n v="144.35"/>
    <n v="2453.9499999999998"/>
    <n v="0.1"/>
    <n v="0.02"/>
    <s v="B"/>
    <n v="144.35"/>
    <s v=""/>
    <s v=""/>
    <n v="2208.5549999999998"/>
    <n v="44.171099999999996"/>
    <s v="Yes"/>
    <b v="0"/>
  </r>
  <r>
    <s v="T202508-01998"/>
    <s v="S014"/>
    <x v="10"/>
    <s v="C0103"/>
    <s v="Customer 103"/>
    <s v="P025"/>
    <s v="Product C5"/>
    <d v="2025-08-18T00:00:00"/>
    <n v="23"/>
    <n v="87.21"/>
    <n v="2005.83"/>
    <n v="0"/>
    <n v="0.02"/>
    <s v="C"/>
    <n v="87.21"/>
    <s v=""/>
    <s v=""/>
    <n v="2005.83"/>
    <n v="40.116599999999998"/>
    <s v="Yes"/>
    <b v="0"/>
  </r>
  <r>
    <s v="T202508-01999"/>
    <s v="S028"/>
    <x v="5"/>
    <s v="C0078"/>
    <s v="Customer 78"/>
    <s v="P019"/>
    <s v="Product B9"/>
    <d v="2025-08-30T00:00:00"/>
    <n v="11"/>
    <n v="179.53"/>
    <n v="1974.83"/>
    <n v="0.1"/>
    <n v="0.02"/>
    <s v="B"/>
    <n v="179.53"/>
    <s v=""/>
    <s v=""/>
    <n v="1777.347"/>
    <n v="35.546939999999999"/>
    <s v="Yes"/>
    <b v="0"/>
  </r>
  <r>
    <s v="T202508-02000"/>
    <s v="S012"/>
    <x v="24"/>
    <s v="C0003"/>
    <s v="Customer 3"/>
    <s v="P022"/>
    <s v="Product C2"/>
    <d v="2025-08-20T00:00:00"/>
    <n v="17"/>
    <n v="50.51"/>
    <n v="858.67"/>
    <n v="0"/>
    <n v="0.02"/>
    <s v="C"/>
    <n v="50.51"/>
    <s v=""/>
    <s v=""/>
    <n v="858.67"/>
    <n v="17.173400000000001"/>
    <s v="Yes"/>
    <b v="0"/>
  </r>
  <r>
    <s v="T202508-01035-VAR"/>
    <s v="S004"/>
    <x v="27"/>
    <s v="C0011"/>
    <s v="Customer 11"/>
    <s v="P001"/>
    <s v="Product A1"/>
    <d v="2025-08-12T00:00:00"/>
    <n v="20"/>
    <n v="113.94"/>
    <n v="2278.8000000000002"/>
    <n v="0.05"/>
    <n v="0.02"/>
    <s v="A"/>
    <n v="113.94"/>
    <s v=""/>
    <s v=""/>
    <n v="2164.86"/>
    <n v="43.297200000000004"/>
    <s v="No"/>
    <b v="1"/>
  </r>
  <r>
    <s v="T202508-00227-VAR"/>
    <s v="S017"/>
    <x v="28"/>
    <s v="C0171"/>
    <s v="Customer 171"/>
    <s v="P008"/>
    <s v="Product A8"/>
    <d v="2025-08-12T00:00:00"/>
    <n v="8"/>
    <n v="109.24"/>
    <n v="873.92"/>
    <n v="0.05"/>
    <n v="0.02"/>
    <s v="A"/>
    <n v="114.99"/>
    <s v=""/>
    <s v=""/>
    <n v="830.22399999999993"/>
    <n v="16.604479999999999"/>
    <s v="No"/>
    <b v="1"/>
  </r>
  <r>
    <s v="T202508-01500-VAR"/>
    <s v="S002"/>
    <x v="0"/>
    <s v="C0010"/>
    <s v="Customer 10"/>
    <s v="P015"/>
    <s v="Product B5"/>
    <d v="2025-08-11T00:00:00"/>
    <n v="23"/>
    <n v="181.7"/>
    <n v="4179.1000000000004"/>
    <n v="0.1"/>
    <n v="0.02"/>
    <s v="B"/>
    <n v="181.7"/>
    <s v=""/>
    <s v=""/>
    <n v="3761.1900000000005"/>
    <n v="75.223800000000011"/>
    <s v="No"/>
    <b v="1"/>
  </r>
  <r>
    <s v="T202508-00123-VAR"/>
    <s v="S028"/>
    <x v="5"/>
    <s v="C0026"/>
    <s v="Customer 26"/>
    <s v="P024"/>
    <s v="Product C4"/>
    <d v="2025-05-08T00:00:00"/>
    <n v="15"/>
    <n v="37.14"/>
    <n v="557.1"/>
    <n v="0"/>
    <n v="0.02"/>
    <s v="C"/>
    <n v="39.090000000000003"/>
    <s v=""/>
    <s v=""/>
    <n v="557.1"/>
    <n v="11.142000000000001"/>
    <s v="No"/>
    <b v="1"/>
  </r>
  <r>
    <s v="T202508-01724-VAR"/>
    <s v="S027"/>
    <x v="3"/>
    <s v="C0034"/>
    <s v="Customer 34"/>
    <s v="P027"/>
    <s v="Product C7"/>
    <d v="2025-08-11T00:00:00"/>
    <n v="16"/>
    <n v="54.03"/>
    <n v="864.48"/>
    <n v="0"/>
    <n v="0.02"/>
    <s v="C"/>
    <n v="54.03"/>
    <s v=""/>
    <s v=""/>
    <n v="864.48"/>
    <n v="17.2896"/>
    <s v="No"/>
    <b v="1"/>
  </r>
  <r>
    <s v="T202508-00764-VAR"/>
    <s v="S026"/>
    <x v="21"/>
    <s v="C0127"/>
    <s v="Customer 127"/>
    <s v="P014"/>
    <s v="Product B4"/>
    <d v="2025-08-17T00:00:00"/>
    <n v="6"/>
    <n v="86.57"/>
    <n v="519.41999999999996"/>
    <n v="0.1"/>
    <n v="0.02"/>
    <s v="B"/>
    <n v="91.13"/>
    <s v=""/>
    <s v=""/>
    <n v="467.47799999999995"/>
    <n v="9.3495599999999985"/>
    <s v="No"/>
    <b v="1"/>
  </r>
  <r>
    <s v="T202508-00532-VAR"/>
    <s v="S004"/>
    <x v="27"/>
    <s v="C0136"/>
    <s v="Customer 136"/>
    <s v="P026"/>
    <s v="Product C6"/>
    <d v="2025-08-06T00:00:00"/>
    <n v="8"/>
    <n v="60.15"/>
    <n v="481.2"/>
    <n v="0.05"/>
    <n v="0.02"/>
    <s v="C"/>
    <n v="63.32"/>
    <s v="Rebate_Error"/>
    <s v=""/>
    <n v="457.14"/>
    <n v="9.1427999999999994"/>
    <s v="No"/>
    <b v="1"/>
  </r>
  <r>
    <s v="T202508-01285-VAR"/>
    <s v="S018"/>
    <x v="22"/>
    <s v="C0131"/>
    <s v="Customer 131"/>
    <s v="P014"/>
    <s v="Product B4"/>
    <d v="2025-08-04T00:00:00"/>
    <n v="19"/>
    <n v="86.57"/>
    <n v="1644.83"/>
    <n v="0.15"/>
    <n v="0.02"/>
    <s v="B"/>
    <n v="91.13"/>
    <s v="Rebate_Error"/>
    <s v=""/>
    <n v="1398.1054999999999"/>
    <n v="27.962109999999999"/>
    <s v="No"/>
    <b v="1"/>
  </r>
  <r>
    <s v="T202508-01040-VAR"/>
    <s v="S004"/>
    <x v="27"/>
    <s v="C0047"/>
    <s v="Customer 47"/>
    <s v="P017"/>
    <s v="Product B7"/>
    <d v="2025-08-29T00:00:00"/>
    <n v="19"/>
    <n v="137.13"/>
    <n v="2605.4699999999998"/>
    <n v="0.1"/>
    <n v="0.02"/>
    <s v="B"/>
    <n v="144.35"/>
    <s v=""/>
    <s v=""/>
    <n v="2344.9229999999998"/>
    <n v="46.898459999999993"/>
    <s v="No"/>
    <b v="1"/>
  </r>
  <r>
    <s v="T202508-00726-VAR"/>
    <s v="S025"/>
    <x v="11"/>
    <s v="C0150"/>
    <s v="Customer 150"/>
    <s v="P003"/>
    <s v="Product A3"/>
    <d v="2025-08-07T00:00:00"/>
    <n v="4"/>
    <n v="123.65"/>
    <n v="494.6"/>
    <n v="0.05"/>
    <n v="0.02"/>
    <s v="A"/>
    <n v="123.65"/>
    <s v=""/>
    <s v=""/>
    <n v="469.87"/>
    <n v="9.3974000000000011"/>
    <s v="No"/>
    <b v="1"/>
  </r>
  <r>
    <s v="T202508-00254-VAR"/>
    <s v="S013"/>
    <x v="9"/>
    <s v="C0119"/>
    <s v="Customer 119"/>
    <s v="P015"/>
    <s v="Product B5"/>
    <d v="2025-08-30T00:00:00"/>
    <n v="24"/>
    <n v="181.7"/>
    <n v="4360.8"/>
    <n v="0.1"/>
    <n v="0.02"/>
    <s v="B"/>
    <n v="181.7"/>
    <s v=""/>
    <s v=""/>
    <n v="3924.7200000000003"/>
    <n v="78.494400000000013"/>
    <s v="No"/>
    <b v="1"/>
  </r>
  <r>
    <s v="T202508-00098-VAR"/>
    <s v="S002"/>
    <x v="0"/>
    <s v="C0117"/>
    <s v="Customer 117"/>
    <s v="P003"/>
    <s v="Product A3"/>
    <d v="2025-08-12T00:00:00"/>
    <n v="9"/>
    <n v="123.65"/>
    <n v="1112.8499999999999"/>
    <n v="0.05"/>
    <n v="0.02"/>
    <s v="A"/>
    <n v="123.65"/>
    <s v=""/>
    <s v=""/>
    <n v="1057.2075"/>
    <n v="21.14415"/>
    <s v="No"/>
    <b v="1"/>
  </r>
  <r>
    <s v="T202508-01550-VAR"/>
    <s v="S016"/>
    <x v="6"/>
    <s v="C0052"/>
    <s v="Customer 52"/>
    <s v="P016"/>
    <s v="Product B6"/>
    <d v="2025-08-22T00:00:00"/>
    <n v="6"/>
    <n v="176.86"/>
    <n v="1061.1600000000001"/>
    <n v="0.1"/>
    <n v="0.02"/>
    <s v="B"/>
    <n v="176.86"/>
    <s v=""/>
    <s v=""/>
    <n v="955.0440000000001"/>
    <n v="19.100880000000004"/>
    <s v="No"/>
    <b v="1"/>
  </r>
  <r>
    <s v="T202508-01334-VAR"/>
    <s v="S026"/>
    <x v="21"/>
    <s v="C0016"/>
    <s v="Customer 16"/>
    <s v="P016"/>
    <s v="Product B6"/>
    <d v="2025-08-30T00:00:00"/>
    <n v="13"/>
    <n v="176.86"/>
    <n v="2299.1799999999998"/>
    <n v="0.1"/>
    <n v="0.02"/>
    <s v="B"/>
    <n v="176.86"/>
    <s v=""/>
    <s v=""/>
    <n v="2069.2619999999997"/>
    <n v="41.385239999999996"/>
    <s v="No"/>
    <b v="1"/>
  </r>
  <r>
    <s v="T202508-01928-VAR"/>
    <s v="S002"/>
    <x v="0"/>
    <s v="C0132"/>
    <s v="Customer 132"/>
    <s v="P003"/>
    <s v="Product A3"/>
    <d v="2025-08-15T00:00:00"/>
    <n v="14"/>
    <n v="123.65"/>
    <n v="1731.1"/>
    <n v="0.05"/>
    <n v="0.02"/>
    <s v="A"/>
    <n v="123.65"/>
    <s v=""/>
    <s v=""/>
    <n v="1644.5449999999998"/>
    <n v="32.890899999999995"/>
    <s v="No"/>
    <b v="1"/>
  </r>
  <r>
    <s v="T202508-00256-VAR"/>
    <s v="S007"/>
    <x v="25"/>
    <s v="C0083"/>
    <s v="Customer 83"/>
    <s v="P016"/>
    <s v="Product B6"/>
    <d v="2025-08-04T00:00:00"/>
    <n v="17"/>
    <n v="176.86"/>
    <n v="3006.62"/>
    <n v="0.1"/>
    <n v="0.02"/>
    <s v="B"/>
    <n v="176.86"/>
    <s v=""/>
    <s v=""/>
    <n v="2705.9580000000001"/>
    <n v="54.119160000000001"/>
    <s v="No"/>
    <b v="1"/>
  </r>
  <r>
    <s v="T202508-00920-VAR"/>
    <s v="S002"/>
    <x v="0"/>
    <s v="C0219"/>
    <s v="Customer 219"/>
    <s v="P008"/>
    <s v="Product A8"/>
    <d v="2025-08-12T00:00:00"/>
    <n v="22"/>
    <n v="114.99"/>
    <n v="2529.7800000000002"/>
    <n v="0.05"/>
    <n v="0.02"/>
    <s v="A"/>
    <n v="114.99"/>
    <s v=""/>
    <s v=""/>
    <n v="2403.2910000000002"/>
    <n v="48.065820000000002"/>
    <s v="No"/>
    <b v="1"/>
  </r>
  <r>
    <s v="T202508-01173-VAR"/>
    <s v="S011"/>
    <x v="16"/>
    <s v="C0202"/>
    <s v="Customer 202"/>
    <s v="P013"/>
    <s v="Product B3"/>
    <d v="2025-08-17T00:00:00"/>
    <n v="9"/>
    <n v="194.87"/>
    <n v="1753.83"/>
    <n v="0.1"/>
    <n v="0.02"/>
    <s v="B"/>
    <n v="194.87"/>
    <s v=""/>
    <s v=""/>
    <n v="1578.4469999999999"/>
    <n v="31.568939999999998"/>
    <s v="No"/>
    <b v="1"/>
  </r>
  <r>
    <s v="T202508-01510-VAR"/>
    <s v="S023"/>
    <x v="7"/>
    <s v="C0153"/>
    <s v="Customer 153"/>
    <s v="P019"/>
    <s v="Product B9"/>
    <d v="2025-08-27T00:00:00"/>
    <n v="24"/>
    <n v="170.55"/>
    <n v="4093.2"/>
    <n v="0.1"/>
    <n v="0.02"/>
    <s v="B"/>
    <n v="179.53"/>
    <s v=""/>
    <s v=""/>
    <n v="3683.8799999999997"/>
    <n v="73.677599999999998"/>
    <s v="No"/>
    <b v="1"/>
  </r>
  <r>
    <s v="T202508-00011-VAR"/>
    <s v="S013"/>
    <x v="9"/>
    <s v="C0178"/>
    <s v="Customer 178"/>
    <s v="P004"/>
    <s v="Product A4"/>
    <d v="2025-08-02T00:00:00"/>
    <n v="7"/>
    <n v="139.22"/>
    <n v="974.54"/>
    <n v="0.05"/>
    <n v="0.02"/>
    <s v="A"/>
    <n v="139.22"/>
    <s v=""/>
    <s v=""/>
    <n v="925.81299999999999"/>
    <n v="18.516259999999999"/>
    <s v="No"/>
    <b v="1"/>
  </r>
  <r>
    <s v="T202508-00929-VAR"/>
    <s v="S014"/>
    <x v="10"/>
    <s v="C0152"/>
    <s v="Customer 152  "/>
    <s v="P013"/>
    <s v="Product B3"/>
    <d v="2025-08-23T00:00:00"/>
    <n v="19"/>
    <n v="194.87"/>
    <n v="3702.53"/>
    <n v="0.1"/>
    <n v="0.02"/>
    <s v="B"/>
    <n v="194.87"/>
    <s v=""/>
    <s v=""/>
    <n v="3332.277"/>
    <n v="66.645539999999997"/>
    <s v="No"/>
    <b v="1"/>
  </r>
  <r>
    <s v="T202508-00695-VAR"/>
    <s v="S026"/>
    <x v="21"/>
    <s v="C0110"/>
    <s v="Customer 110"/>
    <s v="P007"/>
    <s v="Product A7"/>
    <d v="2025-08-08T00:00:00"/>
    <n v="3"/>
    <n v="52.65"/>
    <n v="157.94999999999999"/>
    <n v="0.05"/>
    <n v="0.02"/>
    <s v="A"/>
    <n v="52.65"/>
    <s v=""/>
    <s v=""/>
    <n v="150.05249999999998"/>
    <n v="3.0010499999999998"/>
    <s v="No"/>
    <b v="1"/>
  </r>
  <r>
    <s v="T202508-00484-VAR"/>
    <s v="S014"/>
    <x v="10"/>
    <s v="C0077"/>
    <s v=" Customer 77 "/>
    <s v="P007"/>
    <s v="Product A7"/>
    <d v="2025-09-01T00:00:00"/>
    <n v="18"/>
    <n v="50.02"/>
    <n v="900.36"/>
    <n v="7.0000000000000007E-2"/>
    <n v="0.02"/>
    <s v="A"/>
    <n v="52.65"/>
    <s v="Rebate_Error"/>
    <s v=""/>
    <n v="837.33479999999997"/>
    <n v="16.746696"/>
    <s v="No"/>
    <b v="1"/>
  </r>
  <r>
    <s v="T202508-01528-VAR"/>
    <s v="S017"/>
    <x v="28"/>
    <s v="C0112"/>
    <s v="Customer 112  "/>
    <s v="P001"/>
    <s v="Product A1"/>
    <d v="2025-08-12T00:00:00"/>
    <n v="15"/>
    <n v="113.94"/>
    <n v="1709.1"/>
    <n v="0.05"/>
    <n v="0.02"/>
    <s v="A"/>
    <n v="113.94"/>
    <s v=""/>
    <s v=""/>
    <n v="1623.645"/>
    <n v="32.472900000000003"/>
    <s v="No"/>
    <b v="1"/>
  </r>
  <r>
    <s v="T202508-01192-VAR"/>
    <s v="S003"/>
    <x v="29"/>
    <s v="C0054"/>
    <s v="Customer 54"/>
    <s v="P005"/>
    <s v="Product A5"/>
    <d v="2025-08-03T00:00:00"/>
    <n v="4"/>
    <n v="87.58"/>
    <n v="350.32"/>
    <n v="0.05"/>
    <n v="0.02"/>
    <s v="A"/>
    <n v="92.19"/>
    <s v=""/>
    <s v=""/>
    <n v="332.80399999999997"/>
    <n v="6.6560799999999993"/>
    <s v="No"/>
    <b v="1"/>
  </r>
  <r>
    <s v="T202508-01159-VAR"/>
    <s v="S018"/>
    <x v="22"/>
    <s v="C0009"/>
    <s v="Customer 9"/>
    <s v="P013"/>
    <s v="Product B3"/>
    <d v="2025-08-29T00:00:00"/>
    <n v="13"/>
    <n v="185.13"/>
    <n v="2406.69"/>
    <n v="0.1"/>
    <n v="0.02"/>
    <s v="B"/>
    <n v="194.87"/>
    <s v=""/>
    <s v=""/>
    <n v="2166.0210000000002"/>
    <n v="43.320420000000006"/>
    <s v="No"/>
    <b v="1"/>
  </r>
  <r>
    <s v="T202508-01464-VAR"/>
    <s v="S004"/>
    <x v="27"/>
    <s v="C0084"/>
    <s v="Customer 84"/>
    <s v="P014"/>
    <s v="Product B4"/>
    <d v="2025-08-27T00:00:00"/>
    <n v="3"/>
    <n v="86.57"/>
    <n v="259.70999999999998"/>
    <n v="0.1"/>
    <n v="0.02"/>
    <s v="B"/>
    <n v="91.13"/>
    <s v=""/>
    <s v=""/>
    <n v="233.73899999999998"/>
    <n v="4.6747799999999993"/>
    <s v="No"/>
    <b v="1"/>
  </r>
  <r>
    <s v="T202508-01832-VAR"/>
    <s v="S007"/>
    <x v="25"/>
    <s v="C0071"/>
    <s v="Customer 71"/>
    <s v="P011"/>
    <s v="Product B1"/>
    <d v="2025-08-27T00:00:00"/>
    <n v="9"/>
    <n v="167.86"/>
    <n v="1510.74"/>
    <n v="0.1"/>
    <n v="0.02"/>
    <s v="B"/>
    <n v="176.7"/>
    <s v=""/>
    <s v=""/>
    <n v="1359.6659999999999"/>
    <n v="27.19332"/>
    <s v="No"/>
    <b v="1"/>
  </r>
  <r>
    <s v="T202508-01921-VAR"/>
    <s v="S021"/>
    <x v="18"/>
    <s v="C0110"/>
    <s v="Customer 110"/>
    <s v="P003"/>
    <s v="Product A3"/>
    <d v="2025-08-12T00:00:00"/>
    <n v="17"/>
    <n v="117.47"/>
    <n v="1996.99"/>
    <n v="0.09"/>
    <n v="0.02"/>
    <s v="A"/>
    <n v="123.65"/>
    <s v="Rebate_Error"/>
    <s v=""/>
    <n v="1817.2609"/>
    <n v="36.345218000000003"/>
    <s v="No"/>
    <b v="1"/>
  </r>
  <r>
    <s v="T202508-01286-VAR"/>
    <s v="S004"/>
    <x v="27"/>
    <s v="C0010"/>
    <s v="Customer 10"/>
    <s v="P012"/>
    <s v="Product B2"/>
    <d v="2025-08-06T00:00:00"/>
    <n v="5"/>
    <n v="120.83"/>
    <n v="604.15"/>
    <n v="0.1"/>
    <n v="0.02"/>
    <s v="B"/>
    <n v="120.83"/>
    <s v=""/>
    <s v=""/>
    <n v="543.73500000000001"/>
    <n v="10.874700000000001"/>
    <s v="No"/>
    <b v="1"/>
  </r>
  <r>
    <s v="T202508-01363-VAR"/>
    <s v="S020"/>
    <x v="2"/>
    <s v="C0138"/>
    <s v="Customer 138"/>
    <s v="P014"/>
    <s v="Product B4"/>
    <d v="2025-08-25T00:00:00"/>
    <n v="23"/>
    <n v="86.57"/>
    <n v="1991.11"/>
    <n v="0.1"/>
    <n v="0.02"/>
    <s v="B"/>
    <n v="91.13"/>
    <s v=""/>
    <s v=""/>
    <n v="1791.9989999999998"/>
    <n v="35.839979999999997"/>
    <s v="No"/>
    <b v="1"/>
  </r>
  <r>
    <s v="T202508-01093-VAR"/>
    <s v="S022"/>
    <x v="19"/>
    <s v="C0088"/>
    <s v="Customer 88"/>
    <s v="P027"/>
    <s v="Product C7"/>
    <d v="2025-08-20T00:00:00"/>
    <n v="20"/>
    <n v="51.33"/>
    <n v="1026.5999999999999"/>
    <n v="0"/>
    <n v="0.02"/>
    <s v="C"/>
    <n v="54.03"/>
    <s v=""/>
    <s v=""/>
    <n v="1026.5999999999999"/>
    <n v="20.532"/>
    <s v="No"/>
    <b v="1"/>
  </r>
  <r>
    <s v="T202508-01730-VAR"/>
    <s v="S023"/>
    <x v="7"/>
    <s v="C0196"/>
    <s v="Customer 196"/>
    <s v="P020"/>
    <s v="Product B10"/>
    <d v="2025-08-02T00:00:00"/>
    <n v="3"/>
    <n v="174.23"/>
    <n v="522.69000000000005"/>
    <n v="0.1"/>
    <n v="0.02"/>
    <s v="B"/>
    <n v="183.4"/>
    <s v=""/>
    <s v=""/>
    <n v="470.42100000000005"/>
    <n v="9.4084200000000013"/>
    <s v="No"/>
    <b v="1"/>
  </r>
  <r>
    <s v="T202508-01220-VAR"/>
    <s v="S006"/>
    <x v="17"/>
    <s v="C0027"/>
    <s v="Customer 27"/>
    <s v="P008"/>
    <s v="Product A8"/>
    <d v="2025-08-22T00:00:00"/>
    <n v="5"/>
    <n v="81.78"/>
    <n v="408.9"/>
    <n v="0.05"/>
    <n v="0.02"/>
    <s v="A"/>
    <n v="114.99"/>
    <s v=""/>
    <s v="Price_Breach"/>
    <n v="388.45499999999998"/>
    <n v="7.7690999999999999"/>
    <s v="No"/>
    <b v="1"/>
  </r>
  <r>
    <s v="T202508-00479-VAR"/>
    <s v="S015"/>
    <x v="26"/>
    <s v="C0060"/>
    <s v="Customer 60"/>
    <s v="P014"/>
    <s v="Product B4"/>
    <d v="2025-08-29T00:00:00"/>
    <n v="25"/>
    <n v="91.13"/>
    <n v="2278.25"/>
    <n v="0.1"/>
    <n v="0.02"/>
    <s v="B"/>
    <n v="91.13"/>
    <s v=""/>
    <s v=""/>
    <n v="2050.4250000000002"/>
    <n v="41.008500000000005"/>
    <s v="No"/>
    <b v="1"/>
  </r>
  <r>
    <s v="T202508-00718-VAR"/>
    <s v="S023"/>
    <x v="7"/>
    <s v="C0072"/>
    <s v="Customer 72"/>
    <s v="P003"/>
    <s v="Product A3"/>
    <d v="2025-08-30T00:00:00"/>
    <n v="8"/>
    <n v="123.65"/>
    <n v="989.2"/>
    <n v="0.05"/>
    <n v="0.02"/>
    <s v="A"/>
    <n v="123.65"/>
    <s v=""/>
    <s v=""/>
    <n v="939.74"/>
    <n v="18.794800000000002"/>
    <s v="No"/>
    <b v="1"/>
  </r>
  <r>
    <s v="T202508-00613-VAR"/>
    <s v="S028"/>
    <x v="5"/>
    <s v="C0092"/>
    <s v="Customer 92  "/>
    <s v="P028"/>
    <s v="Product C8"/>
    <d v="2025-08-06T00:00:00"/>
    <n v="16"/>
    <n v="88.32"/>
    <n v="1413.12"/>
    <n v="0"/>
    <n v="0.02"/>
    <s v="C"/>
    <n v="88.32"/>
    <s v=""/>
    <s v=""/>
    <n v="1413.12"/>
    <n v="28.2624"/>
    <s v="No"/>
    <b v="1"/>
  </r>
  <r>
    <s v="T202508-00583-VAR"/>
    <s v="S001"/>
    <x v="14"/>
    <s v="C0026"/>
    <s v="Customer 26  "/>
    <s v="P007"/>
    <s v="Product A7"/>
    <d v="2025-08-23T00:00:00"/>
    <n v="17"/>
    <n v="52.65"/>
    <n v="895.05"/>
    <n v="0.05"/>
    <n v="0.02"/>
    <s v="A"/>
    <n v="52.65"/>
    <s v=""/>
    <s v=""/>
    <n v="850.2974999999999"/>
    <n v="17.005949999999999"/>
    <s v="No"/>
    <b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T202508-00003"/>
    <s v="S020"/>
    <x v="0"/>
    <s v="C0082"/>
    <s v="Customer 82"/>
    <s v="P028"/>
    <x v="0"/>
    <d v="2025-08-20T00:00:00"/>
    <n v="15"/>
    <n v="88.32"/>
    <n v="1324.8"/>
    <n v="0.05"/>
    <n v="0.02"/>
    <x v="0"/>
    <n v="88.32"/>
    <s v="Rebate_Error"/>
    <s v=""/>
    <n v="1258.56"/>
    <n v="25.171199999999999"/>
    <x v="0"/>
    <b v="1"/>
    <x v="0"/>
    <x v="0"/>
  </r>
  <r>
    <s v="T202508-00005"/>
    <s v="S030"/>
    <x v="1"/>
    <s v="C0141"/>
    <s v="Customer 141"/>
    <s v="P012"/>
    <x v="1"/>
    <d v="2025-08-24T00:00:00"/>
    <n v="6"/>
    <n v="101.59"/>
    <n v="609.54"/>
    <n v="0.15"/>
    <n v="0.02"/>
    <x v="1"/>
    <n v="120.83"/>
    <s v="Rebate_Error"/>
    <s v=""/>
    <n v="518.10899999999992"/>
    <n v="10.362179999999999"/>
    <x v="0"/>
    <b v="1"/>
    <x v="0"/>
    <x v="0"/>
  </r>
  <r>
    <s v="T202508-00009"/>
    <s v="S023"/>
    <x v="2"/>
    <s v="C0074"/>
    <s v="Customer 74"/>
    <s v="P006"/>
    <x v="2"/>
    <d v="2025-08-11T00:00:00"/>
    <n v="11"/>
    <n v="60.5"/>
    <n v="665.5"/>
    <n v="0.08"/>
    <n v="0.02"/>
    <x v="2"/>
    <n v="71.86"/>
    <s v="Rebate_Error"/>
    <s v=""/>
    <n v="612.26"/>
    <n v="12.245200000000001"/>
    <x v="0"/>
    <b v="1"/>
    <x v="0"/>
    <x v="0"/>
  </r>
  <r>
    <s v="T202508-00018"/>
    <s v="S008"/>
    <x v="3"/>
    <s v="C0125"/>
    <s v="Customer 125"/>
    <s v="P006"/>
    <x v="2"/>
    <d v="2025-08-16T00:00:00"/>
    <n v="14"/>
    <n v="71.86"/>
    <n v="1006.04"/>
    <n v="0.09"/>
    <n v="0.02"/>
    <x v="2"/>
    <n v="71.86"/>
    <s v="Rebate_Error"/>
    <s v=""/>
    <n v="915.49639999999999"/>
    <n v="18.309927999999999"/>
    <x v="0"/>
    <b v="1"/>
    <x v="0"/>
    <x v="0"/>
  </r>
  <r>
    <s v="T202508-00040"/>
    <s v="S001"/>
    <x v="4"/>
    <s v="C0218"/>
    <s v="Customer 218  "/>
    <s v="P011"/>
    <x v="3"/>
    <d v="2025-08-04T00:00:00"/>
    <n v="16"/>
    <n v="176.7"/>
    <n v="2827.2"/>
    <n v="0.13"/>
    <n v="0.02"/>
    <x v="1"/>
    <n v="176.7"/>
    <s v="Rebate_Error"/>
    <s v=""/>
    <n v="2459.6639999999998"/>
    <n v="49.193279999999994"/>
    <x v="0"/>
    <b v="1"/>
    <x v="0"/>
    <x v="0"/>
  </r>
  <r>
    <s v="T202508-00066"/>
    <s v="S028"/>
    <x v="5"/>
    <s v="C0004"/>
    <s v="Customer 4"/>
    <s v="P015"/>
    <x v="4"/>
    <d v="2025-08-16T00:00:00"/>
    <n v="16"/>
    <n v="181.7"/>
    <n v="2907.2"/>
    <n v="0.15"/>
    <n v="0.02"/>
    <x v="1"/>
    <n v="181.7"/>
    <s v="Rebate_Error"/>
    <s v=""/>
    <n v="2471.12"/>
    <n v="49.422399999999996"/>
    <x v="0"/>
    <b v="1"/>
    <x v="0"/>
    <x v="0"/>
  </r>
  <r>
    <s v="T202508-00077"/>
    <s v="S008"/>
    <x v="3"/>
    <s v="C0045"/>
    <s v="Customer 45"/>
    <s v="P014"/>
    <x v="5"/>
    <d v="2025-08-01T00:00:00"/>
    <n v="6"/>
    <n v="91.13"/>
    <n v="546.78"/>
    <n v="0.13"/>
    <n v="0.02"/>
    <x v="1"/>
    <n v="91.13"/>
    <s v="Rebate_Error"/>
    <s v=""/>
    <n v="475.69859999999994"/>
    <n v="9.513971999999999"/>
    <x v="0"/>
    <b v="1"/>
    <x v="0"/>
    <x v="0"/>
  </r>
  <r>
    <s v="T202508-00078"/>
    <s v="S014"/>
    <x v="6"/>
    <s v="C0116"/>
    <s v="Customer 116"/>
    <s v="P018"/>
    <x v="6"/>
    <d v="2025-08-10T00:00:00"/>
    <n v="16"/>
    <n v="125.42"/>
    <n v="2006.72"/>
    <n v="0.15"/>
    <n v="0.02"/>
    <x v="1"/>
    <n v="125.42"/>
    <s v="Rebate_Error"/>
    <s v=""/>
    <n v="1705.712"/>
    <n v="34.114240000000002"/>
    <x v="0"/>
    <b v="1"/>
    <x v="0"/>
    <x v="0"/>
  </r>
  <r>
    <s v="T202508-00096"/>
    <s v="S028"/>
    <x v="5"/>
    <s v="C0042"/>
    <s v="Customer 42  "/>
    <s v="P009"/>
    <x v="7"/>
    <d v="2025-08-16T00:00:00"/>
    <n v="23"/>
    <n v="72.040000000000006"/>
    <n v="1656.92"/>
    <n v="0.09"/>
    <n v="0.02"/>
    <x v="2"/>
    <n v="72.040000000000006"/>
    <s v="Rebate_Error"/>
    <s v=""/>
    <n v="1507.7972"/>
    <n v="30.155944000000002"/>
    <x v="0"/>
    <b v="1"/>
    <x v="0"/>
    <x v="0"/>
  </r>
  <r>
    <s v="T202508-00099"/>
    <s v="S004"/>
    <x v="7"/>
    <s v="C0198"/>
    <s v="Customer 198"/>
    <s v="P011"/>
    <x v="3"/>
    <d v="2025-08-27T00:00:00"/>
    <n v="17"/>
    <n v="124.62"/>
    <n v="2118.54"/>
    <n v="0.15"/>
    <n v="0.02"/>
    <x v="1"/>
    <n v="176.7"/>
    <s v="Rebate_Error"/>
    <s v="Price_Breach"/>
    <n v="1800.759"/>
    <n v="36.015180000000001"/>
    <x v="0"/>
    <b v="1"/>
    <x v="1"/>
    <x v="0"/>
  </r>
  <r>
    <s v="T202508-00102"/>
    <s v="S016"/>
    <x v="8"/>
    <s v="C0161"/>
    <s v="Customer 161  "/>
    <s v="P012"/>
    <x v="1"/>
    <d v="2025-08-07T00:00:00"/>
    <n v="2"/>
    <n v="120.83"/>
    <n v="241.66"/>
    <n v="0.15"/>
    <n v="0.02"/>
    <x v="1"/>
    <n v="120.83"/>
    <s v="Rebate_Error"/>
    <s v=""/>
    <n v="205.411"/>
    <n v="4.1082200000000002"/>
    <x v="0"/>
    <b v="1"/>
    <x v="0"/>
    <x v="0"/>
  </r>
  <r>
    <s v="T202508-00112"/>
    <s v="S003"/>
    <x v="9"/>
    <s v="C0071"/>
    <s v="Customer 71"/>
    <s v="P020"/>
    <x v="8"/>
    <d v="2025-08-11T00:00:00"/>
    <n v="14"/>
    <n v="183.4"/>
    <n v="2567.6"/>
    <n v="0.13"/>
    <n v="0.02"/>
    <x v="1"/>
    <n v="183.4"/>
    <s v="Rebate_Error"/>
    <s v=""/>
    <n v="2233.8119999999999"/>
    <n v="44.67624"/>
    <x v="0"/>
    <b v="1"/>
    <x v="0"/>
    <x v="0"/>
  </r>
  <r>
    <s v="T202508-00119"/>
    <s v="S002"/>
    <x v="10"/>
    <s v="C0082"/>
    <s v="Customer 82"/>
    <s v="P019"/>
    <x v="9"/>
    <d v="2025-08-30T00:00:00"/>
    <n v="23"/>
    <n v="179.53"/>
    <n v="4129.1899999999996"/>
    <n v="0.15"/>
    <n v="0.02"/>
    <x v="1"/>
    <n v="179.53"/>
    <s v="Rebate_Error"/>
    <s v=""/>
    <n v="3509.8114999999998"/>
    <n v="70.19623"/>
    <x v="0"/>
    <b v="1"/>
    <x v="0"/>
    <x v="0"/>
  </r>
  <r>
    <s v="T202508-00127"/>
    <s v="S021"/>
    <x v="11"/>
    <s v="C0021"/>
    <s v="Customer 21"/>
    <s v="P023"/>
    <x v="10"/>
    <s v="08-28-25"/>
    <n v="22"/>
    <n v="37.18"/>
    <n v="817.96"/>
    <n v="0.05"/>
    <n v="0.02"/>
    <x v="0"/>
    <n v="37.18"/>
    <s v="Rebate_Error"/>
    <s v=""/>
    <n v="777.06200000000001"/>
    <n v="15.54124"/>
    <x v="0"/>
    <b v="1"/>
    <x v="0"/>
    <x v="0"/>
  </r>
  <r>
    <s v="T202508-00172"/>
    <s v="S019"/>
    <x v="12"/>
    <s v="C0191"/>
    <s v="Customer 191"/>
    <s v="P019"/>
    <x v="9"/>
    <d v="2025-08-21T00:00:00"/>
    <n v="14"/>
    <n v="179.53"/>
    <n v="2513.42"/>
    <n v="0.12"/>
    <n v="0.02"/>
    <x v="1"/>
    <n v="179.53"/>
    <s v="Rebate_Error"/>
    <s v=""/>
    <n v="2211.8096"/>
    <n v="44.236192000000003"/>
    <x v="0"/>
    <b v="1"/>
    <x v="0"/>
    <x v="0"/>
  </r>
  <r>
    <s v="T202508-00185"/>
    <s v="S009"/>
    <x v="13"/>
    <s v="C0205"/>
    <s v="Customer 205"/>
    <s v="P005"/>
    <x v="11"/>
    <d v="2025-08-28T00:00:00"/>
    <n v="22"/>
    <n v="92.19"/>
    <n v="2028.18"/>
    <n v="0.08"/>
    <n v="0.02"/>
    <x v="2"/>
    <n v="92.19"/>
    <s v="Rebate_Error"/>
    <s v=""/>
    <n v="1865.9256"/>
    <n v="37.318511999999998"/>
    <x v="0"/>
    <b v="1"/>
    <x v="0"/>
    <x v="0"/>
  </r>
  <r>
    <s v="T202508-00187"/>
    <s v="S011"/>
    <x v="14"/>
    <s v="C0005"/>
    <s v="Customer 5"/>
    <s v="P005"/>
    <x v="11"/>
    <d v="2025-08-05T00:00:00"/>
    <n v="2"/>
    <n v="92.19"/>
    <n v="184.38"/>
    <n v="7.0000000000000007E-2"/>
    <n v="0.02"/>
    <x v="2"/>
    <n v="92.19"/>
    <s v="Rebate_Error"/>
    <s v=""/>
    <n v="171.4734"/>
    <n v="3.429468"/>
    <x v="0"/>
    <b v="1"/>
    <x v="0"/>
    <x v="0"/>
  </r>
  <r>
    <s v="T202508-00188"/>
    <s v="S024"/>
    <x v="15"/>
    <s v="C0108"/>
    <s v="Customer 108"/>
    <s v="P014"/>
    <x v="5"/>
    <d v="2025-03-08T00:00:00"/>
    <n v="24"/>
    <n v="91.13"/>
    <n v="2187.12"/>
    <n v="0.15"/>
    <n v="0.02"/>
    <x v="1"/>
    <n v="91.13"/>
    <s v="Rebate_Error"/>
    <s v=""/>
    <n v="1859.0519999999999"/>
    <n v="37.181039999999996"/>
    <x v="0"/>
    <b v="1"/>
    <x v="0"/>
    <x v="1"/>
  </r>
  <r>
    <s v="T202508-00213"/>
    <s v="S014"/>
    <x v="6"/>
    <s v="C0217"/>
    <s v="Customer 217"/>
    <s v="P015"/>
    <x v="4"/>
    <d v="2025-08-27T00:00:00"/>
    <n v="25"/>
    <n v="181.7"/>
    <n v="4542.5"/>
    <n v="0.12"/>
    <n v="0.02"/>
    <x v="1"/>
    <n v="181.7"/>
    <s v="Rebate_Error"/>
    <s v=""/>
    <n v="3997.4"/>
    <n v="79.948000000000008"/>
    <x v="0"/>
    <b v="1"/>
    <x v="0"/>
    <x v="0"/>
  </r>
  <r>
    <s v="T202508-00217"/>
    <s v="S011"/>
    <x v="14"/>
    <s v="C0090"/>
    <s v="Customer 90"/>
    <s v="P001"/>
    <x v="12"/>
    <d v="2025-08-19T00:00:00"/>
    <n v="5"/>
    <n v="113.94"/>
    <n v="569.70000000000005"/>
    <n v="7.0000000000000007E-2"/>
    <n v="0.02"/>
    <x v="2"/>
    <n v="113.94"/>
    <s v="Rebate_Error"/>
    <s v=""/>
    <n v="529.82100000000003"/>
    <n v="10.59642"/>
    <x v="0"/>
    <b v="1"/>
    <x v="0"/>
    <x v="0"/>
  </r>
  <r>
    <s v="T202508-00240"/>
    <s v="S028"/>
    <x v="5"/>
    <s v="C0080"/>
    <s v="Customer 80"/>
    <s v="P019"/>
    <x v="9"/>
    <d v="2025-08-11T00:00:00"/>
    <n v="8"/>
    <n v="179.53"/>
    <n v="1436.24"/>
    <n v="0.12"/>
    <n v="0.02"/>
    <x v="1"/>
    <n v="179.53"/>
    <s v="Rebate_Error"/>
    <s v=""/>
    <n v="1263.8912"/>
    <n v="25.277824000000003"/>
    <x v="0"/>
    <b v="1"/>
    <x v="0"/>
    <x v="0"/>
  </r>
  <r>
    <s v="T202508-00242"/>
    <s v="S017"/>
    <x v="16"/>
    <s v="C0131"/>
    <s v="Customer 131"/>
    <s v="P005"/>
    <x v="11"/>
    <d v="2025-08-12T00:00:00"/>
    <n v="25"/>
    <n v="92.19"/>
    <n v="2304.75"/>
    <n v="0.09"/>
    <n v="0.02"/>
    <x v="2"/>
    <n v="92.19"/>
    <s v="Rebate_Error"/>
    <s v=""/>
    <n v="2097.3225000000002"/>
    <n v="41.946450000000006"/>
    <x v="0"/>
    <b v="1"/>
    <x v="0"/>
    <x v="0"/>
  </r>
  <r>
    <s v="T202508-00247"/>
    <s v="S015"/>
    <x v="17"/>
    <s v="C0194"/>
    <s v="Customer 194"/>
    <s v="P015"/>
    <x v="4"/>
    <d v="2025-08-15T00:00:00"/>
    <n v="19"/>
    <n v="181.7"/>
    <n v="3452.3"/>
    <n v="0.12"/>
    <n v="0.02"/>
    <x v="1"/>
    <n v="181.7"/>
    <s v="Rebate_Error"/>
    <s v=""/>
    <n v="3038.0240000000003"/>
    <n v="60.760480000000008"/>
    <x v="0"/>
    <b v="1"/>
    <x v="0"/>
    <x v="0"/>
  </r>
  <r>
    <s v="T202508-00249"/>
    <s v="S028"/>
    <x v="5"/>
    <s v="C0161"/>
    <s v="Customer 161"/>
    <s v="P008"/>
    <x v="13"/>
    <d v="2025-08-03T00:00:00"/>
    <n v="15"/>
    <n v="114.99"/>
    <n v="1724.85"/>
    <n v="7.0000000000000007E-2"/>
    <n v="0.02"/>
    <x v="2"/>
    <n v="114.99"/>
    <s v="Rebate_Error"/>
    <s v=""/>
    <n v="1604.1105"/>
    <n v="32.082210000000003"/>
    <x v="0"/>
    <b v="1"/>
    <x v="0"/>
    <x v="0"/>
  </r>
  <r>
    <s v="T202508-00269"/>
    <s v="S011"/>
    <x v="14"/>
    <s v="C0209"/>
    <s v="Customer 209"/>
    <s v="P004"/>
    <x v="14"/>
    <d v="2025-08-27T00:00:00"/>
    <n v="23"/>
    <n v="139.22"/>
    <n v="3202.06"/>
    <n v="0.08"/>
    <n v="0.02"/>
    <x v="2"/>
    <n v="139.22"/>
    <s v="Rebate_Error"/>
    <s v=""/>
    <n v="2945.8951999999999"/>
    <n v="58.917904"/>
    <x v="0"/>
    <b v="1"/>
    <x v="0"/>
    <x v="0"/>
  </r>
  <r>
    <s v="T202508-00287"/>
    <s v="S012"/>
    <x v="18"/>
    <s v="C0142"/>
    <s v="Customer 142"/>
    <s v="P027"/>
    <x v="15"/>
    <d v="2025-08-28T00:00:00"/>
    <n v="23"/>
    <n v="54.03"/>
    <n v="1242.69"/>
    <n v="0.05"/>
    <n v="0.02"/>
    <x v="0"/>
    <n v="54.03"/>
    <s v="Rebate_Error"/>
    <s v=""/>
    <n v="1180.5554999999999"/>
    <n v="23.61111"/>
    <x v="0"/>
    <b v="1"/>
    <x v="0"/>
    <x v="0"/>
  </r>
  <r>
    <s v="T202508-00318"/>
    <s v="S009"/>
    <x v="13"/>
    <s v="C0010"/>
    <s v="Customer 10"/>
    <s v="P019"/>
    <x v="9"/>
    <d v="2025-08-10T00:00:00"/>
    <n v="7"/>
    <n v="179.53"/>
    <n v="1256.71"/>
    <n v="0.13"/>
    <n v="0.02"/>
    <x v="1"/>
    <n v="179.53"/>
    <s v="Rebate_Error"/>
    <s v=""/>
    <n v="1093.3377"/>
    <n v="21.866754"/>
    <x v="0"/>
    <b v="1"/>
    <x v="0"/>
    <x v="0"/>
  </r>
  <r>
    <s v="T202508-00333"/>
    <s v="S025"/>
    <x v="19"/>
    <s v="C0166"/>
    <s v="Customer 166"/>
    <s v="P010"/>
    <x v="16"/>
    <d v="2025-08-31T00:00:00"/>
    <n v="13"/>
    <n v="130.94"/>
    <n v="1702.22"/>
    <n v="7.0000000000000007E-2"/>
    <n v="0.02"/>
    <x v="2"/>
    <n v="130.94"/>
    <s v="Rebate_Error"/>
    <s v=""/>
    <n v="1583.0645999999999"/>
    <n v="31.661292"/>
    <x v="0"/>
    <b v="1"/>
    <x v="0"/>
    <x v="0"/>
  </r>
  <r>
    <s v="T202508-00344"/>
    <s v="S023"/>
    <x v="2"/>
    <s v="C0017"/>
    <s v="Customer 17"/>
    <s v="P014"/>
    <x v="5"/>
    <d v="2025-08-29T00:00:00"/>
    <n v="10"/>
    <n v="91.13"/>
    <n v="911.3"/>
    <n v="0.12"/>
    <n v="0.02"/>
    <x v="1"/>
    <n v="91.13"/>
    <s v="Rebate_Error"/>
    <s v=""/>
    <n v="801.94399999999996"/>
    <n v="16.038879999999999"/>
    <x v="0"/>
    <b v="1"/>
    <x v="0"/>
    <x v="0"/>
  </r>
  <r>
    <s v="T202508-00347"/>
    <s v="S008"/>
    <x v="3"/>
    <s v="C0032"/>
    <s v="Customer 32"/>
    <s v="P030"/>
    <x v="17"/>
    <d v="2025-08-08T00:00:00"/>
    <n v="5"/>
    <n v="44.71"/>
    <n v="223.55"/>
    <n v="0.08"/>
    <n v="0.02"/>
    <x v="0"/>
    <n v="44.71"/>
    <s v="Rebate_Error"/>
    <s v=""/>
    <n v="205.666"/>
    <n v="4.1133199999999999"/>
    <x v="0"/>
    <b v="1"/>
    <x v="0"/>
    <x v="0"/>
  </r>
  <r>
    <s v="T202508-00349"/>
    <s v="S012"/>
    <x v="18"/>
    <s v="C0120"/>
    <s v="Customer 120"/>
    <s v="P021"/>
    <x v="18"/>
    <d v="2025-08-05T00:00:00"/>
    <n v="18"/>
    <n v="65.44"/>
    <n v="1177.92"/>
    <n v="0.08"/>
    <n v="0.02"/>
    <x v="0"/>
    <n v="93.41"/>
    <s v="Rebate_Error"/>
    <s v="Price_Breach"/>
    <n v="1083.6864"/>
    <n v="21.673728000000001"/>
    <x v="0"/>
    <b v="1"/>
    <x v="1"/>
    <x v="0"/>
  </r>
  <r>
    <s v="T202508-00363"/>
    <s v="S027"/>
    <x v="20"/>
    <s v="C0145"/>
    <s v="Customer 145"/>
    <s v="P002"/>
    <x v="19"/>
    <d v="2025-08-03T00:00:00"/>
    <n v="1"/>
    <n v="77.5"/>
    <n v="77.5"/>
    <n v="7.0000000000000007E-2"/>
    <n v="0.02"/>
    <x v="2"/>
    <n v="77.5"/>
    <s v="Rebate_Error"/>
    <s v=""/>
    <n v="72.075000000000003"/>
    <n v="1.4415"/>
    <x v="0"/>
    <b v="1"/>
    <x v="0"/>
    <x v="0"/>
  </r>
  <r>
    <s v="T202508-00366"/>
    <s v="S001"/>
    <x v="4"/>
    <s v="C0128"/>
    <s v="Customer 128"/>
    <s v="P025"/>
    <x v="20"/>
    <d v="2025-08-10T00:00:00"/>
    <n v="18"/>
    <n v="87.21"/>
    <n v="1569.78"/>
    <n v="0.05"/>
    <n v="0.02"/>
    <x v="0"/>
    <n v="87.21"/>
    <s v="Rebate_Error"/>
    <s v=""/>
    <n v="1491.2909999999999"/>
    <n v="29.82582"/>
    <x v="0"/>
    <b v="1"/>
    <x v="0"/>
    <x v="0"/>
  </r>
  <r>
    <s v="T202508-00368"/>
    <s v="S010"/>
    <x v="21"/>
    <s v="C0117"/>
    <s v="Customer 117"/>
    <s v="P002"/>
    <x v="19"/>
    <d v="2025-08-06T00:00:00"/>
    <n v="2"/>
    <n v="77.5"/>
    <n v="155"/>
    <n v="7.0000000000000007E-2"/>
    <n v="0.02"/>
    <x v="2"/>
    <n v="77.5"/>
    <s v="Rebate_Error"/>
    <s v=""/>
    <n v="144.15"/>
    <n v="2.883"/>
    <x v="0"/>
    <b v="1"/>
    <x v="0"/>
    <x v="0"/>
  </r>
  <r>
    <s v="T202508-00373"/>
    <s v="S015"/>
    <x v="17"/>
    <s v="C0032"/>
    <s v="Customer 32"/>
    <s v="P007"/>
    <x v="21"/>
    <d v="2025-08-05T00:00:00"/>
    <n v="8"/>
    <n v="52.65"/>
    <n v="421.2"/>
    <n v="0.09"/>
    <n v="0.02"/>
    <x v="2"/>
    <n v="52.65"/>
    <s v="Rebate_Error"/>
    <s v=""/>
    <n v="383.29199999999997"/>
    <n v="7.6658399999999993"/>
    <x v="0"/>
    <b v="1"/>
    <x v="0"/>
    <x v="0"/>
  </r>
  <r>
    <s v="T202508-00405"/>
    <s v="S014"/>
    <x v="6"/>
    <s v="C0177"/>
    <s v="Customer 177"/>
    <s v="P006"/>
    <x v="2"/>
    <d v="2025-08-25T00:00:00"/>
    <n v="17"/>
    <n v="71.86"/>
    <n v="1221.6199999999999"/>
    <n v="0.09"/>
    <n v="0.02"/>
    <x v="2"/>
    <n v="71.86"/>
    <s v="Rebate_Error"/>
    <s v=""/>
    <n v="1111.6741999999999"/>
    <n v="22.233484000000001"/>
    <x v="0"/>
    <b v="1"/>
    <x v="0"/>
    <x v="0"/>
  </r>
  <r>
    <s v="T202508-00407"/>
    <s v="S002"/>
    <x v="10"/>
    <s v="C0181"/>
    <s v="Customer 181"/>
    <s v="P004"/>
    <x v="14"/>
    <d v="2025-08-18T00:00:00"/>
    <n v="7"/>
    <n v="139.22"/>
    <n v="974.54"/>
    <n v="0.09"/>
    <n v="0.02"/>
    <x v="2"/>
    <n v="139.22"/>
    <s v="Rebate_Error"/>
    <s v=""/>
    <n v="886.83140000000003"/>
    <n v="17.736628"/>
    <x v="0"/>
    <b v="1"/>
    <x v="0"/>
    <x v="0"/>
  </r>
  <r>
    <s v="T202508-00416"/>
    <s v="S019"/>
    <x v="12"/>
    <s v="C0174"/>
    <s v="Customer 174"/>
    <s v="P014"/>
    <x v="5"/>
    <d v="2025-08-27T00:00:00"/>
    <n v="13"/>
    <n v="91.13"/>
    <n v="1184.69"/>
    <n v="0.12"/>
    <n v="0.02"/>
    <x v="1"/>
    <n v="91.13"/>
    <s v="Rebate_Error"/>
    <s v=""/>
    <n v="1042.5272"/>
    <n v="20.850543999999999"/>
    <x v="0"/>
    <b v="1"/>
    <x v="0"/>
    <x v="0"/>
  </r>
  <r>
    <s v="T202508-00417"/>
    <s v="S012"/>
    <x v="18"/>
    <s v="C0198"/>
    <s v="Customer 198"/>
    <s v="P021"/>
    <x v="18"/>
    <d v="2025-08-02T00:00:00"/>
    <n v="10"/>
    <n v="68.180000000000007"/>
    <n v="681.8"/>
    <n v="0"/>
    <n v="0.02"/>
    <x v="0"/>
    <n v="93.41"/>
    <s v=""/>
    <s v="Price_Breach"/>
    <n v="681.8"/>
    <n v="13.635999999999999"/>
    <x v="0"/>
    <b v="1"/>
    <x v="2"/>
    <x v="0"/>
  </r>
  <r>
    <s v="T202508-00470"/>
    <s v="S006"/>
    <x v="22"/>
    <s v="C0138"/>
    <s v="Customer 138"/>
    <s v="P010"/>
    <x v="16"/>
    <d v="2025-08-24T00:00:00"/>
    <n v="5"/>
    <n v="130.94"/>
    <n v="654.70000000000005"/>
    <n v="0.09"/>
    <n v="0.02"/>
    <x v="2"/>
    <n v="130.94"/>
    <s v="Rebate_Error"/>
    <s v=""/>
    <n v="595.77700000000004"/>
    <n v="11.915540000000002"/>
    <x v="0"/>
    <b v="1"/>
    <x v="0"/>
    <x v="0"/>
  </r>
  <r>
    <s v="T202508-00493"/>
    <s v="S011"/>
    <x v="14"/>
    <s v="C0166"/>
    <s v="Customer 166"/>
    <s v="P002"/>
    <x v="19"/>
    <d v="2025-08-28T00:00:00"/>
    <n v="15"/>
    <n v="77.5"/>
    <n v="1162.5"/>
    <n v="0.08"/>
    <n v="0.02"/>
    <x v="2"/>
    <n v="77.5"/>
    <s v="Rebate_Error"/>
    <s v=""/>
    <n v="1069.5"/>
    <n v="21.39"/>
    <x v="0"/>
    <b v="1"/>
    <x v="0"/>
    <x v="0"/>
  </r>
  <r>
    <s v="T202508-00496"/>
    <s v="S028"/>
    <x v="5"/>
    <s v="C0019"/>
    <s v="Customer 19"/>
    <s v="P005"/>
    <x v="11"/>
    <d v="2025-08-19T00:00:00"/>
    <n v="25"/>
    <n v="92.19"/>
    <n v="2304.75"/>
    <n v="0.08"/>
    <n v="0.02"/>
    <x v="2"/>
    <n v="92.19"/>
    <s v="Rebate_Error"/>
    <s v=""/>
    <n v="2120.37"/>
    <n v="42.407399999999996"/>
    <x v="0"/>
    <b v="1"/>
    <x v="0"/>
    <x v="0"/>
  </r>
  <r>
    <s v="T202508-00504"/>
    <s v="S029"/>
    <x v="23"/>
    <s v="C0128"/>
    <s v="Customer 128"/>
    <s v="P012"/>
    <x v="1"/>
    <d v="2025-08-16T00:00:00"/>
    <n v="24"/>
    <n v="120.83"/>
    <n v="2899.92"/>
    <n v="0.12"/>
    <n v="0.02"/>
    <x v="1"/>
    <n v="120.83"/>
    <s v="Rebate_Error"/>
    <s v=""/>
    <n v="2551.9295999999999"/>
    <n v="51.038592000000001"/>
    <x v="0"/>
    <b v="1"/>
    <x v="0"/>
    <x v="0"/>
  </r>
  <r>
    <s v="T202508-00506"/>
    <s v="S011"/>
    <x v="14"/>
    <s v="C0106"/>
    <s v="Customer 106"/>
    <s v="P002"/>
    <x v="19"/>
    <d v="2025-08-24T00:00:00"/>
    <n v="8"/>
    <n v="77.5"/>
    <n v="620"/>
    <n v="7.0000000000000007E-2"/>
    <n v="0.02"/>
    <x v="2"/>
    <n v="77.5"/>
    <s v="Rebate_Error"/>
    <s v=""/>
    <n v="576.6"/>
    <n v="11.532"/>
    <x v="0"/>
    <b v="1"/>
    <x v="0"/>
    <x v="0"/>
  </r>
  <r>
    <s v="T202508-00508"/>
    <s v="S024"/>
    <x v="15"/>
    <s v="C0107"/>
    <s v="Customer 107"/>
    <s v="P008"/>
    <x v="13"/>
    <d v="2025-08-11T00:00:00"/>
    <n v="7"/>
    <n v="114.99"/>
    <n v="804.93"/>
    <n v="0.08"/>
    <n v="0.02"/>
    <x v="2"/>
    <n v="114.99"/>
    <s v="Rebate_Error"/>
    <s v=""/>
    <n v="740.53559999999993"/>
    <n v="14.810711999999999"/>
    <x v="0"/>
    <b v="1"/>
    <x v="0"/>
    <x v="0"/>
  </r>
  <r>
    <s v="T202508-00515"/>
    <s v="S002"/>
    <x v="10"/>
    <s v="C0215"/>
    <s v="Customer 215"/>
    <s v="P023"/>
    <x v="10"/>
    <d v="2025-08-02T00:00:00"/>
    <n v="22"/>
    <n v="37.18"/>
    <n v="817.96"/>
    <n v="0.05"/>
    <n v="0.02"/>
    <x v="0"/>
    <n v="37.18"/>
    <s v="Rebate_Error"/>
    <s v=""/>
    <n v="777.06200000000001"/>
    <n v="15.54124"/>
    <x v="0"/>
    <b v="1"/>
    <x v="0"/>
    <x v="0"/>
  </r>
  <r>
    <s v="T202508-00548"/>
    <s v="S008"/>
    <x v="3"/>
    <s v="C0183"/>
    <s v="Customer 183"/>
    <s v="P002"/>
    <x v="19"/>
    <d v="2025-08-05T00:00:00"/>
    <n v="9"/>
    <n v="77.5"/>
    <n v="697.5"/>
    <n v="0.09"/>
    <n v="0.02"/>
    <x v="2"/>
    <n v="77.5"/>
    <s v="Rebate_Error"/>
    <s v=""/>
    <n v="634.72500000000002"/>
    <n v="12.694500000000001"/>
    <x v="0"/>
    <b v="1"/>
    <x v="0"/>
    <x v="0"/>
  </r>
  <r>
    <s v="T202508-00571"/>
    <s v="S022"/>
    <x v="24"/>
    <s v="C0197"/>
    <s v="Customer 197"/>
    <s v="P014"/>
    <x v="5"/>
    <d v="2025-08-15T00:00:00"/>
    <n v="24"/>
    <n v="64.099999999999994"/>
    <n v="1538.4"/>
    <n v="0.1"/>
    <n v="0.02"/>
    <x v="1"/>
    <n v="91.13"/>
    <s v=""/>
    <s v="Price_Breach"/>
    <n v="1384.56"/>
    <n v="27.691199999999998"/>
    <x v="0"/>
    <b v="1"/>
    <x v="2"/>
    <x v="0"/>
  </r>
  <r>
    <s v="T202508-00573"/>
    <s v="S023"/>
    <x v="2"/>
    <s v="C0018"/>
    <s v="Customer 18"/>
    <s v="P021"/>
    <x v="18"/>
    <d v="2025-08-22T00:00:00"/>
    <n v="14"/>
    <n v="93.41"/>
    <n v="1307.74"/>
    <n v="0.08"/>
    <n v="0.02"/>
    <x v="0"/>
    <n v="93.41"/>
    <s v="Rebate_Error"/>
    <s v=""/>
    <n v="1203.1207999999999"/>
    <n v="24.062415999999999"/>
    <x v="0"/>
    <b v="1"/>
    <x v="0"/>
    <x v="0"/>
  </r>
  <r>
    <s v="T202508-00588"/>
    <s v="S027"/>
    <x v="20"/>
    <s v="C0187"/>
    <s v="Customer 187"/>
    <s v="P004"/>
    <x v="14"/>
    <d v="2025-08-11T00:00:00"/>
    <n v="10"/>
    <n v="102.52"/>
    <n v="1025.2"/>
    <n v="0.05"/>
    <n v="0.02"/>
    <x v="2"/>
    <n v="139.22"/>
    <s v=""/>
    <s v="Price_Breach"/>
    <n v="973.94"/>
    <n v="19.478800000000003"/>
    <x v="0"/>
    <b v="1"/>
    <x v="2"/>
    <x v="0"/>
  </r>
  <r>
    <s v="T202508-00590"/>
    <s v="S016"/>
    <x v="8"/>
    <s v="C0025"/>
    <s v="Customer 25"/>
    <s v="P011"/>
    <x v="3"/>
    <d v="2025-08-15T00:00:00"/>
    <n v="23"/>
    <n v="176.7"/>
    <n v="4064.1"/>
    <n v="0.15"/>
    <n v="0.02"/>
    <x v="1"/>
    <n v="176.7"/>
    <s v="Rebate_Error"/>
    <s v=""/>
    <n v="3454.4849999999997"/>
    <n v="69.089699999999993"/>
    <x v="0"/>
    <b v="1"/>
    <x v="0"/>
    <x v="0"/>
  </r>
  <r>
    <s v="T202508-00601"/>
    <s v="S011"/>
    <x v="14"/>
    <s v="C0051"/>
    <s v="Customer 51"/>
    <s v="P012"/>
    <x v="1"/>
    <d v="2025-08-22T00:00:00"/>
    <n v="9"/>
    <n v="88.37"/>
    <n v="795.33"/>
    <n v="0.1"/>
    <n v="0.02"/>
    <x v="1"/>
    <n v="120.83"/>
    <s v=""/>
    <s v="Price_Breach"/>
    <n v="715.79700000000003"/>
    <n v="14.315940000000001"/>
    <x v="0"/>
    <b v="1"/>
    <x v="2"/>
    <x v="0"/>
  </r>
  <r>
    <s v="T202508-00611"/>
    <s v="S006"/>
    <x v="22"/>
    <s v="C0143"/>
    <s v="Customer 143"/>
    <s v="P005"/>
    <x v="11"/>
    <d v="2025-08-05T00:00:00"/>
    <n v="10"/>
    <n v="92.19"/>
    <n v="921.9"/>
    <n v="0.08"/>
    <n v="0.02"/>
    <x v="2"/>
    <n v="92.19"/>
    <s v="Rebate_Error"/>
    <s v=""/>
    <n v="848.14800000000002"/>
    <n v="16.962960000000002"/>
    <x v="0"/>
    <b v="1"/>
    <x v="0"/>
    <x v="0"/>
  </r>
  <r>
    <s v="T202508-00632"/>
    <s v="S010"/>
    <x v="21"/>
    <s v="C0147"/>
    <s v="Customer 147"/>
    <s v="P007"/>
    <x v="21"/>
    <d v="2025-08-29T00:00:00"/>
    <n v="17"/>
    <n v="52.65"/>
    <n v="895.05"/>
    <n v="7.0000000000000007E-2"/>
    <n v="0.02"/>
    <x v="2"/>
    <n v="52.65"/>
    <s v="Rebate_Error"/>
    <s v=""/>
    <n v="832.39649999999995"/>
    <n v="16.647929999999999"/>
    <x v="0"/>
    <b v="1"/>
    <x v="0"/>
    <x v="0"/>
  </r>
  <r>
    <s v="T202508-00662"/>
    <s v="S025"/>
    <x v="19"/>
    <s v="C0035"/>
    <s v="Customer 35"/>
    <s v="P017"/>
    <x v="22"/>
    <d v="2025-08-05T00:00:00"/>
    <n v="22"/>
    <n v="144.35"/>
    <n v="3175.7"/>
    <n v="0.12"/>
    <n v="0.02"/>
    <x v="1"/>
    <n v="144.35"/>
    <s v="Rebate_Error"/>
    <s v=""/>
    <n v="2794.616"/>
    <n v="55.892319999999998"/>
    <x v="0"/>
    <b v="1"/>
    <x v="0"/>
    <x v="0"/>
  </r>
  <r>
    <s v="T202508-00679"/>
    <s v="S009"/>
    <x v="13"/>
    <s v="C0056"/>
    <s v="Customer 56"/>
    <s v="P001"/>
    <x v="12"/>
    <d v="2025-08-31T00:00:00"/>
    <n v="2"/>
    <n v="113.94"/>
    <n v="227.88"/>
    <n v="7.0000000000000007E-2"/>
    <n v="0.02"/>
    <x v="2"/>
    <n v="113.94"/>
    <s v="Rebate_Error"/>
    <s v=""/>
    <n v="211.92839999999998"/>
    <n v="4.2385679999999999"/>
    <x v="0"/>
    <b v="1"/>
    <x v="0"/>
    <x v="0"/>
  </r>
  <r>
    <s v="T202508-00686"/>
    <s v="S021"/>
    <x v="11"/>
    <s v="C0017"/>
    <s v="Customer 17  "/>
    <s v="P008"/>
    <x v="13"/>
    <d v="2025-08-24T00:00:00"/>
    <n v="14"/>
    <n v="114.99"/>
    <n v="1609.86"/>
    <n v="0.09"/>
    <n v="0.02"/>
    <x v="2"/>
    <n v="114.99"/>
    <s v="Rebate_Error"/>
    <s v=""/>
    <n v="1464.9725999999998"/>
    <n v="29.299451999999999"/>
    <x v="0"/>
    <b v="1"/>
    <x v="0"/>
    <x v="0"/>
  </r>
  <r>
    <s v="T202508-00689"/>
    <s v="S010"/>
    <x v="21"/>
    <s v="C0171"/>
    <s v="Customer 171"/>
    <s v="P019"/>
    <x v="9"/>
    <d v="2025-06-08T00:00:00"/>
    <n v="24"/>
    <n v="179.53"/>
    <n v="4308.72"/>
    <n v="0.12"/>
    <n v="0.02"/>
    <x v="1"/>
    <n v="179.53"/>
    <s v="Rebate_Error"/>
    <s v=""/>
    <n v="3791.6736000000001"/>
    <n v="75.833472"/>
    <x v="0"/>
    <b v="1"/>
    <x v="0"/>
    <x v="2"/>
  </r>
  <r>
    <s v="T202508-00694"/>
    <s v="S029"/>
    <x v="23"/>
    <s v="C0031"/>
    <s v="Customer 31"/>
    <s v="P020"/>
    <x v="8"/>
    <d v="2025-11-08T00:00:00"/>
    <n v="1"/>
    <n v="183.4"/>
    <n v="183.4"/>
    <n v="0.12"/>
    <n v="0.02"/>
    <x v="1"/>
    <n v="183.4"/>
    <s v="Rebate_Error"/>
    <s v=""/>
    <n v="161.392"/>
    <n v="3.22784"/>
    <x v="0"/>
    <b v="1"/>
    <x v="0"/>
    <x v="3"/>
  </r>
  <r>
    <s v="T202508-00695"/>
    <s v="S026"/>
    <x v="25"/>
    <s v="C0110"/>
    <s v="Customer 110"/>
    <s v="P007"/>
    <x v="21"/>
    <d v="2025-08-09T00:00:00"/>
    <n v="3"/>
    <n v="37.67"/>
    <n v="113.01"/>
    <n v="0.05"/>
    <n v="0.02"/>
    <x v="2"/>
    <n v="52.65"/>
    <s v=""/>
    <s v="Price_Breach"/>
    <n v="107.3595"/>
    <n v="2.1471900000000002"/>
    <x v="0"/>
    <b v="1"/>
    <x v="2"/>
    <x v="0"/>
  </r>
  <r>
    <s v="T202508-00711"/>
    <s v="S019"/>
    <x v="12"/>
    <s v="C0127"/>
    <s v="Customer 127"/>
    <s v="P030"/>
    <x v="17"/>
    <d v="2025-08-07T00:00:00"/>
    <n v="25"/>
    <n v="44.71"/>
    <n v="1117.75"/>
    <n v="0.08"/>
    <n v="0.02"/>
    <x v="0"/>
    <n v="44.71"/>
    <s v="Rebate_Error"/>
    <s v=""/>
    <n v="1028.33"/>
    <n v="20.566599999999998"/>
    <x v="0"/>
    <b v="1"/>
    <x v="0"/>
    <x v="0"/>
  </r>
  <r>
    <s v="T202508-00726"/>
    <s v="S025"/>
    <x v="19"/>
    <s v="C0150"/>
    <s v="Customer 150"/>
    <s v="P003"/>
    <x v="23"/>
    <d v="2025-08-06T00:00:00"/>
    <n v="4"/>
    <n v="123.65"/>
    <n v="494.6"/>
    <n v="0.08"/>
    <n v="0.02"/>
    <x v="2"/>
    <n v="123.65"/>
    <s v="Rebate_Error"/>
    <s v=""/>
    <n v="455.03200000000004"/>
    <n v="9.1006400000000003"/>
    <x v="0"/>
    <b v="1"/>
    <x v="0"/>
    <x v="0"/>
  </r>
  <r>
    <s v="T202508-00737"/>
    <s v="S027"/>
    <x v="20"/>
    <s v="C0200"/>
    <s v="Customer 200"/>
    <s v="P030"/>
    <x v="17"/>
    <d v="2025-08-07T00:00:00"/>
    <n v="5"/>
    <n v="44.71"/>
    <n v="223.55"/>
    <n v="0.08"/>
    <n v="0.02"/>
    <x v="0"/>
    <n v="44.71"/>
    <s v="Rebate_Error"/>
    <s v=""/>
    <n v="205.666"/>
    <n v="4.1133199999999999"/>
    <x v="0"/>
    <b v="1"/>
    <x v="0"/>
    <x v="0"/>
  </r>
  <r>
    <s v="T202508-00740"/>
    <s v="S027"/>
    <x v="20"/>
    <s v="C0020"/>
    <s v="Customer 20"/>
    <s v="P001"/>
    <x v="12"/>
    <d v="2025-08-07T00:00:00"/>
    <n v="3"/>
    <n v="113.94"/>
    <n v="341.82"/>
    <n v="0.09"/>
    <n v="0.02"/>
    <x v="2"/>
    <n v="113.94"/>
    <s v="Rebate_Error"/>
    <s v=""/>
    <n v="311.05619999999999"/>
    <n v="6.2211239999999997"/>
    <x v="0"/>
    <b v="1"/>
    <x v="0"/>
    <x v="0"/>
  </r>
  <r>
    <s v="T202508-00743"/>
    <s v="S002"/>
    <x v="10"/>
    <s v="C0119"/>
    <s v="Customer 119"/>
    <s v="P002"/>
    <x v="19"/>
    <d v="2025-08-14T00:00:00"/>
    <n v="19"/>
    <n v="54.75"/>
    <n v="1040.25"/>
    <n v="0.05"/>
    <n v="0.02"/>
    <x v="2"/>
    <n v="77.5"/>
    <s v=""/>
    <s v="Price_Breach"/>
    <n v="988.23749999999995"/>
    <n v="19.764749999999999"/>
    <x v="0"/>
    <b v="1"/>
    <x v="2"/>
    <x v="0"/>
  </r>
  <r>
    <s v="T202508-00744"/>
    <s v="S027"/>
    <x v="20"/>
    <s v="C0186"/>
    <s v="Customer 186"/>
    <s v="P010"/>
    <x v="16"/>
    <d v="2025-08-13T00:00:00"/>
    <n v="1"/>
    <n v="130.94"/>
    <n v="130.94"/>
    <n v="0.09"/>
    <n v="0.02"/>
    <x v="2"/>
    <n v="130.94"/>
    <s v="Rebate_Error"/>
    <s v=""/>
    <n v="119.1554"/>
    <n v="2.383108"/>
    <x v="0"/>
    <b v="1"/>
    <x v="0"/>
    <x v="0"/>
  </r>
  <r>
    <s v="T202508-00749"/>
    <s v="S003"/>
    <x v="9"/>
    <s v="C0072"/>
    <s v="Customer 72"/>
    <s v="P010"/>
    <x v="16"/>
    <d v="2025-08-07T00:00:00"/>
    <n v="14"/>
    <n v="130.94"/>
    <n v="1833.16"/>
    <n v="7.0000000000000007E-2"/>
    <n v="0.02"/>
    <x v="2"/>
    <n v="130.94"/>
    <s v="Rebate_Error"/>
    <s v=""/>
    <n v="1704.8388"/>
    <n v="34.096775999999998"/>
    <x v="0"/>
    <b v="1"/>
    <x v="0"/>
    <x v="0"/>
  </r>
  <r>
    <s v="T202508-00770"/>
    <s v="S004"/>
    <x v="7"/>
    <s v="C0217"/>
    <s v="Customer 217  "/>
    <s v="P014"/>
    <x v="5"/>
    <d v="2025-08-31T00:00:00"/>
    <n v="12"/>
    <n v="65.44"/>
    <n v="785.28"/>
    <n v="0.1"/>
    <n v="0.02"/>
    <x v="1"/>
    <n v="91.13"/>
    <s v=""/>
    <s v="Price_Breach"/>
    <n v="706.75199999999995"/>
    <n v="14.13504"/>
    <x v="0"/>
    <b v="1"/>
    <x v="2"/>
    <x v="0"/>
  </r>
  <r>
    <s v="T202508-00830"/>
    <s v="S013"/>
    <x v="26"/>
    <s v="C0037"/>
    <s v="Customer 37"/>
    <s v="P016"/>
    <x v="24"/>
    <d v="2025-08-23T00:00:00"/>
    <n v="22"/>
    <n v="176.86"/>
    <n v="3890.92"/>
    <n v="0.13"/>
    <n v="0.02"/>
    <x v="1"/>
    <n v="176.86"/>
    <s v="Rebate_Error"/>
    <s v=""/>
    <n v="3385.1004000000003"/>
    <n v="67.702008000000006"/>
    <x v="0"/>
    <b v="1"/>
    <x v="0"/>
    <x v="0"/>
  </r>
  <r>
    <s v="T202508-00834"/>
    <s v="S009"/>
    <x v="13"/>
    <s v="C0216"/>
    <s v="Customer 216"/>
    <s v="P013"/>
    <x v="25"/>
    <d v="2025-08-22T00:00:00"/>
    <n v="23"/>
    <n v="194.87"/>
    <n v="4482.01"/>
    <n v="0.12"/>
    <n v="0.02"/>
    <x v="1"/>
    <n v="194.87"/>
    <s v="Rebate_Error"/>
    <s v=""/>
    <n v="3944.1688000000004"/>
    <n v="78.883376000000013"/>
    <x v="0"/>
    <b v="1"/>
    <x v="0"/>
    <x v="0"/>
  </r>
  <r>
    <s v="T202508-00843"/>
    <s v="S002"/>
    <x v="10"/>
    <s v="C0064"/>
    <s v="Customer 64"/>
    <s v="P001"/>
    <x v="12"/>
    <d v="2025-08-30T00:00:00"/>
    <n v="2"/>
    <n v="113.94"/>
    <n v="227.88"/>
    <n v="7.0000000000000007E-2"/>
    <n v="0.02"/>
    <x v="2"/>
    <n v="113.94"/>
    <s v="Rebate_Error"/>
    <s v=""/>
    <n v="211.92839999999998"/>
    <n v="4.2385679999999999"/>
    <x v="0"/>
    <b v="1"/>
    <x v="0"/>
    <x v="0"/>
  </r>
  <r>
    <s v="T202508-00863"/>
    <s v="S028"/>
    <x v="5"/>
    <s v="C0071"/>
    <s v="Customer 71"/>
    <s v="P007"/>
    <x v="21"/>
    <d v="2025-08-31T00:00:00"/>
    <n v="23"/>
    <n v="52.65"/>
    <n v="1210.95"/>
    <n v="0.09"/>
    <n v="0.02"/>
    <x v="2"/>
    <n v="52.65"/>
    <s v="Rebate_Error"/>
    <s v=""/>
    <n v="1101.9645"/>
    <n v="22.039290000000001"/>
    <x v="0"/>
    <b v="1"/>
    <x v="0"/>
    <x v="0"/>
  </r>
  <r>
    <s v="T202508-00864"/>
    <s v="S029"/>
    <x v="23"/>
    <s v="C0167"/>
    <s v="Customer 167"/>
    <s v="P008"/>
    <x v="13"/>
    <d v="2025-08-17T00:00:00"/>
    <n v="5"/>
    <n v="114.99"/>
    <n v="574.95000000000005"/>
    <n v="0.08"/>
    <n v="0.02"/>
    <x v="2"/>
    <n v="114.99"/>
    <s v="Rebate_Error"/>
    <s v=""/>
    <n v="528.95400000000006"/>
    <n v="10.579080000000001"/>
    <x v="0"/>
    <b v="1"/>
    <x v="0"/>
    <x v="0"/>
  </r>
  <r>
    <s v="T202508-00872"/>
    <s v="S006"/>
    <x v="22"/>
    <s v="C0216"/>
    <s v="Customer 216"/>
    <s v="P017"/>
    <x v="22"/>
    <d v="2025-08-06T00:00:00"/>
    <n v="18"/>
    <n v="144.35"/>
    <n v="2598.3000000000002"/>
    <n v="0.12"/>
    <n v="0.02"/>
    <x v="1"/>
    <n v="144.35"/>
    <s v="Rebate_Error"/>
    <s v=""/>
    <n v="2286.5040000000004"/>
    <n v="45.730080000000008"/>
    <x v="0"/>
    <b v="1"/>
    <x v="0"/>
    <x v="0"/>
  </r>
  <r>
    <s v="T202508-00954"/>
    <s v="S025"/>
    <x v="19"/>
    <s v="C0169"/>
    <s v="Customer 169"/>
    <s v="P006"/>
    <x v="2"/>
    <d v="2025-08-12T00:00:00"/>
    <n v="11"/>
    <n v="71.86"/>
    <n v="790.46"/>
    <n v="0.09"/>
    <n v="0.02"/>
    <x v="2"/>
    <n v="71.86"/>
    <s v="Rebate_Error"/>
    <s v=""/>
    <n v="719.31860000000006"/>
    <n v="14.386372000000001"/>
    <x v="0"/>
    <b v="1"/>
    <x v="0"/>
    <x v="0"/>
  </r>
  <r>
    <s v="T202508-00958"/>
    <s v="S024"/>
    <x v="15"/>
    <s v="C0105"/>
    <s v=" Customer 105 "/>
    <s v="P003"/>
    <x v="23"/>
    <d v="2025-08-07T00:00:00"/>
    <n v="20"/>
    <n v="123.65"/>
    <n v="2473"/>
    <n v="0.09"/>
    <n v="0.02"/>
    <x v="2"/>
    <n v="123.65"/>
    <s v="Rebate_Error"/>
    <s v=""/>
    <n v="2250.4299999999998"/>
    <n v="45.008599999999994"/>
    <x v="0"/>
    <b v="1"/>
    <x v="0"/>
    <x v="0"/>
  </r>
  <r>
    <s v="T202508-00969"/>
    <s v="S029"/>
    <x v="23"/>
    <s v="C0099"/>
    <s v="Customer 99"/>
    <s v="P011"/>
    <x v="3"/>
    <d v="2025-08-30T00:00:00"/>
    <n v="20"/>
    <n v="176.7"/>
    <n v="3534"/>
    <n v="0.15"/>
    <n v="0.02"/>
    <x v="1"/>
    <n v="176.7"/>
    <s v="Rebate_Error"/>
    <s v=""/>
    <n v="3003.9"/>
    <n v="60.078000000000003"/>
    <x v="0"/>
    <b v="1"/>
    <x v="0"/>
    <x v="0"/>
  </r>
  <r>
    <s v="T202508-00982"/>
    <s v="S004"/>
    <x v="7"/>
    <s v="C0007"/>
    <s v="Customer 7"/>
    <s v="P010"/>
    <x v="16"/>
    <d v="2025-08-22T00:00:00"/>
    <n v="2"/>
    <n v="130.94"/>
    <n v="261.88"/>
    <n v="0.09"/>
    <n v="0.02"/>
    <x v="2"/>
    <n v="130.94"/>
    <s v="Rebate_Error"/>
    <s v=""/>
    <n v="238.3108"/>
    <n v="4.766216"/>
    <x v="0"/>
    <b v="1"/>
    <x v="0"/>
    <x v="0"/>
  </r>
  <r>
    <s v="T202508-01005"/>
    <s v="S014"/>
    <x v="6"/>
    <s v="C0140"/>
    <s v="Customer 140"/>
    <s v="P014"/>
    <x v="5"/>
    <d v="2025-12-08T00:00:00"/>
    <n v="3"/>
    <n v="71.52"/>
    <n v="214.56"/>
    <n v="0.12"/>
    <n v="0.02"/>
    <x v="1"/>
    <n v="91.13"/>
    <s v="Rebate_Error"/>
    <s v=""/>
    <n v="188.81280000000001"/>
    <n v="3.7762560000000001"/>
    <x v="0"/>
    <b v="1"/>
    <x v="0"/>
    <x v="4"/>
  </r>
  <r>
    <s v="T202508-01008"/>
    <s v="S016"/>
    <x v="8"/>
    <s v="C0144"/>
    <s v="Customer 144  "/>
    <s v="P022"/>
    <x v="26"/>
    <d v="2025-08-01T00:00:00"/>
    <n v="21"/>
    <n v="50.51"/>
    <n v="1060.71"/>
    <n v="0.05"/>
    <n v="0.02"/>
    <x v="0"/>
    <n v="50.51"/>
    <s v="Rebate_Error"/>
    <s v=""/>
    <n v="1007.6745000000001"/>
    <n v="20.153490000000001"/>
    <x v="0"/>
    <b v="1"/>
    <x v="0"/>
    <x v="0"/>
  </r>
  <r>
    <s v="T202508-01009"/>
    <s v="S004"/>
    <x v="7"/>
    <s v="C0172"/>
    <s v="Customer 172"/>
    <s v="P009"/>
    <x v="7"/>
    <d v="2025-08-29T00:00:00"/>
    <n v="8"/>
    <n v="72.040000000000006"/>
    <n v="576.32000000000005"/>
    <n v="0.08"/>
    <n v="0.02"/>
    <x v="2"/>
    <n v="72.040000000000006"/>
    <s v="Rebate_Error"/>
    <s v=""/>
    <n v="530.21440000000007"/>
    <n v="10.604288000000002"/>
    <x v="0"/>
    <b v="1"/>
    <x v="0"/>
    <x v="0"/>
  </r>
  <r>
    <s v="T202508-01028"/>
    <s v="S003"/>
    <x v="9"/>
    <s v="C0092"/>
    <s v="Customer 92"/>
    <s v="P027"/>
    <x v="15"/>
    <d v="2025-08-10T00:00:00"/>
    <n v="4"/>
    <n v="54.03"/>
    <n v="216.12"/>
    <n v="0.02"/>
    <n v="0.02"/>
    <x v="0"/>
    <n v="54.03"/>
    <s v="Rebate_Error"/>
    <s v=""/>
    <n v="211.79760000000002"/>
    <n v="4.2359520000000002"/>
    <x v="0"/>
    <b v="1"/>
    <x v="0"/>
    <x v="0"/>
  </r>
  <r>
    <s v="T202508-01047"/>
    <s v="S023"/>
    <x v="2"/>
    <s v="C0150"/>
    <s v="Customer 150"/>
    <s v="P004"/>
    <x v="14"/>
    <d v="2025-08-12T00:00:00"/>
    <n v="19"/>
    <n v="139.22"/>
    <n v="2645.18"/>
    <n v="0.09"/>
    <n v="0.02"/>
    <x v="2"/>
    <n v="139.22"/>
    <s v="Rebate_Error"/>
    <s v=""/>
    <n v="2407.1138000000001"/>
    <n v="48.142276000000003"/>
    <x v="0"/>
    <b v="1"/>
    <x v="0"/>
    <x v="0"/>
  </r>
  <r>
    <s v="T202508-01054"/>
    <s v="S009"/>
    <x v="13"/>
    <s v="C0220"/>
    <s v="Customer 220"/>
    <s v="P022"/>
    <x v="26"/>
    <d v="2025-08-07T00:00:00"/>
    <n v="18"/>
    <n v="50.51"/>
    <n v="909.18"/>
    <n v="0.08"/>
    <n v="0.02"/>
    <x v="0"/>
    <n v="50.51"/>
    <s v="Rebate_Error"/>
    <s v=""/>
    <n v="836.44560000000001"/>
    <n v="16.728912000000001"/>
    <x v="0"/>
    <b v="1"/>
    <x v="0"/>
    <x v="0"/>
  </r>
  <r>
    <s v="T202508-01057"/>
    <s v="S027"/>
    <x v="20"/>
    <s v="C0149"/>
    <s v="Customer 149"/>
    <s v="P015"/>
    <x v="4"/>
    <d v="2025-08-19T00:00:00"/>
    <n v="25"/>
    <n v="181.7"/>
    <n v="4542.5"/>
    <n v="0.15"/>
    <n v="0.02"/>
    <x v="1"/>
    <n v="181.7"/>
    <s v="Rebate_Error"/>
    <s v=""/>
    <n v="3861.125"/>
    <n v="77.222499999999997"/>
    <x v="0"/>
    <b v="1"/>
    <x v="0"/>
    <x v="0"/>
  </r>
  <r>
    <s v="T202508-01071"/>
    <s v="S004"/>
    <x v="7"/>
    <s v="C0181"/>
    <s v="Customer 181"/>
    <s v="P029"/>
    <x v="27"/>
    <s v="08-27-25"/>
    <n v="21"/>
    <n v="45.4"/>
    <n v="953.4"/>
    <n v="0.02"/>
    <n v="0.02"/>
    <x v="0"/>
    <n v="45.4"/>
    <s v="Rebate_Error"/>
    <s v=""/>
    <n v="934.33199999999999"/>
    <n v="18.686640000000001"/>
    <x v="0"/>
    <b v="1"/>
    <x v="0"/>
    <x v="0"/>
  </r>
  <r>
    <s v="T202508-01096"/>
    <s v="S014"/>
    <x v="6"/>
    <s v="C0212"/>
    <s v="Customer 212"/>
    <s v="P004"/>
    <x v="14"/>
    <d v="2025-08-06T00:00:00"/>
    <n v="4"/>
    <n v="101.47"/>
    <n v="405.88"/>
    <n v="0.05"/>
    <n v="0.02"/>
    <x v="2"/>
    <n v="139.22"/>
    <s v=""/>
    <s v="Price_Breach"/>
    <n v="385.58600000000001"/>
    <n v="7.7117200000000006"/>
    <x v="0"/>
    <b v="1"/>
    <x v="2"/>
    <x v="0"/>
  </r>
  <r>
    <s v="T202508-01103"/>
    <s v="S019"/>
    <x v="12"/>
    <s v="C0206"/>
    <s v="Customer 206"/>
    <s v="P019"/>
    <x v="9"/>
    <d v="2025-08-27T00:00:00"/>
    <n v="25"/>
    <n v="179.53"/>
    <n v="4488.25"/>
    <n v="0.12"/>
    <n v="0.02"/>
    <x v="1"/>
    <n v="179.53"/>
    <s v="Rebate_Error"/>
    <s v=""/>
    <n v="3949.66"/>
    <n v="78.993200000000002"/>
    <x v="0"/>
    <b v="1"/>
    <x v="0"/>
    <x v="0"/>
  </r>
  <r>
    <s v="T202508-01104"/>
    <s v="S023"/>
    <x v="2"/>
    <s v="C0148"/>
    <s v="Customer 148"/>
    <s v="P003"/>
    <x v="23"/>
    <d v="2025-08-09T00:00:00"/>
    <n v="5"/>
    <n v="123.65"/>
    <n v="618.25"/>
    <n v="0.08"/>
    <n v="0.02"/>
    <x v="2"/>
    <n v="123.65"/>
    <s v="Rebate_Error"/>
    <s v=""/>
    <n v="568.79"/>
    <n v="11.3758"/>
    <x v="0"/>
    <b v="1"/>
    <x v="0"/>
    <x v="0"/>
  </r>
  <r>
    <s v="T202508-01119"/>
    <s v="S023"/>
    <x v="2"/>
    <s v="C0176"/>
    <s v=" Customer 176 "/>
    <s v="P018"/>
    <x v="6"/>
    <d v="2025-08-13T00:00:00"/>
    <n v="6"/>
    <n v="125.42"/>
    <n v="752.52"/>
    <n v="0.12"/>
    <n v="0.02"/>
    <x v="1"/>
    <n v="125.42"/>
    <s v="Rebate_Error"/>
    <s v=""/>
    <n v="662.21759999999995"/>
    <n v="13.244351999999999"/>
    <x v="0"/>
    <b v="1"/>
    <x v="0"/>
    <x v="0"/>
  </r>
  <r>
    <s v="T202508-01120"/>
    <s v="S021"/>
    <x v="11"/>
    <s v="C0002"/>
    <s v="Customer 2"/>
    <s v="P021"/>
    <x v="18"/>
    <d v="2025-08-16T00:00:00"/>
    <n v="5"/>
    <n v="93.41"/>
    <n v="467.05"/>
    <n v="0.02"/>
    <n v="0.02"/>
    <x v="0"/>
    <n v="93.41"/>
    <s v="Rebate_Error"/>
    <s v=""/>
    <n v="457.709"/>
    <n v="9.1541800000000002"/>
    <x v="0"/>
    <b v="1"/>
    <x v="0"/>
    <x v="0"/>
  </r>
  <r>
    <s v="T202508-01127"/>
    <s v="S007"/>
    <x v="27"/>
    <s v="C0009"/>
    <s v="Customer 9"/>
    <s v="P020"/>
    <x v="8"/>
    <d v="2025-08-17T00:00:00"/>
    <n v="17"/>
    <n v="183.4"/>
    <n v="3117.8"/>
    <n v="0.15"/>
    <n v="0.02"/>
    <x v="1"/>
    <n v="183.4"/>
    <s v="Rebate_Error"/>
    <s v=""/>
    <n v="2650.13"/>
    <n v="53.002600000000001"/>
    <x v="0"/>
    <b v="1"/>
    <x v="0"/>
    <x v="0"/>
  </r>
  <r>
    <s v="T202508-01137"/>
    <s v="S003"/>
    <x v="9"/>
    <s v="C0129"/>
    <s v="Customer 129"/>
    <s v="P008"/>
    <x v="13"/>
    <d v="2025-08-26T00:00:00"/>
    <n v="4"/>
    <n v="114.99"/>
    <n v="459.96"/>
    <n v="0.08"/>
    <n v="0.02"/>
    <x v="2"/>
    <n v="114.99"/>
    <s v="Rebate_Error"/>
    <s v=""/>
    <n v="423.16319999999996"/>
    <n v="8.4632639999999988"/>
    <x v="0"/>
    <b v="1"/>
    <x v="0"/>
    <x v="0"/>
  </r>
  <r>
    <s v="T202508-01145"/>
    <s v="S009"/>
    <x v="13"/>
    <s v="C0064"/>
    <s v="Customer 64"/>
    <s v="P008"/>
    <x v="13"/>
    <d v="2025-08-22T00:00:00"/>
    <n v="13"/>
    <n v="114.99"/>
    <n v="1494.87"/>
    <n v="0.09"/>
    <n v="0.02"/>
    <x v="2"/>
    <n v="114.99"/>
    <s v="Rebate_Error"/>
    <s v=""/>
    <n v="1360.3317"/>
    <n v="27.206634000000001"/>
    <x v="0"/>
    <b v="1"/>
    <x v="0"/>
    <x v="0"/>
  </r>
  <r>
    <s v="T202508-01153"/>
    <s v="S022"/>
    <x v="24"/>
    <s v="C0127"/>
    <s v="Customer 127"/>
    <s v="P016"/>
    <x v="24"/>
    <d v="2025-08-28T00:00:00"/>
    <n v="25"/>
    <n v="176.86"/>
    <n v="4421.5"/>
    <n v="0.15"/>
    <n v="0.02"/>
    <x v="1"/>
    <n v="176.86"/>
    <s v="Rebate_Error"/>
    <s v=""/>
    <n v="3758.2750000000001"/>
    <n v="75.165500000000009"/>
    <x v="0"/>
    <b v="1"/>
    <x v="0"/>
    <x v="0"/>
  </r>
  <r>
    <s v="T202508-01155"/>
    <s v="S011"/>
    <x v="14"/>
    <s v="C0127"/>
    <s v="Customer 127  "/>
    <s v="P025"/>
    <x v="20"/>
    <d v="2025-08-28T00:00:00"/>
    <n v="19"/>
    <n v="64.23"/>
    <n v="1220.3699999999999"/>
    <n v="0"/>
    <n v="0.02"/>
    <x v="0"/>
    <n v="87.21"/>
    <s v=""/>
    <s v="Price_Breach"/>
    <n v="1220.3699999999999"/>
    <n v="24.407399999999999"/>
    <x v="0"/>
    <b v="1"/>
    <x v="2"/>
    <x v="0"/>
  </r>
  <r>
    <s v="T202508-01169"/>
    <s v="S008"/>
    <x v="3"/>
    <s v="C0143"/>
    <s v="Customer 143"/>
    <s v="P011"/>
    <x v="3"/>
    <d v="2025-08-07T00:00:00"/>
    <n v="13"/>
    <n v="176.7"/>
    <n v="2297.1"/>
    <n v="0.12"/>
    <n v="0.02"/>
    <x v="1"/>
    <n v="176.7"/>
    <s v="Rebate_Error"/>
    <s v=""/>
    <n v="2021.4479999999999"/>
    <n v="40.428959999999996"/>
    <x v="0"/>
    <b v="1"/>
    <x v="0"/>
    <x v="0"/>
  </r>
  <r>
    <s v="T202508-01185"/>
    <s v="S021"/>
    <x v="11"/>
    <s v="C0157"/>
    <s v="Customer 157"/>
    <s v="P015"/>
    <x v="4"/>
    <d v="2025-08-03T00:00:00"/>
    <n v="3"/>
    <n v="181.7"/>
    <n v="545.1"/>
    <n v="0.12"/>
    <n v="0.02"/>
    <x v="1"/>
    <n v="181.7"/>
    <s v="Rebate_Error"/>
    <s v=""/>
    <n v="479.68799999999999"/>
    <n v="9.5937599999999996"/>
    <x v="0"/>
    <b v="1"/>
    <x v="0"/>
    <x v="0"/>
  </r>
  <r>
    <s v="T202508-01216"/>
    <s v="S009"/>
    <x v="13"/>
    <s v="C0106"/>
    <s v="Customer 106"/>
    <s v="P005"/>
    <x v="11"/>
    <d v="2025-06-08T00:00:00"/>
    <n v="3"/>
    <n v="69"/>
    <n v="207"/>
    <n v="0.05"/>
    <n v="0.02"/>
    <x v="2"/>
    <n v="92.19"/>
    <s v=""/>
    <s v="Price_Breach"/>
    <n v="196.65"/>
    <n v="3.9330000000000003"/>
    <x v="0"/>
    <b v="1"/>
    <x v="2"/>
    <x v="2"/>
  </r>
  <r>
    <s v="T202508-01221"/>
    <s v="S015"/>
    <x v="17"/>
    <s v="C0187"/>
    <s v="Customer 187"/>
    <s v="P001"/>
    <x v="12"/>
    <d v="2025-08-05T00:00:00"/>
    <n v="3"/>
    <n v="113.94"/>
    <n v="341.82"/>
    <n v="0.09"/>
    <n v="0.02"/>
    <x v="2"/>
    <n v="113.94"/>
    <s v="Rebate_Error"/>
    <s v=""/>
    <n v="311.05619999999999"/>
    <n v="6.2211239999999997"/>
    <x v="0"/>
    <b v="1"/>
    <x v="0"/>
    <x v="0"/>
  </r>
  <r>
    <s v="T202508-01232"/>
    <s v="S011"/>
    <x v="14"/>
    <s v="C0041"/>
    <s v="Customer 41"/>
    <s v="P016"/>
    <x v="24"/>
    <d v="2025-08-24T00:00:00"/>
    <n v="2"/>
    <n v="176.86"/>
    <n v="353.72"/>
    <n v="0.13"/>
    <n v="0.02"/>
    <x v="1"/>
    <n v="176.86"/>
    <s v="Rebate_Error"/>
    <s v=""/>
    <n v="307.7364"/>
    <n v="6.1547280000000004"/>
    <x v="0"/>
    <b v="1"/>
    <x v="0"/>
    <x v="0"/>
  </r>
  <r>
    <s v="T202508-01236"/>
    <s v="S014"/>
    <x v="6"/>
    <s v="C0084"/>
    <s v="Customer 84"/>
    <s v="P001"/>
    <x v="12"/>
    <d v="2025-08-19T00:00:00"/>
    <n v="9"/>
    <n v="80.010000000000005"/>
    <n v="720.09"/>
    <n v="0.05"/>
    <n v="0.02"/>
    <x v="2"/>
    <n v="113.94"/>
    <s v=""/>
    <s v="Price_Breach"/>
    <n v="684.08550000000002"/>
    <n v="13.681710000000001"/>
    <x v="0"/>
    <b v="1"/>
    <x v="2"/>
    <x v="0"/>
  </r>
  <r>
    <s v="T202508-01248"/>
    <s v="S007"/>
    <x v="27"/>
    <s v="C0146"/>
    <s v=" Customer 146 "/>
    <s v="P005"/>
    <x v="11"/>
    <d v="2025-08-11T00:00:00"/>
    <n v="12"/>
    <n v="92.19"/>
    <n v="1106.28"/>
    <n v="0.09"/>
    <n v="0.02"/>
    <x v="2"/>
    <n v="92.19"/>
    <s v="Rebate_Error"/>
    <s v=""/>
    <n v="1006.7148"/>
    <n v="20.134295999999999"/>
    <x v="0"/>
    <b v="1"/>
    <x v="0"/>
    <x v="0"/>
  </r>
  <r>
    <s v="T202508-01257"/>
    <s v="S020"/>
    <x v="0"/>
    <s v="C0073"/>
    <s v="Customer 73"/>
    <s v="P009"/>
    <x v="7"/>
    <d v="2025-08-11T00:00:00"/>
    <n v="21"/>
    <n v="72.040000000000006"/>
    <n v="1512.84"/>
    <n v="0.08"/>
    <n v="0.02"/>
    <x v="2"/>
    <n v="72.040000000000006"/>
    <s v="Rebate_Error"/>
    <s v=""/>
    <n v="1391.8127999999999"/>
    <n v="27.836255999999999"/>
    <x v="0"/>
    <b v="1"/>
    <x v="0"/>
    <x v="0"/>
  </r>
  <r>
    <s v="T202508-01260"/>
    <s v="S004"/>
    <x v="7"/>
    <s v="C0125"/>
    <s v="Customer 125"/>
    <s v="P005"/>
    <x v="11"/>
    <d v="2025-08-19T00:00:00"/>
    <n v="2"/>
    <n v="65.63"/>
    <n v="131.26"/>
    <n v="0.05"/>
    <n v="0.02"/>
    <x v="2"/>
    <n v="92.19"/>
    <s v=""/>
    <s v="Price_Breach"/>
    <n v="124.69699999999999"/>
    <n v="2.4939399999999998"/>
    <x v="0"/>
    <b v="1"/>
    <x v="2"/>
    <x v="0"/>
  </r>
  <r>
    <s v="T202508-01266"/>
    <s v="S029"/>
    <x v="23"/>
    <s v="C0107"/>
    <s v="Customer 107"/>
    <s v="P022"/>
    <x v="26"/>
    <d v="2025-08-02T00:00:00"/>
    <n v="23"/>
    <n v="50.51"/>
    <n v="1161.73"/>
    <n v="0.08"/>
    <n v="0.02"/>
    <x v="0"/>
    <n v="50.51"/>
    <s v="Rebate_Error"/>
    <s v=""/>
    <n v="1068.7916"/>
    <n v="21.375831999999999"/>
    <x v="0"/>
    <b v="1"/>
    <x v="0"/>
    <x v="0"/>
  </r>
  <r>
    <s v="T202508-01271"/>
    <s v="S019"/>
    <x v="12"/>
    <s v="C0161"/>
    <s v="Customer 161"/>
    <s v="P028"/>
    <x v="0"/>
    <d v="2025-08-24T00:00:00"/>
    <n v="18"/>
    <n v="63.01"/>
    <n v="1134.18"/>
    <n v="0"/>
    <n v="0.02"/>
    <x v="0"/>
    <n v="88.32"/>
    <s v=""/>
    <s v="Price_Breach"/>
    <n v="1134.18"/>
    <n v="22.683600000000002"/>
    <x v="0"/>
    <b v="1"/>
    <x v="2"/>
    <x v="0"/>
  </r>
  <r>
    <s v="T202508-01300"/>
    <s v="S025"/>
    <x v="19"/>
    <s v="C0153"/>
    <s v="Customer 153"/>
    <s v="P015"/>
    <x v="4"/>
    <d v="2025-08-08T00:00:00"/>
    <n v="3"/>
    <n v="181.7"/>
    <n v="545.1"/>
    <n v="0.15"/>
    <n v="0.02"/>
    <x v="1"/>
    <n v="181.7"/>
    <s v="Rebate_Error"/>
    <s v=""/>
    <n v="463.33500000000004"/>
    <n v="9.2667000000000002"/>
    <x v="0"/>
    <b v="1"/>
    <x v="0"/>
    <x v="0"/>
  </r>
  <r>
    <s v="T202508-01304"/>
    <s v="S014"/>
    <x v="6"/>
    <s v="C0199"/>
    <s v="Customer 199"/>
    <s v="P018"/>
    <x v="6"/>
    <d v="2025-08-05T00:00:00"/>
    <n v="25"/>
    <n v="125.42"/>
    <n v="3135.5"/>
    <n v="0.15"/>
    <n v="0.02"/>
    <x v="1"/>
    <n v="125.42"/>
    <s v="Rebate_Error"/>
    <s v=""/>
    <n v="2665.1750000000002"/>
    <n v="53.303500000000007"/>
    <x v="0"/>
    <b v="1"/>
    <x v="0"/>
    <x v="0"/>
  </r>
  <r>
    <s v="T202508-01311"/>
    <s v="S010"/>
    <x v="21"/>
    <s v="C0044"/>
    <s v="Customer 44"/>
    <s v="P030"/>
    <x v="17"/>
    <d v="2025-08-27T00:00:00"/>
    <n v="20"/>
    <n v="44.71"/>
    <n v="894.2"/>
    <n v="0.08"/>
    <n v="0.02"/>
    <x v="0"/>
    <n v="44.71"/>
    <s v="Rebate_Error"/>
    <s v=""/>
    <n v="822.66399999999999"/>
    <n v="16.453279999999999"/>
    <x v="0"/>
    <b v="1"/>
    <x v="0"/>
    <x v="0"/>
  </r>
  <r>
    <s v="T202508-01313"/>
    <s v="S030"/>
    <x v="1"/>
    <s v="C0210"/>
    <s v="Customer 210"/>
    <s v="P006"/>
    <x v="2"/>
    <d v="2025-08-12T00:00:00"/>
    <n v="22"/>
    <n v="71.86"/>
    <n v="1580.92"/>
    <n v="0.08"/>
    <n v="0.02"/>
    <x v="2"/>
    <n v="71.86"/>
    <s v="Rebate_Error"/>
    <s v=""/>
    <n v="1454.4464"/>
    <n v="29.088928000000003"/>
    <x v="0"/>
    <b v="1"/>
    <x v="0"/>
    <x v="0"/>
  </r>
  <r>
    <s v="T202508-01318"/>
    <s v="S001"/>
    <x v="4"/>
    <s v="C0085"/>
    <s v="Customer 85"/>
    <s v="P006"/>
    <x v="2"/>
    <d v="2025-08-07T00:00:00"/>
    <n v="18"/>
    <n v="71.86"/>
    <n v="1293.48"/>
    <n v="7.0000000000000007E-2"/>
    <n v="0.02"/>
    <x v="2"/>
    <n v="71.86"/>
    <s v="Rebate_Error"/>
    <s v=""/>
    <n v="1202.9364"/>
    <n v="24.058728000000002"/>
    <x v="0"/>
    <b v="1"/>
    <x v="0"/>
    <x v="0"/>
  </r>
  <r>
    <s v="T202508-01328"/>
    <s v="S029"/>
    <x v="23"/>
    <s v="C0081"/>
    <s v="Customer 81"/>
    <s v="P013"/>
    <x v="25"/>
    <d v="2025-08-18T00:00:00"/>
    <n v="20"/>
    <n v="194.87"/>
    <n v="3897.4"/>
    <n v="0.13"/>
    <n v="0.02"/>
    <x v="1"/>
    <n v="194.87"/>
    <s v="Rebate_Error"/>
    <s v=""/>
    <n v="3390.7380000000003"/>
    <n v="67.814760000000007"/>
    <x v="0"/>
    <b v="1"/>
    <x v="0"/>
    <x v="0"/>
  </r>
  <r>
    <s v="T202508-01333"/>
    <s v="S021"/>
    <x v="11"/>
    <s v="C0078"/>
    <s v="Customer 78"/>
    <s v="P006"/>
    <x v="2"/>
    <d v="2025-08-09T00:00:00"/>
    <n v="17"/>
    <n v="71.86"/>
    <n v="1221.6199999999999"/>
    <n v="7.0000000000000007E-2"/>
    <n v="0.02"/>
    <x v="2"/>
    <n v="71.86"/>
    <s v="Rebate_Error"/>
    <s v=""/>
    <n v="1136.1065999999998"/>
    <n v="22.722131999999998"/>
    <x v="0"/>
    <b v="1"/>
    <x v="0"/>
    <x v="0"/>
  </r>
  <r>
    <s v="T202508-01346"/>
    <s v="S011"/>
    <x v="14"/>
    <s v="C0215"/>
    <s v="Customer 215"/>
    <s v="P024"/>
    <x v="28"/>
    <d v="2025-08-01T00:00:00"/>
    <n v="24"/>
    <n v="39.090000000000003"/>
    <n v="938.16"/>
    <n v="0.02"/>
    <n v="0.02"/>
    <x v="0"/>
    <n v="39.090000000000003"/>
    <s v="Rebate_Error"/>
    <s v=""/>
    <n v="919.39679999999998"/>
    <n v="18.387936"/>
    <x v="0"/>
    <b v="1"/>
    <x v="0"/>
    <x v="0"/>
  </r>
  <r>
    <s v="T202508-01387"/>
    <s v="S026"/>
    <x v="25"/>
    <s v="C0002"/>
    <s v=" Customer 2 "/>
    <s v="P016"/>
    <x v="24"/>
    <d v="2025-08-08T00:00:00"/>
    <n v="16"/>
    <n v="132.12"/>
    <n v="2113.92"/>
    <n v="0.1"/>
    <n v="0.02"/>
    <x v="1"/>
    <n v="176.86"/>
    <s v=""/>
    <s v="Price_Breach"/>
    <n v="1902.528"/>
    <n v="38.050560000000004"/>
    <x v="0"/>
    <b v="1"/>
    <x v="2"/>
    <x v="0"/>
  </r>
  <r>
    <s v="T202508-01389"/>
    <s v="S015"/>
    <x v="17"/>
    <s v="C0021"/>
    <s v="Customer 21"/>
    <s v="P016"/>
    <x v="24"/>
    <d v="2025-08-08T00:00:00"/>
    <n v="1"/>
    <n v="176.86"/>
    <n v="176.86"/>
    <n v="0.13"/>
    <n v="0.02"/>
    <x v="1"/>
    <n v="176.86"/>
    <s v="Rebate_Error"/>
    <s v=""/>
    <n v="153.8682"/>
    <n v="3.0773640000000002"/>
    <x v="0"/>
    <b v="1"/>
    <x v="0"/>
    <x v="0"/>
  </r>
  <r>
    <s v="T202508-01393"/>
    <s v="S002"/>
    <x v="10"/>
    <s v="C0171"/>
    <s v="Customer 171"/>
    <s v="P015"/>
    <x v="4"/>
    <d v="2025-10-08T00:00:00"/>
    <n v="20"/>
    <n v="181.7"/>
    <n v="3634"/>
    <n v="0.13"/>
    <n v="0.02"/>
    <x v="1"/>
    <n v="181.7"/>
    <s v="Rebate_Error"/>
    <s v=""/>
    <n v="3161.58"/>
    <n v="63.2316"/>
    <x v="0"/>
    <b v="1"/>
    <x v="0"/>
    <x v="5"/>
  </r>
  <r>
    <s v="T202508-01400"/>
    <s v="S010"/>
    <x v="21"/>
    <s v="C0121"/>
    <s v="Customer 121"/>
    <s v="P004"/>
    <x v="14"/>
    <d v="2025-08-28T00:00:00"/>
    <n v="23"/>
    <n v="139.22"/>
    <n v="3202.06"/>
    <n v="0.08"/>
    <n v="0.02"/>
    <x v="2"/>
    <n v="139.22"/>
    <s v="Rebate_Error"/>
    <s v=""/>
    <n v="2945.8951999999999"/>
    <n v="58.917904"/>
    <x v="0"/>
    <b v="1"/>
    <x v="0"/>
    <x v="0"/>
  </r>
  <r>
    <s v="T202508-01404"/>
    <s v="S024"/>
    <x v="15"/>
    <s v="C0177"/>
    <s v="Customer 177"/>
    <s v="P016"/>
    <x v="24"/>
    <d v="2025-08-10T00:00:00"/>
    <n v="23"/>
    <n v="176.86"/>
    <n v="4067.78"/>
    <n v="0.12"/>
    <n v="0.02"/>
    <x v="1"/>
    <n v="176.86"/>
    <s v="Rebate_Error"/>
    <s v=""/>
    <n v="3579.6464000000001"/>
    <n v="71.592928000000001"/>
    <x v="0"/>
    <b v="1"/>
    <x v="0"/>
    <x v="0"/>
  </r>
  <r>
    <s v="T202508-01440"/>
    <s v="S017"/>
    <x v="16"/>
    <s v="C0197"/>
    <s v="Customer 197"/>
    <s v="P017"/>
    <x v="22"/>
    <d v="2025-08-01T00:00:00"/>
    <n v="10"/>
    <n v="144.35"/>
    <n v="1443.5"/>
    <n v="0.13"/>
    <n v="0.02"/>
    <x v="1"/>
    <n v="144.35"/>
    <s v="Rebate_Error"/>
    <s v=""/>
    <n v="1255.845"/>
    <n v="25.116900000000001"/>
    <x v="0"/>
    <b v="1"/>
    <x v="0"/>
    <x v="0"/>
  </r>
  <r>
    <s v="T202508-01446"/>
    <s v="S011"/>
    <x v="14"/>
    <s v="C0070"/>
    <s v="Customer 70"/>
    <s v="P004"/>
    <x v="14"/>
    <d v="2025-08-26T00:00:00"/>
    <n v="23"/>
    <n v="139.22"/>
    <n v="3202.06"/>
    <n v="7.0000000000000007E-2"/>
    <n v="0.02"/>
    <x v="2"/>
    <n v="139.22"/>
    <s v="Rebate_Error"/>
    <s v=""/>
    <n v="2977.9157999999998"/>
    <n v="59.558315999999998"/>
    <x v="0"/>
    <b v="1"/>
    <x v="0"/>
    <x v="0"/>
  </r>
  <r>
    <s v="T202508-01448"/>
    <s v="S020"/>
    <x v="0"/>
    <s v="C0087"/>
    <s v="Customer 87"/>
    <s v="P014"/>
    <x v="5"/>
    <d v="2025-08-05T00:00:00"/>
    <n v="2"/>
    <n v="65.14"/>
    <n v="130.28"/>
    <n v="0.1"/>
    <n v="0.02"/>
    <x v="1"/>
    <n v="91.13"/>
    <s v=""/>
    <s v="Price_Breach"/>
    <n v="117.252"/>
    <n v="2.34504"/>
    <x v="0"/>
    <b v="1"/>
    <x v="2"/>
    <x v="0"/>
  </r>
  <r>
    <s v="T202508-01467"/>
    <s v="S013"/>
    <x v="26"/>
    <s v="C0017"/>
    <s v="Customer 17"/>
    <s v="P009"/>
    <x v="7"/>
    <d v="2025-08-19T00:00:00"/>
    <n v="23"/>
    <n v="72.040000000000006"/>
    <n v="1656.92"/>
    <n v="0.08"/>
    <n v="0.02"/>
    <x v="2"/>
    <n v="72.040000000000006"/>
    <s v="Rebate_Error"/>
    <s v=""/>
    <n v="1524.3664000000001"/>
    <n v="30.487328000000002"/>
    <x v="0"/>
    <b v="1"/>
    <x v="0"/>
    <x v="0"/>
  </r>
  <r>
    <s v="T202508-01530"/>
    <s v="S002"/>
    <x v="10"/>
    <s v="C0025"/>
    <s v="Customer 25"/>
    <s v="P026"/>
    <x v="29"/>
    <d v="2025-08-12T00:00:00"/>
    <n v="21"/>
    <n v="63.32"/>
    <n v="1329.72"/>
    <n v="0.05"/>
    <n v="0.02"/>
    <x v="0"/>
    <n v="63.32"/>
    <s v="Rebate_Error"/>
    <s v=""/>
    <n v="1263.2339999999999"/>
    <n v="25.264679999999998"/>
    <x v="0"/>
    <b v="1"/>
    <x v="0"/>
    <x v="0"/>
  </r>
  <r>
    <s v="T202508-01539"/>
    <s v="S009"/>
    <x v="13"/>
    <s v="C0050"/>
    <s v="Customer 50"/>
    <s v="P001"/>
    <x v="12"/>
    <d v="2025-08-03T00:00:00"/>
    <n v="20"/>
    <n v="113.94"/>
    <n v="2278.8000000000002"/>
    <n v="0.09"/>
    <n v="0.02"/>
    <x v="2"/>
    <n v="113.94"/>
    <s v="Rebate_Error"/>
    <s v=""/>
    <n v="2073.7080000000001"/>
    <n v="41.474160000000005"/>
    <x v="0"/>
    <b v="1"/>
    <x v="0"/>
    <x v="0"/>
  </r>
  <r>
    <s v="T202508-01542"/>
    <s v="S028"/>
    <x v="5"/>
    <s v="C0155"/>
    <s v="Customer 155"/>
    <s v="P004"/>
    <x v="14"/>
    <d v="2025-08-25T00:00:00"/>
    <n v="22"/>
    <n v="139.22"/>
    <n v="3062.84"/>
    <n v="7.0000000000000007E-2"/>
    <n v="0.02"/>
    <x v="2"/>
    <n v="139.22"/>
    <s v="Rebate_Error"/>
    <s v=""/>
    <n v="2848.4412000000002"/>
    <n v="56.968824000000005"/>
    <x v="0"/>
    <b v="1"/>
    <x v="0"/>
    <x v="0"/>
  </r>
  <r>
    <s v="T202508-01548"/>
    <s v="S025"/>
    <x v="19"/>
    <s v="C0016"/>
    <s v="Customer 16"/>
    <s v="P010"/>
    <x v="16"/>
    <d v="2025-08-02T00:00:00"/>
    <n v="11"/>
    <n v="98.1"/>
    <n v="1079.0999999999999"/>
    <n v="0.05"/>
    <n v="0.02"/>
    <x v="2"/>
    <n v="130.94"/>
    <s v=""/>
    <s v="Price_Breach"/>
    <n v="1025.145"/>
    <n v="20.5029"/>
    <x v="0"/>
    <b v="1"/>
    <x v="2"/>
    <x v="0"/>
  </r>
  <r>
    <s v="T202508-01558"/>
    <s v="S025"/>
    <x v="19"/>
    <s v="C0126"/>
    <s v="Customer 126"/>
    <s v="P012"/>
    <x v="1"/>
    <d v="2025-08-28T00:00:00"/>
    <n v="13"/>
    <n v="120.83"/>
    <n v="1570.79"/>
    <n v="0.13"/>
    <n v="0.02"/>
    <x v="1"/>
    <n v="120.83"/>
    <s v="Rebate_Error"/>
    <s v=""/>
    <n v="1366.5872999999999"/>
    <n v="27.331745999999999"/>
    <x v="0"/>
    <b v="1"/>
    <x v="0"/>
    <x v="0"/>
  </r>
  <r>
    <s v="T202508-01565"/>
    <s v="S010"/>
    <x v="21"/>
    <s v="C0166"/>
    <s v="Customer 166"/>
    <s v="P006"/>
    <x v="2"/>
    <d v="2025-08-02T00:00:00"/>
    <n v="18"/>
    <n v="71.86"/>
    <n v="1293.48"/>
    <n v="0.09"/>
    <n v="0.02"/>
    <x v="2"/>
    <n v="71.86"/>
    <s v="Rebate_Error"/>
    <s v=""/>
    <n v="1177.0668000000001"/>
    <n v="23.541336000000001"/>
    <x v="0"/>
    <b v="1"/>
    <x v="0"/>
    <x v="0"/>
  </r>
  <r>
    <s v="T202508-01576"/>
    <s v="S030"/>
    <x v="1"/>
    <s v="C0019"/>
    <s v="Customer 19"/>
    <s v="P001"/>
    <x v="12"/>
    <d v="2025-08-16T00:00:00"/>
    <n v="5"/>
    <n v="80.45"/>
    <n v="402.25"/>
    <n v="0.05"/>
    <n v="0.02"/>
    <x v="2"/>
    <n v="113.94"/>
    <s v=""/>
    <s v="Price_Breach"/>
    <n v="382.13749999999999"/>
    <n v="7.6427499999999995"/>
    <x v="0"/>
    <b v="1"/>
    <x v="2"/>
    <x v="0"/>
  </r>
  <r>
    <s v="T202508-01578"/>
    <s v="S008"/>
    <x v="3"/>
    <s v="C0180"/>
    <s v="Customer 180"/>
    <s v="P017"/>
    <x v="22"/>
    <d v="2025-08-06T00:00:00"/>
    <n v="1"/>
    <n v="144.35"/>
    <n v="144.35"/>
    <n v="0.13"/>
    <n v="0.02"/>
    <x v="1"/>
    <n v="144.35"/>
    <s v="Rebate_Error"/>
    <s v=""/>
    <n v="125.58449999999999"/>
    <n v="2.5116899999999998"/>
    <x v="0"/>
    <b v="1"/>
    <x v="0"/>
    <x v="0"/>
  </r>
  <r>
    <s v="T202508-01585"/>
    <s v="S018"/>
    <x v="28"/>
    <s v="C0036"/>
    <s v="Customer 36"/>
    <s v="P009"/>
    <x v="7"/>
    <d v="2025-08-25T00:00:00"/>
    <n v="7"/>
    <n v="72.040000000000006"/>
    <n v="504.28"/>
    <n v="7.0000000000000007E-2"/>
    <n v="0.02"/>
    <x v="2"/>
    <n v="72.040000000000006"/>
    <s v="Rebate_Error"/>
    <s v=""/>
    <n v="468.98039999999997"/>
    <n v="9.3796079999999993"/>
    <x v="0"/>
    <b v="1"/>
    <x v="0"/>
    <x v="0"/>
  </r>
  <r>
    <s v="T202508-01587"/>
    <s v="S009"/>
    <x v="13"/>
    <s v="C0037"/>
    <s v="Customer 37"/>
    <s v="P019"/>
    <x v="9"/>
    <d v="2025-08-23T00:00:00"/>
    <n v="6"/>
    <n v="179.53"/>
    <n v="1077.18"/>
    <n v="0.12"/>
    <n v="0.02"/>
    <x v="1"/>
    <n v="179.53"/>
    <s v="Rebate_Error"/>
    <s v=""/>
    <n v="947.91840000000002"/>
    <n v="18.958368"/>
    <x v="0"/>
    <b v="1"/>
    <x v="0"/>
    <x v="0"/>
  </r>
  <r>
    <s v="T202508-01598"/>
    <s v="S014"/>
    <x v="6"/>
    <s v="C0002"/>
    <s v="Customer 2"/>
    <s v="P014"/>
    <x v="5"/>
    <d v="2025-08-04T00:00:00"/>
    <n v="7"/>
    <n v="91.13"/>
    <n v="637.91"/>
    <n v="0.12"/>
    <n v="0.02"/>
    <x v="1"/>
    <n v="91.13"/>
    <s v="Rebate_Error"/>
    <s v=""/>
    <n v="561.36079999999993"/>
    <n v="11.227215999999999"/>
    <x v="0"/>
    <b v="1"/>
    <x v="0"/>
    <x v="0"/>
  </r>
  <r>
    <s v="T202508-01609"/>
    <s v="S011"/>
    <x v="14"/>
    <s v="C0108"/>
    <s v="Customer 108"/>
    <s v="P005"/>
    <x v="11"/>
    <d v="2025-08-29T00:00:00"/>
    <n v="22"/>
    <n v="92.19"/>
    <n v="2028.18"/>
    <n v="7.0000000000000007E-2"/>
    <n v="0.02"/>
    <x v="2"/>
    <n v="92.19"/>
    <s v="Rebate_Error"/>
    <s v=""/>
    <n v="1886.2074"/>
    <n v="37.724148"/>
    <x v="0"/>
    <b v="1"/>
    <x v="0"/>
    <x v="0"/>
  </r>
  <r>
    <s v="T202508-01620"/>
    <s v="S020"/>
    <x v="0"/>
    <s v="C0044"/>
    <s v="Customer 44"/>
    <s v="P015"/>
    <x v="4"/>
    <d v="2025-08-28T00:00:00"/>
    <n v="18"/>
    <n v="181.7"/>
    <n v="3270.6"/>
    <n v="0.12"/>
    <n v="0.02"/>
    <x v="1"/>
    <n v="181.7"/>
    <s v="Rebate_Error"/>
    <s v=""/>
    <n v="2878.1279999999997"/>
    <n v="57.562559999999998"/>
    <x v="0"/>
    <b v="1"/>
    <x v="0"/>
    <x v="0"/>
  </r>
  <r>
    <s v="T202508-01667"/>
    <s v="S018"/>
    <x v="28"/>
    <s v="C0074"/>
    <s v="Customer 74"/>
    <s v="P005"/>
    <x v="11"/>
    <d v="2025-08-27T00:00:00"/>
    <n v="6"/>
    <n v="92.19"/>
    <n v="553.14"/>
    <n v="0.08"/>
    <n v="0.02"/>
    <x v="2"/>
    <n v="92.19"/>
    <s v="Rebate_Error"/>
    <s v=""/>
    <n v="508.8888"/>
    <n v="10.177776"/>
    <x v="0"/>
    <b v="1"/>
    <x v="0"/>
    <x v="0"/>
  </r>
  <r>
    <s v="T202508-01668"/>
    <s v="S023"/>
    <x v="2"/>
    <s v="C0178"/>
    <s v="Customer 178"/>
    <s v="P026"/>
    <x v="29"/>
    <d v="2025-08-06T00:00:00"/>
    <n v="5"/>
    <n v="63.32"/>
    <n v="316.60000000000002"/>
    <n v="0.05"/>
    <n v="0.02"/>
    <x v="0"/>
    <n v="63.32"/>
    <s v="Rebate_Error"/>
    <s v=""/>
    <n v="300.77000000000004"/>
    <n v="6.0154000000000005"/>
    <x v="0"/>
    <b v="1"/>
    <x v="0"/>
    <x v="0"/>
  </r>
  <r>
    <s v="T202508-01669"/>
    <s v="S008"/>
    <x v="3"/>
    <s v="C0030"/>
    <s v="Customer 30"/>
    <s v="P002"/>
    <x v="19"/>
    <d v="2025-08-19T00:00:00"/>
    <n v="11"/>
    <n v="77.5"/>
    <n v="852.5"/>
    <n v="0.09"/>
    <n v="0.02"/>
    <x v="2"/>
    <n v="77.5"/>
    <s v="Rebate_Error"/>
    <s v=""/>
    <n v="775.77499999999998"/>
    <n v="15.515499999999999"/>
    <x v="0"/>
    <b v="1"/>
    <x v="0"/>
    <x v="0"/>
  </r>
  <r>
    <s v="T202508-01670"/>
    <s v="S005"/>
    <x v="29"/>
    <s v="C0113"/>
    <s v="Customer 113"/>
    <s v="P007"/>
    <x v="21"/>
    <d v="2025-08-07T00:00:00"/>
    <n v="6"/>
    <n v="52.65"/>
    <n v="315.89999999999998"/>
    <n v="7.0000000000000007E-2"/>
    <n v="0.02"/>
    <x v="2"/>
    <n v="52.65"/>
    <s v="Rebate_Error"/>
    <s v=""/>
    <n v="293.78699999999998"/>
    <n v="5.8757399999999995"/>
    <x v="0"/>
    <b v="1"/>
    <x v="0"/>
    <x v="0"/>
  </r>
  <r>
    <s v="T202508-01678"/>
    <s v="S022"/>
    <x v="24"/>
    <s v="C0038"/>
    <s v="Customer 38"/>
    <s v="P020"/>
    <x v="8"/>
    <d v="2025-08-30T00:00:00"/>
    <n v="24"/>
    <n v="183.4"/>
    <n v="4401.6000000000004"/>
    <n v="0.12"/>
    <n v="0.02"/>
    <x v="1"/>
    <n v="183.4"/>
    <s v="Rebate_Error"/>
    <s v=""/>
    <n v="3873.4080000000004"/>
    <n v="77.468160000000012"/>
    <x v="0"/>
    <b v="1"/>
    <x v="0"/>
    <x v="0"/>
  </r>
  <r>
    <s v="T202508-01691"/>
    <s v="S014"/>
    <x v="6"/>
    <s v="C0206"/>
    <s v="Customer 206"/>
    <s v="P012"/>
    <x v="1"/>
    <d v="2025-08-26T00:00:00"/>
    <n v="6"/>
    <n v="120.83"/>
    <n v="724.98"/>
    <n v="0.15"/>
    <n v="0.02"/>
    <x v="1"/>
    <n v="120.83"/>
    <s v="Rebate_Error"/>
    <s v=""/>
    <n v="616.23300000000006"/>
    <n v="12.324660000000002"/>
    <x v="0"/>
    <b v="1"/>
    <x v="0"/>
    <x v="0"/>
  </r>
  <r>
    <s v="T202508-01693"/>
    <s v="S027"/>
    <x v="20"/>
    <s v="C0151"/>
    <s v="Customer 151"/>
    <s v="P015"/>
    <x v="4"/>
    <d v="2025-08-07T00:00:00"/>
    <n v="5"/>
    <n v="181.7"/>
    <n v="908.5"/>
    <n v="0.12"/>
    <n v="0.02"/>
    <x v="1"/>
    <n v="181.7"/>
    <s v="Rebate_Error"/>
    <s v=""/>
    <n v="799.48"/>
    <n v="15.989600000000001"/>
    <x v="0"/>
    <b v="1"/>
    <x v="0"/>
    <x v="0"/>
  </r>
  <r>
    <s v="T202508-01700"/>
    <s v="S019"/>
    <x v="12"/>
    <s v="C0078"/>
    <s v="Customer 78"/>
    <s v="P013"/>
    <x v="25"/>
    <d v="2025-08-15T00:00:00"/>
    <n v="24"/>
    <n v="194.87"/>
    <n v="4676.88"/>
    <n v="0.12"/>
    <n v="0.02"/>
    <x v="1"/>
    <n v="194.87"/>
    <s v="Rebate_Error"/>
    <s v=""/>
    <n v="4115.6544000000004"/>
    <n v="82.313088000000008"/>
    <x v="0"/>
    <b v="1"/>
    <x v="0"/>
    <x v="0"/>
  </r>
  <r>
    <s v="T202508-01702"/>
    <s v="S010"/>
    <x v="21"/>
    <s v="C0164"/>
    <s v="Customer 164"/>
    <s v="P022"/>
    <x v="26"/>
    <d v="2025-08-04T00:00:00"/>
    <n v="16"/>
    <n v="36.75"/>
    <n v="588"/>
    <n v="0"/>
    <n v="0.02"/>
    <x v="0"/>
    <n v="50.51"/>
    <s v=""/>
    <s v="Price_Breach"/>
    <n v="588"/>
    <n v="11.76"/>
    <x v="0"/>
    <b v="1"/>
    <x v="2"/>
    <x v="0"/>
  </r>
  <r>
    <s v="T202508-01736"/>
    <s v="S029"/>
    <x v="23"/>
    <s v="C0052"/>
    <s v="Customer 52"/>
    <s v="P005"/>
    <x v="11"/>
    <d v="2025-08-01T00:00:00"/>
    <n v="12"/>
    <n v="92.19"/>
    <n v="1106.28"/>
    <n v="7.0000000000000007E-2"/>
    <n v="0.02"/>
    <x v="2"/>
    <n v="92.19"/>
    <s v="Rebate_Error"/>
    <s v=""/>
    <n v="1028.8404"/>
    <n v="20.576808"/>
    <x v="0"/>
    <b v="1"/>
    <x v="0"/>
    <x v="0"/>
  </r>
  <r>
    <s v="T202508-01756"/>
    <s v="S003"/>
    <x v="9"/>
    <s v="C0031"/>
    <s v="Customer 31"/>
    <s v="P004"/>
    <x v="14"/>
    <d v="2025-08-23T00:00:00"/>
    <n v="13"/>
    <n v="101.79"/>
    <n v="1323.27"/>
    <n v="0.05"/>
    <n v="0.02"/>
    <x v="2"/>
    <n v="139.22"/>
    <s v=""/>
    <s v="Price_Breach"/>
    <n v="1257.1064999999999"/>
    <n v="25.142129999999998"/>
    <x v="0"/>
    <b v="1"/>
    <x v="2"/>
    <x v="0"/>
  </r>
  <r>
    <s v="T202508-01770"/>
    <s v="S026"/>
    <x v="25"/>
    <s v="C0120"/>
    <s v="Customer 120"/>
    <s v="P006"/>
    <x v="2"/>
    <d v="2025-08-16T00:00:00"/>
    <n v="22"/>
    <n v="71.86"/>
    <n v="1580.92"/>
    <n v="0.08"/>
    <n v="0.02"/>
    <x v="2"/>
    <n v="71.86"/>
    <s v="Rebate_Error"/>
    <s v=""/>
    <n v="1454.4464"/>
    <n v="29.088928000000003"/>
    <x v="0"/>
    <b v="1"/>
    <x v="0"/>
    <x v="0"/>
  </r>
  <r>
    <s v="T202508-01791"/>
    <s v="S019"/>
    <x v="12"/>
    <s v="C0006"/>
    <s v="Customer 6"/>
    <s v="P030"/>
    <x v="17"/>
    <d v="2025-08-19T00:00:00"/>
    <n v="13"/>
    <n v="44.71"/>
    <n v="581.23"/>
    <n v="0.02"/>
    <n v="0.02"/>
    <x v="0"/>
    <n v="44.71"/>
    <s v="Rebate_Error"/>
    <s v=""/>
    <n v="569.60540000000003"/>
    <n v="11.392108"/>
    <x v="0"/>
    <b v="1"/>
    <x v="0"/>
    <x v="0"/>
  </r>
  <r>
    <s v="T202508-01815"/>
    <s v="S006"/>
    <x v="22"/>
    <s v="C0066"/>
    <s v="Customer 66"/>
    <s v="P018"/>
    <x v="6"/>
    <d v="2025-08-13T00:00:00"/>
    <n v="8"/>
    <n v="125.42"/>
    <n v="1003.36"/>
    <n v="0.15"/>
    <n v="0.02"/>
    <x v="1"/>
    <n v="125.42"/>
    <s v="Rebate_Error"/>
    <s v=""/>
    <n v="852.85599999999999"/>
    <n v="17.057120000000001"/>
    <x v="0"/>
    <b v="1"/>
    <x v="0"/>
    <x v="0"/>
  </r>
  <r>
    <s v="T202508-01820"/>
    <s v="S026"/>
    <x v="25"/>
    <s v="C0072"/>
    <s v="Customer 72"/>
    <s v="P017"/>
    <x v="22"/>
    <d v="2025-08-21T00:00:00"/>
    <n v="6"/>
    <n v="128.69"/>
    <n v="772.14"/>
    <n v="0.12"/>
    <n v="0.02"/>
    <x v="1"/>
    <n v="144.35"/>
    <s v="Rebate_Error"/>
    <s v=""/>
    <n v="679.48320000000001"/>
    <n v="13.589664000000001"/>
    <x v="0"/>
    <b v="1"/>
    <x v="0"/>
    <x v="0"/>
  </r>
  <r>
    <s v="T202508-01824"/>
    <s v="S012"/>
    <x v="18"/>
    <s v="C0172"/>
    <s v="Customer 172"/>
    <s v="P017"/>
    <x v="22"/>
    <d v="2025-08-13T00:00:00"/>
    <n v="3"/>
    <n v="144.35"/>
    <n v="433.05"/>
    <n v="0.15"/>
    <n v="0.02"/>
    <x v="1"/>
    <n v="144.35"/>
    <s v="Rebate_Error"/>
    <s v=""/>
    <n v="368.09250000000003"/>
    <n v="7.3618500000000004"/>
    <x v="0"/>
    <b v="1"/>
    <x v="0"/>
    <x v="0"/>
  </r>
  <r>
    <s v="T202508-01827"/>
    <s v="S022"/>
    <x v="24"/>
    <s v="C0213"/>
    <s v="Customer 213"/>
    <s v="P015"/>
    <x v="4"/>
    <d v="2025-08-30T00:00:00"/>
    <n v="25"/>
    <n v="181.7"/>
    <n v="4542.5"/>
    <n v="0.13"/>
    <n v="0.02"/>
    <x v="1"/>
    <n v="181.7"/>
    <s v="Rebate_Error"/>
    <s v=""/>
    <n v="3951.9749999999999"/>
    <n v="79.039500000000004"/>
    <x v="0"/>
    <b v="1"/>
    <x v="0"/>
    <x v="0"/>
  </r>
  <r>
    <s v="T202508-01840"/>
    <s v="S023"/>
    <x v="2"/>
    <s v="C0093"/>
    <s v="Customer 93"/>
    <s v="P026"/>
    <x v="29"/>
    <d v="2025-08-04T00:00:00"/>
    <n v="22"/>
    <n v="63.32"/>
    <n v="1393.04"/>
    <n v="0.05"/>
    <n v="0.02"/>
    <x v="0"/>
    <n v="63.32"/>
    <s v="Rebate_Error"/>
    <s v=""/>
    <n v="1323.3879999999999"/>
    <n v="26.467759999999998"/>
    <x v="0"/>
    <b v="1"/>
    <x v="0"/>
    <x v="0"/>
  </r>
  <r>
    <s v="T202508-01843"/>
    <s v="S003"/>
    <x v="9"/>
    <s v="C0211"/>
    <s v="Customer 211"/>
    <s v="P019"/>
    <x v="9"/>
    <d v="2025-08-07T00:00:00"/>
    <n v="10"/>
    <n v="179.53"/>
    <n v="1795.3"/>
    <n v="0.12"/>
    <n v="0.02"/>
    <x v="1"/>
    <n v="179.53"/>
    <s v="Rebate_Error"/>
    <s v=""/>
    <n v="1579.864"/>
    <n v="31.597280000000001"/>
    <x v="0"/>
    <b v="1"/>
    <x v="0"/>
    <x v="0"/>
  </r>
  <r>
    <s v="T202508-01851"/>
    <s v="S023"/>
    <x v="2"/>
    <s v="C0008"/>
    <s v="Customer 8"/>
    <s v="P020"/>
    <x v="8"/>
    <d v="2025-08-21T00:00:00"/>
    <n v="21"/>
    <n v="183.4"/>
    <n v="3851.4"/>
    <n v="0.15"/>
    <n v="0.02"/>
    <x v="1"/>
    <n v="183.4"/>
    <s v="Rebate_Error"/>
    <s v=""/>
    <n v="3273.69"/>
    <n v="65.473799999999997"/>
    <x v="0"/>
    <b v="1"/>
    <x v="0"/>
    <x v="0"/>
  </r>
  <r>
    <s v="T202508-01855"/>
    <s v="S023"/>
    <x v="2"/>
    <s v="C0197"/>
    <s v="Customer 197"/>
    <s v="P022"/>
    <x v="26"/>
    <d v="2025-08-05T00:00:00"/>
    <n v="25"/>
    <n v="50.51"/>
    <n v="1262.75"/>
    <n v="0.05"/>
    <n v="0.02"/>
    <x v="0"/>
    <n v="50.51"/>
    <s v="Rebate_Error"/>
    <s v=""/>
    <n v="1199.6125"/>
    <n v="23.992249999999999"/>
    <x v="0"/>
    <b v="1"/>
    <x v="0"/>
    <x v="0"/>
  </r>
  <r>
    <s v="T202508-01884"/>
    <s v="S011"/>
    <x v="14"/>
    <s v="C0182"/>
    <s v="Customer 182"/>
    <s v="P014"/>
    <x v="5"/>
    <d v="2025-08-09T00:00:00"/>
    <n v="5"/>
    <n v="91.13"/>
    <n v="455.65"/>
    <n v="0.12"/>
    <n v="0.02"/>
    <x v="1"/>
    <n v="91.13"/>
    <s v="Rebate_Error"/>
    <s v=""/>
    <n v="400.97199999999998"/>
    <n v="8.0194399999999995"/>
    <x v="0"/>
    <b v="1"/>
    <x v="0"/>
    <x v="0"/>
  </r>
  <r>
    <s v="T202508-01888"/>
    <s v="S027"/>
    <x v="20"/>
    <s v="C0195"/>
    <s v="Customer 195"/>
    <s v="P027"/>
    <x v="15"/>
    <d v="2025-08-11T00:00:00"/>
    <n v="17"/>
    <n v="54.03"/>
    <n v="918.51"/>
    <n v="0.02"/>
    <n v="0.02"/>
    <x v="0"/>
    <n v="54.03"/>
    <s v="Rebate_Error"/>
    <s v=""/>
    <n v="900.13980000000004"/>
    <n v="18.002796"/>
    <x v="0"/>
    <b v="1"/>
    <x v="0"/>
    <x v="0"/>
  </r>
  <r>
    <s v="T202508-01904"/>
    <s v="S011"/>
    <x v="14"/>
    <s v="C0040"/>
    <s v="Customer 40"/>
    <s v="P001"/>
    <x v="12"/>
    <d v="2025-08-27T00:00:00"/>
    <n v="15"/>
    <n v="113.94"/>
    <n v="1709.1"/>
    <n v="0.09"/>
    <n v="0.02"/>
    <x v="2"/>
    <n v="113.94"/>
    <s v="Rebate_Error"/>
    <s v=""/>
    <n v="1555.2809999999999"/>
    <n v="31.105619999999998"/>
    <x v="0"/>
    <b v="1"/>
    <x v="0"/>
    <x v="0"/>
  </r>
  <r>
    <s v="T202508-01950"/>
    <s v="S028"/>
    <x v="5"/>
    <s v="C0116"/>
    <s v="Customer 116"/>
    <s v="P015"/>
    <x v="4"/>
    <d v="2025-08-10T00:00:00"/>
    <n v="7"/>
    <n v="181.7"/>
    <n v="1271.9000000000001"/>
    <n v="0.13"/>
    <n v="0.02"/>
    <x v="1"/>
    <n v="181.7"/>
    <s v="Rebate_Error"/>
    <s v=""/>
    <n v="1106.5530000000001"/>
    <n v="22.131060000000002"/>
    <x v="0"/>
    <b v="1"/>
    <x v="0"/>
    <x v="0"/>
  </r>
  <r>
    <s v="T202508-01952"/>
    <s v="S001"/>
    <x v="4"/>
    <s v="C0027"/>
    <s v="Customer 27"/>
    <s v="P016"/>
    <x v="24"/>
    <d v="2025-08-14T00:00:00"/>
    <n v="23"/>
    <n v="176.86"/>
    <n v="4067.78"/>
    <n v="0.12"/>
    <n v="0.02"/>
    <x v="1"/>
    <n v="176.86"/>
    <s v="Rebate_Error"/>
    <s v=""/>
    <n v="3579.6464000000001"/>
    <n v="71.592928000000001"/>
    <x v="0"/>
    <b v="1"/>
    <x v="0"/>
    <x v="0"/>
  </r>
  <r>
    <s v="T202508-01976"/>
    <s v="S029"/>
    <x v="23"/>
    <s v="C0039"/>
    <s v="Customer 39"/>
    <s v="P023"/>
    <x v="10"/>
    <d v="2025-08-20T00:00:00"/>
    <n v="17"/>
    <n v="37.18"/>
    <n v="632.05999999999995"/>
    <n v="0.02"/>
    <n v="0.02"/>
    <x v="0"/>
    <n v="37.18"/>
    <s v="Rebate_Error"/>
    <s v=""/>
    <n v="619.41879999999992"/>
    <n v="12.388375999999999"/>
    <x v="0"/>
    <b v="1"/>
    <x v="0"/>
    <x v="0"/>
  </r>
  <r>
    <s v="T202508-01984"/>
    <s v="S027"/>
    <x v="20"/>
    <s v="C0036"/>
    <s v="Customer 36"/>
    <s v="P004"/>
    <x v="14"/>
    <d v="2025-08-15T00:00:00"/>
    <n v="7"/>
    <n v="139.22"/>
    <n v="974.54"/>
    <n v="0.08"/>
    <n v="0.02"/>
    <x v="2"/>
    <n v="139.22"/>
    <s v="Rebate_Error"/>
    <s v=""/>
    <n v="896.57679999999993"/>
    <n v="17.931535999999998"/>
    <x v="0"/>
    <b v="1"/>
    <x v="0"/>
    <x v="0"/>
  </r>
  <r>
    <s v="T202508-01035-VAR"/>
    <s v="S004"/>
    <x v="7"/>
    <s v="C0011"/>
    <s v="Customer 11"/>
    <s v="P001"/>
    <x v="12"/>
    <d v="2025-08-12T00:00:00"/>
    <n v="20"/>
    <n v="113.94"/>
    <n v="2278.8000000000002"/>
    <n v="0.05"/>
    <n v="0.02"/>
    <x v="2"/>
    <n v="113.94"/>
    <s v=""/>
    <s v=""/>
    <n v="2164.86"/>
    <n v="43.297200000000004"/>
    <x v="1"/>
    <b v="1"/>
    <x v="3"/>
    <x v="0"/>
  </r>
  <r>
    <s v="T202508-00227-VAR"/>
    <s v="S017"/>
    <x v="16"/>
    <s v="C0171"/>
    <s v="Customer 171"/>
    <s v="P008"/>
    <x v="13"/>
    <d v="2025-08-12T00:00:00"/>
    <n v="8"/>
    <n v="109.24"/>
    <n v="873.92"/>
    <n v="0.05"/>
    <n v="0.02"/>
    <x v="2"/>
    <n v="114.99"/>
    <s v=""/>
    <s v=""/>
    <n v="830.22399999999993"/>
    <n v="16.604479999999999"/>
    <x v="1"/>
    <b v="1"/>
    <x v="3"/>
    <x v="0"/>
  </r>
  <r>
    <s v="T202508-01500-VAR"/>
    <s v="S002"/>
    <x v="10"/>
    <s v="C0010"/>
    <s v="Customer 10"/>
    <s v="P015"/>
    <x v="4"/>
    <d v="2025-08-11T00:00:00"/>
    <n v="23"/>
    <n v="181.7"/>
    <n v="4179.1000000000004"/>
    <n v="0.1"/>
    <n v="0.02"/>
    <x v="1"/>
    <n v="181.7"/>
    <s v=""/>
    <s v=""/>
    <n v="3761.1900000000005"/>
    <n v="75.223800000000011"/>
    <x v="1"/>
    <b v="1"/>
    <x v="3"/>
    <x v="0"/>
  </r>
  <r>
    <s v="T202508-00123-VAR"/>
    <s v="S028"/>
    <x v="5"/>
    <s v="C0026"/>
    <s v="Customer 26"/>
    <s v="P024"/>
    <x v="28"/>
    <d v="2025-05-08T00:00:00"/>
    <n v="15"/>
    <n v="37.14"/>
    <n v="557.1"/>
    <n v="0"/>
    <n v="0.02"/>
    <x v="0"/>
    <n v="39.090000000000003"/>
    <s v=""/>
    <s v=""/>
    <n v="557.1"/>
    <n v="11.142000000000001"/>
    <x v="1"/>
    <b v="1"/>
    <x v="3"/>
    <x v="6"/>
  </r>
  <r>
    <s v="T202508-01724-VAR"/>
    <s v="S027"/>
    <x v="20"/>
    <s v="C0034"/>
    <s v="Customer 34"/>
    <s v="P027"/>
    <x v="15"/>
    <d v="2025-08-11T00:00:00"/>
    <n v="16"/>
    <n v="54.03"/>
    <n v="864.48"/>
    <n v="0"/>
    <n v="0.02"/>
    <x v="0"/>
    <n v="54.03"/>
    <s v=""/>
    <s v=""/>
    <n v="864.48"/>
    <n v="17.2896"/>
    <x v="1"/>
    <b v="1"/>
    <x v="3"/>
    <x v="0"/>
  </r>
  <r>
    <s v="T202508-00764-VAR"/>
    <s v="S026"/>
    <x v="25"/>
    <s v="C0127"/>
    <s v="Customer 127"/>
    <s v="P014"/>
    <x v="5"/>
    <d v="2025-08-17T00:00:00"/>
    <n v="6"/>
    <n v="86.57"/>
    <n v="519.41999999999996"/>
    <n v="0.1"/>
    <n v="0.02"/>
    <x v="1"/>
    <n v="91.13"/>
    <s v=""/>
    <s v=""/>
    <n v="467.47799999999995"/>
    <n v="9.3495599999999985"/>
    <x v="1"/>
    <b v="1"/>
    <x v="3"/>
    <x v="0"/>
  </r>
  <r>
    <s v="T202508-00532-VAR"/>
    <s v="S004"/>
    <x v="7"/>
    <s v="C0136"/>
    <s v="Customer 136"/>
    <s v="P026"/>
    <x v="29"/>
    <d v="2025-08-06T00:00:00"/>
    <n v="8"/>
    <n v="60.15"/>
    <n v="481.2"/>
    <n v="0.05"/>
    <n v="0.02"/>
    <x v="0"/>
    <n v="63.32"/>
    <s v="Rebate_Error"/>
    <s v=""/>
    <n v="457.14"/>
    <n v="9.1427999999999994"/>
    <x v="1"/>
    <b v="1"/>
    <x v="1"/>
    <x v="0"/>
  </r>
  <r>
    <s v="T202508-01285-VAR"/>
    <s v="S018"/>
    <x v="28"/>
    <s v="C0131"/>
    <s v="Customer 131"/>
    <s v="P014"/>
    <x v="5"/>
    <d v="2025-08-04T00:00:00"/>
    <n v="19"/>
    <n v="86.57"/>
    <n v="1644.83"/>
    <n v="0.15"/>
    <n v="0.02"/>
    <x v="1"/>
    <n v="91.13"/>
    <s v="Rebate_Error"/>
    <s v=""/>
    <n v="1398.1054999999999"/>
    <n v="27.962109999999999"/>
    <x v="1"/>
    <b v="1"/>
    <x v="1"/>
    <x v="0"/>
  </r>
  <r>
    <s v="T202508-01040-VAR"/>
    <s v="S004"/>
    <x v="7"/>
    <s v="C0047"/>
    <s v="Customer 47"/>
    <s v="P017"/>
    <x v="22"/>
    <d v="2025-08-29T00:00:00"/>
    <n v="19"/>
    <n v="137.13"/>
    <n v="2605.4699999999998"/>
    <n v="0.1"/>
    <n v="0.02"/>
    <x v="1"/>
    <n v="144.35"/>
    <s v=""/>
    <s v=""/>
    <n v="2344.9229999999998"/>
    <n v="46.898459999999993"/>
    <x v="1"/>
    <b v="1"/>
    <x v="3"/>
    <x v="0"/>
  </r>
  <r>
    <s v="T202508-00726-VAR"/>
    <s v="S025"/>
    <x v="19"/>
    <s v="C0150"/>
    <s v="Customer 150"/>
    <s v="P003"/>
    <x v="23"/>
    <d v="2025-08-07T00:00:00"/>
    <n v="4"/>
    <n v="123.65"/>
    <n v="494.6"/>
    <n v="0.05"/>
    <n v="0.02"/>
    <x v="2"/>
    <n v="123.65"/>
    <s v=""/>
    <s v=""/>
    <n v="469.87"/>
    <n v="9.3974000000000011"/>
    <x v="1"/>
    <b v="1"/>
    <x v="3"/>
    <x v="0"/>
  </r>
  <r>
    <s v="T202508-00254-VAR"/>
    <s v="S013"/>
    <x v="26"/>
    <s v="C0119"/>
    <s v="Customer 119"/>
    <s v="P015"/>
    <x v="4"/>
    <d v="2025-08-30T00:00:00"/>
    <n v="24"/>
    <n v="181.7"/>
    <n v="4360.8"/>
    <n v="0.1"/>
    <n v="0.02"/>
    <x v="1"/>
    <n v="181.7"/>
    <s v=""/>
    <s v=""/>
    <n v="3924.7200000000003"/>
    <n v="78.494400000000013"/>
    <x v="1"/>
    <b v="1"/>
    <x v="3"/>
    <x v="0"/>
  </r>
  <r>
    <s v="T202508-00098-VAR"/>
    <s v="S002"/>
    <x v="10"/>
    <s v="C0117"/>
    <s v="Customer 117"/>
    <s v="P003"/>
    <x v="23"/>
    <d v="2025-08-12T00:00:00"/>
    <n v="9"/>
    <n v="123.65"/>
    <n v="1112.8499999999999"/>
    <n v="0.05"/>
    <n v="0.02"/>
    <x v="2"/>
    <n v="123.65"/>
    <s v=""/>
    <s v=""/>
    <n v="1057.2075"/>
    <n v="21.14415"/>
    <x v="1"/>
    <b v="1"/>
    <x v="3"/>
    <x v="0"/>
  </r>
  <r>
    <s v="T202508-01550-VAR"/>
    <s v="S016"/>
    <x v="8"/>
    <s v="C0052"/>
    <s v="Customer 52"/>
    <s v="P016"/>
    <x v="24"/>
    <d v="2025-08-22T00:00:00"/>
    <n v="6"/>
    <n v="176.86"/>
    <n v="1061.1600000000001"/>
    <n v="0.1"/>
    <n v="0.02"/>
    <x v="1"/>
    <n v="176.86"/>
    <s v=""/>
    <s v=""/>
    <n v="955.0440000000001"/>
    <n v="19.100880000000004"/>
    <x v="1"/>
    <b v="1"/>
    <x v="3"/>
    <x v="0"/>
  </r>
  <r>
    <s v="T202508-01334-VAR"/>
    <s v="S026"/>
    <x v="25"/>
    <s v="C0016"/>
    <s v="Customer 16"/>
    <s v="P016"/>
    <x v="24"/>
    <d v="2025-08-30T00:00:00"/>
    <n v="13"/>
    <n v="176.86"/>
    <n v="2299.1799999999998"/>
    <n v="0.1"/>
    <n v="0.02"/>
    <x v="1"/>
    <n v="176.86"/>
    <s v=""/>
    <s v=""/>
    <n v="2069.2619999999997"/>
    <n v="41.385239999999996"/>
    <x v="1"/>
    <b v="1"/>
    <x v="3"/>
    <x v="0"/>
  </r>
  <r>
    <s v="T202508-01928-VAR"/>
    <s v="S002"/>
    <x v="10"/>
    <s v="C0132"/>
    <s v="Customer 132"/>
    <s v="P003"/>
    <x v="23"/>
    <d v="2025-08-15T00:00:00"/>
    <n v="14"/>
    <n v="123.65"/>
    <n v="1731.1"/>
    <n v="0.05"/>
    <n v="0.02"/>
    <x v="2"/>
    <n v="123.65"/>
    <s v=""/>
    <s v=""/>
    <n v="1644.5449999999998"/>
    <n v="32.890899999999995"/>
    <x v="1"/>
    <b v="1"/>
    <x v="3"/>
    <x v="0"/>
  </r>
  <r>
    <s v="T202508-00256-VAR"/>
    <s v="S007"/>
    <x v="27"/>
    <s v="C0083"/>
    <s v="Customer 83"/>
    <s v="P016"/>
    <x v="24"/>
    <d v="2025-08-04T00:00:00"/>
    <n v="17"/>
    <n v="176.86"/>
    <n v="3006.62"/>
    <n v="0.1"/>
    <n v="0.02"/>
    <x v="1"/>
    <n v="176.86"/>
    <s v=""/>
    <s v=""/>
    <n v="2705.9580000000001"/>
    <n v="54.119160000000001"/>
    <x v="1"/>
    <b v="1"/>
    <x v="3"/>
    <x v="0"/>
  </r>
  <r>
    <s v="T202508-00920-VAR"/>
    <s v="S002"/>
    <x v="10"/>
    <s v="C0219"/>
    <s v="Customer 219"/>
    <s v="P008"/>
    <x v="13"/>
    <d v="2025-08-12T00:00:00"/>
    <n v="22"/>
    <n v="114.99"/>
    <n v="2529.7800000000002"/>
    <n v="0.05"/>
    <n v="0.02"/>
    <x v="2"/>
    <n v="114.99"/>
    <s v=""/>
    <s v=""/>
    <n v="2403.2910000000002"/>
    <n v="48.065820000000002"/>
    <x v="1"/>
    <b v="1"/>
    <x v="3"/>
    <x v="0"/>
  </r>
  <r>
    <s v="T202508-01173-VAR"/>
    <s v="S011"/>
    <x v="14"/>
    <s v="C0202"/>
    <s v="Customer 202"/>
    <s v="P013"/>
    <x v="25"/>
    <d v="2025-08-17T00:00:00"/>
    <n v="9"/>
    <n v="194.87"/>
    <n v="1753.83"/>
    <n v="0.1"/>
    <n v="0.02"/>
    <x v="1"/>
    <n v="194.87"/>
    <s v=""/>
    <s v=""/>
    <n v="1578.4469999999999"/>
    <n v="31.568939999999998"/>
    <x v="1"/>
    <b v="1"/>
    <x v="3"/>
    <x v="0"/>
  </r>
  <r>
    <s v="T202508-01510-VAR"/>
    <s v="S023"/>
    <x v="2"/>
    <s v="C0153"/>
    <s v="Customer 153"/>
    <s v="P019"/>
    <x v="9"/>
    <d v="2025-08-27T00:00:00"/>
    <n v="24"/>
    <n v="170.55"/>
    <n v="4093.2"/>
    <n v="0.1"/>
    <n v="0.02"/>
    <x v="1"/>
    <n v="179.53"/>
    <s v=""/>
    <s v=""/>
    <n v="3683.8799999999997"/>
    <n v="73.677599999999998"/>
    <x v="1"/>
    <b v="1"/>
    <x v="3"/>
    <x v="0"/>
  </r>
  <r>
    <s v="T202508-00011-VAR"/>
    <s v="S013"/>
    <x v="26"/>
    <s v="C0178"/>
    <s v="Customer 178"/>
    <s v="P004"/>
    <x v="14"/>
    <d v="2025-08-02T00:00:00"/>
    <n v="7"/>
    <n v="139.22"/>
    <n v="974.54"/>
    <n v="0.05"/>
    <n v="0.02"/>
    <x v="2"/>
    <n v="139.22"/>
    <s v=""/>
    <s v=""/>
    <n v="925.81299999999999"/>
    <n v="18.516259999999999"/>
    <x v="1"/>
    <b v="1"/>
    <x v="3"/>
    <x v="0"/>
  </r>
  <r>
    <s v="T202508-00929-VAR"/>
    <s v="S014"/>
    <x v="6"/>
    <s v="C0152"/>
    <s v="Customer 152  "/>
    <s v="P013"/>
    <x v="25"/>
    <d v="2025-08-23T00:00:00"/>
    <n v="19"/>
    <n v="194.87"/>
    <n v="3702.53"/>
    <n v="0.1"/>
    <n v="0.02"/>
    <x v="1"/>
    <n v="194.87"/>
    <s v=""/>
    <s v=""/>
    <n v="3332.277"/>
    <n v="66.645539999999997"/>
    <x v="1"/>
    <b v="1"/>
    <x v="3"/>
    <x v="0"/>
  </r>
  <r>
    <s v="T202508-00695-VAR"/>
    <s v="S026"/>
    <x v="25"/>
    <s v="C0110"/>
    <s v="Customer 110"/>
    <s v="P007"/>
    <x v="21"/>
    <d v="2025-08-08T00:00:00"/>
    <n v="3"/>
    <n v="52.65"/>
    <n v="157.94999999999999"/>
    <n v="0.05"/>
    <n v="0.02"/>
    <x v="2"/>
    <n v="52.65"/>
    <s v=""/>
    <s v=""/>
    <n v="150.05249999999998"/>
    <n v="3.0010499999999998"/>
    <x v="1"/>
    <b v="1"/>
    <x v="3"/>
    <x v="0"/>
  </r>
  <r>
    <s v="T202508-00484-VAR"/>
    <s v="S014"/>
    <x v="6"/>
    <s v="C0077"/>
    <s v=" Customer 77 "/>
    <s v="P007"/>
    <x v="21"/>
    <d v="2025-09-01T00:00:00"/>
    <n v="18"/>
    <n v="50.02"/>
    <n v="900.36"/>
    <n v="7.0000000000000007E-2"/>
    <n v="0.02"/>
    <x v="2"/>
    <n v="52.65"/>
    <s v="Rebate_Error"/>
    <s v=""/>
    <n v="837.33479999999997"/>
    <n v="16.746696"/>
    <x v="1"/>
    <b v="1"/>
    <x v="1"/>
    <x v="7"/>
  </r>
  <r>
    <s v="T202508-01528-VAR"/>
    <s v="S017"/>
    <x v="16"/>
    <s v="C0112"/>
    <s v="Customer 112  "/>
    <s v="P001"/>
    <x v="12"/>
    <d v="2025-08-12T00:00:00"/>
    <n v="15"/>
    <n v="113.94"/>
    <n v="1709.1"/>
    <n v="0.05"/>
    <n v="0.02"/>
    <x v="2"/>
    <n v="113.94"/>
    <s v=""/>
    <s v=""/>
    <n v="1623.645"/>
    <n v="32.472900000000003"/>
    <x v="1"/>
    <b v="1"/>
    <x v="3"/>
    <x v="0"/>
  </r>
  <r>
    <s v="T202508-01192-VAR"/>
    <s v="S003"/>
    <x v="9"/>
    <s v="C0054"/>
    <s v="Customer 54"/>
    <s v="P005"/>
    <x v="11"/>
    <d v="2025-08-03T00:00:00"/>
    <n v="4"/>
    <n v="87.58"/>
    <n v="350.32"/>
    <n v="0.05"/>
    <n v="0.02"/>
    <x v="2"/>
    <n v="92.19"/>
    <s v=""/>
    <s v=""/>
    <n v="332.80399999999997"/>
    <n v="6.6560799999999993"/>
    <x v="1"/>
    <b v="1"/>
    <x v="3"/>
    <x v="0"/>
  </r>
  <r>
    <s v="T202508-01159-VAR"/>
    <s v="S018"/>
    <x v="28"/>
    <s v="C0009"/>
    <s v="Customer 9"/>
    <s v="P013"/>
    <x v="25"/>
    <d v="2025-08-29T00:00:00"/>
    <n v="13"/>
    <n v="185.13"/>
    <n v="2406.69"/>
    <n v="0.1"/>
    <n v="0.02"/>
    <x v="1"/>
    <n v="194.87"/>
    <s v=""/>
    <s v=""/>
    <n v="2166.0210000000002"/>
    <n v="43.320420000000006"/>
    <x v="1"/>
    <b v="1"/>
    <x v="3"/>
    <x v="0"/>
  </r>
  <r>
    <s v="T202508-01464-VAR"/>
    <s v="S004"/>
    <x v="7"/>
    <s v="C0084"/>
    <s v="Customer 84"/>
    <s v="P014"/>
    <x v="5"/>
    <d v="2025-08-27T00:00:00"/>
    <n v="3"/>
    <n v="86.57"/>
    <n v="259.70999999999998"/>
    <n v="0.1"/>
    <n v="0.02"/>
    <x v="1"/>
    <n v="91.13"/>
    <s v=""/>
    <s v=""/>
    <n v="233.73899999999998"/>
    <n v="4.6747799999999993"/>
    <x v="1"/>
    <b v="1"/>
    <x v="3"/>
    <x v="0"/>
  </r>
  <r>
    <s v="T202508-01832-VAR"/>
    <s v="S007"/>
    <x v="27"/>
    <s v="C0071"/>
    <s v="Customer 71"/>
    <s v="P011"/>
    <x v="3"/>
    <d v="2025-08-27T00:00:00"/>
    <n v="9"/>
    <n v="167.86"/>
    <n v="1510.74"/>
    <n v="0.1"/>
    <n v="0.02"/>
    <x v="1"/>
    <n v="176.7"/>
    <s v=""/>
    <s v=""/>
    <n v="1359.6659999999999"/>
    <n v="27.19332"/>
    <x v="1"/>
    <b v="1"/>
    <x v="3"/>
    <x v="0"/>
  </r>
  <r>
    <s v="T202508-01921-VAR"/>
    <s v="S021"/>
    <x v="11"/>
    <s v="C0110"/>
    <s v="Customer 110"/>
    <s v="P003"/>
    <x v="23"/>
    <d v="2025-08-12T00:00:00"/>
    <n v="17"/>
    <n v="117.47"/>
    <n v="1996.99"/>
    <n v="0.09"/>
    <n v="0.02"/>
    <x v="2"/>
    <n v="123.65"/>
    <s v="Rebate_Error"/>
    <s v=""/>
    <n v="1817.2609"/>
    <n v="36.345218000000003"/>
    <x v="1"/>
    <b v="1"/>
    <x v="1"/>
    <x v="0"/>
  </r>
  <r>
    <s v="T202508-01286-VAR"/>
    <s v="S004"/>
    <x v="7"/>
    <s v="C0010"/>
    <s v="Customer 10"/>
    <s v="P012"/>
    <x v="1"/>
    <d v="2025-08-06T00:00:00"/>
    <n v="5"/>
    <n v="120.83"/>
    <n v="604.15"/>
    <n v="0.1"/>
    <n v="0.02"/>
    <x v="1"/>
    <n v="120.83"/>
    <s v=""/>
    <s v=""/>
    <n v="543.73500000000001"/>
    <n v="10.874700000000001"/>
    <x v="1"/>
    <b v="1"/>
    <x v="3"/>
    <x v="0"/>
  </r>
  <r>
    <s v="T202508-01363-VAR"/>
    <s v="S020"/>
    <x v="0"/>
    <s v="C0138"/>
    <s v="Customer 138"/>
    <s v="P014"/>
    <x v="5"/>
    <d v="2025-08-25T00:00:00"/>
    <n v="23"/>
    <n v="86.57"/>
    <n v="1991.11"/>
    <n v="0.1"/>
    <n v="0.02"/>
    <x v="1"/>
    <n v="91.13"/>
    <s v=""/>
    <s v=""/>
    <n v="1791.9989999999998"/>
    <n v="35.839979999999997"/>
    <x v="1"/>
    <b v="1"/>
    <x v="3"/>
    <x v="0"/>
  </r>
  <r>
    <s v="T202508-01093-VAR"/>
    <s v="S022"/>
    <x v="24"/>
    <s v="C0088"/>
    <s v="Customer 88"/>
    <s v="P027"/>
    <x v="15"/>
    <d v="2025-08-20T00:00:00"/>
    <n v="20"/>
    <n v="51.33"/>
    <n v="1026.5999999999999"/>
    <n v="0"/>
    <n v="0.02"/>
    <x v="0"/>
    <n v="54.03"/>
    <s v=""/>
    <s v=""/>
    <n v="1026.5999999999999"/>
    <n v="20.532"/>
    <x v="1"/>
    <b v="1"/>
    <x v="3"/>
    <x v="0"/>
  </r>
  <r>
    <s v="T202508-01730-VAR"/>
    <s v="S023"/>
    <x v="2"/>
    <s v="C0196"/>
    <s v="Customer 196"/>
    <s v="P020"/>
    <x v="8"/>
    <d v="2025-08-02T00:00:00"/>
    <n v="3"/>
    <n v="174.23"/>
    <n v="522.69000000000005"/>
    <n v="0.1"/>
    <n v="0.02"/>
    <x v="1"/>
    <n v="183.4"/>
    <s v=""/>
    <s v=""/>
    <n v="470.42100000000005"/>
    <n v="9.4084200000000013"/>
    <x v="1"/>
    <b v="1"/>
    <x v="3"/>
    <x v="0"/>
  </r>
  <r>
    <s v="T202508-01220-VAR"/>
    <s v="S006"/>
    <x v="22"/>
    <s v="C0027"/>
    <s v="Customer 27"/>
    <s v="P008"/>
    <x v="13"/>
    <d v="2025-08-22T00:00:00"/>
    <n v="5"/>
    <n v="81.78"/>
    <n v="408.9"/>
    <n v="0.05"/>
    <n v="0.02"/>
    <x v="2"/>
    <n v="114.99"/>
    <s v=""/>
    <s v="Price_Breach"/>
    <n v="388.45499999999998"/>
    <n v="7.7690999999999999"/>
    <x v="1"/>
    <b v="1"/>
    <x v="1"/>
    <x v="0"/>
  </r>
  <r>
    <s v="T202508-00479-VAR"/>
    <s v="S015"/>
    <x v="17"/>
    <s v="C0060"/>
    <s v="Customer 60"/>
    <s v="P014"/>
    <x v="5"/>
    <d v="2025-08-29T00:00:00"/>
    <n v="25"/>
    <n v="91.13"/>
    <n v="2278.25"/>
    <n v="0.1"/>
    <n v="0.02"/>
    <x v="1"/>
    <n v="91.13"/>
    <s v=""/>
    <s v=""/>
    <n v="2050.4250000000002"/>
    <n v="41.008500000000005"/>
    <x v="1"/>
    <b v="1"/>
    <x v="3"/>
    <x v="0"/>
  </r>
  <r>
    <s v="T202508-00718-VAR"/>
    <s v="S023"/>
    <x v="2"/>
    <s v="C0072"/>
    <s v="Customer 72"/>
    <s v="P003"/>
    <x v="23"/>
    <d v="2025-08-30T00:00:00"/>
    <n v="8"/>
    <n v="123.65"/>
    <n v="989.2"/>
    <n v="0.05"/>
    <n v="0.02"/>
    <x v="2"/>
    <n v="123.65"/>
    <s v=""/>
    <s v=""/>
    <n v="939.74"/>
    <n v="18.794800000000002"/>
    <x v="1"/>
    <b v="1"/>
    <x v="3"/>
    <x v="0"/>
  </r>
  <r>
    <s v="T202508-00613-VAR"/>
    <s v="S028"/>
    <x v="5"/>
    <s v="C0092"/>
    <s v="Customer 92  "/>
    <s v="P028"/>
    <x v="0"/>
    <d v="2025-08-06T00:00:00"/>
    <n v="16"/>
    <n v="88.32"/>
    <n v="1413.12"/>
    <n v="0"/>
    <n v="0.02"/>
    <x v="0"/>
    <n v="88.32"/>
    <s v=""/>
    <s v=""/>
    <n v="1413.12"/>
    <n v="28.2624"/>
    <x v="1"/>
    <b v="1"/>
    <x v="3"/>
    <x v="0"/>
  </r>
  <r>
    <s v="T202508-00583-VAR"/>
    <s v="S001"/>
    <x v="4"/>
    <s v="C0026"/>
    <s v="Customer 26  "/>
    <s v="P007"/>
    <x v="21"/>
    <d v="2025-08-23T00:00:00"/>
    <n v="17"/>
    <n v="52.65"/>
    <n v="895.05"/>
    <n v="0.05"/>
    <n v="0.02"/>
    <x v="2"/>
    <n v="52.65"/>
    <s v=""/>
    <s v=""/>
    <n v="850.2974999999999"/>
    <n v="17.005949999999999"/>
    <x v="1"/>
    <b v="1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25F22-598F-4020-BDBA-82506EAD77A6}" name="PivotTable7" cacheId="31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34" firstHeaderRow="1" firstDataRow="1" firstDataCol="1"/>
  <pivotFields count="21">
    <pivotField dataField="1" compact="0" outline="0" showAll="0"/>
    <pivotField compact="0" outline="0" showAll="0"/>
    <pivotField axis="axisRow" compact="0" outline="0" showAll="0">
      <items count="31">
        <item n="Agent 1" x="14"/>
        <item x="23"/>
        <item x="16"/>
        <item x="24"/>
        <item x="9"/>
        <item x="10"/>
        <item x="26"/>
        <item x="6"/>
        <item x="28"/>
        <item x="22"/>
        <item x="15"/>
        <item x="0"/>
        <item x="2"/>
        <item x="18"/>
        <item x="19"/>
        <item x="7"/>
        <item x="12"/>
        <item x="11"/>
        <item x="21"/>
        <item x="3"/>
        <item x="5"/>
        <item x="8"/>
        <item x="29"/>
        <item x="4"/>
        <item x="27"/>
        <item x="1"/>
        <item x="17"/>
        <item x="25"/>
        <item x="13"/>
        <item x="2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Total Transactions by Ag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A2488-DCE9-4B15-8572-1442E962E506}" name="PivotTable5" cacheId="3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0" firstDataRow="1" firstDataCol="1" rowPageCount="1" colPageCount="1"/>
  <pivotFields count="23">
    <pivotField dataField="1" compact="0" outline="0" showAll="0"/>
    <pivotField compact="0" outline="0" showAll="0"/>
    <pivotField axis="axisRow" compact="0" outline="0" showAll="0" sortType="descending">
      <items count="31">
        <item x="4"/>
        <item x="21"/>
        <item x="14"/>
        <item x="18"/>
        <item x="26"/>
        <item x="6"/>
        <item x="17"/>
        <item x="8"/>
        <item x="16"/>
        <item x="28"/>
        <item x="12"/>
        <item x="10"/>
        <item x="0"/>
        <item x="11"/>
        <item x="24"/>
        <item x="2"/>
        <item x="15"/>
        <item x="19"/>
        <item x="25"/>
        <item x="20"/>
        <item x="5"/>
        <item x="23"/>
        <item x="9"/>
        <item x="1"/>
        <item x="7"/>
        <item x="29"/>
        <item x="22"/>
        <item x="27"/>
        <item x="3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Page" compact="0" outline="0" showAll="0">
      <items count="3">
        <item x="1"/>
        <item h="1"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"/>
  </rowFields>
  <rowItems count="22">
    <i>
      <x v="24"/>
    </i>
    <i>
      <x v="11"/>
    </i>
    <i>
      <x v="18"/>
    </i>
    <i>
      <x v="15"/>
    </i>
    <i>
      <x v="4"/>
    </i>
    <i>
      <x v="5"/>
    </i>
    <i>
      <x v="20"/>
    </i>
    <i>
      <x v="8"/>
    </i>
    <i>
      <x v="9"/>
    </i>
    <i>
      <x v="27"/>
    </i>
    <i>
      <x v="22"/>
    </i>
    <i>
      <x v="19"/>
    </i>
    <i>
      <x/>
    </i>
    <i>
      <x v="14"/>
    </i>
    <i>
      <x v="7"/>
    </i>
    <i>
      <x v="2"/>
    </i>
    <i>
      <x v="26"/>
    </i>
    <i>
      <x v="17"/>
    </i>
    <i>
      <x v="6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9" item="0" hier="-1"/>
  </pageFields>
  <dataFields count="2">
    <dataField name="Count of Transaction_ID" fld="0" subtotal="count" baseField="0" baseItem="0"/>
    <dataField name="Sum of Net_Sale_Amoun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720AF-0622-4D26-AAD8-D38CAEE8836F}" name="PivotTable3" cacheId="3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K36" firstHeaderRow="1" firstDataRow="3" firstDataCol="1"/>
  <pivotFields count="23">
    <pivotField dataField="1" compact="0" outline="0" showAll="0"/>
    <pivotField compact="0" outline="0" showAll="0"/>
    <pivotField axis="axisRow" compact="0" outline="0" showAll="0">
      <items count="31">
        <item x="4"/>
        <item x="21"/>
        <item x="14"/>
        <item x="18"/>
        <item x="26"/>
        <item x="6"/>
        <item x="17"/>
        <item x="8"/>
        <item x="16"/>
        <item x="28"/>
        <item x="12"/>
        <item x="10"/>
        <item x="0"/>
        <item x="11"/>
        <item x="24"/>
        <item x="2"/>
        <item x="15"/>
        <item x="19"/>
        <item x="25"/>
        <item x="20"/>
        <item x="5"/>
        <item x="23"/>
        <item x="9"/>
        <item x="1"/>
        <item x="7"/>
        <item x="29"/>
        <item x="22"/>
        <item x="27"/>
        <item x="3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3"/>
        <item x="1"/>
        <item x="2"/>
        <item x="0"/>
        <item t="default"/>
      </items>
    </pivotField>
    <pivotField compact="0" outline="0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2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 Net_Sale_Amount" fld="17" baseField="0" baseItem="0"/>
    <dataField name=" Transaction_ID" fld="0" subtotal="count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26AB-BB8D-448D-9E6D-8481BE5049A8}" name="PivotTable4" cacheId="3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F11" firstHeaderRow="1" firstDataRow="2" firstDataCol="1"/>
  <pivotFields count="2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3"/>
        <item x="1"/>
        <item x="2"/>
        <item x="0"/>
        <item t="default"/>
      </items>
    </pivotField>
    <pivotField axis="axisRow" compact="0" outline="0" showAll="0" sortType="descending">
      <items count="9">
        <item x="1"/>
        <item x="6"/>
        <item x="2"/>
        <item x="0"/>
        <item x="7"/>
        <item x="5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2"/>
  </rowFields>
  <rowItems count="9">
    <i>
      <x v="3"/>
    </i>
    <i>
      <x v="2"/>
    </i>
    <i>
      <x v="5"/>
    </i>
    <i>
      <x v="1"/>
    </i>
    <i>
      <x v="6"/>
    </i>
    <i>
      <x v="7"/>
    </i>
    <i>
      <x/>
    </i>
    <i>
      <x v="4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ransacti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54F81-F1EE-471F-B28B-A36653AD4C0F}" name="PivotTable4" cacheId="3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L39" firstHeaderRow="1" firstDataRow="3" firstDataCol="2"/>
  <pivotFields count="2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1">
        <item x="12"/>
        <item x="16"/>
        <item x="19"/>
        <item x="23"/>
        <item x="14"/>
        <item x="11"/>
        <item x="2"/>
        <item x="21"/>
        <item x="13"/>
        <item x="7"/>
        <item x="3"/>
        <item x="8"/>
        <item x="1"/>
        <item x="25"/>
        <item x="5"/>
        <item x="4"/>
        <item x="24"/>
        <item x="22"/>
        <item x="6"/>
        <item x="9"/>
        <item x="18"/>
        <item x="17"/>
        <item x="26"/>
        <item x="10"/>
        <item x="28"/>
        <item x="20"/>
        <item x="29"/>
        <item x="15"/>
        <item x="0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5">
        <item x="0"/>
        <item x="2"/>
        <item x="1"/>
        <item x="3"/>
        <item t="default"/>
      </items>
    </pivotField>
    <pivotField compact="0" outline="0" showAll="0"/>
  </pivotFields>
  <rowFields count="2">
    <field x="13"/>
    <field x="6"/>
  </rowFields>
  <rowItems count="3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 v="1"/>
    </i>
    <i>
      <x v="2"/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2"/>
    </i>
    <i t="grand">
      <x/>
    </i>
  </rowItems>
  <colFields count="2">
    <field x="2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Count of Transaction_ID" fld="0" subtotal="count" baseField="0" baseItem="0"/>
    <dataField name="Sum of Net_Sale_Amoun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24C87-197F-4499-BB4E-7C54BF6C4983}" name="Table1" displayName="Table1" ref="A1:M2001" totalsRowShown="0">
  <autoFilter ref="A1:M2001" xr:uid="{96B24C87-197F-4499-BB4E-7C54BF6C4983}"/>
  <tableColumns count="13">
    <tableColumn id="1" xr3:uid="{C5EB49F7-1601-4B38-9211-52EB9AF30517}" name="Transaction_ID"/>
    <tableColumn id="2" xr3:uid="{B6E528C2-EB14-4287-ADD7-34F712272C75}" name="Sales_Agent_ID"/>
    <tableColumn id="3" xr3:uid="{5174A98D-7256-4F24-8F39-6832F1EAE7DD}" name="Sales_Agent_Name"/>
    <tableColumn id="4" xr3:uid="{192B3E43-91FE-4EB5-9D70-112C3CDBA845}" name="Customer_ID"/>
    <tableColumn id="5" xr3:uid="{5A42EC67-25FF-4F7D-B05E-446349F97410}" name="Customer_Name"/>
    <tableColumn id="6" xr3:uid="{2A5BC5C4-0325-4082-8E2B-A6BC7A8EE603}" name="Product_ID"/>
    <tableColumn id="7" xr3:uid="{64588A74-2E02-4485-B45E-5259118E16BE}" name="Product_Name"/>
    <tableColumn id="8" xr3:uid="{D459524A-0593-4A14-BD9D-D2856F65A82A}" name="Date_of_Sale" dataDxfId="55"/>
    <tableColumn id="9" xr3:uid="{2BFBD37C-0769-4BCB-9232-0E12671EE10C}" name="Units_Sold"/>
    <tableColumn id="10" xr3:uid="{F06DFE4B-BB42-43C4-A7A3-F20F885E4C2A}" name="Unit_Price"/>
    <tableColumn id="11" xr3:uid="{AA4B7D37-C3EF-4BD5-803B-4CE0164A0DB8}" name="Total_Sale_Amount"/>
    <tableColumn id="12" xr3:uid="{B2EC8668-4564-4803-80A9-1BB43C2A1556}" name="Approved_Rebate_Rate"/>
    <tableColumn id="13" xr3:uid="{565A1B66-4D98-493A-919D-DEAD8983E27D}" name="Approved_Incentive_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75F8C-910C-4F5A-B9CA-6FF305634B10}" name="Table2" displayName="Table2" ref="A1:U1943" totalsRowShown="0">
  <autoFilter ref="A1:U1943" xr:uid="{BA775F8C-910C-4F5A-B9CA-6FF305634B10}"/>
  <tableColumns count="21">
    <tableColumn id="1" xr3:uid="{9F57FEAC-93F5-4133-B776-8924E0499050}" name="Transaction_ID"/>
    <tableColumn id="2" xr3:uid="{AE5AF587-EED1-493B-B2EA-18FAC1419D6E}" name="Sales_Agent_ID"/>
    <tableColumn id="3" xr3:uid="{F61000C2-BDFF-4C72-9FE7-40E083AB6EFC}" name="Sales_Agent_Name" dataDxfId="53"/>
    <tableColumn id="4" xr3:uid="{A2B5210D-04B7-48E5-8305-AC051DFB3E2A}" name="Customer_ID"/>
    <tableColumn id="5" xr3:uid="{43F05846-F3B4-4CEF-9764-BA25E997EC3B}" name="Customer_Name"/>
    <tableColumn id="6" xr3:uid="{062E5D89-8E36-468E-BB13-270323472029}" name="Product_ID"/>
    <tableColumn id="7" xr3:uid="{847A3172-489F-4467-9917-DBC50939AE5F}" name="Product_Name"/>
    <tableColumn id="8" xr3:uid="{04CA6716-D764-452D-92B4-53B59718855E}" name="Date_of_Sale" dataDxfId="52"/>
    <tableColumn id="9" xr3:uid="{F78286E4-CCE3-4642-9A23-01974C6DAB3B}" name="Units_Sold"/>
    <tableColumn id="10" xr3:uid="{688742FB-8D4E-434A-B7C2-4C729D2D35AB}" name="Unit_Price"/>
    <tableColumn id="11" xr3:uid="{A0C45B79-858A-4E41-AA36-42ACD78FC6A4}" name="Total_Sale_Amount"/>
    <tableColumn id="12" xr3:uid="{BC5B99EB-79ED-48AE-B2F8-61AE73EAC567}" name="Approved_Rebate_Rate"/>
    <tableColumn id="13" xr3:uid="{3AB1E0B9-A36E-4A04-A094-435AEA325A4B}" name="Approved_Incentive_Rate"/>
    <tableColumn id="15" xr3:uid="{6F07695A-0DC8-479B-B703-B21B12C94D5B}" name="Product_Category" dataDxfId="51">
      <calculatedColumnFormula>VLOOKUP(F2,products!$A$2:$C$31,3,FALSE)</calculatedColumnFormula>
    </tableColumn>
    <tableColumn id="16" xr3:uid="{CD288A70-81C0-4F1D-87D4-CC696A2A9FC2}" name="List_Unit_price" dataDxfId="50">
      <calculatedColumnFormula>VLOOKUP(F2,price_list!$A$2:$C$31,3,FALSE)</calculatedColumnFormula>
    </tableColumn>
    <tableColumn id="17" xr3:uid="{4593559D-0D9B-41BB-8E79-717E2A5DF74E}" name="Rebate_Error_Flag" dataDxfId="49">
      <calculatedColumnFormula>IF(N2="A",IF(ABS(L2-0.05)&gt;0.001,"Rebate_Error",""),IF(N2="B",IF(ABS(L2-0.1)&gt;0.001,"Rebate_Error",""),IF(N2="C",IF(L2&lt;&gt;0,"Rebate_Error",""))))</calculatedColumnFormula>
    </tableColumn>
    <tableColumn id="18" xr3:uid="{2CCC38E5-A833-4DC1-9BDC-3A6F531F2D6F}" name="Price_Breach_flag" dataDxfId="48">
      <calculatedColumnFormula>IF(J2&lt;O2*0.75,"Price_Breach","")</calculatedColumnFormula>
    </tableColumn>
    <tableColumn id="19" xr3:uid="{FE530D3F-DC13-42FB-BC5D-646CDDCCA0D7}" name="Net_Sale_Amount" dataDxfId="47">
      <calculatedColumnFormula>K2-(K2*L2)</calculatedColumnFormula>
    </tableColumn>
    <tableColumn id="20" xr3:uid="{10589859-7F59-4080-B97E-FA5B32F20743}" name="Incentive_Payout" dataDxfId="46">
      <calculatedColumnFormula>R2*M2</calculatedColumnFormula>
    </tableColumn>
    <tableColumn id="27" xr3:uid="{B23FFB13-8223-4C4B-8A79-B196D0D927F1}" name="Found_In_ERP" dataDxfId="45">
      <calculatedColumnFormula>IF(ISNA(VLOOKUP(A2,ERP_transactions!$A:$A,1,FALSE)),"No","Yes")</calculatedColumnFormula>
    </tableColumn>
    <tableColumn id="28" xr3:uid="{71F35C2A-1748-4A5D-A6E5-E6E6F0F1CB37}" name="Excepemptions?" dataDxfId="44">
      <calculatedColumnFormula>OR($P2="Rebate_Error",$Q2="Price_Breach",$T2="No")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A93533-8944-48B1-9DCC-EEFF53AA3088}" name="Table7" displayName="Table7" ref="A1:W204" totalsRowShown="0">
  <autoFilter ref="A1:W204" xr:uid="{ABA93533-8944-48B1-9DCC-EEFF53AA3088}"/>
  <tableColumns count="23">
    <tableColumn id="1" xr3:uid="{FB32DF04-5EB2-4366-AABE-A09EE1182E53}" name="Transaction_ID"/>
    <tableColumn id="2" xr3:uid="{4378A076-E5D2-477E-9B84-077E6065D863}" name="Sales_Agent_ID"/>
    <tableColumn id="3" xr3:uid="{46384FB1-CC93-4182-9238-C3D8F1AC376D}" name="Sales_Agent_Name" dataDxfId="40"/>
    <tableColumn id="4" xr3:uid="{12C901FA-7DE8-4439-A02D-59709D176482}" name="Customer_ID"/>
    <tableColumn id="5" xr3:uid="{3CB29D1E-86C2-4D69-BF14-7DE8517C4FD4}" name="Customer_Name"/>
    <tableColumn id="6" xr3:uid="{DF3C5258-DC6A-4325-BA14-C72F103E5E8E}" name="Product_ID"/>
    <tableColumn id="7" xr3:uid="{44752FE1-8862-40C9-BF22-EACDCF451220}" name="Product_Name"/>
    <tableColumn id="8" xr3:uid="{F896A02E-4E65-417E-80A7-97F819DBE8FF}" name="Date_of_Sale" dataDxfId="39"/>
    <tableColumn id="9" xr3:uid="{63486532-F026-496A-B452-98A86481DFB9}" name="Units_Sold"/>
    <tableColumn id="10" xr3:uid="{6AF208D8-23DC-4083-B736-87D0FD2A1905}" name="Unit_Price"/>
    <tableColumn id="11" xr3:uid="{86E1CE2F-253D-43B0-99BF-3030D5839DAB}" name="Total_Sale_Amount"/>
    <tableColumn id="12" xr3:uid="{C28AD631-1504-408C-A94F-78E987819E66}" name="Approved_Rebate_Rate"/>
    <tableColumn id="13" xr3:uid="{A644BD11-0CA9-498A-8868-C7D9206278DE}" name="Approved_Incentive_Rate"/>
    <tableColumn id="14" xr3:uid="{D6E91D8A-5589-46A3-811A-A7652496B812}" name="Product_Category"/>
    <tableColumn id="15" xr3:uid="{7B639306-424D-488F-B13F-8C60F0B9340E}" name="List_Unit_price"/>
    <tableColumn id="16" xr3:uid="{45F2B705-4081-4256-BDCE-D884B33933BD}" name="Rebate_Error_Flag"/>
    <tableColumn id="17" xr3:uid="{7B5A363A-7D05-4BAF-8244-C8DFF0587D02}" name="Price_Breach_flag" dataDxfId="38"/>
    <tableColumn id="18" xr3:uid="{C40EA4B5-B08A-484A-99D2-67438D3CCE52}" name="Net_Sale_Amount" dataDxfId="37"/>
    <tableColumn id="19" xr3:uid="{61AD06CA-0718-44E5-9289-AF76A595353C}" name="Incentive_Payout" dataDxfId="36"/>
    <tableColumn id="20" xr3:uid="{CD548011-7451-4EFA-AA71-7F34637C4A51}" name="Found_In_ERP" dataDxfId="35"/>
    <tableColumn id="21" xr3:uid="{7A4B6DEF-E496-4D97-BF4A-BA7786FECF2C}" name="ISSUE" dataDxfId="34"/>
    <tableColumn id="22" xr3:uid="{389BB322-6F17-4377-BEB0-D147A2441B5C}" name="Type" dataDxfId="33">
      <calculatedColumnFormula>IF((($T2="No")+($P2="Rebate_Error")+($Q2="Price_Breach"))&gt;1,"Multiple",
 IF($T2="No","ERP Missing",
 IF($P2="Rebate_Error","Rebate",
 IF($Q2="Price_Breach","Price",""))))</calculatedColumnFormula>
    </tableColumn>
    <tableColumn id="25" xr3:uid="{76B579E0-5460-497B-A98B-E260A339AF21}" name="Month" dataDxfId="32">
      <calculatedColumnFormula>TEXT($H2, "yyyy-mm")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93B51C-99A7-4434-8198-9A36D238CDA6}" name="tbl_AgentTotals" displayName="tbl_AgentTotals" ref="A1:B31" totalsRowShown="0">
  <autoFilter ref="A1:B31" xr:uid="{2193B51C-99A7-4434-8198-9A36D238CDA6}"/>
  <tableColumns count="2">
    <tableColumn id="1" xr3:uid="{7DE6B2E6-56F4-4781-B261-D8922D6BA28C}" name=" Sales_Agent_Name"/>
    <tableColumn id="2" xr3:uid="{602D8268-E01B-429C-B181-4B0631FB5063}" name="Total_Tx_Agent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048354-A0CD-4659-BBB9-D5B06A24A612}" name="Table6" displayName="Table6" ref="A1:D32" totalsRowShown="0" headerRowDxfId="30" dataDxfId="29">
  <autoFilter ref="A1:D32" xr:uid="{91048354-A0CD-4659-BBB9-D5B06A24A612}"/>
  <tableColumns count="4">
    <tableColumn id="1" xr3:uid="{2961940E-6F8D-4E85-97D8-DA98590CD184}" name="Date" dataDxfId="28"/>
    <tableColumn id="2" xr3:uid="{3C17E1A7-CB2D-4393-AF3F-ADBE05D414E9}" name="Month" dataDxfId="27"/>
    <tableColumn id="3" xr3:uid="{30EA8A75-06D9-4B31-B71C-00DB7AFE5307}" name="Week" dataDxfId="26"/>
    <tableColumn id="4" xr3:uid="{32FE9EAA-4E5D-428D-9712-12122E93327E}" name="EOM_Flag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DBEFEF-7B45-4DD4-8D6E-7D9CD7788ABE}" name="Table3" displayName="Table3" ref="A1:E31" totalsRowShown="0" headerRowDxfId="24" dataDxfId="23">
  <autoFilter ref="A1:E31" xr:uid="{19DBEFEF-7B45-4DD4-8D6E-7D9CD7788ABE}"/>
  <tableColumns count="5">
    <tableColumn id="1" xr3:uid="{22C64280-0FEC-4C38-8953-6F04216AF1ED}" name="Product_ID" dataDxfId="22"/>
    <tableColumn id="2" xr3:uid="{3ECD61D0-AFC4-405C-9662-A11299816826}" name="Product_Name" dataDxfId="21"/>
    <tableColumn id="3" xr3:uid="{7D454E86-5AE7-4B34-B0B3-A75701ACC15B}" name="Category" dataDxfId="20"/>
    <tableColumn id="4" xr3:uid="{DA3B45E8-B442-49DF-9EAB-575388A2A6ED}" name="List_Unit_Price" dataDxfId="19"/>
    <tableColumn id="5" xr3:uid="{D4AB3C57-EAB7-46FC-BF5F-B716D047EF17}" name="Cost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4A65D4-FD41-472D-A3CB-4CE4267ACEBA}" name="Table4" displayName="Table4" ref="A1:D221" totalsRowShown="0" headerRowDxfId="17" dataDxfId="16">
  <autoFilter ref="A1:D221" xr:uid="{6F4A65D4-FD41-472D-A3CB-4CE4267ACEBA}"/>
  <tableColumns count="4">
    <tableColumn id="1" xr3:uid="{D9680C09-8528-413F-A57F-C478C0CB07AB}" name="Customer_ID" dataDxfId="15"/>
    <tableColumn id="2" xr3:uid="{F2BD383C-AB42-472B-A0FA-E9BC8E5256F4}" name="Customer_Name" dataDxfId="14"/>
    <tableColumn id="3" xr3:uid="{EE705261-4221-4982-A46E-6905CB92A773}" name="Segment" dataDxfId="13"/>
    <tableColumn id="4" xr3:uid="{2C3ECEA4-8710-45FB-9413-69C8BC82035C}" name="Region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3B6056-F116-4032-8D1D-36E7A8B6898E}" name="Table5" displayName="Table5" ref="A1:D31" totalsRowShown="0" headerRowDxfId="11" dataDxfId="10">
  <autoFilter ref="A1:D31" xr:uid="{B63B6056-F116-4032-8D1D-36E7A8B6898E}"/>
  <tableColumns count="4">
    <tableColumn id="1" xr3:uid="{B8818DFE-F0DA-4052-9107-D157296E54E0}" name="Product_ID" dataDxfId="9"/>
    <tableColumn id="2" xr3:uid="{1B445D17-BBFE-4689-B92E-40D89BB009F4}" name="Effective_Date" dataDxfId="8"/>
    <tableColumn id="3" xr3:uid="{B29CC718-0A99-4D91-8498-39F55D19EC3A}" name="List_Unit_Price" dataDxfId="7"/>
    <tableColumn id="4" xr3:uid="{FB998AF9-89A6-4FB5-8DB0-D764C14DE5D0}" name="Currency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B199-DCC7-4EBE-9F70-4AA453F72EA0}">
  <dimension ref="A1:M2001"/>
  <sheetViews>
    <sheetView workbookViewId="0">
      <selection activeCell="A2" sqref="A2"/>
    </sheetView>
  </sheetViews>
  <sheetFormatPr defaultRowHeight="15"/>
  <cols>
    <col min="1" max="1" width="16.140625" customWidth="1"/>
    <col min="2" max="2" width="16.85546875" customWidth="1"/>
    <col min="3" max="3" width="20.28515625" customWidth="1"/>
    <col min="4" max="4" width="14.5703125" customWidth="1"/>
    <col min="5" max="5" width="18" customWidth="1"/>
    <col min="6" max="6" width="12.85546875" customWidth="1"/>
    <col min="7" max="7" width="16.28515625" customWidth="1"/>
    <col min="8" max="8" width="14.85546875" customWidth="1"/>
    <col min="9" max="9" width="12.7109375" customWidth="1"/>
    <col min="10" max="10" width="12.42578125" customWidth="1"/>
    <col min="11" max="11" width="20.42578125" customWidth="1"/>
    <col min="12" max="12" width="24.140625" customWidth="1"/>
    <col min="13" max="13" width="26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45884</v>
      </c>
      <c r="I2">
        <v>4</v>
      </c>
      <c r="J2">
        <v>52.65</v>
      </c>
      <c r="K2">
        <v>210.6</v>
      </c>
      <c r="L2">
        <v>0.05</v>
      </c>
      <c r="M2">
        <v>0.02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45887</v>
      </c>
      <c r="I3">
        <v>17</v>
      </c>
      <c r="J3">
        <v>120.83</v>
      </c>
      <c r="K3">
        <v>2054.11</v>
      </c>
      <c r="L3">
        <v>0.1</v>
      </c>
      <c r="M3">
        <v>0.02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45889</v>
      </c>
      <c r="I4">
        <v>15</v>
      </c>
      <c r="J4">
        <v>88.32</v>
      </c>
      <c r="K4">
        <v>1324.8</v>
      </c>
      <c r="L4">
        <v>0</v>
      </c>
      <c r="M4">
        <v>0.02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45896</v>
      </c>
      <c r="I5">
        <v>14</v>
      </c>
      <c r="J5">
        <v>87.21</v>
      </c>
      <c r="K5">
        <v>1220.94</v>
      </c>
      <c r="L5">
        <v>0</v>
      </c>
      <c r="M5">
        <v>0.02</v>
      </c>
    </row>
    <row r="6" spans="1:1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25</v>
      </c>
      <c r="G6" t="s">
        <v>26</v>
      </c>
      <c r="H6" s="1">
        <v>45893</v>
      </c>
      <c r="I6">
        <v>6</v>
      </c>
      <c r="J6">
        <v>120.83</v>
      </c>
      <c r="K6">
        <v>724.98</v>
      </c>
      <c r="L6">
        <v>0.1</v>
      </c>
      <c r="M6">
        <v>0.02</v>
      </c>
    </row>
    <row r="7" spans="1:1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25</v>
      </c>
      <c r="G7" t="s">
        <v>26</v>
      </c>
      <c r="H7" s="1">
        <v>45877</v>
      </c>
      <c r="I7">
        <v>25</v>
      </c>
      <c r="J7">
        <v>120.83</v>
      </c>
      <c r="K7">
        <v>3020.75</v>
      </c>
      <c r="L7">
        <v>0.1</v>
      </c>
      <c r="M7">
        <v>0.02</v>
      </c>
    </row>
    <row r="8" spans="1:13">
      <c r="A8" t="s">
        <v>51</v>
      </c>
      <c r="B8" t="s">
        <v>35</v>
      </c>
      <c r="C8" t="s">
        <v>36</v>
      </c>
      <c r="D8" t="s">
        <v>52</v>
      </c>
      <c r="E8" t="s">
        <v>53</v>
      </c>
      <c r="F8" t="s">
        <v>18</v>
      </c>
      <c r="G8" t="s">
        <v>19</v>
      </c>
      <c r="H8" s="1">
        <v>45886</v>
      </c>
      <c r="I8">
        <v>25</v>
      </c>
      <c r="J8">
        <v>52.65</v>
      </c>
      <c r="K8">
        <v>1316.25</v>
      </c>
      <c r="L8">
        <v>0.05</v>
      </c>
      <c r="M8">
        <v>0.02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1">
        <v>45872</v>
      </c>
      <c r="I9">
        <v>15</v>
      </c>
      <c r="J9">
        <v>71.86</v>
      </c>
      <c r="K9">
        <v>1077.9000000000001</v>
      </c>
      <c r="L9">
        <v>0.05</v>
      </c>
      <c r="M9">
        <v>0.02</v>
      </c>
    </row>
    <row r="10" spans="1:1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59</v>
      </c>
      <c r="G10" t="s">
        <v>60</v>
      </c>
      <c r="H10" s="1">
        <v>45880</v>
      </c>
      <c r="I10">
        <v>11</v>
      </c>
      <c r="J10">
        <v>71.86</v>
      </c>
      <c r="K10">
        <v>790.46</v>
      </c>
      <c r="L10">
        <v>0.05</v>
      </c>
      <c r="M10">
        <v>0.02</v>
      </c>
    </row>
    <row r="11" spans="1:1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s="1">
        <v>45877</v>
      </c>
      <c r="I11">
        <v>5</v>
      </c>
      <c r="J11">
        <v>123.65</v>
      </c>
      <c r="K11">
        <v>618.25</v>
      </c>
      <c r="L11">
        <v>0.05</v>
      </c>
      <c r="M11">
        <v>0.02</v>
      </c>
    </row>
    <row r="12" spans="1:1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1">
        <v>45872</v>
      </c>
      <c r="I12">
        <v>7</v>
      </c>
      <c r="J12">
        <v>139.22</v>
      </c>
      <c r="K12">
        <v>974.54</v>
      </c>
      <c r="L12">
        <v>0.05</v>
      </c>
      <c r="M12">
        <v>0.02</v>
      </c>
    </row>
    <row r="13" spans="1: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1">
        <v>45883</v>
      </c>
      <c r="I13">
        <v>15</v>
      </c>
      <c r="J13">
        <v>72.040000000000006</v>
      </c>
      <c r="K13">
        <v>1080.5999999999999</v>
      </c>
      <c r="L13">
        <v>0.05</v>
      </c>
      <c r="M13">
        <v>0.02</v>
      </c>
    </row>
    <row r="14" spans="1:13">
      <c r="A14" t="s">
        <v>87</v>
      </c>
      <c r="B14" t="s">
        <v>14</v>
      </c>
      <c r="C14" t="s">
        <v>15</v>
      </c>
      <c r="D14" t="s">
        <v>88</v>
      </c>
      <c r="E14" t="s">
        <v>89</v>
      </c>
      <c r="F14" t="s">
        <v>90</v>
      </c>
      <c r="G14" t="s">
        <v>91</v>
      </c>
      <c r="H14" s="1">
        <v>45898</v>
      </c>
      <c r="I14">
        <v>13</v>
      </c>
      <c r="J14">
        <v>50.51</v>
      </c>
      <c r="K14">
        <v>656.63</v>
      </c>
      <c r="L14">
        <v>0</v>
      </c>
      <c r="M14">
        <v>0.02</v>
      </c>
    </row>
    <row r="15" spans="1:1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32</v>
      </c>
      <c r="G15" t="s">
        <v>33</v>
      </c>
      <c r="H15" s="1">
        <v>45897</v>
      </c>
      <c r="I15">
        <v>1</v>
      </c>
      <c r="J15">
        <v>88.32</v>
      </c>
      <c r="K15">
        <v>88.32</v>
      </c>
      <c r="L15">
        <v>0</v>
      </c>
      <c r="M15">
        <v>0.02</v>
      </c>
    </row>
    <row r="16" spans="1:13">
      <c r="A16" t="s">
        <v>97</v>
      </c>
      <c r="B16" t="s">
        <v>67</v>
      </c>
      <c r="C16" t="s">
        <v>68</v>
      </c>
      <c r="D16" t="s">
        <v>98</v>
      </c>
      <c r="E16" t="s">
        <v>99</v>
      </c>
      <c r="F16" t="s">
        <v>100</v>
      </c>
      <c r="G16" t="s">
        <v>101</v>
      </c>
      <c r="H16" s="1">
        <v>45870</v>
      </c>
      <c r="I16">
        <v>16</v>
      </c>
      <c r="J16">
        <v>181.7</v>
      </c>
      <c r="K16">
        <v>2907.2</v>
      </c>
      <c r="L16">
        <v>0.1</v>
      </c>
      <c r="M16">
        <v>0.02</v>
      </c>
    </row>
    <row r="17" spans="1:13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s="1">
        <v>45887</v>
      </c>
      <c r="I17">
        <v>14</v>
      </c>
      <c r="J17">
        <v>179.53</v>
      </c>
      <c r="K17">
        <v>2513.42</v>
      </c>
      <c r="L17">
        <v>0.1</v>
      </c>
      <c r="M17">
        <v>0.02</v>
      </c>
    </row>
    <row r="18" spans="1:1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s="1">
        <v>45898</v>
      </c>
      <c r="I18">
        <v>20</v>
      </c>
      <c r="J18">
        <v>91.13</v>
      </c>
      <c r="K18">
        <v>1822.6</v>
      </c>
      <c r="L18">
        <v>0.1</v>
      </c>
      <c r="M18">
        <v>0.02</v>
      </c>
    </row>
    <row r="19" spans="1:1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59</v>
      </c>
      <c r="G19" t="s">
        <v>60</v>
      </c>
      <c r="H19" s="1">
        <v>45885</v>
      </c>
      <c r="I19">
        <v>14</v>
      </c>
      <c r="J19">
        <v>71.86</v>
      </c>
      <c r="K19">
        <v>1006.04</v>
      </c>
      <c r="L19">
        <v>0.05</v>
      </c>
      <c r="M19">
        <v>0.02</v>
      </c>
    </row>
    <row r="20" spans="1:13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85</v>
      </c>
      <c r="G20" t="s">
        <v>86</v>
      </c>
      <c r="H20" s="1">
        <v>45895</v>
      </c>
      <c r="I20">
        <v>22</v>
      </c>
      <c r="J20">
        <v>72.040000000000006</v>
      </c>
      <c r="K20">
        <v>1584.88</v>
      </c>
      <c r="L20">
        <v>0.05</v>
      </c>
      <c r="M20">
        <v>0.02</v>
      </c>
    </row>
    <row r="21" spans="1:13">
      <c r="A21" t="s">
        <v>126</v>
      </c>
      <c r="B21" t="s">
        <v>74</v>
      </c>
      <c r="C21" t="s">
        <v>75</v>
      </c>
      <c r="D21" t="s">
        <v>127</v>
      </c>
      <c r="E21" t="s">
        <v>128</v>
      </c>
      <c r="F21" t="s">
        <v>129</v>
      </c>
      <c r="G21" t="s">
        <v>130</v>
      </c>
      <c r="H21" s="1">
        <v>45899</v>
      </c>
      <c r="I21">
        <v>15</v>
      </c>
      <c r="J21">
        <v>92.19</v>
      </c>
      <c r="K21">
        <v>1382.85</v>
      </c>
      <c r="L21">
        <v>0.05</v>
      </c>
      <c r="M21">
        <v>0.02</v>
      </c>
    </row>
    <row r="22" spans="1:13">
      <c r="A22" t="s">
        <v>131</v>
      </c>
      <c r="B22" t="s">
        <v>21</v>
      </c>
      <c r="C22" t="s">
        <v>22</v>
      </c>
      <c r="D22" t="s">
        <v>132</v>
      </c>
      <c r="E22" t="s">
        <v>133</v>
      </c>
      <c r="F22" t="s">
        <v>114</v>
      </c>
      <c r="G22" t="s">
        <v>115</v>
      </c>
      <c r="H22" s="1">
        <v>45888</v>
      </c>
      <c r="I22">
        <v>13</v>
      </c>
      <c r="J22">
        <v>91.13</v>
      </c>
      <c r="K22">
        <v>1184.69</v>
      </c>
      <c r="L22">
        <v>0.1</v>
      </c>
      <c r="M22">
        <v>0.02</v>
      </c>
    </row>
    <row r="23" spans="1:1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s="1">
        <v>45883</v>
      </c>
      <c r="I23">
        <v>21</v>
      </c>
      <c r="J23">
        <v>113.94</v>
      </c>
      <c r="K23">
        <v>2392.7399999999998</v>
      </c>
      <c r="L23">
        <v>0.05</v>
      </c>
      <c r="M23">
        <v>0.02</v>
      </c>
    </row>
    <row r="24" spans="1:13">
      <c r="A24" t="s">
        <v>141</v>
      </c>
      <c r="B24" t="s">
        <v>21</v>
      </c>
      <c r="C24" t="s">
        <v>22</v>
      </c>
      <c r="D24" t="s">
        <v>142</v>
      </c>
      <c r="E24" t="s">
        <v>143</v>
      </c>
      <c r="F24" t="s">
        <v>129</v>
      </c>
      <c r="G24" t="s">
        <v>130</v>
      </c>
      <c r="H24" s="1">
        <v>45882</v>
      </c>
      <c r="I24">
        <v>9</v>
      </c>
      <c r="J24">
        <v>92.19</v>
      </c>
      <c r="K24">
        <v>829.71</v>
      </c>
      <c r="L24">
        <v>0.05</v>
      </c>
      <c r="M24">
        <v>0.02</v>
      </c>
    </row>
    <row r="25" spans="1:1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25</v>
      </c>
      <c r="G25" t="s">
        <v>26</v>
      </c>
      <c r="H25" s="1">
        <v>45894</v>
      </c>
      <c r="I25">
        <v>11</v>
      </c>
      <c r="J25">
        <v>120.83</v>
      </c>
      <c r="K25">
        <v>1329.13</v>
      </c>
      <c r="L25">
        <v>0.1</v>
      </c>
      <c r="M25">
        <v>0.02</v>
      </c>
    </row>
    <row r="26" spans="1:13">
      <c r="A26" t="s">
        <v>149</v>
      </c>
      <c r="B26" t="s">
        <v>67</v>
      </c>
      <c r="C26" t="s">
        <v>68</v>
      </c>
      <c r="D26" t="s">
        <v>150</v>
      </c>
      <c r="E26" t="s">
        <v>151</v>
      </c>
      <c r="F26" t="s">
        <v>18</v>
      </c>
      <c r="G26" t="s">
        <v>19</v>
      </c>
      <c r="H26" s="1">
        <v>45878</v>
      </c>
      <c r="I26">
        <v>14</v>
      </c>
      <c r="J26">
        <v>52.65</v>
      </c>
      <c r="K26">
        <v>737.1</v>
      </c>
      <c r="L26">
        <v>0.05</v>
      </c>
      <c r="M26">
        <v>0.02</v>
      </c>
    </row>
    <row r="27" spans="1:13">
      <c r="A27" t="s">
        <v>152</v>
      </c>
      <c r="B27" t="s">
        <v>35</v>
      </c>
      <c r="C27" t="s">
        <v>36</v>
      </c>
      <c r="D27" t="s">
        <v>153</v>
      </c>
      <c r="E27" t="s">
        <v>154</v>
      </c>
      <c r="F27" t="s">
        <v>25</v>
      </c>
      <c r="G27" t="s">
        <v>26</v>
      </c>
      <c r="H27" s="1">
        <v>45887</v>
      </c>
      <c r="I27">
        <v>24</v>
      </c>
      <c r="J27">
        <v>120.83</v>
      </c>
      <c r="K27">
        <v>2899.92</v>
      </c>
      <c r="L27">
        <v>0.1</v>
      </c>
      <c r="M27">
        <v>0.02</v>
      </c>
    </row>
    <row r="28" spans="1:13">
      <c r="A28" t="s">
        <v>155</v>
      </c>
      <c r="B28" t="s">
        <v>14</v>
      </c>
      <c r="C28" t="s">
        <v>15</v>
      </c>
      <c r="D28" t="s">
        <v>156</v>
      </c>
      <c r="E28" t="s">
        <v>157</v>
      </c>
      <c r="F28" t="s">
        <v>59</v>
      </c>
      <c r="G28" t="s">
        <v>60</v>
      </c>
      <c r="H28" s="1">
        <v>45894</v>
      </c>
      <c r="I28">
        <v>3</v>
      </c>
      <c r="J28">
        <v>71.86</v>
      </c>
      <c r="K28">
        <v>215.58</v>
      </c>
      <c r="L28">
        <v>0.05</v>
      </c>
      <c r="M28">
        <v>0.02</v>
      </c>
    </row>
    <row r="29" spans="1:13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107</v>
      </c>
      <c r="G29" t="s">
        <v>108</v>
      </c>
      <c r="H29" s="1">
        <v>45876</v>
      </c>
      <c r="I29">
        <v>8</v>
      </c>
      <c r="J29">
        <v>179.53</v>
      </c>
      <c r="K29">
        <v>1436.24</v>
      </c>
      <c r="L29">
        <v>0.1</v>
      </c>
      <c r="M29">
        <v>0.02</v>
      </c>
    </row>
    <row r="30" spans="1:13">
      <c r="A30" t="s">
        <v>163</v>
      </c>
      <c r="B30" t="s">
        <v>35</v>
      </c>
      <c r="C30" t="s">
        <v>36</v>
      </c>
      <c r="D30" t="s">
        <v>164</v>
      </c>
      <c r="E30" t="s">
        <v>165</v>
      </c>
      <c r="F30" t="s">
        <v>166</v>
      </c>
      <c r="G30" t="s">
        <v>167</v>
      </c>
      <c r="H30" s="1">
        <v>45874</v>
      </c>
      <c r="I30">
        <v>8</v>
      </c>
      <c r="J30">
        <v>176.86</v>
      </c>
      <c r="K30">
        <v>1414.88</v>
      </c>
      <c r="L30">
        <v>0.1</v>
      </c>
      <c r="M30">
        <v>0.02</v>
      </c>
    </row>
    <row r="31" spans="1:13">
      <c r="A31" t="s">
        <v>168</v>
      </c>
      <c r="B31" t="s">
        <v>55</v>
      </c>
      <c r="C31" t="s">
        <v>56</v>
      </c>
      <c r="D31" t="s">
        <v>169</v>
      </c>
      <c r="E31" t="s">
        <v>170</v>
      </c>
      <c r="F31" t="s">
        <v>71</v>
      </c>
      <c r="G31" t="s">
        <v>72</v>
      </c>
      <c r="H31" s="1">
        <v>45884</v>
      </c>
      <c r="I31">
        <v>7</v>
      </c>
      <c r="J31">
        <v>123.65</v>
      </c>
      <c r="K31">
        <v>865.55</v>
      </c>
      <c r="L31">
        <v>0.05</v>
      </c>
      <c r="M31">
        <v>0.02</v>
      </c>
    </row>
    <row r="32" spans="1:13">
      <c r="A32" t="s">
        <v>171</v>
      </c>
      <c r="B32" t="s">
        <v>62</v>
      </c>
      <c r="C32" t="s">
        <v>63</v>
      </c>
      <c r="D32" t="s">
        <v>172</v>
      </c>
      <c r="E32" t="s">
        <v>173</v>
      </c>
      <c r="F32" t="s">
        <v>174</v>
      </c>
      <c r="G32" t="s">
        <v>175</v>
      </c>
      <c r="H32" s="1">
        <v>45889</v>
      </c>
      <c r="I32">
        <v>6</v>
      </c>
      <c r="J32">
        <v>183.4</v>
      </c>
      <c r="K32">
        <v>1100.4000000000001</v>
      </c>
      <c r="L32">
        <v>0.1</v>
      </c>
      <c r="M32">
        <v>0.02</v>
      </c>
    </row>
    <row r="33" spans="1:13">
      <c r="A33" t="s">
        <v>176</v>
      </c>
      <c r="B33" t="s">
        <v>28</v>
      </c>
      <c r="C33" t="s">
        <v>29</v>
      </c>
      <c r="D33" t="s">
        <v>177</v>
      </c>
      <c r="E33" t="s">
        <v>178</v>
      </c>
      <c r="F33" t="s">
        <v>179</v>
      </c>
      <c r="G33" t="s">
        <v>180</v>
      </c>
      <c r="H33" s="1">
        <v>45896</v>
      </c>
      <c r="I33">
        <v>25</v>
      </c>
      <c r="J33">
        <v>125.42</v>
      </c>
      <c r="K33">
        <v>3135.5</v>
      </c>
      <c r="L33">
        <v>0.1</v>
      </c>
      <c r="M33">
        <v>0.02</v>
      </c>
    </row>
    <row r="34" spans="1:13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71</v>
      </c>
      <c r="G34" t="s">
        <v>72</v>
      </c>
      <c r="H34" s="1">
        <v>45899</v>
      </c>
      <c r="I34">
        <v>1</v>
      </c>
      <c r="J34">
        <v>123.65</v>
      </c>
      <c r="K34">
        <v>123.65</v>
      </c>
      <c r="L34">
        <v>0.05</v>
      </c>
      <c r="M34">
        <v>0.02</v>
      </c>
    </row>
    <row r="35" spans="1:13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s="1">
        <v>45882</v>
      </c>
      <c r="I35">
        <v>13</v>
      </c>
      <c r="J35">
        <v>144.35</v>
      </c>
      <c r="K35">
        <v>1876.55</v>
      </c>
      <c r="L35">
        <v>0.1</v>
      </c>
      <c r="M35">
        <v>0.02</v>
      </c>
    </row>
    <row r="36" spans="1:13">
      <c r="A36" t="s">
        <v>193</v>
      </c>
      <c r="B36" t="s">
        <v>62</v>
      </c>
      <c r="C36" t="s">
        <v>63</v>
      </c>
      <c r="D36" t="s">
        <v>194</v>
      </c>
      <c r="E36" t="s">
        <v>195</v>
      </c>
      <c r="F36" t="s">
        <v>196</v>
      </c>
      <c r="G36" t="s">
        <v>197</v>
      </c>
      <c r="H36" s="1">
        <v>45896</v>
      </c>
      <c r="I36">
        <v>23</v>
      </c>
      <c r="J36">
        <v>77.5</v>
      </c>
      <c r="K36">
        <v>1782.5</v>
      </c>
      <c r="L36">
        <v>0.05</v>
      </c>
      <c r="M36">
        <v>0.02</v>
      </c>
    </row>
    <row r="37" spans="1:13">
      <c r="A37" t="s">
        <v>198</v>
      </c>
      <c r="B37" t="s">
        <v>159</v>
      </c>
      <c r="C37" t="s">
        <v>160</v>
      </c>
      <c r="D37" t="s">
        <v>199</v>
      </c>
      <c r="E37" t="s">
        <v>200</v>
      </c>
      <c r="F37" t="s">
        <v>71</v>
      </c>
      <c r="G37" t="s">
        <v>72</v>
      </c>
      <c r="H37" s="1">
        <v>45879</v>
      </c>
      <c r="I37">
        <v>25</v>
      </c>
      <c r="J37">
        <v>123.65</v>
      </c>
      <c r="K37">
        <v>3091.25</v>
      </c>
      <c r="L37">
        <v>0.05</v>
      </c>
      <c r="M37">
        <v>0.02</v>
      </c>
    </row>
    <row r="38" spans="1:13">
      <c r="A38" t="s">
        <v>201</v>
      </c>
      <c r="B38" t="s">
        <v>47</v>
      </c>
      <c r="C38" t="s">
        <v>48</v>
      </c>
      <c r="D38" t="s">
        <v>202</v>
      </c>
      <c r="E38" t="s">
        <v>203</v>
      </c>
      <c r="F38" t="s">
        <v>166</v>
      </c>
      <c r="G38" t="s">
        <v>167</v>
      </c>
      <c r="H38" s="1">
        <v>45895</v>
      </c>
      <c r="I38">
        <v>4</v>
      </c>
      <c r="J38">
        <v>176.86</v>
      </c>
      <c r="K38">
        <v>707.44</v>
      </c>
      <c r="L38">
        <v>0.1</v>
      </c>
      <c r="M38">
        <v>0.02</v>
      </c>
    </row>
    <row r="39" spans="1:13">
      <c r="A39" t="s">
        <v>204</v>
      </c>
      <c r="B39" t="s">
        <v>135</v>
      </c>
      <c r="C39" t="s">
        <v>136</v>
      </c>
      <c r="D39" t="s">
        <v>205</v>
      </c>
      <c r="E39" t="s">
        <v>206</v>
      </c>
      <c r="F39" t="s">
        <v>196</v>
      </c>
      <c r="G39" t="s">
        <v>197</v>
      </c>
      <c r="H39" s="1">
        <v>45883</v>
      </c>
      <c r="I39">
        <v>18</v>
      </c>
      <c r="J39">
        <v>77.5</v>
      </c>
      <c r="K39">
        <v>1395</v>
      </c>
      <c r="L39">
        <v>0.05</v>
      </c>
      <c r="M39">
        <v>0.02</v>
      </c>
    </row>
    <row r="40" spans="1:13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196</v>
      </c>
      <c r="G40" t="s">
        <v>197</v>
      </c>
      <c r="H40" s="1">
        <v>45880</v>
      </c>
      <c r="I40">
        <v>21</v>
      </c>
      <c r="J40">
        <v>77.5</v>
      </c>
      <c r="K40">
        <v>1627.5</v>
      </c>
      <c r="L40">
        <v>0.05</v>
      </c>
      <c r="M40">
        <v>0.02</v>
      </c>
    </row>
    <row r="41" spans="1:13">
      <c r="A41" t="s">
        <v>212</v>
      </c>
      <c r="B41" t="s">
        <v>122</v>
      </c>
      <c r="C41" t="s">
        <v>123</v>
      </c>
      <c r="D41" t="s">
        <v>213</v>
      </c>
      <c r="E41" t="s">
        <v>214</v>
      </c>
      <c r="F41" t="s">
        <v>215</v>
      </c>
      <c r="G41" t="s">
        <v>216</v>
      </c>
      <c r="H41" s="1">
        <v>45873</v>
      </c>
      <c r="I41">
        <v>16</v>
      </c>
      <c r="J41">
        <v>176.7</v>
      </c>
      <c r="K41">
        <v>2827.2</v>
      </c>
      <c r="L41">
        <v>0.1</v>
      </c>
      <c r="M41">
        <v>0.02</v>
      </c>
    </row>
    <row r="42" spans="1:13">
      <c r="A42" t="s">
        <v>217</v>
      </c>
      <c r="B42" t="s">
        <v>81</v>
      </c>
      <c r="C42" t="s">
        <v>82</v>
      </c>
      <c r="D42" t="s">
        <v>218</v>
      </c>
      <c r="E42" t="s">
        <v>219</v>
      </c>
      <c r="F42" t="s">
        <v>166</v>
      </c>
      <c r="G42" t="s">
        <v>167</v>
      </c>
      <c r="H42" s="1">
        <v>45892</v>
      </c>
      <c r="I42">
        <v>15</v>
      </c>
      <c r="J42">
        <v>176.86</v>
      </c>
      <c r="K42">
        <v>2652.9</v>
      </c>
      <c r="L42">
        <v>0.1</v>
      </c>
      <c r="M42">
        <v>0.02</v>
      </c>
    </row>
    <row r="43" spans="1:13">
      <c r="A43" t="s">
        <v>220</v>
      </c>
      <c r="B43" t="s">
        <v>21</v>
      </c>
      <c r="C43" t="s">
        <v>22</v>
      </c>
      <c r="D43" t="s">
        <v>221</v>
      </c>
      <c r="E43" t="s">
        <v>222</v>
      </c>
      <c r="F43" t="s">
        <v>129</v>
      </c>
      <c r="G43" t="s">
        <v>130</v>
      </c>
      <c r="H43" s="1">
        <v>45900</v>
      </c>
      <c r="I43">
        <v>17</v>
      </c>
      <c r="J43">
        <v>92.19</v>
      </c>
      <c r="K43">
        <v>1567.23</v>
      </c>
      <c r="L43">
        <v>0.05</v>
      </c>
      <c r="M43">
        <v>0.02</v>
      </c>
    </row>
    <row r="44" spans="1:13">
      <c r="A44" t="s">
        <v>223</v>
      </c>
      <c r="B44" t="s">
        <v>159</v>
      </c>
      <c r="C44" t="s">
        <v>160</v>
      </c>
      <c r="D44" t="s">
        <v>224</v>
      </c>
      <c r="E44" t="s">
        <v>225</v>
      </c>
      <c r="F44" t="s">
        <v>166</v>
      </c>
      <c r="G44" t="s">
        <v>167</v>
      </c>
      <c r="H44" s="1">
        <v>45894</v>
      </c>
      <c r="I44">
        <v>18</v>
      </c>
      <c r="J44">
        <v>176.86</v>
      </c>
      <c r="K44">
        <v>3183.48</v>
      </c>
      <c r="L44">
        <v>0.1</v>
      </c>
      <c r="M44">
        <v>0.02</v>
      </c>
    </row>
    <row r="45" spans="1:13">
      <c r="A45" t="s">
        <v>226</v>
      </c>
      <c r="B45" t="s">
        <v>55</v>
      </c>
      <c r="C45" t="s">
        <v>56</v>
      </c>
      <c r="D45" t="s">
        <v>227</v>
      </c>
      <c r="E45" t="s">
        <v>228</v>
      </c>
      <c r="F45" t="s">
        <v>215</v>
      </c>
      <c r="G45" t="s">
        <v>216</v>
      </c>
      <c r="H45" s="1">
        <v>45888</v>
      </c>
      <c r="I45">
        <v>24</v>
      </c>
      <c r="J45">
        <v>176.7</v>
      </c>
      <c r="K45">
        <v>4240.8</v>
      </c>
      <c r="L45">
        <v>0.1</v>
      </c>
      <c r="M45">
        <v>0.02</v>
      </c>
    </row>
    <row r="46" spans="1:13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235</v>
      </c>
      <c r="H46" s="1">
        <v>45878</v>
      </c>
      <c r="I46">
        <v>3</v>
      </c>
      <c r="J46">
        <v>37.18</v>
      </c>
      <c r="K46">
        <v>111.54</v>
      </c>
      <c r="L46">
        <v>0</v>
      </c>
      <c r="M46">
        <v>0.02</v>
      </c>
    </row>
    <row r="47" spans="1:13">
      <c r="A47" t="s">
        <v>236</v>
      </c>
      <c r="B47" t="s">
        <v>67</v>
      </c>
      <c r="C47" t="s">
        <v>68</v>
      </c>
      <c r="D47" t="s">
        <v>237</v>
      </c>
      <c r="E47" t="s">
        <v>238</v>
      </c>
      <c r="F47" t="s">
        <v>18</v>
      </c>
      <c r="G47" t="s">
        <v>19</v>
      </c>
      <c r="H47" s="1">
        <v>45888</v>
      </c>
      <c r="I47">
        <v>15</v>
      </c>
      <c r="J47">
        <v>52.65</v>
      </c>
      <c r="K47">
        <v>789.75</v>
      </c>
      <c r="L47">
        <v>0.05</v>
      </c>
      <c r="M47">
        <v>0.02</v>
      </c>
    </row>
    <row r="48" spans="1:13">
      <c r="A48" t="s">
        <v>239</v>
      </c>
      <c r="B48" t="s">
        <v>28</v>
      </c>
      <c r="C48" t="s">
        <v>29</v>
      </c>
      <c r="D48" t="s">
        <v>169</v>
      </c>
      <c r="E48" t="s">
        <v>170</v>
      </c>
      <c r="F48" t="s">
        <v>240</v>
      </c>
      <c r="G48" t="s">
        <v>241</v>
      </c>
      <c r="H48" s="1">
        <v>45885</v>
      </c>
      <c r="I48">
        <v>1</v>
      </c>
      <c r="J48">
        <v>130.94</v>
      </c>
      <c r="K48">
        <v>130.94</v>
      </c>
      <c r="L48">
        <v>0.05</v>
      </c>
      <c r="M48">
        <v>0.02</v>
      </c>
    </row>
    <row r="49" spans="1:13">
      <c r="A49" t="s">
        <v>242</v>
      </c>
      <c r="B49" t="s">
        <v>47</v>
      </c>
      <c r="C49" t="s">
        <v>48</v>
      </c>
      <c r="D49" t="s">
        <v>243</v>
      </c>
      <c r="E49" t="s">
        <v>244</v>
      </c>
      <c r="F49" t="s">
        <v>129</v>
      </c>
      <c r="G49" t="s">
        <v>130</v>
      </c>
      <c r="H49" s="1">
        <v>45881</v>
      </c>
      <c r="I49">
        <v>7</v>
      </c>
      <c r="J49">
        <v>92.19</v>
      </c>
      <c r="K49">
        <v>645.33000000000004</v>
      </c>
      <c r="L49">
        <v>0.05</v>
      </c>
      <c r="M49">
        <v>0.02</v>
      </c>
    </row>
    <row r="50" spans="1:13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85</v>
      </c>
      <c r="G50" t="s">
        <v>86</v>
      </c>
      <c r="H50" s="1">
        <v>45892</v>
      </c>
      <c r="I50">
        <v>20</v>
      </c>
      <c r="J50">
        <v>72.040000000000006</v>
      </c>
      <c r="K50">
        <v>1440.8</v>
      </c>
      <c r="L50">
        <v>0.05</v>
      </c>
      <c r="M50">
        <v>0.02</v>
      </c>
    </row>
    <row r="51" spans="1:13">
      <c r="A51" t="s">
        <v>250</v>
      </c>
      <c r="B51" t="s">
        <v>67</v>
      </c>
      <c r="C51" t="s">
        <v>68</v>
      </c>
      <c r="D51" t="s">
        <v>251</v>
      </c>
      <c r="E51" t="s">
        <v>252</v>
      </c>
      <c r="F51" t="s">
        <v>114</v>
      </c>
      <c r="G51" t="s">
        <v>115</v>
      </c>
      <c r="H51" s="1">
        <v>45900</v>
      </c>
      <c r="I51">
        <v>17</v>
      </c>
      <c r="J51">
        <v>91.13</v>
      </c>
      <c r="K51">
        <v>1549.21</v>
      </c>
      <c r="L51">
        <v>0.1</v>
      </c>
      <c r="M51">
        <v>0.02</v>
      </c>
    </row>
    <row r="52" spans="1:13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18</v>
      </c>
      <c r="G52" t="s">
        <v>19</v>
      </c>
      <c r="H52" s="1">
        <v>45885</v>
      </c>
      <c r="I52">
        <v>14</v>
      </c>
      <c r="J52">
        <v>52.65</v>
      </c>
      <c r="K52">
        <v>737.1</v>
      </c>
      <c r="L52">
        <v>0.05</v>
      </c>
      <c r="M52">
        <v>0.02</v>
      </c>
    </row>
    <row r="53" spans="1:13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18</v>
      </c>
      <c r="G53" t="s">
        <v>19</v>
      </c>
      <c r="H53" s="1">
        <v>45890</v>
      </c>
      <c r="I53">
        <v>16</v>
      </c>
      <c r="J53">
        <v>52.65</v>
      </c>
      <c r="K53">
        <v>842.4</v>
      </c>
      <c r="L53">
        <v>0.05</v>
      </c>
      <c r="M53">
        <v>0.02</v>
      </c>
    </row>
    <row r="54" spans="1:13">
      <c r="A54" t="s">
        <v>263</v>
      </c>
      <c r="B54" t="s">
        <v>62</v>
      </c>
      <c r="C54" t="s">
        <v>63</v>
      </c>
      <c r="D54" t="s">
        <v>264</v>
      </c>
      <c r="E54" t="s">
        <v>265</v>
      </c>
      <c r="F54" t="s">
        <v>25</v>
      </c>
      <c r="G54" t="s">
        <v>26</v>
      </c>
      <c r="H54" s="1">
        <v>45872</v>
      </c>
      <c r="I54">
        <v>1</v>
      </c>
      <c r="J54">
        <v>120.83</v>
      </c>
      <c r="K54">
        <v>120.83</v>
      </c>
      <c r="L54">
        <v>0.1</v>
      </c>
      <c r="M54">
        <v>0.02</v>
      </c>
    </row>
    <row r="55" spans="1:13">
      <c r="A55" t="s">
        <v>266</v>
      </c>
      <c r="B55" t="s">
        <v>187</v>
      </c>
      <c r="C55" t="s">
        <v>188</v>
      </c>
      <c r="D55" t="s">
        <v>267</v>
      </c>
      <c r="E55" t="s">
        <v>268</v>
      </c>
      <c r="F55" t="s">
        <v>215</v>
      </c>
      <c r="G55" t="s">
        <v>216</v>
      </c>
      <c r="H55" s="1">
        <v>45879</v>
      </c>
      <c r="I55">
        <v>8</v>
      </c>
      <c r="J55">
        <v>176.7</v>
      </c>
      <c r="K55">
        <v>1413.6</v>
      </c>
      <c r="L55">
        <v>0.1</v>
      </c>
      <c r="M55">
        <v>0.02</v>
      </c>
    </row>
    <row r="56" spans="1:13">
      <c r="A56" t="s">
        <v>269</v>
      </c>
      <c r="B56" t="s">
        <v>208</v>
      </c>
      <c r="C56" t="s">
        <v>209</v>
      </c>
      <c r="D56" t="s">
        <v>270</v>
      </c>
      <c r="E56" t="s">
        <v>271</v>
      </c>
      <c r="F56" t="s">
        <v>240</v>
      </c>
      <c r="G56" t="s">
        <v>241</v>
      </c>
      <c r="H56" s="1">
        <v>45886</v>
      </c>
      <c r="I56">
        <v>18</v>
      </c>
      <c r="J56">
        <v>130.94</v>
      </c>
      <c r="K56">
        <v>2356.92</v>
      </c>
      <c r="L56">
        <v>0.05</v>
      </c>
      <c r="M56">
        <v>0.02</v>
      </c>
    </row>
    <row r="57" spans="1:13">
      <c r="A57" t="s">
        <v>272</v>
      </c>
      <c r="B57" t="s">
        <v>103</v>
      </c>
      <c r="C57" t="s">
        <v>104</v>
      </c>
      <c r="D57" t="s">
        <v>273</v>
      </c>
      <c r="E57" t="s">
        <v>274</v>
      </c>
      <c r="F57" t="s">
        <v>275</v>
      </c>
      <c r="G57" t="s">
        <v>276</v>
      </c>
      <c r="H57" s="1">
        <v>45880</v>
      </c>
      <c r="I57">
        <v>18</v>
      </c>
      <c r="J57">
        <v>44.71</v>
      </c>
      <c r="K57">
        <v>804.78</v>
      </c>
      <c r="L57">
        <v>0</v>
      </c>
      <c r="M57">
        <v>0.02</v>
      </c>
    </row>
    <row r="58" spans="1:13">
      <c r="A58" t="s">
        <v>277</v>
      </c>
      <c r="B58" t="s">
        <v>103</v>
      </c>
      <c r="C58" t="s">
        <v>104</v>
      </c>
      <c r="D58" t="s">
        <v>278</v>
      </c>
      <c r="E58" t="s">
        <v>279</v>
      </c>
      <c r="F58" t="s">
        <v>25</v>
      </c>
      <c r="G58" t="s">
        <v>26</v>
      </c>
      <c r="H58" s="1">
        <v>45878</v>
      </c>
      <c r="I58">
        <v>10</v>
      </c>
      <c r="J58">
        <v>120.83</v>
      </c>
      <c r="K58">
        <v>1208.3</v>
      </c>
      <c r="L58">
        <v>0.1</v>
      </c>
      <c r="M58">
        <v>0.02</v>
      </c>
    </row>
    <row r="59" spans="1:13">
      <c r="A59" t="s">
        <v>280</v>
      </c>
      <c r="B59" t="s">
        <v>117</v>
      </c>
      <c r="C59" t="s">
        <v>118</v>
      </c>
      <c r="D59" t="s">
        <v>281</v>
      </c>
      <c r="E59" t="s">
        <v>282</v>
      </c>
      <c r="F59" t="s">
        <v>107</v>
      </c>
      <c r="G59" t="s">
        <v>108</v>
      </c>
      <c r="H59" s="1">
        <v>45873</v>
      </c>
      <c r="I59">
        <v>11</v>
      </c>
      <c r="J59">
        <v>179.53</v>
      </c>
      <c r="K59">
        <v>1974.83</v>
      </c>
      <c r="L59">
        <v>0.1</v>
      </c>
      <c r="M59">
        <v>0.02</v>
      </c>
    </row>
    <row r="60" spans="1:13">
      <c r="A60" t="s">
        <v>283</v>
      </c>
      <c r="B60" t="s">
        <v>110</v>
      </c>
      <c r="C60" t="s">
        <v>111</v>
      </c>
      <c r="D60" t="s">
        <v>284</v>
      </c>
      <c r="E60" t="s">
        <v>285</v>
      </c>
      <c r="F60" t="s">
        <v>32</v>
      </c>
      <c r="G60" t="s">
        <v>33</v>
      </c>
      <c r="H60" s="1">
        <v>45875</v>
      </c>
      <c r="I60">
        <v>23</v>
      </c>
      <c r="J60">
        <v>88.32</v>
      </c>
      <c r="K60">
        <v>2031.36</v>
      </c>
      <c r="L60">
        <v>0</v>
      </c>
      <c r="M60">
        <v>0.02</v>
      </c>
    </row>
    <row r="61" spans="1:13">
      <c r="A61" t="s">
        <v>286</v>
      </c>
      <c r="B61" t="s">
        <v>254</v>
      </c>
      <c r="C61" t="s">
        <v>255</v>
      </c>
      <c r="D61" t="s">
        <v>287</v>
      </c>
      <c r="E61" t="s">
        <v>288</v>
      </c>
      <c r="F61" t="s">
        <v>107</v>
      </c>
      <c r="G61" t="s">
        <v>108</v>
      </c>
      <c r="H61" s="1">
        <v>45893</v>
      </c>
      <c r="I61">
        <v>9</v>
      </c>
      <c r="J61">
        <v>179.53</v>
      </c>
      <c r="K61">
        <v>1615.77</v>
      </c>
      <c r="L61">
        <v>0.1</v>
      </c>
      <c r="M61">
        <v>0.02</v>
      </c>
    </row>
    <row r="62" spans="1:13">
      <c r="A62" t="s">
        <v>289</v>
      </c>
      <c r="B62" t="s">
        <v>135</v>
      </c>
      <c r="C62" t="s">
        <v>136</v>
      </c>
      <c r="D62" t="s">
        <v>261</v>
      </c>
      <c r="E62" t="s">
        <v>262</v>
      </c>
      <c r="F62" t="s">
        <v>114</v>
      </c>
      <c r="G62" t="s">
        <v>115</v>
      </c>
      <c r="H62" s="1">
        <v>45873</v>
      </c>
      <c r="I62">
        <v>10</v>
      </c>
      <c r="J62">
        <v>91.13</v>
      </c>
      <c r="K62">
        <v>911.3</v>
      </c>
      <c r="L62">
        <v>0.1</v>
      </c>
      <c r="M62">
        <v>0.02</v>
      </c>
    </row>
    <row r="63" spans="1:13">
      <c r="A63" t="s">
        <v>290</v>
      </c>
      <c r="B63" t="s">
        <v>35</v>
      </c>
      <c r="C63" t="s">
        <v>36</v>
      </c>
      <c r="D63" t="s">
        <v>291</v>
      </c>
      <c r="E63" t="s">
        <v>292</v>
      </c>
      <c r="F63" t="s">
        <v>293</v>
      </c>
      <c r="G63" t="s">
        <v>294</v>
      </c>
      <c r="H63" s="1">
        <v>45875</v>
      </c>
      <c r="I63">
        <v>12</v>
      </c>
      <c r="J63">
        <v>114.99</v>
      </c>
      <c r="K63">
        <v>1379.88</v>
      </c>
      <c r="L63">
        <v>0.05</v>
      </c>
      <c r="M63">
        <v>0.02</v>
      </c>
    </row>
    <row r="64" spans="1:13">
      <c r="A64" t="s">
        <v>295</v>
      </c>
      <c r="B64" t="s">
        <v>187</v>
      </c>
      <c r="C64" t="s">
        <v>188</v>
      </c>
      <c r="D64" t="s">
        <v>296</v>
      </c>
      <c r="E64" t="s">
        <v>297</v>
      </c>
      <c r="F64" t="s">
        <v>179</v>
      </c>
      <c r="G64" t="s">
        <v>180</v>
      </c>
      <c r="H64" s="1">
        <v>45878</v>
      </c>
      <c r="I64">
        <v>5</v>
      </c>
      <c r="J64">
        <v>125.42</v>
      </c>
      <c r="K64">
        <v>627.1</v>
      </c>
      <c r="L64">
        <v>0.1</v>
      </c>
      <c r="M64">
        <v>0.02</v>
      </c>
    </row>
    <row r="65" spans="1:13">
      <c r="A65" t="s">
        <v>298</v>
      </c>
      <c r="B65" t="s">
        <v>14</v>
      </c>
      <c r="C65" t="s">
        <v>15</v>
      </c>
      <c r="D65" t="s">
        <v>299</v>
      </c>
      <c r="E65" t="s">
        <v>300</v>
      </c>
      <c r="F65" t="s">
        <v>114</v>
      </c>
      <c r="G65" t="s">
        <v>115</v>
      </c>
      <c r="H65" s="1">
        <v>45900</v>
      </c>
      <c r="I65">
        <v>23</v>
      </c>
      <c r="J65">
        <v>91.13</v>
      </c>
      <c r="K65">
        <v>2095.9899999999998</v>
      </c>
      <c r="L65">
        <v>0.1</v>
      </c>
      <c r="M65">
        <v>0.02</v>
      </c>
    </row>
    <row r="66" spans="1:13">
      <c r="A66" t="s">
        <v>301</v>
      </c>
      <c r="B66" t="s">
        <v>21</v>
      </c>
      <c r="C66" t="s">
        <v>22</v>
      </c>
      <c r="D66" t="s">
        <v>52</v>
      </c>
      <c r="E66" t="s">
        <v>53</v>
      </c>
      <c r="F66" t="s">
        <v>302</v>
      </c>
      <c r="G66" t="s">
        <v>303</v>
      </c>
      <c r="H66" s="1">
        <v>45873</v>
      </c>
      <c r="I66">
        <v>16</v>
      </c>
      <c r="J66">
        <v>39.090000000000003</v>
      </c>
      <c r="K66">
        <v>625.44000000000005</v>
      </c>
      <c r="L66">
        <v>0</v>
      </c>
      <c r="M66">
        <v>0.02</v>
      </c>
    </row>
    <row r="67" spans="1:13">
      <c r="A67" t="s">
        <v>304</v>
      </c>
      <c r="B67" t="s">
        <v>47</v>
      </c>
      <c r="C67" t="s">
        <v>48</v>
      </c>
      <c r="D67" t="s">
        <v>296</v>
      </c>
      <c r="E67" t="s">
        <v>297</v>
      </c>
      <c r="F67" t="s">
        <v>100</v>
      </c>
      <c r="G67" t="s">
        <v>101</v>
      </c>
      <c r="H67" s="1">
        <v>45885</v>
      </c>
      <c r="I67">
        <v>16</v>
      </c>
      <c r="J67">
        <v>181.7</v>
      </c>
      <c r="K67">
        <v>2907.2</v>
      </c>
      <c r="L67">
        <v>0.1</v>
      </c>
      <c r="M67">
        <v>0.02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 t="s">
        <v>129</v>
      </c>
      <c r="G68" t="s">
        <v>130</v>
      </c>
      <c r="H68" s="1">
        <v>45878</v>
      </c>
      <c r="I68">
        <v>2</v>
      </c>
      <c r="J68">
        <v>92.19</v>
      </c>
      <c r="K68">
        <v>184.38</v>
      </c>
      <c r="L68">
        <v>0.05</v>
      </c>
      <c r="M68">
        <v>0.02</v>
      </c>
    </row>
    <row r="69" spans="1:13">
      <c r="A69" t="s">
        <v>310</v>
      </c>
      <c r="B69" t="s">
        <v>47</v>
      </c>
      <c r="C69" t="s">
        <v>48</v>
      </c>
      <c r="D69" t="s">
        <v>311</v>
      </c>
      <c r="E69" t="s">
        <v>312</v>
      </c>
      <c r="F69" t="s">
        <v>71</v>
      </c>
      <c r="G69" t="s">
        <v>72</v>
      </c>
      <c r="H69" s="1">
        <v>45882</v>
      </c>
      <c r="I69">
        <v>3</v>
      </c>
      <c r="J69">
        <v>123.65</v>
      </c>
      <c r="K69">
        <v>370.95</v>
      </c>
      <c r="L69">
        <v>0.05</v>
      </c>
      <c r="M69">
        <v>0.02</v>
      </c>
    </row>
    <row r="70" spans="1:13">
      <c r="A70" t="s">
        <v>313</v>
      </c>
      <c r="B70" t="s">
        <v>55</v>
      </c>
      <c r="C70" t="s">
        <v>56</v>
      </c>
      <c r="D70" t="s">
        <v>314</v>
      </c>
      <c r="E70" t="s">
        <v>315</v>
      </c>
      <c r="F70" t="s">
        <v>100</v>
      </c>
      <c r="G70" t="s">
        <v>101</v>
      </c>
      <c r="H70" s="1">
        <v>45871</v>
      </c>
      <c r="I70">
        <v>22</v>
      </c>
      <c r="J70">
        <v>181.7</v>
      </c>
      <c r="K70">
        <v>3997.4</v>
      </c>
      <c r="L70">
        <v>0.1</v>
      </c>
      <c r="M70">
        <v>0.02</v>
      </c>
    </row>
    <row r="71" spans="1:13">
      <c r="A71" t="s">
        <v>316</v>
      </c>
      <c r="B71" t="s">
        <v>21</v>
      </c>
      <c r="C71" t="s">
        <v>22</v>
      </c>
      <c r="D71" t="s">
        <v>317</v>
      </c>
      <c r="E71" t="s">
        <v>318</v>
      </c>
      <c r="F71" t="s">
        <v>319</v>
      </c>
      <c r="G71" t="s">
        <v>320</v>
      </c>
      <c r="H71" s="1">
        <v>45872</v>
      </c>
      <c r="I71">
        <v>10</v>
      </c>
      <c r="J71">
        <v>93.41</v>
      </c>
      <c r="K71">
        <v>934.1</v>
      </c>
      <c r="L71">
        <v>0</v>
      </c>
      <c r="M71">
        <v>0.02</v>
      </c>
    </row>
    <row r="72" spans="1:13">
      <c r="A72" t="s">
        <v>321</v>
      </c>
      <c r="B72" t="s">
        <v>117</v>
      </c>
      <c r="C72" t="s">
        <v>118</v>
      </c>
      <c r="D72" t="s">
        <v>281</v>
      </c>
      <c r="E72" t="s">
        <v>282</v>
      </c>
      <c r="F72" t="s">
        <v>114</v>
      </c>
      <c r="G72" t="s">
        <v>115</v>
      </c>
      <c r="H72" s="1">
        <v>45889</v>
      </c>
      <c r="I72">
        <v>14</v>
      </c>
      <c r="J72">
        <v>91.13</v>
      </c>
      <c r="K72">
        <v>1275.82</v>
      </c>
      <c r="L72">
        <v>0.1</v>
      </c>
      <c r="M72">
        <v>0.02</v>
      </c>
    </row>
    <row r="73" spans="1:13">
      <c r="A73" t="s">
        <v>322</v>
      </c>
      <c r="B73" t="s">
        <v>28</v>
      </c>
      <c r="C73" t="s">
        <v>29</v>
      </c>
      <c r="D73" t="s">
        <v>323</v>
      </c>
      <c r="E73" t="s">
        <v>324</v>
      </c>
      <c r="F73" t="s">
        <v>166</v>
      </c>
      <c r="G73" t="s">
        <v>167</v>
      </c>
      <c r="H73" s="1">
        <v>45886</v>
      </c>
      <c r="I73">
        <v>25</v>
      </c>
      <c r="J73">
        <v>176.86</v>
      </c>
      <c r="K73">
        <v>4421.5</v>
      </c>
      <c r="L73">
        <v>0.1</v>
      </c>
      <c r="M73">
        <v>0.02</v>
      </c>
    </row>
    <row r="74" spans="1:13">
      <c r="A74" t="s">
        <v>325</v>
      </c>
      <c r="B74" t="s">
        <v>74</v>
      </c>
      <c r="C74" t="s">
        <v>75</v>
      </c>
      <c r="D74" t="s">
        <v>237</v>
      </c>
      <c r="E74" t="s">
        <v>238</v>
      </c>
      <c r="F74" t="s">
        <v>326</v>
      </c>
      <c r="G74" t="s">
        <v>327</v>
      </c>
      <c r="H74" s="1">
        <v>45897</v>
      </c>
      <c r="I74">
        <v>10</v>
      </c>
      <c r="J74">
        <v>63.32</v>
      </c>
      <c r="K74">
        <v>633.20000000000005</v>
      </c>
      <c r="L74">
        <v>0</v>
      </c>
      <c r="M74">
        <v>0.02</v>
      </c>
    </row>
    <row r="75" spans="1:13">
      <c r="A75" t="s">
        <v>328</v>
      </c>
      <c r="B75" t="s">
        <v>135</v>
      </c>
      <c r="C75" t="s">
        <v>136</v>
      </c>
      <c r="D75" t="s">
        <v>329</v>
      </c>
      <c r="E75" t="s">
        <v>330</v>
      </c>
      <c r="F75" t="s">
        <v>293</v>
      </c>
      <c r="G75" t="s">
        <v>294</v>
      </c>
      <c r="H75" s="1">
        <v>45871</v>
      </c>
      <c r="I75">
        <v>20</v>
      </c>
      <c r="J75">
        <v>114.99</v>
      </c>
      <c r="K75">
        <v>2299.8000000000002</v>
      </c>
      <c r="L75">
        <v>0.05</v>
      </c>
      <c r="M75">
        <v>0.02</v>
      </c>
    </row>
    <row r="76" spans="1:13">
      <c r="A76" t="s">
        <v>331</v>
      </c>
      <c r="B76" t="s">
        <v>28</v>
      </c>
      <c r="C76" t="s">
        <v>29</v>
      </c>
      <c r="D76" t="s">
        <v>332</v>
      </c>
      <c r="E76" t="s">
        <v>333</v>
      </c>
      <c r="F76" t="s">
        <v>71</v>
      </c>
      <c r="G76" t="s">
        <v>72</v>
      </c>
      <c r="H76" s="1">
        <v>45876</v>
      </c>
      <c r="I76">
        <v>25</v>
      </c>
      <c r="J76">
        <v>123.65</v>
      </c>
      <c r="K76">
        <v>3091.25</v>
      </c>
      <c r="L76">
        <v>0.05</v>
      </c>
      <c r="M76">
        <v>0.02</v>
      </c>
    </row>
    <row r="77" spans="1:13">
      <c r="A77" t="s">
        <v>334</v>
      </c>
      <c r="B77" t="s">
        <v>159</v>
      </c>
      <c r="C77" t="s">
        <v>160</v>
      </c>
      <c r="D77" t="s">
        <v>147</v>
      </c>
      <c r="E77" t="s">
        <v>148</v>
      </c>
      <c r="F77" t="s">
        <v>18</v>
      </c>
      <c r="G77" t="s">
        <v>19</v>
      </c>
      <c r="H77" s="1">
        <v>45875</v>
      </c>
      <c r="I77">
        <v>3</v>
      </c>
      <c r="J77">
        <v>52.65</v>
      </c>
      <c r="K77">
        <v>157.94999999999999</v>
      </c>
      <c r="L77">
        <v>0.05</v>
      </c>
      <c r="M77">
        <v>0.02</v>
      </c>
    </row>
    <row r="78" spans="1:13">
      <c r="A78" t="s">
        <v>335</v>
      </c>
      <c r="B78" t="s">
        <v>117</v>
      </c>
      <c r="C78" t="s">
        <v>118</v>
      </c>
      <c r="D78" t="s">
        <v>336</v>
      </c>
      <c r="E78" t="s">
        <v>337</v>
      </c>
      <c r="F78" t="s">
        <v>114</v>
      </c>
      <c r="G78" t="s">
        <v>115</v>
      </c>
      <c r="H78" s="1">
        <v>45870</v>
      </c>
      <c r="I78">
        <v>6</v>
      </c>
      <c r="J78">
        <v>91.13</v>
      </c>
      <c r="K78">
        <v>546.78</v>
      </c>
      <c r="L78">
        <v>0.1</v>
      </c>
      <c r="M78">
        <v>0.02</v>
      </c>
    </row>
    <row r="79" spans="1:13">
      <c r="A79" t="s">
        <v>338</v>
      </c>
      <c r="B79" t="s">
        <v>81</v>
      </c>
      <c r="C79" t="s">
        <v>82</v>
      </c>
      <c r="D79" t="s">
        <v>237</v>
      </c>
      <c r="E79" t="s">
        <v>238</v>
      </c>
      <c r="F79" t="s">
        <v>179</v>
      </c>
      <c r="G79" t="s">
        <v>180</v>
      </c>
      <c r="H79" s="1">
        <v>45879</v>
      </c>
      <c r="I79">
        <v>16</v>
      </c>
      <c r="J79">
        <v>125.42</v>
      </c>
      <c r="K79">
        <v>2006.72</v>
      </c>
      <c r="L79">
        <v>0.1</v>
      </c>
      <c r="M79">
        <v>0.02</v>
      </c>
    </row>
    <row r="80" spans="1:13">
      <c r="A80" t="s">
        <v>339</v>
      </c>
      <c r="B80" t="s">
        <v>14</v>
      </c>
      <c r="C80" t="s">
        <v>15</v>
      </c>
      <c r="D80" t="s">
        <v>340</v>
      </c>
      <c r="E80" t="s">
        <v>341</v>
      </c>
      <c r="F80" t="s">
        <v>293</v>
      </c>
      <c r="G80" t="s">
        <v>294</v>
      </c>
      <c r="H80" s="1">
        <v>45892</v>
      </c>
      <c r="I80">
        <v>10</v>
      </c>
      <c r="J80">
        <v>114.99</v>
      </c>
      <c r="K80">
        <v>1149.9000000000001</v>
      </c>
      <c r="L80">
        <v>0.05</v>
      </c>
      <c r="M80">
        <v>0.02</v>
      </c>
    </row>
    <row r="81" spans="1:13">
      <c r="A81" t="s">
        <v>342</v>
      </c>
      <c r="B81" t="s">
        <v>47</v>
      </c>
      <c r="C81" t="s">
        <v>48</v>
      </c>
      <c r="D81" t="s">
        <v>343</v>
      </c>
      <c r="E81" t="s">
        <v>344</v>
      </c>
      <c r="F81" t="s">
        <v>196</v>
      </c>
      <c r="G81" t="s">
        <v>197</v>
      </c>
      <c r="H81" s="1">
        <v>45899</v>
      </c>
      <c r="I81">
        <v>8</v>
      </c>
      <c r="J81">
        <v>77.5</v>
      </c>
      <c r="K81">
        <v>620</v>
      </c>
      <c r="L81">
        <v>0.05</v>
      </c>
      <c r="M81">
        <v>0.02</v>
      </c>
    </row>
    <row r="82" spans="1:13">
      <c r="A82" t="s">
        <v>345</v>
      </c>
      <c r="B82" t="s">
        <v>230</v>
      </c>
      <c r="C82" t="s">
        <v>231</v>
      </c>
      <c r="D82" t="s">
        <v>346</v>
      </c>
      <c r="E82" t="s">
        <v>347</v>
      </c>
      <c r="F82" t="s">
        <v>174</v>
      </c>
      <c r="G82" t="s">
        <v>175</v>
      </c>
      <c r="H82" s="1">
        <v>45891</v>
      </c>
      <c r="I82">
        <v>19</v>
      </c>
      <c r="J82">
        <v>183.4</v>
      </c>
      <c r="K82">
        <v>3484.6</v>
      </c>
      <c r="L82">
        <v>0.1</v>
      </c>
      <c r="M82">
        <v>0.02</v>
      </c>
    </row>
    <row r="83" spans="1:13">
      <c r="A83" t="s">
        <v>348</v>
      </c>
      <c r="B83" t="s">
        <v>246</v>
      </c>
      <c r="C83" t="s">
        <v>247</v>
      </c>
      <c r="D83" t="s">
        <v>194</v>
      </c>
      <c r="E83" t="s">
        <v>195</v>
      </c>
      <c r="F83" t="s">
        <v>215</v>
      </c>
      <c r="G83" t="s">
        <v>216</v>
      </c>
      <c r="H83" s="1">
        <v>45877</v>
      </c>
      <c r="I83">
        <v>18</v>
      </c>
      <c r="J83">
        <v>176.7</v>
      </c>
      <c r="K83">
        <v>3180.6</v>
      </c>
      <c r="L83">
        <v>0.1</v>
      </c>
      <c r="M83">
        <v>0.02</v>
      </c>
    </row>
    <row r="84" spans="1:13">
      <c r="A84" t="s">
        <v>349</v>
      </c>
      <c r="B84" t="s">
        <v>159</v>
      </c>
      <c r="C84" t="s">
        <v>160</v>
      </c>
      <c r="D84" t="s">
        <v>317</v>
      </c>
      <c r="E84" t="s">
        <v>318</v>
      </c>
      <c r="F84" t="s">
        <v>326</v>
      </c>
      <c r="G84" t="s">
        <v>327</v>
      </c>
      <c r="H84" s="1">
        <v>45872</v>
      </c>
      <c r="I84">
        <v>5</v>
      </c>
      <c r="J84">
        <v>63.32</v>
      </c>
      <c r="K84">
        <v>316.60000000000002</v>
      </c>
      <c r="L84">
        <v>0</v>
      </c>
      <c r="M84">
        <v>0.02</v>
      </c>
    </row>
    <row r="85" spans="1:13">
      <c r="A85" t="s">
        <v>350</v>
      </c>
      <c r="B85" t="s">
        <v>14</v>
      </c>
      <c r="C85" t="s">
        <v>15</v>
      </c>
      <c r="D85" t="s">
        <v>351</v>
      </c>
      <c r="E85" t="s">
        <v>352</v>
      </c>
      <c r="F85" t="s">
        <v>174</v>
      </c>
      <c r="G85" t="s">
        <v>175</v>
      </c>
      <c r="H85" s="1">
        <v>45893</v>
      </c>
      <c r="I85">
        <v>20</v>
      </c>
      <c r="J85">
        <v>183.4</v>
      </c>
      <c r="K85">
        <v>3668</v>
      </c>
      <c r="L85">
        <v>0.1</v>
      </c>
      <c r="M85">
        <v>0.02</v>
      </c>
    </row>
    <row r="86" spans="1:13">
      <c r="A86" t="s">
        <v>353</v>
      </c>
      <c r="B86" t="s">
        <v>35</v>
      </c>
      <c r="C86" t="s">
        <v>36</v>
      </c>
      <c r="D86" t="s">
        <v>354</v>
      </c>
      <c r="E86" t="s">
        <v>355</v>
      </c>
      <c r="F86" t="s">
        <v>356</v>
      </c>
      <c r="G86" t="s">
        <v>357</v>
      </c>
      <c r="H86" s="1">
        <v>45873</v>
      </c>
      <c r="I86">
        <v>15</v>
      </c>
      <c r="J86">
        <v>54.03</v>
      </c>
      <c r="K86">
        <v>810.45</v>
      </c>
      <c r="L86">
        <v>0</v>
      </c>
      <c r="M86">
        <v>0.02</v>
      </c>
    </row>
    <row r="87" spans="1:13">
      <c r="A87" t="s">
        <v>358</v>
      </c>
      <c r="B87" t="s">
        <v>306</v>
      </c>
      <c r="C87" t="s">
        <v>307</v>
      </c>
      <c r="D87" t="s">
        <v>359</v>
      </c>
      <c r="E87" t="s">
        <v>360</v>
      </c>
      <c r="F87" t="s">
        <v>293</v>
      </c>
      <c r="G87" t="s">
        <v>294</v>
      </c>
      <c r="H87" s="1">
        <v>45900</v>
      </c>
      <c r="I87">
        <v>13</v>
      </c>
      <c r="J87">
        <v>114.99</v>
      </c>
      <c r="K87">
        <v>1494.87</v>
      </c>
      <c r="L87">
        <v>0.05</v>
      </c>
      <c r="M87">
        <v>0.02</v>
      </c>
    </row>
    <row r="88" spans="1:13">
      <c r="A88" t="s">
        <v>361</v>
      </c>
      <c r="B88" t="s">
        <v>230</v>
      </c>
      <c r="C88" t="s">
        <v>231</v>
      </c>
      <c r="D88" t="s">
        <v>362</v>
      </c>
      <c r="E88" t="s">
        <v>363</v>
      </c>
      <c r="F88" t="s">
        <v>114</v>
      </c>
      <c r="G88" t="s">
        <v>115</v>
      </c>
      <c r="H88" s="1">
        <v>45872</v>
      </c>
      <c r="I88">
        <v>15</v>
      </c>
      <c r="J88">
        <v>91.13</v>
      </c>
      <c r="K88">
        <v>1366.95</v>
      </c>
      <c r="L88">
        <v>0.1</v>
      </c>
      <c r="M88">
        <v>0.02</v>
      </c>
    </row>
    <row r="89" spans="1:13">
      <c r="A89" t="s">
        <v>364</v>
      </c>
      <c r="B89" t="s">
        <v>28</v>
      </c>
      <c r="C89" t="s">
        <v>29</v>
      </c>
      <c r="D89" t="s">
        <v>161</v>
      </c>
      <c r="E89" t="s">
        <v>162</v>
      </c>
      <c r="F89" t="s">
        <v>39</v>
      </c>
      <c r="G89" t="s">
        <v>40</v>
      </c>
      <c r="H89" s="1">
        <v>45880</v>
      </c>
      <c r="I89">
        <v>24</v>
      </c>
      <c r="J89">
        <v>87.21</v>
      </c>
      <c r="K89">
        <v>2093.04</v>
      </c>
      <c r="L89">
        <v>0</v>
      </c>
      <c r="M89">
        <v>0.02</v>
      </c>
    </row>
    <row r="90" spans="1:13">
      <c r="A90" t="s">
        <v>365</v>
      </c>
      <c r="B90" t="s">
        <v>28</v>
      </c>
      <c r="C90" t="s">
        <v>29</v>
      </c>
      <c r="D90" t="s">
        <v>366</v>
      </c>
      <c r="E90" t="s">
        <v>367</v>
      </c>
      <c r="F90" t="s">
        <v>139</v>
      </c>
      <c r="G90" t="s">
        <v>140</v>
      </c>
      <c r="H90" s="1">
        <v>45900</v>
      </c>
      <c r="I90">
        <v>8</v>
      </c>
      <c r="J90">
        <v>113.94</v>
      </c>
      <c r="K90">
        <v>911.52</v>
      </c>
      <c r="L90">
        <v>0.05</v>
      </c>
      <c r="M90">
        <v>0.02</v>
      </c>
    </row>
    <row r="91" spans="1:13">
      <c r="A91" t="s">
        <v>368</v>
      </c>
      <c r="B91" t="s">
        <v>208</v>
      </c>
      <c r="C91" t="s">
        <v>209</v>
      </c>
      <c r="D91" t="s">
        <v>369</v>
      </c>
      <c r="E91" t="s">
        <v>370</v>
      </c>
      <c r="F91" t="s">
        <v>302</v>
      </c>
      <c r="G91" t="s">
        <v>303</v>
      </c>
      <c r="H91" s="1">
        <v>45900</v>
      </c>
      <c r="I91">
        <v>19</v>
      </c>
      <c r="J91">
        <v>39.090000000000003</v>
      </c>
      <c r="K91">
        <v>742.71</v>
      </c>
      <c r="L91">
        <v>0</v>
      </c>
      <c r="M91">
        <v>0.02</v>
      </c>
    </row>
    <row r="92" spans="1:13">
      <c r="A92" t="s">
        <v>371</v>
      </c>
      <c r="B92" t="s">
        <v>122</v>
      </c>
      <c r="C92" t="s">
        <v>123</v>
      </c>
      <c r="D92" t="s">
        <v>98</v>
      </c>
      <c r="E92" t="s">
        <v>99</v>
      </c>
      <c r="F92" t="s">
        <v>191</v>
      </c>
      <c r="G92" t="s">
        <v>192</v>
      </c>
      <c r="H92" s="1">
        <v>45888</v>
      </c>
      <c r="I92">
        <v>9</v>
      </c>
      <c r="J92">
        <v>144.35</v>
      </c>
      <c r="K92">
        <v>1299.1500000000001</v>
      </c>
      <c r="L92">
        <v>0.1</v>
      </c>
      <c r="M92">
        <v>0.02</v>
      </c>
    </row>
    <row r="93" spans="1:13">
      <c r="A93" t="s">
        <v>372</v>
      </c>
      <c r="B93" t="s">
        <v>14</v>
      </c>
      <c r="C93" t="s">
        <v>15</v>
      </c>
      <c r="D93" t="s">
        <v>98</v>
      </c>
      <c r="E93" t="s">
        <v>99</v>
      </c>
      <c r="F93" t="s">
        <v>107</v>
      </c>
      <c r="G93" t="s">
        <v>108</v>
      </c>
      <c r="H93" s="1">
        <v>45886</v>
      </c>
      <c r="I93">
        <v>16</v>
      </c>
      <c r="J93">
        <v>179.53</v>
      </c>
      <c r="K93">
        <v>2872.48</v>
      </c>
      <c r="L93">
        <v>0.1</v>
      </c>
      <c r="M93">
        <v>0.02</v>
      </c>
    </row>
    <row r="94" spans="1:13">
      <c r="A94" t="s">
        <v>373</v>
      </c>
      <c r="B94" t="s">
        <v>159</v>
      </c>
      <c r="C94" t="s">
        <v>160</v>
      </c>
      <c r="D94" t="s">
        <v>374</v>
      </c>
      <c r="E94" t="s">
        <v>375</v>
      </c>
      <c r="F94" t="s">
        <v>326</v>
      </c>
      <c r="G94" t="s">
        <v>327</v>
      </c>
      <c r="H94" s="1">
        <v>45888</v>
      </c>
      <c r="I94">
        <v>6</v>
      </c>
      <c r="J94">
        <v>63.32</v>
      </c>
      <c r="K94">
        <v>379.92</v>
      </c>
      <c r="L94">
        <v>0</v>
      </c>
      <c r="M94">
        <v>0.02</v>
      </c>
    </row>
    <row r="95" spans="1:13">
      <c r="A95" t="s">
        <v>376</v>
      </c>
      <c r="B95" t="s">
        <v>81</v>
      </c>
      <c r="C95" t="s">
        <v>82</v>
      </c>
      <c r="D95" t="s">
        <v>377</v>
      </c>
      <c r="E95" t="s">
        <v>378</v>
      </c>
      <c r="F95" t="s">
        <v>319</v>
      </c>
      <c r="G95" t="s">
        <v>320</v>
      </c>
      <c r="H95" s="1">
        <v>45885</v>
      </c>
      <c r="I95">
        <v>3</v>
      </c>
      <c r="J95">
        <v>93.41</v>
      </c>
      <c r="K95">
        <v>280.23</v>
      </c>
      <c r="L95">
        <v>0</v>
      </c>
      <c r="M95">
        <v>0.02</v>
      </c>
    </row>
    <row r="96" spans="1:13">
      <c r="A96" t="s">
        <v>379</v>
      </c>
      <c r="B96" t="s">
        <v>103</v>
      </c>
      <c r="C96" t="s">
        <v>104</v>
      </c>
      <c r="D96" t="s">
        <v>83</v>
      </c>
      <c r="E96" t="s">
        <v>84</v>
      </c>
      <c r="F96" t="s">
        <v>85</v>
      </c>
      <c r="G96" t="s">
        <v>86</v>
      </c>
      <c r="H96" s="1">
        <v>45873</v>
      </c>
      <c r="I96">
        <v>22</v>
      </c>
      <c r="J96">
        <v>72.040000000000006</v>
      </c>
      <c r="K96">
        <v>1584.88</v>
      </c>
      <c r="L96">
        <v>0.05</v>
      </c>
      <c r="M96">
        <v>0.02</v>
      </c>
    </row>
    <row r="97" spans="1:13">
      <c r="A97" t="s">
        <v>380</v>
      </c>
      <c r="B97" t="s">
        <v>47</v>
      </c>
      <c r="C97" t="s">
        <v>48</v>
      </c>
      <c r="D97" t="s">
        <v>381</v>
      </c>
      <c r="E97" t="s">
        <v>382</v>
      </c>
      <c r="F97" t="s">
        <v>85</v>
      </c>
      <c r="G97" t="s">
        <v>86</v>
      </c>
      <c r="H97" s="1">
        <v>45885</v>
      </c>
      <c r="I97">
        <v>23</v>
      </c>
      <c r="J97">
        <v>72.040000000000006</v>
      </c>
      <c r="K97">
        <v>1656.92</v>
      </c>
      <c r="L97">
        <v>0.05</v>
      </c>
      <c r="M97">
        <v>0.02</v>
      </c>
    </row>
    <row r="98" spans="1:13">
      <c r="A98" t="s">
        <v>383</v>
      </c>
      <c r="B98" t="s">
        <v>187</v>
      </c>
      <c r="C98" t="s">
        <v>188</v>
      </c>
      <c r="D98" t="s">
        <v>137</v>
      </c>
      <c r="E98" t="s">
        <v>138</v>
      </c>
      <c r="F98" t="s">
        <v>32</v>
      </c>
      <c r="G98" t="s">
        <v>33</v>
      </c>
      <c r="H98" s="1">
        <v>45887</v>
      </c>
      <c r="I98">
        <v>25</v>
      </c>
      <c r="J98">
        <v>88.32</v>
      </c>
      <c r="K98">
        <v>2208</v>
      </c>
      <c r="L98">
        <v>0</v>
      </c>
      <c r="M98">
        <v>0.02</v>
      </c>
    </row>
    <row r="99" spans="1:13">
      <c r="A99" t="s">
        <v>384</v>
      </c>
      <c r="B99" t="s">
        <v>14</v>
      </c>
      <c r="C99" t="s">
        <v>15</v>
      </c>
      <c r="D99" t="s">
        <v>343</v>
      </c>
      <c r="E99" t="s">
        <v>344</v>
      </c>
      <c r="F99" t="s">
        <v>71</v>
      </c>
      <c r="G99" t="s">
        <v>72</v>
      </c>
      <c r="H99" s="1">
        <v>45880</v>
      </c>
      <c r="I99">
        <v>9</v>
      </c>
      <c r="J99">
        <v>123.65</v>
      </c>
      <c r="K99">
        <v>1112.8499999999999</v>
      </c>
      <c r="L99">
        <v>0.05</v>
      </c>
      <c r="M99">
        <v>0.02</v>
      </c>
    </row>
    <row r="100" spans="1:13">
      <c r="A100" t="s">
        <v>385</v>
      </c>
      <c r="B100" t="s">
        <v>386</v>
      </c>
      <c r="C100" t="s">
        <v>387</v>
      </c>
      <c r="D100" t="s">
        <v>388</v>
      </c>
      <c r="E100" t="s">
        <v>389</v>
      </c>
      <c r="F100" t="s">
        <v>215</v>
      </c>
      <c r="G100" t="s">
        <v>216</v>
      </c>
      <c r="H100" s="1">
        <v>45896</v>
      </c>
      <c r="I100">
        <v>17</v>
      </c>
      <c r="J100">
        <v>176.7</v>
      </c>
      <c r="K100">
        <v>3003.9</v>
      </c>
      <c r="L100">
        <v>0.1</v>
      </c>
      <c r="M100">
        <v>0.02</v>
      </c>
    </row>
    <row r="101" spans="1:13">
      <c r="A101" t="s">
        <v>390</v>
      </c>
      <c r="B101" t="s">
        <v>122</v>
      </c>
      <c r="C101" t="s">
        <v>123</v>
      </c>
      <c r="D101" t="s">
        <v>391</v>
      </c>
      <c r="E101" t="s">
        <v>392</v>
      </c>
      <c r="F101" t="s">
        <v>302</v>
      </c>
      <c r="G101" t="s">
        <v>303</v>
      </c>
      <c r="H101" s="1">
        <v>45883</v>
      </c>
      <c r="I101">
        <v>15</v>
      </c>
      <c r="J101">
        <v>39.090000000000003</v>
      </c>
      <c r="K101">
        <v>586.35</v>
      </c>
      <c r="L101">
        <v>0</v>
      </c>
      <c r="M101">
        <v>0.02</v>
      </c>
    </row>
    <row r="102" spans="1:13">
      <c r="A102" t="s">
        <v>393</v>
      </c>
      <c r="B102" t="s">
        <v>14</v>
      </c>
      <c r="C102" t="s">
        <v>15</v>
      </c>
      <c r="D102" t="s">
        <v>394</v>
      </c>
      <c r="E102" t="s">
        <v>395</v>
      </c>
      <c r="F102" t="s">
        <v>396</v>
      </c>
      <c r="G102" t="s">
        <v>397</v>
      </c>
      <c r="H102" s="1">
        <v>45894</v>
      </c>
      <c r="I102">
        <v>20</v>
      </c>
      <c r="J102">
        <v>194.87</v>
      </c>
      <c r="K102">
        <v>3897.4</v>
      </c>
      <c r="L102">
        <v>0.1</v>
      </c>
      <c r="M102">
        <v>0.02</v>
      </c>
    </row>
    <row r="103" spans="1:13">
      <c r="A103" t="s">
        <v>398</v>
      </c>
      <c r="B103" t="s">
        <v>55</v>
      </c>
      <c r="C103" t="s">
        <v>56</v>
      </c>
      <c r="D103" t="s">
        <v>57</v>
      </c>
      <c r="E103" t="s">
        <v>58</v>
      </c>
      <c r="F103" t="s">
        <v>25</v>
      </c>
      <c r="G103" t="s">
        <v>26</v>
      </c>
      <c r="H103" s="1">
        <v>45876</v>
      </c>
      <c r="I103">
        <v>2</v>
      </c>
      <c r="J103">
        <v>120.83</v>
      </c>
      <c r="K103">
        <v>241.66</v>
      </c>
      <c r="L103">
        <v>0.1</v>
      </c>
      <c r="M103">
        <v>0.02</v>
      </c>
    </row>
    <row r="104" spans="1:13">
      <c r="A104" t="s">
        <v>399</v>
      </c>
      <c r="B104" t="s">
        <v>230</v>
      </c>
      <c r="C104" t="s">
        <v>231</v>
      </c>
      <c r="D104" t="s">
        <v>44</v>
      </c>
      <c r="E104" t="s">
        <v>45</v>
      </c>
      <c r="F104" t="s">
        <v>78</v>
      </c>
      <c r="G104" t="s">
        <v>79</v>
      </c>
      <c r="H104" s="1">
        <v>45884</v>
      </c>
      <c r="I104">
        <v>10</v>
      </c>
      <c r="J104">
        <v>139.22</v>
      </c>
      <c r="K104">
        <v>1392.2</v>
      </c>
      <c r="L104">
        <v>0.05</v>
      </c>
      <c r="M104">
        <v>0.02</v>
      </c>
    </row>
    <row r="105" spans="1:13">
      <c r="A105" t="s">
        <v>400</v>
      </c>
      <c r="B105" t="s">
        <v>67</v>
      </c>
      <c r="C105" t="s">
        <v>68</v>
      </c>
      <c r="D105" t="s">
        <v>401</v>
      </c>
      <c r="E105" t="s">
        <v>402</v>
      </c>
      <c r="F105" t="s">
        <v>396</v>
      </c>
      <c r="G105" t="s">
        <v>397</v>
      </c>
      <c r="H105" s="1">
        <v>45890</v>
      </c>
      <c r="I105">
        <v>1</v>
      </c>
      <c r="J105">
        <v>194.87</v>
      </c>
      <c r="K105">
        <v>194.87</v>
      </c>
      <c r="L105">
        <v>0.1</v>
      </c>
      <c r="M105">
        <v>0.02</v>
      </c>
    </row>
    <row r="106" spans="1:13">
      <c r="A106" t="s">
        <v>403</v>
      </c>
      <c r="B106" t="s">
        <v>28</v>
      </c>
      <c r="C106" t="s">
        <v>29</v>
      </c>
      <c r="D106" t="s">
        <v>404</v>
      </c>
      <c r="E106" t="s">
        <v>405</v>
      </c>
      <c r="F106" t="s">
        <v>59</v>
      </c>
      <c r="G106" t="s">
        <v>60</v>
      </c>
      <c r="H106" s="1">
        <v>45879</v>
      </c>
      <c r="I106">
        <v>6</v>
      </c>
      <c r="J106">
        <v>71.86</v>
      </c>
      <c r="K106">
        <v>431.16</v>
      </c>
      <c r="L106">
        <v>0.05</v>
      </c>
      <c r="M106">
        <v>0.02</v>
      </c>
    </row>
    <row r="107" spans="1:13">
      <c r="A107" t="s">
        <v>406</v>
      </c>
      <c r="B107" t="s">
        <v>259</v>
      </c>
      <c r="C107" t="s">
        <v>260</v>
      </c>
      <c r="D107" t="s">
        <v>296</v>
      </c>
      <c r="E107" t="s">
        <v>297</v>
      </c>
      <c r="F107" t="s">
        <v>114</v>
      </c>
      <c r="G107" t="s">
        <v>115</v>
      </c>
      <c r="H107" s="1">
        <v>45877</v>
      </c>
      <c r="I107">
        <v>3</v>
      </c>
      <c r="J107">
        <v>91.13</v>
      </c>
      <c r="K107">
        <v>273.39</v>
      </c>
      <c r="L107">
        <v>0.1</v>
      </c>
      <c r="M107">
        <v>0.02</v>
      </c>
    </row>
    <row r="108" spans="1:13">
      <c r="A108" t="s">
        <v>407</v>
      </c>
      <c r="B108" t="s">
        <v>35</v>
      </c>
      <c r="C108" t="s">
        <v>36</v>
      </c>
      <c r="D108" t="s">
        <v>408</v>
      </c>
      <c r="E108" t="s">
        <v>409</v>
      </c>
      <c r="F108" t="s">
        <v>25</v>
      </c>
      <c r="G108" t="s">
        <v>26</v>
      </c>
      <c r="H108" s="1">
        <v>45890</v>
      </c>
      <c r="I108">
        <v>4</v>
      </c>
      <c r="J108">
        <v>120.83</v>
      </c>
      <c r="K108">
        <v>483.32</v>
      </c>
      <c r="L108">
        <v>0.1</v>
      </c>
      <c r="M108">
        <v>0.02</v>
      </c>
    </row>
    <row r="109" spans="1:13">
      <c r="A109" t="s">
        <v>410</v>
      </c>
      <c r="B109" t="s">
        <v>35</v>
      </c>
      <c r="C109" t="s">
        <v>36</v>
      </c>
      <c r="D109" t="s">
        <v>411</v>
      </c>
      <c r="E109" t="s">
        <v>412</v>
      </c>
      <c r="F109" t="s">
        <v>396</v>
      </c>
      <c r="G109" t="s">
        <v>397</v>
      </c>
      <c r="H109" s="1">
        <v>45879</v>
      </c>
      <c r="I109">
        <v>23</v>
      </c>
      <c r="J109">
        <v>194.87</v>
      </c>
      <c r="K109">
        <v>4482.01</v>
      </c>
      <c r="L109">
        <v>0.1</v>
      </c>
      <c r="M109">
        <v>0.02</v>
      </c>
    </row>
    <row r="110" spans="1:13">
      <c r="A110" t="s">
        <v>413</v>
      </c>
      <c r="B110" t="s">
        <v>414</v>
      </c>
      <c r="C110" t="s">
        <v>415</v>
      </c>
      <c r="D110" t="s">
        <v>416</v>
      </c>
      <c r="E110" t="s">
        <v>417</v>
      </c>
      <c r="F110" t="s">
        <v>18</v>
      </c>
      <c r="G110" t="s">
        <v>19</v>
      </c>
      <c r="H110" s="1">
        <v>45885</v>
      </c>
      <c r="I110">
        <v>16</v>
      </c>
      <c r="J110">
        <v>52.65</v>
      </c>
      <c r="K110">
        <v>842.4</v>
      </c>
      <c r="L110">
        <v>0.05</v>
      </c>
      <c r="M110">
        <v>0.02</v>
      </c>
    </row>
    <row r="111" spans="1:13">
      <c r="A111" t="s">
        <v>418</v>
      </c>
      <c r="B111" t="s">
        <v>117</v>
      </c>
      <c r="C111" t="s">
        <v>118</v>
      </c>
      <c r="D111" t="s">
        <v>343</v>
      </c>
      <c r="E111" t="s">
        <v>344</v>
      </c>
      <c r="F111" t="s">
        <v>114</v>
      </c>
      <c r="G111" t="s">
        <v>115</v>
      </c>
      <c r="H111" s="1">
        <v>45876</v>
      </c>
      <c r="I111">
        <v>13</v>
      </c>
      <c r="J111">
        <v>91.13</v>
      </c>
      <c r="K111">
        <v>1184.69</v>
      </c>
      <c r="L111">
        <v>0.1</v>
      </c>
      <c r="M111">
        <v>0.02</v>
      </c>
    </row>
    <row r="112" spans="1:13">
      <c r="A112" t="s">
        <v>419</v>
      </c>
      <c r="B112" t="s">
        <v>42</v>
      </c>
      <c r="C112" t="s">
        <v>43</v>
      </c>
      <c r="D112" t="s">
        <v>420</v>
      </c>
      <c r="E112" t="s">
        <v>421</v>
      </c>
      <c r="F112" t="s">
        <v>396</v>
      </c>
      <c r="G112" t="s">
        <v>397</v>
      </c>
      <c r="H112" s="1">
        <v>45897</v>
      </c>
      <c r="I112">
        <v>5</v>
      </c>
      <c r="J112">
        <v>194.87</v>
      </c>
      <c r="K112">
        <v>974.35</v>
      </c>
      <c r="L112">
        <v>0.1</v>
      </c>
      <c r="M112">
        <v>0.02</v>
      </c>
    </row>
    <row r="113" spans="1:13">
      <c r="A113" t="s">
        <v>422</v>
      </c>
      <c r="B113" t="s">
        <v>423</v>
      </c>
      <c r="C113" t="s">
        <v>424</v>
      </c>
      <c r="D113" t="s">
        <v>251</v>
      </c>
      <c r="E113" t="s">
        <v>252</v>
      </c>
      <c r="F113" t="s">
        <v>174</v>
      </c>
      <c r="G113" t="s">
        <v>175</v>
      </c>
      <c r="H113" s="1">
        <v>45880</v>
      </c>
      <c r="I113">
        <v>14</v>
      </c>
      <c r="J113">
        <v>183.4</v>
      </c>
      <c r="K113">
        <v>2567.6</v>
      </c>
      <c r="L113">
        <v>0.1</v>
      </c>
      <c r="M113">
        <v>0.02</v>
      </c>
    </row>
    <row r="114" spans="1:13">
      <c r="A114" t="s">
        <v>425</v>
      </c>
      <c r="B114" t="s">
        <v>42</v>
      </c>
      <c r="C114" t="s">
        <v>43</v>
      </c>
      <c r="D114" t="s">
        <v>346</v>
      </c>
      <c r="E114" t="s">
        <v>347</v>
      </c>
      <c r="F114" t="s">
        <v>396</v>
      </c>
      <c r="G114" t="s">
        <v>397</v>
      </c>
      <c r="H114" s="1">
        <v>45879</v>
      </c>
      <c r="I114">
        <v>1</v>
      </c>
      <c r="J114">
        <v>194.87</v>
      </c>
      <c r="K114">
        <v>194.87</v>
      </c>
      <c r="L114">
        <v>0.1</v>
      </c>
      <c r="M114">
        <v>0.02</v>
      </c>
    </row>
    <row r="115" spans="1:13">
      <c r="A115" t="s">
        <v>426</v>
      </c>
      <c r="B115" t="s">
        <v>110</v>
      </c>
      <c r="C115" t="s">
        <v>111</v>
      </c>
      <c r="D115" t="s">
        <v>105</v>
      </c>
      <c r="E115" t="s">
        <v>106</v>
      </c>
      <c r="F115" t="s">
        <v>90</v>
      </c>
      <c r="G115" t="s">
        <v>91</v>
      </c>
      <c r="H115" s="1">
        <v>45891</v>
      </c>
      <c r="I115">
        <v>19</v>
      </c>
      <c r="J115">
        <v>50.51</v>
      </c>
      <c r="K115">
        <v>959.69</v>
      </c>
      <c r="L115">
        <v>0</v>
      </c>
      <c r="M115">
        <v>0.02</v>
      </c>
    </row>
    <row r="116" spans="1:13">
      <c r="A116" t="s">
        <v>427</v>
      </c>
      <c r="B116" t="s">
        <v>55</v>
      </c>
      <c r="C116" t="s">
        <v>56</v>
      </c>
      <c r="D116" t="s">
        <v>317</v>
      </c>
      <c r="E116" t="s">
        <v>318</v>
      </c>
      <c r="F116" t="s">
        <v>25</v>
      </c>
      <c r="G116" t="s">
        <v>26</v>
      </c>
      <c r="H116" s="1">
        <v>45881</v>
      </c>
      <c r="I116">
        <v>16</v>
      </c>
      <c r="J116">
        <v>120.83</v>
      </c>
      <c r="K116">
        <v>1933.28</v>
      </c>
      <c r="L116">
        <v>0.1</v>
      </c>
      <c r="M116">
        <v>0.02</v>
      </c>
    </row>
    <row r="117" spans="1:13">
      <c r="A117" t="s">
        <v>428</v>
      </c>
      <c r="B117" t="s">
        <v>145</v>
      </c>
      <c r="C117" t="s">
        <v>146</v>
      </c>
      <c r="D117" t="s">
        <v>429</v>
      </c>
      <c r="E117" t="s">
        <v>430</v>
      </c>
      <c r="F117" t="s">
        <v>174</v>
      </c>
      <c r="G117" t="s">
        <v>175</v>
      </c>
      <c r="H117" s="1">
        <v>45884</v>
      </c>
      <c r="I117">
        <v>13</v>
      </c>
      <c r="J117">
        <v>183.4</v>
      </c>
      <c r="K117">
        <v>2384.1999999999998</v>
      </c>
      <c r="L117">
        <v>0.1</v>
      </c>
      <c r="M117">
        <v>0.02</v>
      </c>
    </row>
    <row r="118" spans="1:13">
      <c r="A118" t="s">
        <v>431</v>
      </c>
      <c r="B118" t="s">
        <v>42</v>
      </c>
      <c r="C118" t="s">
        <v>43</v>
      </c>
      <c r="D118" t="s">
        <v>232</v>
      </c>
      <c r="E118" t="s">
        <v>233</v>
      </c>
      <c r="F118" t="s">
        <v>302</v>
      </c>
      <c r="G118" t="s">
        <v>303</v>
      </c>
      <c r="H118" s="1">
        <v>45877</v>
      </c>
      <c r="I118">
        <v>23</v>
      </c>
      <c r="J118">
        <v>39.090000000000003</v>
      </c>
      <c r="K118">
        <v>899.07</v>
      </c>
      <c r="L118">
        <v>0</v>
      </c>
      <c r="M118">
        <v>0.02</v>
      </c>
    </row>
    <row r="119" spans="1:13">
      <c r="A119" t="s">
        <v>432</v>
      </c>
      <c r="B119" t="s">
        <v>135</v>
      </c>
      <c r="C119" t="s">
        <v>136</v>
      </c>
      <c r="D119" t="s">
        <v>433</v>
      </c>
      <c r="E119" t="s">
        <v>434</v>
      </c>
      <c r="F119" t="s">
        <v>59</v>
      </c>
      <c r="G119" t="s">
        <v>60</v>
      </c>
      <c r="H119" s="1">
        <v>45883</v>
      </c>
      <c r="I119">
        <v>25</v>
      </c>
      <c r="J119">
        <v>71.86</v>
      </c>
      <c r="K119">
        <v>1796.5</v>
      </c>
      <c r="L119">
        <v>0.05</v>
      </c>
      <c r="M119">
        <v>0.02</v>
      </c>
    </row>
    <row r="120" spans="1:13">
      <c r="A120" t="s">
        <v>435</v>
      </c>
      <c r="B120" t="s">
        <v>14</v>
      </c>
      <c r="C120" t="s">
        <v>15</v>
      </c>
      <c r="D120" t="s">
        <v>30</v>
      </c>
      <c r="E120" t="s">
        <v>31</v>
      </c>
      <c r="F120" t="s">
        <v>107</v>
      </c>
      <c r="G120" t="s">
        <v>108</v>
      </c>
      <c r="H120" s="1">
        <v>45899</v>
      </c>
      <c r="I120">
        <v>23</v>
      </c>
      <c r="J120">
        <v>179.53</v>
      </c>
      <c r="K120">
        <v>4129.1899999999996</v>
      </c>
      <c r="L120">
        <v>0.1</v>
      </c>
      <c r="M120">
        <v>0.02</v>
      </c>
    </row>
    <row r="121" spans="1:13">
      <c r="A121" t="s">
        <v>436</v>
      </c>
      <c r="B121" t="s">
        <v>246</v>
      </c>
      <c r="C121" t="s">
        <v>247</v>
      </c>
      <c r="D121" t="s">
        <v>150</v>
      </c>
      <c r="E121" t="s">
        <v>151</v>
      </c>
      <c r="F121" t="s">
        <v>240</v>
      </c>
      <c r="G121" t="s">
        <v>241</v>
      </c>
      <c r="H121" s="1">
        <v>45895</v>
      </c>
      <c r="I121">
        <v>22</v>
      </c>
      <c r="J121">
        <v>130.94</v>
      </c>
      <c r="K121">
        <v>2880.68</v>
      </c>
      <c r="L121">
        <v>0.05</v>
      </c>
      <c r="M121">
        <v>0.02</v>
      </c>
    </row>
    <row r="122" spans="1:13">
      <c r="A122" t="s">
        <v>437</v>
      </c>
      <c r="B122" t="s">
        <v>35</v>
      </c>
      <c r="C122" t="s">
        <v>36</v>
      </c>
      <c r="D122" t="s">
        <v>438</v>
      </c>
      <c r="E122" t="s">
        <v>439</v>
      </c>
      <c r="F122" t="s">
        <v>275</v>
      </c>
      <c r="G122" t="s">
        <v>276</v>
      </c>
      <c r="H122" s="1">
        <v>45900</v>
      </c>
      <c r="I122">
        <v>16</v>
      </c>
      <c r="J122">
        <v>44.71</v>
      </c>
      <c r="K122">
        <v>715.36</v>
      </c>
      <c r="L122">
        <v>0</v>
      </c>
      <c r="M122">
        <v>0.02</v>
      </c>
    </row>
    <row r="123" spans="1:13">
      <c r="A123" t="s">
        <v>440</v>
      </c>
      <c r="B123" t="s">
        <v>14</v>
      </c>
      <c r="C123" t="s">
        <v>15</v>
      </c>
      <c r="D123" t="s">
        <v>441</v>
      </c>
      <c r="E123" t="s">
        <v>442</v>
      </c>
      <c r="F123" t="s">
        <v>396</v>
      </c>
      <c r="G123" t="s">
        <v>397</v>
      </c>
      <c r="H123" s="1">
        <v>45880</v>
      </c>
      <c r="I123">
        <v>19</v>
      </c>
      <c r="J123">
        <v>194.87</v>
      </c>
      <c r="K123">
        <v>3702.53</v>
      </c>
      <c r="L123">
        <v>0.1</v>
      </c>
      <c r="M123">
        <v>0.02</v>
      </c>
    </row>
    <row r="124" spans="1:13">
      <c r="A124" t="s">
        <v>443</v>
      </c>
      <c r="B124" t="s">
        <v>47</v>
      </c>
      <c r="C124" t="s">
        <v>48</v>
      </c>
      <c r="D124" t="s">
        <v>444</v>
      </c>
      <c r="E124" t="s">
        <v>445</v>
      </c>
      <c r="F124" t="s">
        <v>302</v>
      </c>
      <c r="G124" t="s">
        <v>303</v>
      </c>
      <c r="H124" s="1">
        <v>45873</v>
      </c>
      <c r="I124">
        <v>15</v>
      </c>
      <c r="J124">
        <v>39.090000000000003</v>
      </c>
      <c r="K124">
        <v>586.35</v>
      </c>
      <c r="L124">
        <v>0</v>
      </c>
      <c r="M124">
        <v>0.02</v>
      </c>
    </row>
    <row r="125" spans="1:13">
      <c r="A125" t="s">
        <v>446</v>
      </c>
      <c r="B125" t="s">
        <v>414</v>
      </c>
      <c r="C125" t="s">
        <v>415</v>
      </c>
      <c r="D125" t="s">
        <v>343</v>
      </c>
      <c r="E125" t="s">
        <v>344</v>
      </c>
      <c r="F125" t="s">
        <v>139</v>
      </c>
      <c r="G125" t="s">
        <v>140</v>
      </c>
      <c r="H125" s="1">
        <v>45883</v>
      </c>
      <c r="I125">
        <v>5</v>
      </c>
      <c r="J125">
        <v>113.94</v>
      </c>
      <c r="K125">
        <v>569.70000000000005</v>
      </c>
      <c r="L125">
        <v>0.05</v>
      </c>
      <c r="M125">
        <v>0.02</v>
      </c>
    </row>
    <row r="126" spans="1:13">
      <c r="A126" t="s">
        <v>447</v>
      </c>
      <c r="B126" t="s">
        <v>47</v>
      </c>
      <c r="C126" t="s">
        <v>48</v>
      </c>
      <c r="D126" t="s">
        <v>448</v>
      </c>
      <c r="E126" t="s">
        <v>449</v>
      </c>
      <c r="F126" t="s">
        <v>450</v>
      </c>
      <c r="G126" t="s">
        <v>451</v>
      </c>
      <c r="H126" s="1">
        <v>45885</v>
      </c>
      <c r="I126">
        <v>3</v>
      </c>
      <c r="J126">
        <v>45.4</v>
      </c>
      <c r="K126">
        <v>136.19999999999999</v>
      </c>
      <c r="L126">
        <v>0</v>
      </c>
      <c r="M126">
        <v>0.02</v>
      </c>
    </row>
    <row r="127" spans="1:13">
      <c r="A127" t="s">
        <v>452</v>
      </c>
      <c r="B127" t="s">
        <v>246</v>
      </c>
      <c r="C127" t="s">
        <v>247</v>
      </c>
      <c r="D127" t="s">
        <v>453</v>
      </c>
      <c r="E127" t="s">
        <v>454</v>
      </c>
      <c r="F127" t="s">
        <v>85</v>
      </c>
      <c r="G127" t="s">
        <v>86</v>
      </c>
      <c r="H127" s="1">
        <v>45882</v>
      </c>
      <c r="I127">
        <v>23</v>
      </c>
      <c r="J127">
        <v>72.040000000000006</v>
      </c>
      <c r="K127">
        <v>1656.92</v>
      </c>
      <c r="L127">
        <v>0.05</v>
      </c>
      <c r="M127">
        <v>0.02</v>
      </c>
    </row>
    <row r="128" spans="1:13">
      <c r="A128" t="s">
        <v>455</v>
      </c>
      <c r="B128" t="s">
        <v>159</v>
      </c>
      <c r="C128" t="s">
        <v>160</v>
      </c>
      <c r="D128" t="s">
        <v>153</v>
      </c>
      <c r="E128" t="s">
        <v>154</v>
      </c>
      <c r="F128" t="s">
        <v>234</v>
      </c>
      <c r="G128" t="s">
        <v>235</v>
      </c>
      <c r="H128" s="1">
        <v>45897</v>
      </c>
      <c r="I128">
        <v>22</v>
      </c>
      <c r="J128">
        <v>37.18</v>
      </c>
      <c r="K128">
        <v>817.96</v>
      </c>
      <c r="L128">
        <v>0</v>
      </c>
      <c r="M128">
        <v>0.02</v>
      </c>
    </row>
    <row r="129" spans="1:13">
      <c r="A129" t="s">
        <v>456</v>
      </c>
      <c r="B129" t="s">
        <v>259</v>
      </c>
      <c r="C129" t="s">
        <v>260</v>
      </c>
      <c r="D129" t="s">
        <v>150</v>
      </c>
      <c r="E129" t="s">
        <v>151</v>
      </c>
      <c r="F129" t="s">
        <v>32</v>
      </c>
      <c r="G129" t="s">
        <v>33</v>
      </c>
      <c r="H129" s="1">
        <v>45892</v>
      </c>
      <c r="I129">
        <v>21</v>
      </c>
      <c r="J129">
        <v>88.32</v>
      </c>
      <c r="K129">
        <v>1854.72</v>
      </c>
      <c r="L129">
        <v>0</v>
      </c>
      <c r="M129">
        <v>0.02</v>
      </c>
    </row>
    <row r="130" spans="1:13">
      <c r="A130" t="s">
        <v>457</v>
      </c>
      <c r="B130" t="s">
        <v>67</v>
      </c>
      <c r="C130" t="s">
        <v>68</v>
      </c>
      <c r="D130" t="s">
        <v>261</v>
      </c>
      <c r="E130" t="s">
        <v>262</v>
      </c>
      <c r="F130" t="s">
        <v>396</v>
      </c>
      <c r="G130" t="s">
        <v>397</v>
      </c>
      <c r="H130" s="1">
        <v>45871</v>
      </c>
      <c r="I130">
        <v>18</v>
      </c>
      <c r="J130">
        <v>194.87</v>
      </c>
      <c r="K130">
        <v>3507.66</v>
      </c>
      <c r="L130">
        <v>0.1</v>
      </c>
      <c r="M130">
        <v>0.02</v>
      </c>
    </row>
    <row r="131" spans="1:13">
      <c r="A131" t="s">
        <v>458</v>
      </c>
      <c r="B131" t="s">
        <v>28</v>
      </c>
      <c r="C131" t="s">
        <v>29</v>
      </c>
      <c r="D131" t="s">
        <v>459</v>
      </c>
      <c r="E131" t="s">
        <v>460</v>
      </c>
      <c r="F131" t="s">
        <v>59</v>
      </c>
      <c r="G131" t="s">
        <v>60</v>
      </c>
      <c r="H131" s="1">
        <v>45899</v>
      </c>
      <c r="I131">
        <v>22</v>
      </c>
      <c r="J131">
        <v>71.86</v>
      </c>
      <c r="K131">
        <v>1580.92</v>
      </c>
      <c r="L131">
        <v>0.05</v>
      </c>
      <c r="M131">
        <v>0.02</v>
      </c>
    </row>
    <row r="132" spans="1:13">
      <c r="A132" t="s">
        <v>461</v>
      </c>
      <c r="B132" t="s">
        <v>187</v>
      </c>
      <c r="C132" t="s">
        <v>188</v>
      </c>
      <c r="D132" t="s">
        <v>462</v>
      </c>
      <c r="E132" t="s">
        <v>463</v>
      </c>
      <c r="F132" t="s">
        <v>107</v>
      </c>
      <c r="G132" t="s">
        <v>108</v>
      </c>
      <c r="H132" s="1">
        <v>45873</v>
      </c>
      <c r="I132">
        <v>14</v>
      </c>
      <c r="J132">
        <v>179.53</v>
      </c>
      <c r="K132">
        <v>2513.42</v>
      </c>
      <c r="L132">
        <v>0.1</v>
      </c>
      <c r="M132">
        <v>0.02</v>
      </c>
    </row>
    <row r="133" spans="1:13">
      <c r="A133" t="s">
        <v>464</v>
      </c>
      <c r="B133" t="s">
        <v>93</v>
      </c>
      <c r="C133" t="s">
        <v>94</v>
      </c>
      <c r="D133" t="s">
        <v>377</v>
      </c>
      <c r="E133" t="s">
        <v>378</v>
      </c>
      <c r="F133" t="s">
        <v>179</v>
      </c>
      <c r="G133" t="s">
        <v>180</v>
      </c>
      <c r="H133" s="1">
        <v>45884</v>
      </c>
      <c r="I133">
        <v>4</v>
      </c>
      <c r="J133">
        <v>125.42</v>
      </c>
      <c r="K133">
        <v>501.68</v>
      </c>
      <c r="L133">
        <v>0.1</v>
      </c>
      <c r="M133">
        <v>0.02</v>
      </c>
    </row>
    <row r="134" spans="1:13">
      <c r="A134" t="s">
        <v>465</v>
      </c>
      <c r="B134" t="s">
        <v>182</v>
      </c>
      <c r="C134" t="s">
        <v>183</v>
      </c>
      <c r="D134" t="s">
        <v>76</v>
      </c>
      <c r="E134" t="s">
        <v>77</v>
      </c>
      <c r="F134" t="s">
        <v>293</v>
      </c>
      <c r="G134" t="s">
        <v>294</v>
      </c>
      <c r="H134" s="1">
        <v>45871</v>
      </c>
      <c r="I134">
        <v>1</v>
      </c>
      <c r="J134">
        <v>114.99</v>
      </c>
      <c r="K134">
        <v>114.99</v>
      </c>
      <c r="L134">
        <v>0.05</v>
      </c>
      <c r="M134">
        <v>0.02</v>
      </c>
    </row>
    <row r="135" spans="1:13">
      <c r="A135" t="s">
        <v>466</v>
      </c>
      <c r="B135" t="s">
        <v>145</v>
      </c>
      <c r="C135" t="s">
        <v>146</v>
      </c>
      <c r="D135" t="s">
        <v>467</v>
      </c>
      <c r="E135" t="s">
        <v>468</v>
      </c>
      <c r="F135" t="s">
        <v>196</v>
      </c>
      <c r="G135" t="s">
        <v>197</v>
      </c>
      <c r="H135" s="1">
        <v>45881</v>
      </c>
      <c r="I135">
        <v>12</v>
      </c>
      <c r="J135">
        <v>77.5</v>
      </c>
      <c r="K135">
        <v>930</v>
      </c>
      <c r="L135">
        <v>0.05</v>
      </c>
      <c r="M135">
        <v>0.02</v>
      </c>
    </row>
    <row r="136" spans="1:13">
      <c r="A136" t="s">
        <v>469</v>
      </c>
      <c r="B136" t="s">
        <v>81</v>
      </c>
      <c r="C136" t="s">
        <v>82</v>
      </c>
      <c r="D136" t="s">
        <v>470</v>
      </c>
      <c r="E136" t="s">
        <v>471</v>
      </c>
      <c r="F136" t="s">
        <v>18</v>
      </c>
      <c r="G136" t="s">
        <v>19</v>
      </c>
      <c r="H136" s="1">
        <v>45888</v>
      </c>
      <c r="I136">
        <v>14</v>
      </c>
      <c r="J136">
        <v>52.65</v>
      </c>
      <c r="K136">
        <v>737.1</v>
      </c>
      <c r="L136">
        <v>0.05</v>
      </c>
      <c r="M136">
        <v>0.02</v>
      </c>
    </row>
    <row r="137" spans="1:13">
      <c r="A137" t="s">
        <v>472</v>
      </c>
      <c r="B137" t="s">
        <v>208</v>
      </c>
      <c r="C137" t="s">
        <v>209</v>
      </c>
      <c r="D137" t="s">
        <v>323</v>
      </c>
      <c r="E137" t="s">
        <v>324</v>
      </c>
      <c r="F137" t="s">
        <v>129</v>
      </c>
      <c r="G137" t="s">
        <v>130</v>
      </c>
      <c r="H137" s="1">
        <v>45872</v>
      </c>
      <c r="I137">
        <v>6</v>
      </c>
      <c r="J137">
        <v>92.19</v>
      </c>
      <c r="K137">
        <v>553.14</v>
      </c>
      <c r="L137">
        <v>0.05</v>
      </c>
      <c r="M137">
        <v>0.02</v>
      </c>
    </row>
    <row r="138" spans="1:13">
      <c r="A138" t="s">
        <v>473</v>
      </c>
      <c r="B138" t="s">
        <v>28</v>
      </c>
      <c r="C138" t="s">
        <v>29</v>
      </c>
      <c r="D138" t="s">
        <v>150</v>
      </c>
      <c r="E138" t="s">
        <v>151</v>
      </c>
      <c r="F138" t="s">
        <v>166</v>
      </c>
      <c r="G138" t="s">
        <v>167</v>
      </c>
      <c r="H138" s="1">
        <v>45885</v>
      </c>
      <c r="I138">
        <v>8</v>
      </c>
      <c r="J138">
        <v>176.86</v>
      </c>
      <c r="K138">
        <v>1414.88</v>
      </c>
      <c r="L138">
        <v>0.1</v>
      </c>
      <c r="M138">
        <v>0.02</v>
      </c>
    </row>
    <row r="139" spans="1:13">
      <c r="A139" t="s">
        <v>474</v>
      </c>
      <c r="B139" t="s">
        <v>42</v>
      </c>
      <c r="C139" t="s">
        <v>43</v>
      </c>
      <c r="D139" t="s">
        <v>95</v>
      </c>
      <c r="E139" t="s">
        <v>96</v>
      </c>
      <c r="F139" t="s">
        <v>78</v>
      </c>
      <c r="G139" t="s">
        <v>79</v>
      </c>
      <c r="H139" s="1">
        <v>45890</v>
      </c>
      <c r="I139">
        <v>15</v>
      </c>
      <c r="J139">
        <v>139.22</v>
      </c>
      <c r="K139">
        <v>2088.3000000000002</v>
      </c>
      <c r="L139">
        <v>0.05</v>
      </c>
      <c r="M139">
        <v>0.02</v>
      </c>
    </row>
    <row r="140" spans="1:13">
      <c r="A140" t="s">
        <v>475</v>
      </c>
      <c r="B140" t="s">
        <v>230</v>
      </c>
      <c r="C140" t="s">
        <v>231</v>
      </c>
      <c r="D140" t="s">
        <v>476</v>
      </c>
      <c r="E140" t="s">
        <v>477</v>
      </c>
      <c r="F140" t="s">
        <v>18</v>
      </c>
      <c r="G140" t="s">
        <v>19</v>
      </c>
      <c r="H140" s="1">
        <v>45898</v>
      </c>
      <c r="I140">
        <v>1</v>
      </c>
      <c r="J140">
        <v>52.65</v>
      </c>
      <c r="K140">
        <v>52.65</v>
      </c>
      <c r="L140">
        <v>0.05</v>
      </c>
      <c r="M140">
        <v>0.02</v>
      </c>
    </row>
    <row r="141" spans="1:13">
      <c r="A141" t="s">
        <v>478</v>
      </c>
      <c r="B141" t="s">
        <v>246</v>
      </c>
      <c r="C141" t="s">
        <v>247</v>
      </c>
      <c r="D141" t="s">
        <v>227</v>
      </c>
      <c r="E141" t="s">
        <v>228</v>
      </c>
      <c r="F141" t="s">
        <v>326</v>
      </c>
      <c r="G141" t="s">
        <v>327</v>
      </c>
      <c r="H141" s="1">
        <v>45887</v>
      </c>
      <c r="I141">
        <v>22</v>
      </c>
      <c r="J141">
        <v>63.32</v>
      </c>
      <c r="K141">
        <v>1393.04</v>
      </c>
      <c r="L141">
        <v>0</v>
      </c>
      <c r="M141">
        <v>0.02</v>
      </c>
    </row>
    <row r="142" spans="1:13">
      <c r="A142" t="s">
        <v>479</v>
      </c>
      <c r="B142" t="s">
        <v>182</v>
      </c>
      <c r="C142" t="s">
        <v>183</v>
      </c>
      <c r="D142" t="s">
        <v>314</v>
      </c>
      <c r="E142" t="s">
        <v>315</v>
      </c>
      <c r="F142" t="s">
        <v>25</v>
      </c>
      <c r="G142" t="s">
        <v>26</v>
      </c>
      <c r="H142" s="1">
        <v>45888</v>
      </c>
      <c r="I142">
        <v>12</v>
      </c>
      <c r="J142">
        <v>120.83</v>
      </c>
      <c r="K142">
        <v>1449.96</v>
      </c>
      <c r="L142">
        <v>0.1</v>
      </c>
      <c r="M142">
        <v>0.02</v>
      </c>
    </row>
    <row r="143" spans="1:13">
      <c r="A143" t="s">
        <v>480</v>
      </c>
      <c r="B143" t="s">
        <v>187</v>
      </c>
      <c r="C143" t="s">
        <v>188</v>
      </c>
      <c r="D143" t="s">
        <v>52</v>
      </c>
      <c r="E143" t="s">
        <v>53</v>
      </c>
      <c r="F143" t="s">
        <v>450</v>
      </c>
      <c r="G143" t="s">
        <v>451</v>
      </c>
      <c r="H143" s="1">
        <v>45878</v>
      </c>
      <c r="I143">
        <v>23</v>
      </c>
      <c r="J143">
        <v>45.4</v>
      </c>
      <c r="K143">
        <v>1044.2</v>
      </c>
      <c r="L143">
        <v>0</v>
      </c>
      <c r="M143">
        <v>0.02</v>
      </c>
    </row>
    <row r="144" spans="1:13">
      <c r="A144" t="s">
        <v>481</v>
      </c>
      <c r="B144" t="s">
        <v>306</v>
      </c>
      <c r="C144" t="s">
        <v>307</v>
      </c>
      <c r="D144" t="s">
        <v>482</v>
      </c>
      <c r="E144" t="s">
        <v>483</v>
      </c>
      <c r="F144" t="s">
        <v>293</v>
      </c>
      <c r="G144" t="s">
        <v>294</v>
      </c>
      <c r="H144" s="1">
        <v>45897</v>
      </c>
      <c r="I144">
        <v>13</v>
      </c>
      <c r="J144">
        <v>114.99</v>
      </c>
      <c r="K144">
        <v>1494.87</v>
      </c>
      <c r="L144">
        <v>0.05</v>
      </c>
      <c r="M144">
        <v>0.02</v>
      </c>
    </row>
    <row r="145" spans="1:13">
      <c r="A145" t="s">
        <v>484</v>
      </c>
      <c r="B145" t="s">
        <v>55</v>
      </c>
      <c r="C145" t="s">
        <v>56</v>
      </c>
      <c r="D145" t="s">
        <v>485</v>
      </c>
      <c r="E145" t="s">
        <v>486</v>
      </c>
      <c r="F145" t="s">
        <v>59</v>
      </c>
      <c r="G145" t="s">
        <v>60</v>
      </c>
      <c r="H145" s="1">
        <v>45881</v>
      </c>
      <c r="I145">
        <v>19</v>
      </c>
      <c r="J145">
        <v>71.86</v>
      </c>
      <c r="K145">
        <v>1365.34</v>
      </c>
      <c r="L145">
        <v>0.05</v>
      </c>
      <c r="M145">
        <v>0.02</v>
      </c>
    </row>
    <row r="146" spans="1:13">
      <c r="A146" t="s">
        <v>487</v>
      </c>
      <c r="B146" t="s">
        <v>135</v>
      </c>
      <c r="C146" t="s">
        <v>136</v>
      </c>
      <c r="D146" t="s">
        <v>488</v>
      </c>
      <c r="E146" t="s">
        <v>489</v>
      </c>
      <c r="F146" t="s">
        <v>275</v>
      </c>
      <c r="G146" t="s">
        <v>276</v>
      </c>
      <c r="H146" s="1">
        <v>45870</v>
      </c>
      <c r="I146">
        <v>10</v>
      </c>
      <c r="J146">
        <v>44.71</v>
      </c>
      <c r="K146">
        <v>447.1</v>
      </c>
      <c r="L146">
        <v>0</v>
      </c>
      <c r="M146">
        <v>0.02</v>
      </c>
    </row>
    <row r="147" spans="1:13">
      <c r="A147" t="s">
        <v>490</v>
      </c>
      <c r="B147" t="s">
        <v>35</v>
      </c>
      <c r="C147" t="s">
        <v>36</v>
      </c>
      <c r="D147" t="s">
        <v>391</v>
      </c>
      <c r="E147" t="s">
        <v>392</v>
      </c>
      <c r="F147" t="s">
        <v>240</v>
      </c>
      <c r="G147" t="s">
        <v>241</v>
      </c>
      <c r="H147" s="1">
        <v>45888</v>
      </c>
      <c r="I147">
        <v>1</v>
      </c>
      <c r="J147">
        <v>130.94</v>
      </c>
      <c r="K147">
        <v>130.94</v>
      </c>
      <c r="L147">
        <v>0.05</v>
      </c>
      <c r="M147">
        <v>0.02</v>
      </c>
    </row>
    <row r="148" spans="1:13">
      <c r="A148" t="s">
        <v>491</v>
      </c>
      <c r="B148" t="s">
        <v>47</v>
      </c>
      <c r="C148" t="s">
        <v>48</v>
      </c>
      <c r="D148" t="s">
        <v>202</v>
      </c>
      <c r="E148" t="s">
        <v>203</v>
      </c>
      <c r="F148" t="s">
        <v>174</v>
      </c>
      <c r="G148" t="s">
        <v>175</v>
      </c>
      <c r="H148" s="1">
        <v>45899</v>
      </c>
      <c r="I148">
        <v>2</v>
      </c>
      <c r="J148">
        <v>183.4</v>
      </c>
      <c r="K148">
        <v>366.8</v>
      </c>
      <c r="L148">
        <v>0.1</v>
      </c>
      <c r="M148">
        <v>0.02</v>
      </c>
    </row>
    <row r="149" spans="1:13">
      <c r="A149" t="s">
        <v>492</v>
      </c>
      <c r="B149" t="s">
        <v>28</v>
      </c>
      <c r="C149" t="s">
        <v>29</v>
      </c>
      <c r="D149" t="s">
        <v>493</v>
      </c>
      <c r="E149" t="s">
        <v>494</v>
      </c>
      <c r="F149" t="s">
        <v>396</v>
      </c>
      <c r="G149" t="s">
        <v>397</v>
      </c>
      <c r="H149" s="1">
        <v>45894</v>
      </c>
      <c r="I149">
        <v>10</v>
      </c>
      <c r="J149">
        <v>194.87</v>
      </c>
      <c r="K149">
        <v>1948.7</v>
      </c>
      <c r="L149">
        <v>0.1</v>
      </c>
      <c r="M149">
        <v>0.02</v>
      </c>
    </row>
    <row r="150" spans="1:13">
      <c r="A150" t="s">
        <v>495</v>
      </c>
      <c r="B150" t="s">
        <v>246</v>
      </c>
      <c r="C150" t="s">
        <v>247</v>
      </c>
      <c r="D150" t="s">
        <v>462</v>
      </c>
      <c r="E150" t="s">
        <v>463</v>
      </c>
      <c r="F150" t="s">
        <v>166</v>
      </c>
      <c r="G150" t="s">
        <v>167</v>
      </c>
      <c r="H150" s="1">
        <v>45877</v>
      </c>
      <c r="I150">
        <v>12</v>
      </c>
      <c r="J150">
        <v>176.86</v>
      </c>
      <c r="K150">
        <v>2122.3200000000002</v>
      </c>
      <c r="L150">
        <v>0.1</v>
      </c>
      <c r="M150">
        <v>0.02</v>
      </c>
    </row>
    <row r="151" spans="1:13">
      <c r="A151" t="s">
        <v>496</v>
      </c>
      <c r="B151" t="s">
        <v>159</v>
      </c>
      <c r="C151" t="s">
        <v>160</v>
      </c>
      <c r="D151" t="s">
        <v>394</v>
      </c>
      <c r="E151" t="s">
        <v>395</v>
      </c>
      <c r="F151" t="s">
        <v>166</v>
      </c>
      <c r="G151" t="s">
        <v>167</v>
      </c>
      <c r="H151" s="1">
        <v>45894</v>
      </c>
      <c r="I151">
        <v>22</v>
      </c>
      <c r="J151">
        <v>176.86</v>
      </c>
      <c r="K151">
        <v>3890.92</v>
      </c>
      <c r="L151">
        <v>0.1</v>
      </c>
      <c r="M151">
        <v>0.02</v>
      </c>
    </row>
    <row r="152" spans="1:13">
      <c r="A152" t="s">
        <v>497</v>
      </c>
      <c r="B152" t="s">
        <v>110</v>
      </c>
      <c r="C152" t="s">
        <v>111</v>
      </c>
      <c r="D152" t="s">
        <v>498</v>
      </c>
      <c r="E152" t="s">
        <v>499</v>
      </c>
      <c r="F152" t="s">
        <v>191</v>
      </c>
      <c r="G152" t="s">
        <v>192</v>
      </c>
      <c r="H152" s="1">
        <v>45890</v>
      </c>
      <c r="I152">
        <v>5</v>
      </c>
      <c r="J152">
        <v>144.35</v>
      </c>
      <c r="K152">
        <v>721.75</v>
      </c>
      <c r="L152">
        <v>0.1</v>
      </c>
      <c r="M152">
        <v>0.02</v>
      </c>
    </row>
    <row r="153" spans="1:13">
      <c r="A153" t="s">
        <v>500</v>
      </c>
      <c r="B153" t="s">
        <v>386</v>
      </c>
      <c r="C153" t="s">
        <v>387</v>
      </c>
      <c r="D153" t="s">
        <v>57</v>
      </c>
      <c r="E153" t="s">
        <v>58</v>
      </c>
      <c r="F153" t="s">
        <v>191</v>
      </c>
      <c r="G153" t="s">
        <v>192</v>
      </c>
      <c r="H153" s="1">
        <v>45895</v>
      </c>
      <c r="I153">
        <v>10</v>
      </c>
      <c r="J153">
        <v>144.35</v>
      </c>
      <c r="K153">
        <v>1443.5</v>
      </c>
      <c r="L153">
        <v>0.1</v>
      </c>
      <c r="M153">
        <v>0.02</v>
      </c>
    </row>
    <row r="154" spans="1:13">
      <c r="A154" t="s">
        <v>501</v>
      </c>
      <c r="B154" t="s">
        <v>306</v>
      </c>
      <c r="C154" t="s">
        <v>307</v>
      </c>
      <c r="D154" t="s">
        <v>502</v>
      </c>
      <c r="E154" t="s">
        <v>503</v>
      </c>
      <c r="F154" t="s">
        <v>100</v>
      </c>
      <c r="G154" t="s">
        <v>101</v>
      </c>
      <c r="H154" s="1">
        <v>45874</v>
      </c>
      <c r="I154">
        <v>24</v>
      </c>
      <c r="J154">
        <v>181.7</v>
      </c>
      <c r="K154">
        <v>4360.8</v>
      </c>
      <c r="L154">
        <v>0.1</v>
      </c>
      <c r="M154">
        <v>0.02</v>
      </c>
    </row>
    <row r="155" spans="1:13">
      <c r="A155" t="s">
        <v>504</v>
      </c>
      <c r="B155" t="s">
        <v>423</v>
      </c>
      <c r="C155" t="s">
        <v>424</v>
      </c>
      <c r="D155" t="s">
        <v>488</v>
      </c>
      <c r="E155" t="s">
        <v>489</v>
      </c>
      <c r="F155" t="s">
        <v>85</v>
      </c>
      <c r="G155" t="s">
        <v>86</v>
      </c>
      <c r="H155" s="1">
        <v>45875</v>
      </c>
      <c r="I155">
        <v>14</v>
      </c>
      <c r="J155">
        <v>72.040000000000006</v>
      </c>
      <c r="K155">
        <v>1008.56</v>
      </c>
      <c r="L155">
        <v>0.05</v>
      </c>
      <c r="M155">
        <v>0.02</v>
      </c>
    </row>
    <row r="156" spans="1:13">
      <c r="A156" t="s">
        <v>505</v>
      </c>
      <c r="B156" t="s">
        <v>254</v>
      </c>
      <c r="C156" t="s">
        <v>255</v>
      </c>
      <c r="D156" t="s">
        <v>506</v>
      </c>
      <c r="E156" t="s">
        <v>507</v>
      </c>
      <c r="F156" t="s">
        <v>174</v>
      </c>
      <c r="G156" t="s">
        <v>175</v>
      </c>
      <c r="H156" s="1">
        <v>45886</v>
      </c>
      <c r="I156">
        <v>12</v>
      </c>
      <c r="J156">
        <v>183.4</v>
      </c>
      <c r="K156">
        <v>2200.8000000000002</v>
      </c>
      <c r="L156">
        <v>0.1</v>
      </c>
      <c r="M156">
        <v>0.02</v>
      </c>
    </row>
    <row r="157" spans="1:13">
      <c r="A157" t="s">
        <v>508</v>
      </c>
      <c r="B157" t="s">
        <v>414</v>
      </c>
      <c r="C157" t="s">
        <v>415</v>
      </c>
      <c r="D157" t="s">
        <v>224</v>
      </c>
      <c r="E157" t="s">
        <v>225</v>
      </c>
      <c r="F157" t="s">
        <v>90</v>
      </c>
      <c r="G157" t="s">
        <v>91</v>
      </c>
      <c r="H157" s="1">
        <v>45899</v>
      </c>
      <c r="I157">
        <v>9</v>
      </c>
      <c r="J157">
        <v>50.51</v>
      </c>
      <c r="K157">
        <v>454.59</v>
      </c>
      <c r="L157">
        <v>0</v>
      </c>
      <c r="M157">
        <v>0.02</v>
      </c>
    </row>
    <row r="158" spans="1:13">
      <c r="A158" t="s">
        <v>509</v>
      </c>
      <c r="B158" t="s">
        <v>35</v>
      </c>
      <c r="C158" t="s">
        <v>36</v>
      </c>
      <c r="D158" t="s">
        <v>510</v>
      </c>
      <c r="E158" t="s">
        <v>511</v>
      </c>
      <c r="F158" t="s">
        <v>450</v>
      </c>
      <c r="G158" t="s">
        <v>451</v>
      </c>
      <c r="H158" s="1">
        <v>45893</v>
      </c>
      <c r="I158">
        <v>10</v>
      </c>
      <c r="J158">
        <v>45.4</v>
      </c>
      <c r="K158">
        <v>454</v>
      </c>
      <c r="L158">
        <v>0</v>
      </c>
      <c r="M158">
        <v>0.02</v>
      </c>
    </row>
    <row r="159" spans="1:13">
      <c r="A159" t="s">
        <v>512</v>
      </c>
      <c r="B159" t="s">
        <v>47</v>
      </c>
      <c r="C159" t="s">
        <v>48</v>
      </c>
      <c r="D159" t="s">
        <v>513</v>
      </c>
      <c r="E159" t="s">
        <v>514</v>
      </c>
      <c r="F159" t="s">
        <v>319</v>
      </c>
      <c r="G159" t="s">
        <v>320</v>
      </c>
      <c r="H159" s="1">
        <v>45900</v>
      </c>
      <c r="I159">
        <v>15</v>
      </c>
      <c r="J159">
        <v>93.41</v>
      </c>
      <c r="K159">
        <v>1401.15</v>
      </c>
      <c r="L159">
        <v>0</v>
      </c>
      <c r="M159">
        <v>0.02</v>
      </c>
    </row>
    <row r="160" spans="1:13">
      <c r="A160" t="s">
        <v>515</v>
      </c>
      <c r="B160" t="s">
        <v>423</v>
      </c>
      <c r="C160" t="s">
        <v>424</v>
      </c>
      <c r="D160" t="s">
        <v>516</v>
      </c>
      <c r="E160" t="s">
        <v>517</v>
      </c>
      <c r="F160" t="s">
        <v>107</v>
      </c>
      <c r="G160" t="s">
        <v>108</v>
      </c>
      <c r="H160" s="1">
        <v>45897</v>
      </c>
      <c r="I160">
        <v>8</v>
      </c>
      <c r="J160">
        <v>179.53</v>
      </c>
      <c r="K160">
        <v>1436.24</v>
      </c>
      <c r="L160">
        <v>0.1</v>
      </c>
      <c r="M160">
        <v>0.02</v>
      </c>
    </row>
    <row r="161" spans="1:13">
      <c r="A161" t="s">
        <v>518</v>
      </c>
      <c r="B161" t="s">
        <v>208</v>
      </c>
      <c r="C161" t="s">
        <v>209</v>
      </c>
      <c r="D161" t="s">
        <v>127</v>
      </c>
      <c r="E161" t="s">
        <v>128</v>
      </c>
      <c r="F161" t="s">
        <v>191</v>
      </c>
      <c r="G161" t="s">
        <v>192</v>
      </c>
      <c r="H161" s="1">
        <v>45900</v>
      </c>
      <c r="I161">
        <v>13</v>
      </c>
      <c r="J161">
        <v>144.35</v>
      </c>
      <c r="K161">
        <v>1876.55</v>
      </c>
      <c r="L161">
        <v>0.1</v>
      </c>
      <c r="M161">
        <v>0.02</v>
      </c>
    </row>
    <row r="162" spans="1:13">
      <c r="A162" t="s">
        <v>519</v>
      </c>
      <c r="B162" t="s">
        <v>47</v>
      </c>
      <c r="C162" t="s">
        <v>48</v>
      </c>
      <c r="D162" t="s">
        <v>23</v>
      </c>
      <c r="E162" t="s">
        <v>24</v>
      </c>
      <c r="F162" t="s">
        <v>114</v>
      </c>
      <c r="G162" t="s">
        <v>115</v>
      </c>
      <c r="H162" s="1">
        <v>45895</v>
      </c>
      <c r="I162">
        <v>3</v>
      </c>
      <c r="J162">
        <v>91.13</v>
      </c>
      <c r="K162">
        <v>273.39</v>
      </c>
      <c r="L162">
        <v>0.1</v>
      </c>
      <c r="M162">
        <v>0.02</v>
      </c>
    </row>
    <row r="163" spans="1:13">
      <c r="A163" t="s">
        <v>520</v>
      </c>
      <c r="B163" t="s">
        <v>74</v>
      </c>
      <c r="C163" t="s">
        <v>75</v>
      </c>
      <c r="D163" t="s">
        <v>296</v>
      </c>
      <c r="E163" t="s">
        <v>297</v>
      </c>
      <c r="F163" t="s">
        <v>18</v>
      </c>
      <c r="G163" t="s">
        <v>19</v>
      </c>
      <c r="H163" s="1">
        <v>45884</v>
      </c>
      <c r="I163">
        <v>4</v>
      </c>
      <c r="J163">
        <v>52.65</v>
      </c>
      <c r="K163">
        <v>210.6</v>
      </c>
      <c r="L163">
        <v>0.05</v>
      </c>
      <c r="M163">
        <v>0.02</v>
      </c>
    </row>
    <row r="164" spans="1:13">
      <c r="A164" t="s">
        <v>521</v>
      </c>
      <c r="B164" t="s">
        <v>103</v>
      </c>
      <c r="C164" t="s">
        <v>104</v>
      </c>
      <c r="D164" t="s">
        <v>522</v>
      </c>
      <c r="E164" t="s">
        <v>523</v>
      </c>
      <c r="F164" t="s">
        <v>107</v>
      </c>
      <c r="G164" t="s">
        <v>108</v>
      </c>
      <c r="H164" s="1">
        <v>45888</v>
      </c>
      <c r="I164">
        <v>9</v>
      </c>
      <c r="J164">
        <v>179.53</v>
      </c>
      <c r="K164">
        <v>1615.77</v>
      </c>
      <c r="L164">
        <v>0.1</v>
      </c>
      <c r="M164">
        <v>0.02</v>
      </c>
    </row>
    <row r="165" spans="1:13">
      <c r="A165" t="s">
        <v>524</v>
      </c>
      <c r="B165" t="s">
        <v>74</v>
      </c>
      <c r="C165" t="s">
        <v>75</v>
      </c>
      <c r="D165" t="s">
        <v>525</v>
      </c>
      <c r="E165" t="s">
        <v>526</v>
      </c>
      <c r="F165" t="s">
        <v>166</v>
      </c>
      <c r="G165" t="s">
        <v>167</v>
      </c>
      <c r="H165" s="1">
        <v>45873</v>
      </c>
      <c r="I165">
        <v>12</v>
      </c>
      <c r="J165">
        <v>176.86</v>
      </c>
      <c r="K165">
        <v>2122.3200000000002</v>
      </c>
      <c r="L165">
        <v>0.1</v>
      </c>
      <c r="M165">
        <v>0.02</v>
      </c>
    </row>
    <row r="166" spans="1:13">
      <c r="A166" t="s">
        <v>527</v>
      </c>
      <c r="B166" t="s">
        <v>208</v>
      </c>
      <c r="C166" t="s">
        <v>209</v>
      </c>
      <c r="D166" t="s">
        <v>340</v>
      </c>
      <c r="E166" t="s">
        <v>341</v>
      </c>
      <c r="F166" t="s">
        <v>25</v>
      </c>
      <c r="G166" t="s">
        <v>26</v>
      </c>
      <c r="H166" s="1">
        <v>45898</v>
      </c>
      <c r="I166">
        <v>20</v>
      </c>
      <c r="J166">
        <v>120.83</v>
      </c>
      <c r="K166">
        <v>2416.6</v>
      </c>
      <c r="L166">
        <v>0.1</v>
      </c>
      <c r="M166">
        <v>0.02</v>
      </c>
    </row>
    <row r="167" spans="1:13">
      <c r="A167" t="s">
        <v>528</v>
      </c>
      <c r="B167" t="s">
        <v>259</v>
      </c>
      <c r="C167" t="s">
        <v>260</v>
      </c>
      <c r="D167" t="s">
        <v>243</v>
      </c>
      <c r="E167" t="s">
        <v>244</v>
      </c>
      <c r="F167" t="s">
        <v>326</v>
      </c>
      <c r="G167" t="s">
        <v>327</v>
      </c>
      <c r="H167" s="1">
        <v>45890</v>
      </c>
      <c r="I167">
        <v>8</v>
      </c>
      <c r="J167">
        <v>63.32</v>
      </c>
      <c r="K167">
        <v>506.56</v>
      </c>
      <c r="L167">
        <v>0</v>
      </c>
      <c r="M167">
        <v>0.02</v>
      </c>
    </row>
    <row r="168" spans="1:13">
      <c r="A168" t="s">
        <v>529</v>
      </c>
      <c r="B168" t="s">
        <v>423</v>
      </c>
      <c r="C168" t="s">
        <v>424</v>
      </c>
      <c r="D168" t="s">
        <v>377</v>
      </c>
      <c r="E168" t="s">
        <v>378</v>
      </c>
      <c r="F168" t="s">
        <v>90</v>
      </c>
      <c r="G168" t="s">
        <v>91</v>
      </c>
      <c r="H168" s="1">
        <v>45879</v>
      </c>
      <c r="I168">
        <v>23</v>
      </c>
      <c r="J168">
        <v>50.51</v>
      </c>
      <c r="K168">
        <v>1161.73</v>
      </c>
      <c r="L168">
        <v>0</v>
      </c>
      <c r="M168">
        <v>0.02</v>
      </c>
    </row>
    <row r="169" spans="1:13">
      <c r="A169" t="s">
        <v>530</v>
      </c>
      <c r="B169" t="s">
        <v>159</v>
      </c>
      <c r="C169" t="s">
        <v>160</v>
      </c>
      <c r="D169" t="s">
        <v>83</v>
      </c>
      <c r="E169" t="s">
        <v>84</v>
      </c>
      <c r="F169" t="s">
        <v>71</v>
      </c>
      <c r="G169" t="s">
        <v>72</v>
      </c>
      <c r="H169" s="1">
        <v>45900</v>
      </c>
      <c r="I169">
        <v>2</v>
      </c>
      <c r="J169">
        <v>123.65</v>
      </c>
      <c r="K169">
        <v>247.3</v>
      </c>
      <c r="L169">
        <v>0.05</v>
      </c>
      <c r="M169">
        <v>0.02</v>
      </c>
    </row>
    <row r="170" spans="1:13">
      <c r="A170" t="s">
        <v>531</v>
      </c>
      <c r="B170" t="s">
        <v>14</v>
      </c>
      <c r="C170" t="s">
        <v>15</v>
      </c>
      <c r="D170" t="s">
        <v>532</v>
      </c>
      <c r="E170" t="s">
        <v>533</v>
      </c>
      <c r="F170" t="s">
        <v>275</v>
      </c>
      <c r="G170" t="s">
        <v>276</v>
      </c>
      <c r="H170" s="1">
        <v>45873</v>
      </c>
      <c r="I170">
        <v>4</v>
      </c>
      <c r="J170">
        <v>44.71</v>
      </c>
      <c r="K170">
        <v>178.84</v>
      </c>
      <c r="L170">
        <v>0</v>
      </c>
      <c r="M170">
        <v>0.02</v>
      </c>
    </row>
    <row r="171" spans="1:13">
      <c r="A171" t="s">
        <v>534</v>
      </c>
      <c r="B171" t="s">
        <v>117</v>
      </c>
      <c r="C171" t="s">
        <v>118</v>
      </c>
      <c r="D171" t="s">
        <v>284</v>
      </c>
      <c r="E171" t="s">
        <v>285</v>
      </c>
      <c r="F171" t="s">
        <v>78</v>
      </c>
      <c r="G171" t="s">
        <v>79</v>
      </c>
      <c r="H171" s="1">
        <v>45881</v>
      </c>
      <c r="I171">
        <v>15</v>
      </c>
      <c r="J171">
        <v>139.22</v>
      </c>
      <c r="K171">
        <v>2088.3000000000002</v>
      </c>
      <c r="L171">
        <v>0.05</v>
      </c>
      <c r="M171">
        <v>0.02</v>
      </c>
    </row>
    <row r="172" spans="1:13">
      <c r="A172" t="s">
        <v>535</v>
      </c>
      <c r="B172" t="s">
        <v>208</v>
      </c>
      <c r="C172" t="s">
        <v>209</v>
      </c>
      <c r="D172" t="s">
        <v>493</v>
      </c>
      <c r="E172" t="s">
        <v>494</v>
      </c>
      <c r="F172" t="s">
        <v>179</v>
      </c>
      <c r="G172" t="s">
        <v>180</v>
      </c>
      <c r="H172" s="1">
        <v>45883</v>
      </c>
      <c r="I172">
        <v>18</v>
      </c>
      <c r="J172">
        <v>125.42</v>
      </c>
      <c r="K172">
        <v>2257.56</v>
      </c>
      <c r="L172">
        <v>0.1</v>
      </c>
      <c r="M172">
        <v>0.02</v>
      </c>
    </row>
    <row r="173" spans="1:13">
      <c r="A173" t="s">
        <v>536</v>
      </c>
      <c r="B173" t="s">
        <v>135</v>
      </c>
      <c r="C173" t="s">
        <v>136</v>
      </c>
      <c r="D173" t="s">
        <v>493</v>
      </c>
      <c r="E173" t="s">
        <v>494</v>
      </c>
      <c r="F173" t="s">
        <v>107</v>
      </c>
      <c r="G173" t="s">
        <v>108</v>
      </c>
      <c r="H173" s="1">
        <v>45890</v>
      </c>
      <c r="I173">
        <v>14</v>
      </c>
      <c r="J173">
        <v>179.53</v>
      </c>
      <c r="K173">
        <v>2513.42</v>
      </c>
      <c r="L173">
        <v>0.1</v>
      </c>
      <c r="M173">
        <v>0.02</v>
      </c>
    </row>
    <row r="174" spans="1:13">
      <c r="A174" t="s">
        <v>537</v>
      </c>
      <c r="B174" t="s">
        <v>386</v>
      </c>
      <c r="C174" t="s">
        <v>387</v>
      </c>
      <c r="D174" t="s">
        <v>538</v>
      </c>
      <c r="E174" t="s">
        <v>539</v>
      </c>
      <c r="F174" t="s">
        <v>396</v>
      </c>
      <c r="G174" t="s">
        <v>397</v>
      </c>
      <c r="H174" s="1">
        <v>45900</v>
      </c>
      <c r="I174">
        <v>14</v>
      </c>
      <c r="J174">
        <v>194.87</v>
      </c>
      <c r="K174">
        <v>2728.18</v>
      </c>
      <c r="L174">
        <v>0.1</v>
      </c>
      <c r="M174">
        <v>0.02</v>
      </c>
    </row>
    <row r="175" spans="1:13">
      <c r="A175" t="s">
        <v>540</v>
      </c>
      <c r="B175" t="s">
        <v>230</v>
      </c>
      <c r="C175" t="s">
        <v>231</v>
      </c>
      <c r="D175" t="s">
        <v>502</v>
      </c>
      <c r="E175" t="s">
        <v>503</v>
      </c>
      <c r="F175" t="s">
        <v>179</v>
      </c>
      <c r="G175" t="s">
        <v>180</v>
      </c>
      <c r="H175" s="1">
        <v>45884</v>
      </c>
      <c r="I175">
        <v>7</v>
      </c>
      <c r="J175">
        <v>125.42</v>
      </c>
      <c r="K175">
        <v>877.94</v>
      </c>
      <c r="L175">
        <v>0.1</v>
      </c>
      <c r="M175">
        <v>0.02</v>
      </c>
    </row>
    <row r="176" spans="1:13">
      <c r="A176" t="s">
        <v>541</v>
      </c>
      <c r="B176" t="s">
        <v>306</v>
      </c>
      <c r="C176" t="s">
        <v>307</v>
      </c>
      <c r="D176" t="s">
        <v>542</v>
      </c>
      <c r="E176" t="s">
        <v>543</v>
      </c>
      <c r="F176" t="s">
        <v>234</v>
      </c>
      <c r="G176" t="s">
        <v>235</v>
      </c>
      <c r="H176" s="1">
        <v>45891</v>
      </c>
      <c r="I176">
        <v>4</v>
      </c>
      <c r="J176">
        <v>37.18</v>
      </c>
      <c r="K176">
        <v>148.72</v>
      </c>
      <c r="L176">
        <v>0</v>
      </c>
      <c r="M176">
        <v>0.02</v>
      </c>
    </row>
    <row r="177" spans="1:13">
      <c r="A177" t="s">
        <v>544</v>
      </c>
      <c r="B177" t="s">
        <v>103</v>
      </c>
      <c r="C177" t="s">
        <v>104</v>
      </c>
      <c r="D177" t="s">
        <v>545</v>
      </c>
      <c r="E177" t="s">
        <v>546</v>
      </c>
      <c r="F177" t="s">
        <v>326</v>
      </c>
      <c r="G177" t="s">
        <v>327</v>
      </c>
      <c r="H177" s="1">
        <v>45881</v>
      </c>
      <c r="I177">
        <v>21</v>
      </c>
      <c r="J177">
        <v>63.32</v>
      </c>
      <c r="K177">
        <v>1329.72</v>
      </c>
      <c r="L177">
        <v>0</v>
      </c>
      <c r="M177">
        <v>0.02</v>
      </c>
    </row>
    <row r="178" spans="1:13">
      <c r="A178" t="s">
        <v>547</v>
      </c>
      <c r="B178" t="s">
        <v>14</v>
      </c>
      <c r="C178" t="s">
        <v>15</v>
      </c>
      <c r="D178" t="s">
        <v>548</v>
      </c>
      <c r="E178" t="s">
        <v>549</v>
      </c>
      <c r="F178" t="s">
        <v>18</v>
      </c>
      <c r="G178" t="s">
        <v>19</v>
      </c>
      <c r="H178" s="1">
        <v>45900</v>
      </c>
      <c r="I178">
        <v>4</v>
      </c>
      <c r="J178">
        <v>52.65</v>
      </c>
      <c r="K178">
        <v>210.6</v>
      </c>
      <c r="L178">
        <v>0.05</v>
      </c>
      <c r="M178">
        <v>0.02</v>
      </c>
    </row>
    <row r="179" spans="1:13">
      <c r="A179" t="s">
        <v>550</v>
      </c>
      <c r="B179" t="s">
        <v>47</v>
      </c>
      <c r="C179" t="s">
        <v>48</v>
      </c>
      <c r="D179" t="s">
        <v>525</v>
      </c>
      <c r="E179" t="s">
        <v>526</v>
      </c>
      <c r="F179" t="s">
        <v>25</v>
      </c>
      <c r="G179" t="s">
        <v>26</v>
      </c>
      <c r="H179" s="1">
        <v>45876</v>
      </c>
      <c r="I179">
        <v>22</v>
      </c>
      <c r="J179">
        <v>120.83</v>
      </c>
      <c r="K179">
        <v>2658.26</v>
      </c>
      <c r="L179">
        <v>0.1</v>
      </c>
      <c r="M179">
        <v>0.02</v>
      </c>
    </row>
    <row r="180" spans="1:13">
      <c r="A180" t="s">
        <v>551</v>
      </c>
      <c r="B180" t="s">
        <v>159</v>
      </c>
      <c r="C180" t="s">
        <v>160</v>
      </c>
      <c r="D180" t="s">
        <v>52</v>
      </c>
      <c r="E180" t="s">
        <v>53</v>
      </c>
      <c r="F180" t="s">
        <v>100</v>
      </c>
      <c r="G180" t="s">
        <v>101</v>
      </c>
      <c r="H180" s="1">
        <v>45871</v>
      </c>
      <c r="I180">
        <v>1</v>
      </c>
      <c r="J180">
        <v>181.7</v>
      </c>
      <c r="K180">
        <v>181.7</v>
      </c>
      <c r="L180">
        <v>0.1</v>
      </c>
      <c r="M180">
        <v>0.02</v>
      </c>
    </row>
    <row r="181" spans="1:13">
      <c r="A181" t="s">
        <v>552</v>
      </c>
      <c r="B181" t="s">
        <v>246</v>
      </c>
      <c r="C181" t="s">
        <v>247</v>
      </c>
      <c r="D181" t="s">
        <v>553</v>
      </c>
      <c r="E181" t="s">
        <v>554</v>
      </c>
      <c r="F181" t="s">
        <v>18</v>
      </c>
      <c r="G181" t="s">
        <v>19</v>
      </c>
      <c r="H181" s="1">
        <v>45895</v>
      </c>
      <c r="I181">
        <v>5</v>
      </c>
      <c r="J181">
        <v>52.65</v>
      </c>
      <c r="K181">
        <v>263.25</v>
      </c>
      <c r="L181">
        <v>0.05</v>
      </c>
      <c r="M181">
        <v>0.02</v>
      </c>
    </row>
    <row r="182" spans="1:13">
      <c r="A182" t="s">
        <v>555</v>
      </c>
      <c r="B182" t="s">
        <v>135</v>
      </c>
      <c r="C182" t="s">
        <v>136</v>
      </c>
      <c r="D182" t="s">
        <v>88</v>
      </c>
      <c r="E182" t="s">
        <v>89</v>
      </c>
      <c r="F182" t="s">
        <v>196</v>
      </c>
      <c r="G182" t="s">
        <v>197</v>
      </c>
      <c r="H182" s="1">
        <v>45887</v>
      </c>
      <c r="I182">
        <v>25</v>
      </c>
      <c r="J182">
        <v>77.5</v>
      </c>
      <c r="K182">
        <v>1937.5</v>
      </c>
      <c r="L182">
        <v>0.05</v>
      </c>
      <c r="M182">
        <v>0.02</v>
      </c>
    </row>
    <row r="183" spans="1:13">
      <c r="A183" t="s">
        <v>556</v>
      </c>
      <c r="B183" t="s">
        <v>254</v>
      </c>
      <c r="C183" t="s">
        <v>255</v>
      </c>
      <c r="D183" t="s">
        <v>557</v>
      </c>
      <c r="E183" t="s">
        <v>558</v>
      </c>
      <c r="F183" t="s">
        <v>59</v>
      </c>
      <c r="G183" t="s">
        <v>60</v>
      </c>
      <c r="H183" s="1">
        <v>45880</v>
      </c>
      <c r="I183">
        <v>8</v>
      </c>
      <c r="J183">
        <v>71.86</v>
      </c>
      <c r="K183">
        <v>574.88</v>
      </c>
      <c r="L183">
        <v>0.05</v>
      </c>
      <c r="M183">
        <v>0.02</v>
      </c>
    </row>
    <row r="184" spans="1:13">
      <c r="A184" t="s">
        <v>559</v>
      </c>
      <c r="B184" t="s">
        <v>93</v>
      </c>
      <c r="C184" t="s">
        <v>94</v>
      </c>
      <c r="D184" t="s">
        <v>470</v>
      </c>
      <c r="E184" t="s">
        <v>471</v>
      </c>
      <c r="F184" t="s">
        <v>174</v>
      </c>
      <c r="G184" t="s">
        <v>175</v>
      </c>
      <c r="H184" s="1">
        <v>45870</v>
      </c>
      <c r="I184">
        <v>20</v>
      </c>
      <c r="J184">
        <v>183.4</v>
      </c>
      <c r="K184">
        <v>3668</v>
      </c>
      <c r="L184">
        <v>0.1</v>
      </c>
      <c r="M184">
        <v>0.02</v>
      </c>
    </row>
    <row r="185" spans="1:13">
      <c r="A185" t="s">
        <v>560</v>
      </c>
      <c r="B185" t="s">
        <v>230</v>
      </c>
      <c r="C185" t="s">
        <v>231</v>
      </c>
      <c r="D185" t="s">
        <v>561</v>
      </c>
      <c r="E185" t="s">
        <v>562</v>
      </c>
      <c r="F185" t="s">
        <v>275</v>
      </c>
      <c r="G185" t="s">
        <v>276</v>
      </c>
      <c r="H185" s="1">
        <v>45887</v>
      </c>
      <c r="I185">
        <v>5</v>
      </c>
      <c r="J185">
        <v>44.71</v>
      </c>
      <c r="K185">
        <v>223.55</v>
      </c>
      <c r="L185">
        <v>0</v>
      </c>
      <c r="M185">
        <v>0.02</v>
      </c>
    </row>
    <row r="186" spans="1:13">
      <c r="A186" t="s">
        <v>563</v>
      </c>
      <c r="B186" t="s">
        <v>230</v>
      </c>
      <c r="C186" t="s">
        <v>231</v>
      </c>
      <c r="D186" t="s">
        <v>404</v>
      </c>
      <c r="E186" t="s">
        <v>405</v>
      </c>
      <c r="F186" t="s">
        <v>129</v>
      </c>
      <c r="G186" t="s">
        <v>130</v>
      </c>
      <c r="H186" s="1">
        <v>45897</v>
      </c>
      <c r="I186">
        <v>22</v>
      </c>
      <c r="J186">
        <v>92.19</v>
      </c>
      <c r="K186">
        <v>2028.18</v>
      </c>
      <c r="L186">
        <v>0.05</v>
      </c>
      <c r="M186">
        <v>0.02</v>
      </c>
    </row>
    <row r="187" spans="1:13">
      <c r="A187" t="s">
        <v>564</v>
      </c>
      <c r="B187" t="s">
        <v>122</v>
      </c>
      <c r="C187" t="s">
        <v>123</v>
      </c>
      <c r="D187" t="s">
        <v>506</v>
      </c>
      <c r="E187" t="s">
        <v>507</v>
      </c>
      <c r="F187" t="s">
        <v>139</v>
      </c>
      <c r="G187" t="s">
        <v>140</v>
      </c>
      <c r="H187" s="1">
        <v>45888</v>
      </c>
      <c r="I187">
        <v>8</v>
      </c>
      <c r="J187">
        <v>113.94</v>
      </c>
      <c r="K187">
        <v>911.52</v>
      </c>
      <c r="L187">
        <v>0.05</v>
      </c>
      <c r="M187">
        <v>0.02</v>
      </c>
    </row>
    <row r="188" spans="1:13">
      <c r="A188" t="s">
        <v>565</v>
      </c>
      <c r="B188" t="s">
        <v>145</v>
      </c>
      <c r="C188" t="s">
        <v>146</v>
      </c>
      <c r="D188" t="s">
        <v>566</v>
      </c>
      <c r="E188" t="s">
        <v>567</v>
      </c>
      <c r="F188" t="s">
        <v>129</v>
      </c>
      <c r="G188" t="s">
        <v>130</v>
      </c>
      <c r="H188" s="1">
        <v>45874</v>
      </c>
      <c r="I188">
        <v>2</v>
      </c>
      <c r="J188">
        <v>92.19</v>
      </c>
      <c r="K188">
        <v>184.38</v>
      </c>
      <c r="L188">
        <v>0.05</v>
      </c>
      <c r="M188">
        <v>0.02</v>
      </c>
    </row>
    <row r="189" spans="1:13">
      <c r="A189" t="s">
        <v>568</v>
      </c>
      <c r="B189" t="s">
        <v>110</v>
      </c>
      <c r="C189" t="s">
        <v>111</v>
      </c>
      <c r="D189" t="s">
        <v>569</v>
      </c>
      <c r="E189" t="s">
        <v>570</v>
      </c>
      <c r="F189" t="s">
        <v>114</v>
      </c>
      <c r="G189" t="s">
        <v>115</v>
      </c>
      <c r="H189" s="1">
        <v>45872</v>
      </c>
      <c r="I189">
        <v>24</v>
      </c>
      <c r="J189">
        <v>91.13</v>
      </c>
      <c r="K189">
        <v>2187.12</v>
      </c>
      <c r="L189">
        <v>0.1</v>
      </c>
      <c r="M189">
        <v>0.02</v>
      </c>
    </row>
    <row r="190" spans="1:13">
      <c r="A190" t="s">
        <v>571</v>
      </c>
      <c r="B190" t="s">
        <v>55</v>
      </c>
      <c r="C190" t="s">
        <v>56</v>
      </c>
      <c r="D190" t="s">
        <v>572</v>
      </c>
      <c r="E190" t="s">
        <v>573</v>
      </c>
      <c r="F190" t="s">
        <v>174</v>
      </c>
      <c r="G190" t="s">
        <v>175</v>
      </c>
      <c r="H190" s="1">
        <v>45888</v>
      </c>
      <c r="I190">
        <v>17</v>
      </c>
      <c r="J190">
        <v>183.4</v>
      </c>
      <c r="K190">
        <v>3117.8</v>
      </c>
      <c r="L190">
        <v>0.1</v>
      </c>
      <c r="M190">
        <v>0.02</v>
      </c>
    </row>
    <row r="191" spans="1:13">
      <c r="A191" t="s">
        <v>574</v>
      </c>
      <c r="B191" t="s">
        <v>386</v>
      </c>
      <c r="C191" t="s">
        <v>387</v>
      </c>
      <c r="D191" t="s">
        <v>237</v>
      </c>
      <c r="E191" t="s">
        <v>238</v>
      </c>
      <c r="F191" t="s">
        <v>396</v>
      </c>
      <c r="G191" t="s">
        <v>397</v>
      </c>
      <c r="H191" s="1">
        <v>45871</v>
      </c>
      <c r="I191">
        <v>20</v>
      </c>
      <c r="J191">
        <v>194.87</v>
      </c>
      <c r="K191">
        <v>3897.4</v>
      </c>
      <c r="L191">
        <v>0.1</v>
      </c>
      <c r="M191">
        <v>0.02</v>
      </c>
    </row>
    <row r="192" spans="1:13">
      <c r="A192" t="s">
        <v>575</v>
      </c>
      <c r="B192" t="s">
        <v>110</v>
      </c>
      <c r="C192" t="s">
        <v>111</v>
      </c>
      <c r="D192" t="s">
        <v>205</v>
      </c>
      <c r="E192" t="s">
        <v>206</v>
      </c>
      <c r="F192" t="s">
        <v>326</v>
      </c>
      <c r="G192" t="s">
        <v>327</v>
      </c>
      <c r="H192" s="1">
        <v>45886</v>
      </c>
      <c r="I192">
        <v>22</v>
      </c>
      <c r="J192">
        <v>63.32</v>
      </c>
      <c r="K192">
        <v>1393.04</v>
      </c>
      <c r="L192">
        <v>0</v>
      </c>
      <c r="M192">
        <v>0.02</v>
      </c>
    </row>
    <row r="193" spans="1:13">
      <c r="A193" t="s">
        <v>576</v>
      </c>
      <c r="B193" t="s">
        <v>187</v>
      </c>
      <c r="C193" t="s">
        <v>188</v>
      </c>
      <c r="D193" t="s">
        <v>476</v>
      </c>
      <c r="E193" t="s">
        <v>477</v>
      </c>
      <c r="F193" t="s">
        <v>191</v>
      </c>
      <c r="G193" t="s">
        <v>192</v>
      </c>
      <c r="H193" s="1">
        <v>45871</v>
      </c>
      <c r="I193">
        <v>1</v>
      </c>
      <c r="J193">
        <v>144.35</v>
      </c>
      <c r="K193">
        <v>144.35</v>
      </c>
      <c r="L193">
        <v>0.1</v>
      </c>
      <c r="M193">
        <v>0.02</v>
      </c>
    </row>
    <row r="194" spans="1:13">
      <c r="A194" t="s">
        <v>577</v>
      </c>
      <c r="B194" t="s">
        <v>55</v>
      </c>
      <c r="C194" t="s">
        <v>56</v>
      </c>
      <c r="D194" t="s">
        <v>482</v>
      </c>
      <c r="E194" t="s">
        <v>483</v>
      </c>
      <c r="F194" t="s">
        <v>215</v>
      </c>
      <c r="G194" t="s">
        <v>216</v>
      </c>
      <c r="H194" s="1">
        <v>45873</v>
      </c>
      <c r="I194">
        <v>22</v>
      </c>
      <c r="J194">
        <v>176.7</v>
      </c>
      <c r="K194">
        <v>3887.4</v>
      </c>
      <c r="L194">
        <v>0.1</v>
      </c>
      <c r="M194">
        <v>0.02</v>
      </c>
    </row>
    <row r="195" spans="1:13">
      <c r="A195" t="s">
        <v>578</v>
      </c>
      <c r="B195" t="s">
        <v>55</v>
      </c>
      <c r="C195" t="s">
        <v>56</v>
      </c>
      <c r="D195" t="s">
        <v>579</v>
      </c>
      <c r="E195" t="s">
        <v>580</v>
      </c>
      <c r="F195" t="s">
        <v>326</v>
      </c>
      <c r="G195" t="s">
        <v>327</v>
      </c>
      <c r="H195" s="1">
        <v>45898</v>
      </c>
      <c r="I195">
        <v>3</v>
      </c>
      <c r="J195">
        <v>63.32</v>
      </c>
      <c r="K195">
        <v>189.96</v>
      </c>
      <c r="L195">
        <v>0</v>
      </c>
      <c r="M195">
        <v>0.02</v>
      </c>
    </row>
    <row r="196" spans="1:13">
      <c r="A196" t="s">
        <v>581</v>
      </c>
      <c r="B196" t="s">
        <v>423</v>
      </c>
      <c r="C196" t="s">
        <v>424</v>
      </c>
      <c r="D196" t="s">
        <v>232</v>
      </c>
      <c r="E196" t="s">
        <v>233</v>
      </c>
      <c r="F196" t="s">
        <v>166</v>
      </c>
      <c r="G196" t="s">
        <v>167</v>
      </c>
      <c r="H196" s="1">
        <v>45874</v>
      </c>
      <c r="I196">
        <v>3</v>
      </c>
      <c r="J196">
        <v>176.86</v>
      </c>
      <c r="K196">
        <v>530.58000000000004</v>
      </c>
      <c r="L196">
        <v>0.1</v>
      </c>
      <c r="M196">
        <v>0.02</v>
      </c>
    </row>
    <row r="197" spans="1:13">
      <c r="A197" t="s">
        <v>582</v>
      </c>
      <c r="B197" t="s">
        <v>230</v>
      </c>
      <c r="C197" t="s">
        <v>231</v>
      </c>
      <c r="D197" t="s">
        <v>132</v>
      </c>
      <c r="E197" t="s">
        <v>133</v>
      </c>
      <c r="F197" t="s">
        <v>166</v>
      </c>
      <c r="G197" t="s">
        <v>167</v>
      </c>
      <c r="H197" s="1">
        <v>45892</v>
      </c>
      <c r="I197">
        <v>18</v>
      </c>
      <c r="J197">
        <v>176.86</v>
      </c>
      <c r="K197">
        <v>3183.48</v>
      </c>
      <c r="L197">
        <v>0.1</v>
      </c>
      <c r="M197">
        <v>0.02</v>
      </c>
    </row>
    <row r="198" spans="1:13">
      <c r="A198" t="s">
        <v>583</v>
      </c>
      <c r="B198" t="s">
        <v>145</v>
      </c>
      <c r="C198" t="s">
        <v>146</v>
      </c>
      <c r="D198" t="s">
        <v>150</v>
      </c>
      <c r="E198" t="s">
        <v>151</v>
      </c>
      <c r="F198" t="s">
        <v>275</v>
      </c>
      <c r="G198" t="s">
        <v>276</v>
      </c>
      <c r="H198" s="1">
        <v>45879</v>
      </c>
      <c r="I198">
        <v>17</v>
      </c>
      <c r="J198">
        <v>44.71</v>
      </c>
      <c r="K198">
        <v>760.07</v>
      </c>
      <c r="L198">
        <v>0</v>
      </c>
      <c r="M198">
        <v>0.02</v>
      </c>
    </row>
    <row r="199" spans="1:13">
      <c r="A199" t="s">
        <v>584</v>
      </c>
      <c r="B199" t="s">
        <v>306</v>
      </c>
      <c r="C199" t="s">
        <v>307</v>
      </c>
      <c r="D199" t="s">
        <v>585</v>
      </c>
      <c r="E199" t="s">
        <v>586</v>
      </c>
      <c r="F199" t="s">
        <v>166</v>
      </c>
      <c r="G199" t="s">
        <v>167</v>
      </c>
      <c r="H199" s="1">
        <v>45895</v>
      </c>
      <c r="I199">
        <v>4</v>
      </c>
      <c r="J199">
        <v>176.86</v>
      </c>
      <c r="K199">
        <v>707.44</v>
      </c>
      <c r="L199">
        <v>0.1</v>
      </c>
      <c r="M199">
        <v>0.02</v>
      </c>
    </row>
    <row r="200" spans="1:13">
      <c r="A200" t="s">
        <v>587</v>
      </c>
      <c r="B200" t="s">
        <v>62</v>
      </c>
      <c r="C200" t="s">
        <v>63</v>
      </c>
      <c r="D200" t="s">
        <v>408</v>
      </c>
      <c r="E200" t="s">
        <v>409</v>
      </c>
      <c r="F200" t="s">
        <v>234</v>
      </c>
      <c r="G200" t="s">
        <v>235</v>
      </c>
      <c r="H200" s="1">
        <v>45898</v>
      </c>
      <c r="I200">
        <v>21</v>
      </c>
      <c r="J200">
        <v>37.18</v>
      </c>
      <c r="K200">
        <v>780.78</v>
      </c>
      <c r="L200">
        <v>0</v>
      </c>
      <c r="M200">
        <v>0.02</v>
      </c>
    </row>
    <row r="201" spans="1:13">
      <c r="A201" t="s">
        <v>588</v>
      </c>
      <c r="B201" t="s">
        <v>93</v>
      </c>
      <c r="C201" t="s">
        <v>94</v>
      </c>
      <c r="D201" t="s">
        <v>429</v>
      </c>
      <c r="E201" t="s">
        <v>430</v>
      </c>
      <c r="F201" t="s">
        <v>107</v>
      </c>
      <c r="G201" t="s">
        <v>108</v>
      </c>
      <c r="H201" s="1">
        <v>45883</v>
      </c>
      <c r="I201">
        <v>7</v>
      </c>
      <c r="J201">
        <v>179.53</v>
      </c>
      <c r="K201">
        <v>1256.71</v>
      </c>
      <c r="L201">
        <v>0.1</v>
      </c>
      <c r="M201">
        <v>0.02</v>
      </c>
    </row>
    <row r="202" spans="1:13">
      <c r="A202" t="s">
        <v>589</v>
      </c>
      <c r="B202" t="s">
        <v>306</v>
      </c>
      <c r="C202" t="s">
        <v>307</v>
      </c>
      <c r="D202" t="s">
        <v>462</v>
      </c>
      <c r="E202" t="s">
        <v>463</v>
      </c>
      <c r="F202" t="s">
        <v>215</v>
      </c>
      <c r="G202" t="s">
        <v>216</v>
      </c>
      <c r="H202" s="1">
        <v>45882</v>
      </c>
      <c r="I202">
        <v>15</v>
      </c>
      <c r="J202">
        <v>176.7</v>
      </c>
      <c r="K202">
        <v>2650.5</v>
      </c>
      <c r="L202">
        <v>0.1</v>
      </c>
      <c r="M202">
        <v>0.02</v>
      </c>
    </row>
    <row r="203" spans="1:13">
      <c r="A203" t="s">
        <v>590</v>
      </c>
      <c r="B203" t="s">
        <v>81</v>
      </c>
      <c r="C203" t="s">
        <v>82</v>
      </c>
      <c r="D203" t="s">
        <v>591</v>
      </c>
      <c r="E203" t="s">
        <v>592</v>
      </c>
      <c r="F203" t="s">
        <v>71</v>
      </c>
      <c r="G203" t="s">
        <v>72</v>
      </c>
      <c r="H203" s="1">
        <v>45880</v>
      </c>
      <c r="I203">
        <v>14</v>
      </c>
      <c r="J203">
        <v>123.65</v>
      </c>
      <c r="K203">
        <v>1731.1</v>
      </c>
      <c r="L203">
        <v>0.05</v>
      </c>
      <c r="M203">
        <v>0.02</v>
      </c>
    </row>
    <row r="204" spans="1:13">
      <c r="A204" t="s">
        <v>593</v>
      </c>
      <c r="B204" t="s">
        <v>208</v>
      </c>
      <c r="C204" t="s">
        <v>209</v>
      </c>
      <c r="D204" t="s">
        <v>172</v>
      </c>
      <c r="E204" t="s">
        <v>173</v>
      </c>
      <c r="F204" t="s">
        <v>240</v>
      </c>
      <c r="G204" t="s">
        <v>241</v>
      </c>
      <c r="H204" s="1">
        <v>45891</v>
      </c>
      <c r="I204">
        <v>5</v>
      </c>
      <c r="J204">
        <v>130.94</v>
      </c>
      <c r="K204">
        <v>654.70000000000005</v>
      </c>
      <c r="L204">
        <v>0.05</v>
      </c>
      <c r="M204">
        <v>0.02</v>
      </c>
    </row>
    <row r="205" spans="1:13">
      <c r="A205" t="s">
        <v>594</v>
      </c>
      <c r="B205" t="s">
        <v>42</v>
      </c>
      <c r="C205" t="s">
        <v>43</v>
      </c>
      <c r="D205" t="s">
        <v>49</v>
      </c>
      <c r="E205" t="s">
        <v>50</v>
      </c>
      <c r="F205" t="s">
        <v>196</v>
      </c>
      <c r="G205" t="s">
        <v>197</v>
      </c>
      <c r="H205" s="1">
        <v>45872</v>
      </c>
      <c r="I205">
        <v>3</v>
      </c>
      <c r="J205">
        <v>77.5</v>
      </c>
      <c r="K205">
        <v>232.5</v>
      </c>
      <c r="L205">
        <v>0.05</v>
      </c>
      <c r="M205">
        <v>0.02</v>
      </c>
    </row>
    <row r="206" spans="1:13">
      <c r="A206" t="s">
        <v>595</v>
      </c>
      <c r="B206" t="s">
        <v>81</v>
      </c>
      <c r="C206" t="s">
        <v>82</v>
      </c>
      <c r="D206" t="s">
        <v>596</v>
      </c>
      <c r="E206" t="s">
        <v>597</v>
      </c>
      <c r="F206" t="s">
        <v>107</v>
      </c>
      <c r="G206" t="s">
        <v>108</v>
      </c>
      <c r="H206" s="1">
        <v>45895</v>
      </c>
      <c r="I206">
        <v>12</v>
      </c>
      <c r="J206">
        <v>179.53</v>
      </c>
      <c r="K206">
        <v>2154.36</v>
      </c>
      <c r="L206">
        <v>0.1</v>
      </c>
      <c r="M206">
        <v>0.02</v>
      </c>
    </row>
    <row r="207" spans="1:13">
      <c r="A207" t="s">
        <v>598</v>
      </c>
      <c r="B207" t="s">
        <v>21</v>
      </c>
      <c r="C207" t="s">
        <v>22</v>
      </c>
      <c r="D207" t="s">
        <v>16</v>
      </c>
      <c r="E207" t="s">
        <v>17</v>
      </c>
      <c r="F207" t="s">
        <v>196</v>
      </c>
      <c r="G207" t="s">
        <v>197</v>
      </c>
      <c r="H207" s="1">
        <v>45887</v>
      </c>
      <c r="I207">
        <v>18</v>
      </c>
      <c r="J207">
        <v>77.5</v>
      </c>
      <c r="K207">
        <v>1395</v>
      </c>
      <c r="L207">
        <v>0.05</v>
      </c>
      <c r="M207">
        <v>0.02</v>
      </c>
    </row>
    <row r="208" spans="1:13">
      <c r="A208" t="s">
        <v>599</v>
      </c>
      <c r="B208" t="s">
        <v>145</v>
      </c>
      <c r="C208" t="s">
        <v>146</v>
      </c>
      <c r="D208" t="s">
        <v>169</v>
      </c>
      <c r="E208" t="s">
        <v>170</v>
      </c>
      <c r="F208" t="s">
        <v>78</v>
      </c>
      <c r="G208" t="s">
        <v>79</v>
      </c>
      <c r="H208" s="1">
        <v>45897</v>
      </c>
      <c r="I208">
        <v>12</v>
      </c>
      <c r="J208">
        <v>139.22</v>
      </c>
      <c r="K208">
        <v>1670.64</v>
      </c>
      <c r="L208">
        <v>0.05</v>
      </c>
      <c r="M208">
        <v>0.02</v>
      </c>
    </row>
    <row r="209" spans="1:13">
      <c r="A209" t="s">
        <v>600</v>
      </c>
      <c r="B209" t="s">
        <v>208</v>
      </c>
      <c r="C209" t="s">
        <v>209</v>
      </c>
      <c r="D209" t="s">
        <v>601</v>
      </c>
      <c r="E209" t="s">
        <v>602</v>
      </c>
      <c r="F209" t="s">
        <v>215</v>
      </c>
      <c r="G209" t="s">
        <v>216</v>
      </c>
      <c r="H209" s="1">
        <v>45871</v>
      </c>
      <c r="I209">
        <v>24</v>
      </c>
      <c r="J209">
        <v>176.7</v>
      </c>
      <c r="K209">
        <v>4240.8</v>
      </c>
      <c r="L209">
        <v>0.1</v>
      </c>
      <c r="M209">
        <v>0.02</v>
      </c>
    </row>
    <row r="210" spans="1:13">
      <c r="A210" t="s">
        <v>603</v>
      </c>
      <c r="B210" t="s">
        <v>187</v>
      </c>
      <c r="C210" t="s">
        <v>188</v>
      </c>
      <c r="D210" t="s">
        <v>420</v>
      </c>
      <c r="E210" t="s">
        <v>421</v>
      </c>
      <c r="F210" t="s">
        <v>293</v>
      </c>
      <c r="G210" t="s">
        <v>294</v>
      </c>
      <c r="H210" s="1">
        <v>45888</v>
      </c>
      <c r="I210">
        <v>4</v>
      </c>
      <c r="J210">
        <v>114.99</v>
      </c>
      <c r="K210">
        <v>459.96</v>
      </c>
      <c r="L210">
        <v>0.05</v>
      </c>
      <c r="M210">
        <v>0.02</v>
      </c>
    </row>
    <row r="211" spans="1:13">
      <c r="A211" t="s">
        <v>604</v>
      </c>
      <c r="B211" t="s">
        <v>414</v>
      </c>
      <c r="C211" t="s">
        <v>415</v>
      </c>
      <c r="D211" t="s">
        <v>147</v>
      </c>
      <c r="E211" t="s">
        <v>148</v>
      </c>
      <c r="F211" t="s">
        <v>78</v>
      </c>
      <c r="G211" t="s">
        <v>79</v>
      </c>
      <c r="H211" s="1">
        <v>45877</v>
      </c>
      <c r="I211">
        <v>16</v>
      </c>
      <c r="J211">
        <v>139.22</v>
      </c>
      <c r="K211">
        <v>2227.52</v>
      </c>
      <c r="L211">
        <v>0.05</v>
      </c>
      <c r="M211">
        <v>0.02</v>
      </c>
    </row>
    <row r="212" spans="1:13">
      <c r="A212" t="s">
        <v>605</v>
      </c>
      <c r="B212" t="s">
        <v>47</v>
      </c>
      <c r="C212" t="s">
        <v>48</v>
      </c>
      <c r="D212" t="s">
        <v>485</v>
      </c>
      <c r="E212" t="s">
        <v>486</v>
      </c>
      <c r="F212" t="s">
        <v>85</v>
      </c>
      <c r="G212" t="s">
        <v>86</v>
      </c>
      <c r="H212" s="1">
        <v>45881</v>
      </c>
      <c r="I212">
        <v>18</v>
      </c>
      <c r="J212">
        <v>72.040000000000006</v>
      </c>
      <c r="K212">
        <v>1296.72</v>
      </c>
      <c r="L212">
        <v>0.05</v>
      </c>
      <c r="M212">
        <v>0.02</v>
      </c>
    </row>
    <row r="213" spans="1:13">
      <c r="A213" t="s">
        <v>606</v>
      </c>
      <c r="B213" t="s">
        <v>386</v>
      </c>
      <c r="C213" t="s">
        <v>387</v>
      </c>
      <c r="D213" t="s">
        <v>98</v>
      </c>
      <c r="E213" t="s">
        <v>99</v>
      </c>
      <c r="F213" t="s">
        <v>18</v>
      </c>
      <c r="G213" t="s">
        <v>19</v>
      </c>
      <c r="H213" s="1">
        <v>45895</v>
      </c>
      <c r="I213">
        <v>8</v>
      </c>
      <c r="J213">
        <v>52.65</v>
      </c>
      <c r="K213">
        <v>421.2</v>
      </c>
      <c r="L213">
        <v>0.05</v>
      </c>
      <c r="M213">
        <v>0.02</v>
      </c>
    </row>
    <row r="214" spans="1:13">
      <c r="A214" t="s">
        <v>607</v>
      </c>
      <c r="B214" t="s">
        <v>81</v>
      </c>
      <c r="C214" t="s">
        <v>82</v>
      </c>
      <c r="D214" t="s">
        <v>482</v>
      </c>
      <c r="E214" t="s">
        <v>483</v>
      </c>
      <c r="F214" t="s">
        <v>100</v>
      </c>
      <c r="G214" t="s">
        <v>101</v>
      </c>
      <c r="H214" s="1">
        <v>45896</v>
      </c>
      <c r="I214">
        <v>25</v>
      </c>
      <c r="J214">
        <v>181.7</v>
      </c>
      <c r="K214">
        <v>4542.5</v>
      </c>
      <c r="L214">
        <v>0.1</v>
      </c>
      <c r="M214">
        <v>0.02</v>
      </c>
    </row>
    <row r="215" spans="1:13">
      <c r="A215" t="s">
        <v>608</v>
      </c>
      <c r="B215" t="s">
        <v>28</v>
      </c>
      <c r="C215" t="s">
        <v>29</v>
      </c>
      <c r="D215" t="s">
        <v>609</v>
      </c>
      <c r="E215" t="s">
        <v>610</v>
      </c>
      <c r="F215" t="s">
        <v>191</v>
      </c>
      <c r="G215" t="s">
        <v>192</v>
      </c>
      <c r="H215" s="1">
        <v>45870</v>
      </c>
      <c r="I215">
        <v>18</v>
      </c>
      <c r="J215">
        <v>144.35</v>
      </c>
      <c r="K215">
        <v>2598.3000000000002</v>
      </c>
      <c r="L215">
        <v>0.1</v>
      </c>
      <c r="M215">
        <v>0.02</v>
      </c>
    </row>
    <row r="216" spans="1:13">
      <c r="A216" t="s">
        <v>611</v>
      </c>
      <c r="B216" t="s">
        <v>28</v>
      </c>
      <c r="C216" t="s">
        <v>29</v>
      </c>
      <c r="D216" t="s">
        <v>391</v>
      </c>
      <c r="E216" t="s">
        <v>392</v>
      </c>
      <c r="F216" t="s">
        <v>90</v>
      </c>
      <c r="G216" t="s">
        <v>91</v>
      </c>
      <c r="H216" s="1">
        <v>45870</v>
      </c>
      <c r="I216">
        <v>9</v>
      </c>
      <c r="J216">
        <v>50.51</v>
      </c>
      <c r="K216">
        <v>454.59</v>
      </c>
      <c r="L216">
        <v>0</v>
      </c>
      <c r="M216">
        <v>0.02</v>
      </c>
    </row>
    <row r="217" spans="1:13">
      <c r="A217" t="s">
        <v>612</v>
      </c>
      <c r="B217" t="s">
        <v>182</v>
      </c>
      <c r="C217" t="s">
        <v>183</v>
      </c>
      <c r="D217" t="s">
        <v>224</v>
      </c>
      <c r="E217" t="s">
        <v>225</v>
      </c>
      <c r="F217" t="s">
        <v>179</v>
      </c>
      <c r="G217" t="s">
        <v>180</v>
      </c>
      <c r="H217" s="1">
        <v>45899</v>
      </c>
      <c r="I217">
        <v>10</v>
      </c>
      <c r="J217">
        <v>125.42</v>
      </c>
      <c r="K217">
        <v>1254.2</v>
      </c>
      <c r="L217">
        <v>0.1</v>
      </c>
      <c r="M217">
        <v>0.02</v>
      </c>
    </row>
    <row r="218" spans="1:13">
      <c r="A218" t="s">
        <v>613</v>
      </c>
      <c r="B218" t="s">
        <v>145</v>
      </c>
      <c r="C218" t="s">
        <v>146</v>
      </c>
      <c r="D218" t="s">
        <v>156</v>
      </c>
      <c r="E218" t="s">
        <v>157</v>
      </c>
      <c r="F218" t="s">
        <v>139</v>
      </c>
      <c r="G218" t="s">
        <v>140</v>
      </c>
      <c r="H218" s="1">
        <v>45888</v>
      </c>
      <c r="I218">
        <v>5</v>
      </c>
      <c r="J218">
        <v>113.94</v>
      </c>
      <c r="K218">
        <v>569.70000000000005</v>
      </c>
      <c r="L218">
        <v>0.05</v>
      </c>
      <c r="M218">
        <v>0.02</v>
      </c>
    </row>
    <row r="219" spans="1:13">
      <c r="A219" t="s">
        <v>614</v>
      </c>
      <c r="B219" t="s">
        <v>208</v>
      </c>
      <c r="C219" t="s">
        <v>209</v>
      </c>
      <c r="D219" t="s">
        <v>615</v>
      </c>
      <c r="E219" t="s">
        <v>616</v>
      </c>
      <c r="F219" t="s">
        <v>196</v>
      </c>
      <c r="G219" t="s">
        <v>197</v>
      </c>
      <c r="H219" s="1">
        <v>45890</v>
      </c>
      <c r="I219">
        <v>24</v>
      </c>
      <c r="J219">
        <v>77.5</v>
      </c>
      <c r="K219">
        <v>1860</v>
      </c>
      <c r="L219">
        <v>0.05</v>
      </c>
      <c r="M219">
        <v>0.02</v>
      </c>
    </row>
    <row r="220" spans="1:13">
      <c r="A220" t="s">
        <v>617</v>
      </c>
      <c r="B220" t="s">
        <v>122</v>
      </c>
      <c r="C220" t="s">
        <v>123</v>
      </c>
      <c r="D220" t="s">
        <v>618</v>
      </c>
      <c r="E220" t="s">
        <v>619</v>
      </c>
      <c r="F220" t="s">
        <v>107</v>
      </c>
      <c r="G220" t="s">
        <v>108</v>
      </c>
      <c r="H220" s="1">
        <v>45882</v>
      </c>
      <c r="I220">
        <v>7</v>
      </c>
      <c r="J220">
        <v>179.53</v>
      </c>
      <c r="K220">
        <v>1256.71</v>
      </c>
      <c r="L220">
        <v>0.1</v>
      </c>
      <c r="M220">
        <v>0.02</v>
      </c>
    </row>
    <row r="221" spans="1:13">
      <c r="A221" t="s">
        <v>620</v>
      </c>
      <c r="B221" t="s">
        <v>81</v>
      </c>
      <c r="C221" t="s">
        <v>82</v>
      </c>
      <c r="D221" t="s">
        <v>343</v>
      </c>
      <c r="E221" t="s">
        <v>344</v>
      </c>
      <c r="F221" t="s">
        <v>85</v>
      </c>
      <c r="G221" t="s">
        <v>86</v>
      </c>
      <c r="H221" s="1">
        <v>45879</v>
      </c>
      <c r="I221">
        <v>12</v>
      </c>
      <c r="J221">
        <v>72.040000000000006</v>
      </c>
      <c r="K221">
        <v>864.48</v>
      </c>
      <c r="L221">
        <v>0.05</v>
      </c>
      <c r="M221">
        <v>0.02</v>
      </c>
    </row>
    <row r="222" spans="1:13">
      <c r="A222" t="s">
        <v>621</v>
      </c>
      <c r="B222" t="s">
        <v>110</v>
      </c>
      <c r="C222" t="s">
        <v>111</v>
      </c>
      <c r="D222" t="s">
        <v>243</v>
      </c>
      <c r="E222" t="s">
        <v>244</v>
      </c>
      <c r="F222" t="s">
        <v>174</v>
      </c>
      <c r="G222" t="s">
        <v>175</v>
      </c>
      <c r="H222" s="1">
        <v>45889</v>
      </c>
      <c r="I222">
        <v>19</v>
      </c>
      <c r="J222">
        <v>183.4</v>
      </c>
      <c r="K222">
        <v>3484.6</v>
      </c>
      <c r="L222">
        <v>0.1</v>
      </c>
      <c r="M222">
        <v>0.02</v>
      </c>
    </row>
    <row r="223" spans="1:13">
      <c r="A223" t="s">
        <v>622</v>
      </c>
      <c r="B223" t="s">
        <v>423</v>
      </c>
      <c r="C223" t="s">
        <v>424</v>
      </c>
      <c r="D223" t="s">
        <v>299</v>
      </c>
      <c r="E223" t="s">
        <v>300</v>
      </c>
      <c r="F223" t="s">
        <v>78</v>
      </c>
      <c r="G223" t="s">
        <v>79</v>
      </c>
      <c r="H223" s="1">
        <v>45889</v>
      </c>
      <c r="I223">
        <v>25</v>
      </c>
      <c r="J223">
        <v>139.22</v>
      </c>
      <c r="K223">
        <v>3480.5</v>
      </c>
      <c r="L223">
        <v>0.05</v>
      </c>
      <c r="M223">
        <v>0.02</v>
      </c>
    </row>
    <row r="224" spans="1:13">
      <c r="A224" t="s">
        <v>623</v>
      </c>
      <c r="B224" t="s">
        <v>14</v>
      </c>
      <c r="C224" t="s">
        <v>15</v>
      </c>
      <c r="D224" t="s">
        <v>522</v>
      </c>
      <c r="E224" t="s">
        <v>523</v>
      </c>
      <c r="F224" t="s">
        <v>71</v>
      </c>
      <c r="G224" t="s">
        <v>72</v>
      </c>
      <c r="H224" s="1">
        <v>45891</v>
      </c>
      <c r="I224">
        <v>15</v>
      </c>
      <c r="J224">
        <v>123.65</v>
      </c>
      <c r="K224">
        <v>1854.75</v>
      </c>
      <c r="L224">
        <v>0.05</v>
      </c>
      <c r="M224">
        <v>0.02</v>
      </c>
    </row>
    <row r="225" spans="1:13">
      <c r="A225" t="s">
        <v>624</v>
      </c>
      <c r="B225" t="s">
        <v>81</v>
      </c>
      <c r="C225" t="s">
        <v>82</v>
      </c>
      <c r="D225" t="s">
        <v>119</v>
      </c>
      <c r="E225" t="s">
        <v>120</v>
      </c>
      <c r="F225" t="s">
        <v>166</v>
      </c>
      <c r="G225" t="s">
        <v>167</v>
      </c>
      <c r="H225" s="1">
        <v>45878</v>
      </c>
      <c r="I225">
        <v>14</v>
      </c>
      <c r="J225">
        <v>176.86</v>
      </c>
      <c r="K225">
        <v>2476.04</v>
      </c>
      <c r="L225">
        <v>0.1</v>
      </c>
      <c r="M225">
        <v>0.02</v>
      </c>
    </row>
    <row r="226" spans="1:13">
      <c r="A226" t="s">
        <v>625</v>
      </c>
      <c r="B226" t="s">
        <v>254</v>
      </c>
      <c r="C226" t="s">
        <v>255</v>
      </c>
      <c r="D226" t="s">
        <v>626</v>
      </c>
      <c r="E226" t="s">
        <v>627</v>
      </c>
      <c r="F226" t="s">
        <v>396</v>
      </c>
      <c r="G226" t="s">
        <v>397</v>
      </c>
      <c r="H226" s="1">
        <v>45883</v>
      </c>
      <c r="I226">
        <v>12</v>
      </c>
      <c r="J226">
        <v>194.87</v>
      </c>
      <c r="K226">
        <v>2338.44</v>
      </c>
      <c r="L226">
        <v>0.1</v>
      </c>
      <c r="M226">
        <v>0.02</v>
      </c>
    </row>
    <row r="227" spans="1:13">
      <c r="A227" t="s">
        <v>628</v>
      </c>
      <c r="B227" t="s">
        <v>386</v>
      </c>
      <c r="C227" t="s">
        <v>387</v>
      </c>
      <c r="D227" t="s">
        <v>629</v>
      </c>
      <c r="E227" t="s">
        <v>630</v>
      </c>
      <c r="F227" t="s">
        <v>191</v>
      </c>
      <c r="G227" t="s">
        <v>192</v>
      </c>
      <c r="H227" s="1">
        <v>45885</v>
      </c>
      <c r="I227">
        <v>19</v>
      </c>
      <c r="J227">
        <v>144.35</v>
      </c>
      <c r="K227">
        <v>2742.65</v>
      </c>
      <c r="L227">
        <v>0.1</v>
      </c>
      <c r="M227">
        <v>0.02</v>
      </c>
    </row>
    <row r="228" spans="1:13">
      <c r="A228" t="s">
        <v>631</v>
      </c>
      <c r="B228" t="s">
        <v>414</v>
      </c>
      <c r="C228" t="s">
        <v>415</v>
      </c>
      <c r="D228" t="s">
        <v>632</v>
      </c>
      <c r="E228" t="s">
        <v>633</v>
      </c>
      <c r="F228" t="s">
        <v>293</v>
      </c>
      <c r="G228" t="s">
        <v>294</v>
      </c>
      <c r="H228" s="1">
        <v>45882</v>
      </c>
      <c r="I228">
        <v>8</v>
      </c>
      <c r="J228">
        <v>114.99</v>
      </c>
      <c r="K228">
        <v>919.92</v>
      </c>
      <c r="L228">
        <v>0.05</v>
      </c>
      <c r="M228">
        <v>0.02</v>
      </c>
    </row>
    <row r="229" spans="1:13">
      <c r="A229" t="s">
        <v>634</v>
      </c>
      <c r="B229" t="s">
        <v>28</v>
      </c>
      <c r="C229" t="s">
        <v>29</v>
      </c>
      <c r="D229" t="s">
        <v>635</v>
      </c>
      <c r="E229" t="s">
        <v>636</v>
      </c>
      <c r="F229" t="s">
        <v>139</v>
      </c>
      <c r="G229" t="s">
        <v>140</v>
      </c>
      <c r="H229" s="1">
        <v>45900</v>
      </c>
      <c r="I229">
        <v>10</v>
      </c>
      <c r="J229">
        <v>113.94</v>
      </c>
      <c r="K229">
        <v>1139.4000000000001</v>
      </c>
      <c r="L229">
        <v>0.05</v>
      </c>
      <c r="M229">
        <v>0.02</v>
      </c>
    </row>
    <row r="230" spans="1:13">
      <c r="A230" t="s">
        <v>637</v>
      </c>
      <c r="B230" t="s">
        <v>254</v>
      </c>
      <c r="C230" t="s">
        <v>255</v>
      </c>
      <c r="D230" t="s">
        <v>498</v>
      </c>
      <c r="E230" t="s">
        <v>499</v>
      </c>
      <c r="F230" t="s">
        <v>78</v>
      </c>
      <c r="G230" t="s">
        <v>79</v>
      </c>
      <c r="H230" s="1">
        <v>45879</v>
      </c>
      <c r="I230">
        <v>9</v>
      </c>
      <c r="J230">
        <v>139.22</v>
      </c>
      <c r="K230">
        <v>1252.98</v>
      </c>
      <c r="L230">
        <v>0.05</v>
      </c>
      <c r="M230">
        <v>0.02</v>
      </c>
    </row>
    <row r="231" spans="1:13">
      <c r="A231" t="s">
        <v>638</v>
      </c>
      <c r="B231" t="s">
        <v>145</v>
      </c>
      <c r="C231" t="s">
        <v>146</v>
      </c>
      <c r="D231" t="s">
        <v>281</v>
      </c>
      <c r="E231" t="s">
        <v>282</v>
      </c>
      <c r="F231" t="s">
        <v>139</v>
      </c>
      <c r="G231" t="s">
        <v>140</v>
      </c>
      <c r="H231" s="1">
        <v>45883</v>
      </c>
      <c r="I231">
        <v>24</v>
      </c>
      <c r="J231">
        <v>113.94</v>
      </c>
      <c r="K231">
        <v>2734.56</v>
      </c>
      <c r="L231">
        <v>0.05</v>
      </c>
      <c r="M231">
        <v>0.02</v>
      </c>
    </row>
    <row r="232" spans="1:13">
      <c r="A232" t="s">
        <v>639</v>
      </c>
      <c r="B232" t="s">
        <v>182</v>
      </c>
      <c r="C232" t="s">
        <v>183</v>
      </c>
      <c r="D232" t="s">
        <v>506</v>
      </c>
      <c r="E232" t="s">
        <v>507</v>
      </c>
      <c r="F232" t="s">
        <v>240</v>
      </c>
      <c r="G232" t="s">
        <v>241</v>
      </c>
      <c r="H232" s="1">
        <v>45877</v>
      </c>
      <c r="I232">
        <v>23</v>
      </c>
      <c r="J232">
        <v>130.94</v>
      </c>
      <c r="K232">
        <v>3011.62</v>
      </c>
      <c r="L232">
        <v>0.05</v>
      </c>
      <c r="M232">
        <v>0.02</v>
      </c>
    </row>
    <row r="233" spans="1:13">
      <c r="A233" t="s">
        <v>640</v>
      </c>
      <c r="B233" t="s">
        <v>414</v>
      </c>
      <c r="C233" t="s">
        <v>415</v>
      </c>
      <c r="D233" t="s">
        <v>641</v>
      </c>
      <c r="E233" t="s">
        <v>642</v>
      </c>
      <c r="F233" t="s">
        <v>90</v>
      </c>
      <c r="G233" t="s">
        <v>91</v>
      </c>
      <c r="H233" s="1">
        <v>45872</v>
      </c>
      <c r="I233">
        <v>12</v>
      </c>
      <c r="J233">
        <v>50.51</v>
      </c>
      <c r="K233">
        <v>606.12</v>
      </c>
      <c r="L233">
        <v>0</v>
      </c>
      <c r="M233">
        <v>0.02</v>
      </c>
    </row>
    <row r="234" spans="1:13">
      <c r="A234" t="s">
        <v>643</v>
      </c>
      <c r="B234" t="s">
        <v>74</v>
      </c>
      <c r="C234" t="s">
        <v>75</v>
      </c>
      <c r="D234" t="s">
        <v>332</v>
      </c>
      <c r="E234" t="s">
        <v>333</v>
      </c>
      <c r="F234" t="s">
        <v>196</v>
      </c>
      <c r="G234" t="s">
        <v>197</v>
      </c>
      <c r="H234" s="1">
        <v>45884</v>
      </c>
      <c r="I234">
        <v>1</v>
      </c>
      <c r="J234">
        <v>77.5</v>
      </c>
      <c r="K234">
        <v>77.5</v>
      </c>
      <c r="L234">
        <v>0.05</v>
      </c>
      <c r="M234">
        <v>0.02</v>
      </c>
    </row>
    <row r="235" spans="1:13">
      <c r="A235" t="s">
        <v>644</v>
      </c>
      <c r="B235" t="s">
        <v>42</v>
      </c>
      <c r="C235" t="s">
        <v>43</v>
      </c>
      <c r="D235" t="s">
        <v>645</v>
      </c>
      <c r="E235" t="s">
        <v>646</v>
      </c>
      <c r="F235" t="s">
        <v>302</v>
      </c>
      <c r="G235" t="s">
        <v>303</v>
      </c>
      <c r="H235" s="1">
        <v>45883</v>
      </c>
      <c r="I235">
        <v>19</v>
      </c>
      <c r="J235">
        <v>39.090000000000003</v>
      </c>
      <c r="K235">
        <v>742.71</v>
      </c>
      <c r="L235">
        <v>0</v>
      </c>
      <c r="M235">
        <v>0.02</v>
      </c>
    </row>
    <row r="236" spans="1:13">
      <c r="A236" t="s">
        <v>647</v>
      </c>
      <c r="B236" t="s">
        <v>135</v>
      </c>
      <c r="C236" t="s">
        <v>136</v>
      </c>
      <c r="D236" t="s">
        <v>648</v>
      </c>
      <c r="E236" t="s">
        <v>649</v>
      </c>
      <c r="F236" t="s">
        <v>179</v>
      </c>
      <c r="G236" t="s">
        <v>180</v>
      </c>
      <c r="H236" s="1">
        <v>45879</v>
      </c>
      <c r="I236">
        <v>14</v>
      </c>
      <c r="J236">
        <v>125.42</v>
      </c>
      <c r="K236">
        <v>1755.88</v>
      </c>
      <c r="L236">
        <v>0.1</v>
      </c>
      <c r="M236">
        <v>0.02</v>
      </c>
    </row>
    <row r="237" spans="1:13">
      <c r="A237" t="s">
        <v>650</v>
      </c>
      <c r="B237" t="s">
        <v>386</v>
      </c>
      <c r="C237" t="s">
        <v>387</v>
      </c>
      <c r="D237" t="s">
        <v>648</v>
      </c>
      <c r="E237" t="s">
        <v>649</v>
      </c>
      <c r="F237" t="s">
        <v>139</v>
      </c>
      <c r="G237" t="s">
        <v>140</v>
      </c>
      <c r="H237" s="1">
        <v>45875</v>
      </c>
      <c r="I237">
        <v>11</v>
      </c>
      <c r="J237">
        <v>113.94</v>
      </c>
      <c r="K237">
        <v>1253.3399999999999</v>
      </c>
      <c r="L237">
        <v>0.05</v>
      </c>
      <c r="M237">
        <v>0.02</v>
      </c>
    </row>
    <row r="238" spans="1:13">
      <c r="A238" t="s">
        <v>651</v>
      </c>
      <c r="B238" t="s">
        <v>246</v>
      </c>
      <c r="C238" t="s">
        <v>247</v>
      </c>
      <c r="D238" t="s">
        <v>652</v>
      </c>
      <c r="E238" t="s">
        <v>653</v>
      </c>
      <c r="F238" t="s">
        <v>25</v>
      </c>
      <c r="G238" t="s">
        <v>26</v>
      </c>
      <c r="H238" s="1">
        <v>45899</v>
      </c>
      <c r="I238">
        <v>23</v>
      </c>
      <c r="J238">
        <v>120.83</v>
      </c>
      <c r="K238">
        <v>2779.09</v>
      </c>
      <c r="L238">
        <v>0.1</v>
      </c>
      <c r="M238">
        <v>0.02</v>
      </c>
    </row>
    <row r="239" spans="1:13">
      <c r="A239" t="s">
        <v>654</v>
      </c>
      <c r="B239" t="s">
        <v>103</v>
      </c>
      <c r="C239" t="s">
        <v>104</v>
      </c>
      <c r="D239" t="s">
        <v>655</v>
      </c>
      <c r="E239" t="s">
        <v>656</v>
      </c>
      <c r="F239" t="s">
        <v>215</v>
      </c>
      <c r="G239" t="s">
        <v>216</v>
      </c>
      <c r="H239" s="1">
        <v>45877</v>
      </c>
      <c r="I239">
        <v>4</v>
      </c>
      <c r="J239">
        <v>176.7</v>
      </c>
      <c r="K239">
        <v>706.8</v>
      </c>
      <c r="L239">
        <v>0.1</v>
      </c>
      <c r="M239">
        <v>0.02</v>
      </c>
    </row>
    <row r="240" spans="1:13">
      <c r="A240" t="s">
        <v>657</v>
      </c>
      <c r="B240" t="s">
        <v>81</v>
      </c>
      <c r="C240" t="s">
        <v>82</v>
      </c>
      <c r="D240" t="s">
        <v>557</v>
      </c>
      <c r="E240" t="s">
        <v>558</v>
      </c>
      <c r="F240" t="s">
        <v>215</v>
      </c>
      <c r="G240" t="s">
        <v>216</v>
      </c>
      <c r="H240" s="1">
        <v>45882</v>
      </c>
      <c r="I240">
        <v>3</v>
      </c>
      <c r="J240">
        <v>176.7</v>
      </c>
      <c r="K240">
        <v>530.1</v>
      </c>
      <c r="L240">
        <v>0.1</v>
      </c>
      <c r="M240">
        <v>0.02</v>
      </c>
    </row>
    <row r="241" spans="1:13">
      <c r="A241" t="s">
        <v>658</v>
      </c>
      <c r="B241" t="s">
        <v>47</v>
      </c>
      <c r="C241" t="s">
        <v>48</v>
      </c>
      <c r="D241" t="s">
        <v>184</v>
      </c>
      <c r="E241" t="s">
        <v>185</v>
      </c>
      <c r="F241" t="s">
        <v>107</v>
      </c>
      <c r="G241" t="s">
        <v>108</v>
      </c>
      <c r="H241" s="1">
        <v>45880</v>
      </c>
      <c r="I241">
        <v>8</v>
      </c>
      <c r="J241">
        <v>179.53</v>
      </c>
      <c r="K241">
        <v>1436.24</v>
      </c>
      <c r="L241">
        <v>0.1</v>
      </c>
      <c r="M241">
        <v>0.02</v>
      </c>
    </row>
    <row r="242" spans="1:13">
      <c r="A242" t="s">
        <v>659</v>
      </c>
      <c r="B242" t="s">
        <v>93</v>
      </c>
      <c r="C242" t="s">
        <v>94</v>
      </c>
      <c r="D242" t="s">
        <v>660</v>
      </c>
      <c r="E242" t="s">
        <v>661</v>
      </c>
      <c r="F242" t="s">
        <v>196</v>
      </c>
      <c r="G242" t="s">
        <v>197</v>
      </c>
      <c r="H242" s="1">
        <v>45873</v>
      </c>
      <c r="I242">
        <v>21</v>
      </c>
      <c r="J242">
        <v>77.5</v>
      </c>
      <c r="K242">
        <v>1627.5</v>
      </c>
      <c r="L242">
        <v>0.05</v>
      </c>
      <c r="M242">
        <v>0.02</v>
      </c>
    </row>
    <row r="243" spans="1:13">
      <c r="A243" t="s">
        <v>662</v>
      </c>
      <c r="B243" t="s">
        <v>414</v>
      </c>
      <c r="C243" t="s">
        <v>415</v>
      </c>
      <c r="D243" t="s">
        <v>663</v>
      </c>
      <c r="E243" t="s">
        <v>664</v>
      </c>
      <c r="F243" t="s">
        <v>129</v>
      </c>
      <c r="G243" t="s">
        <v>130</v>
      </c>
      <c r="H243" s="1">
        <v>45881</v>
      </c>
      <c r="I243">
        <v>25</v>
      </c>
      <c r="J243">
        <v>92.19</v>
      </c>
      <c r="K243">
        <v>2304.75</v>
      </c>
      <c r="L243">
        <v>0.05</v>
      </c>
      <c r="M243">
        <v>0.02</v>
      </c>
    </row>
    <row r="244" spans="1:13">
      <c r="A244" t="s">
        <v>665</v>
      </c>
      <c r="B244" t="s">
        <v>103</v>
      </c>
      <c r="C244" t="s">
        <v>104</v>
      </c>
      <c r="D244" t="s">
        <v>591</v>
      </c>
      <c r="E244" t="s">
        <v>592</v>
      </c>
      <c r="F244" t="s">
        <v>32</v>
      </c>
      <c r="G244" t="s">
        <v>33</v>
      </c>
      <c r="H244" s="1">
        <v>45896</v>
      </c>
      <c r="I244">
        <v>21</v>
      </c>
      <c r="J244">
        <v>88.32</v>
      </c>
      <c r="K244">
        <v>1854.72</v>
      </c>
      <c r="L244">
        <v>0</v>
      </c>
      <c r="M244">
        <v>0.02</v>
      </c>
    </row>
    <row r="245" spans="1:13">
      <c r="A245" t="s">
        <v>666</v>
      </c>
      <c r="B245" t="s">
        <v>21</v>
      </c>
      <c r="C245" t="s">
        <v>22</v>
      </c>
      <c r="D245" t="s">
        <v>542</v>
      </c>
      <c r="E245" t="s">
        <v>543</v>
      </c>
      <c r="F245" t="s">
        <v>71</v>
      </c>
      <c r="G245" t="s">
        <v>72</v>
      </c>
      <c r="H245" s="1">
        <v>45876</v>
      </c>
      <c r="I245">
        <v>9</v>
      </c>
      <c r="J245">
        <v>123.65</v>
      </c>
      <c r="K245">
        <v>1112.8499999999999</v>
      </c>
      <c r="L245">
        <v>0.05</v>
      </c>
      <c r="M245">
        <v>0.02</v>
      </c>
    </row>
    <row r="246" spans="1:13">
      <c r="A246" t="s">
        <v>667</v>
      </c>
      <c r="B246" t="s">
        <v>182</v>
      </c>
      <c r="C246" t="s">
        <v>183</v>
      </c>
      <c r="D246" t="s">
        <v>668</v>
      </c>
      <c r="E246" t="s">
        <v>669</v>
      </c>
      <c r="F246" t="s">
        <v>78</v>
      </c>
      <c r="G246" t="s">
        <v>79</v>
      </c>
      <c r="H246" s="1">
        <v>45890</v>
      </c>
      <c r="I246">
        <v>25</v>
      </c>
      <c r="J246">
        <v>139.22</v>
      </c>
      <c r="K246">
        <v>3480.5</v>
      </c>
      <c r="L246">
        <v>0.05</v>
      </c>
      <c r="M246">
        <v>0.02</v>
      </c>
    </row>
    <row r="247" spans="1:13">
      <c r="A247" t="s">
        <v>670</v>
      </c>
      <c r="B247" t="s">
        <v>423</v>
      </c>
      <c r="C247" t="s">
        <v>424</v>
      </c>
      <c r="D247" t="s">
        <v>671</v>
      </c>
      <c r="E247" t="s">
        <v>672</v>
      </c>
      <c r="F247" t="s">
        <v>32</v>
      </c>
      <c r="G247" t="s">
        <v>33</v>
      </c>
      <c r="H247" s="1">
        <v>45885</v>
      </c>
      <c r="I247">
        <v>21</v>
      </c>
      <c r="J247">
        <v>88.32</v>
      </c>
      <c r="K247">
        <v>1854.72</v>
      </c>
      <c r="L247">
        <v>0</v>
      </c>
      <c r="M247">
        <v>0.02</v>
      </c>
    </row>
    <row r="248" spans="1:13">
      <c r="A248" t="s">
        <v>673</v>
      </c>
      <c r="B248" t="s">
        <v>306</v>
      </c>
      <c r="C248" t="s">
        <v>307</v>
      </c>
      <c r="D248" t="s">
        <v>626</v>
      </c>
      <c r="E248" t="s">
        <v>627</v>
      </c>
      <c r="F248" t="s">
        <v>100</v>
      </c>
      <c r="G248" t="s">
        <v>101</v>
      </c>
      <c r="H248" s="1">
        <v>45884</v>
      </c>
      <c r="I248">
        <v>19</v>
      </c>
      <c r="J248">
        <v>181.7</v>
      </c>
      <c r="K248">
        <v>3452.3</v>
      </c>
      <c r="L248">
        <v>0.1</v>
      </c>
      <c r="M248">
        <v>0.02</v>
      </c>
    </row>
    <row r="249" spans="1:13">
      <c r="A249" t="s">
        <v>674</v>
      </c>
      <c r="B249" t="s">
        <v>208</v>
      </c>
      <c r="C249" t="s">
        <v>209</v>
      </c>
      <c r="D249" t="s">
        <v>675</v>
      </c>
      <c r="E249" t="s">
        <v>676</v>
      </c>
      <c r="F249" t="s">
        <v>191</v>
      </c>
      <c r="G249" t="s">
        <v>192</v>
      </c>
      <c r="H249" s="1">
        <v>45880</v>
      </c>
      <c r="I249">
        <v>20</v>
      </c>
      <c r="J249">
        <v>144.35</v>
      </c>
      <c r="K249">
        <v>2887</v>
      </c>
      <c r="L249">
        <v>0.1</v>
      </c>
      <c r="M249">
        <v>0.02</v>
      </c>
    </row>
    <row r="250" spans="1:13">
      <c r="A250" t="s">
        <v>677</v>
      </c>
      <c r="B250" t="s">
        <v>47</v>
      </c>
      <c r="C250" t="s">
        <v>48</v>
      </c>
      <c r="D250" t="s">
        <v>57</v>
      </c>
      <c r="E250" t="s">
        <v>58</v>
      </c>
      <c r="F250" t="s">
        <v>293</v>
      </c>
      <c r="G250" t="s">
        <v>294</v>
      </c>
      <c r="H250" s="1">
        <v>45872</v>
      </c>
      <c r="I250">
        <v>15</v>
      </c>
      <c r="J250">
        <v>114.99</v>
      </c>
      <c r="K250">
        <v>1724.85</v>
      </c>
      <c r="L250">
        <v>0.05</v>
      </c>
      <c r="M250">
        <v>0.02</v>
      </c>
    </row>
    <row r="251" spans="1:13">
      <c r="A251" t="s">
        <v>678</v>
      </c>
      <c r="B251" t="s">
        <v>55</v>
      </c>
      <c r="C251" t="s">
        <v>56</v>
      </c>
      <c r="D251" t="s">
        <v>374</v>
      </c>
      <c r="E251" t="s">
        <v>375</v>
      </c>
      <c r="F251" t="s">
        <v>166</v>
      </c>
      <c r="G251" t="s">
        <v>167</v>
      </c>
      <c r="H251" s="1">
        <v>45888</v>
      </c>
      <c r="I251">
        <v>9</v>
      </c>
      <c r="J251">
        <v>176.86</v>
      </c>
      <c r="K251">
        <v>1591.74</v>
      </c>
      <c r="L251">
        <v>0.1</v>
      </c>
      <c r="M251">
        <v>0.02</v>
      </c>
    </row>
    <row r="252" spans="1:13">
      <c r="A252" t="s">
        <v>679</v>
      </c>
      <c r="B252" t="s">
        <v>14</v>
      </c>
      <c r="C252" t="s">
        <v>15</v>
      </c>
      <c r="D252" t="s">
        <v>680</v>
      </c>
      <c r="E252" t="s">
        <v>681</v>
      </c>
      <c r="F252" t="s">
        <v>396</v>
      </c>
      <c r="G252" t="s">
        <v>397</v>
      </c>
      <c r="H252" s="1">
        <v>45884</v>
      </c>
      <c r="I252">
        <v>10</v>
      </c>
      <c r="J252">
        <v>194.87</v>
      </c>
      <c r="K252">
        <v>1948.7</v>
      </c>
      <c r="L252">
        <v>0.1</v>
      </c>
      <c r="M252">
        <v>0.02</v>
      </c>
    </row>
    <row r="253" spans="1:13">
      <c r="A253" t="s">
        <v>682</v>
      </c>
      <c r="B253" t="s">
        <v>306</v>
      </c>
      <c r="C253" t="s">
        <v>307</v>
      </c>
      <c r="D253" t="s">
        <v>683</v>
      </c>
      <c r="E253" t="s">
        <v>684</v>
      </c>
      <c r="F253" t="s">
        <v>196</v>
      </c>
      <c r="G253" t="s">
        <v>197</v>
      </c>
      <c r="H253" s="1">
        <v>45872</v>
      </c>
      <c r="I253">
        <v>10</v>
      </c>
      <c r="J253">
        <v>77.5</v>
      </c>
      <c r="K253">
        <v>775</v>
      </c>
      <c r="L253">
        <v>0.05</v>
      </c>
      <c r="M253">
        <v>0.02</v>
      </c>
    </row>
    <row r="254" spans="1:13">
      <c r="A254" t="s">
        <v>685</v>
      </c>
      <c r="B254" t="s">
        <v>159</v>
      </c>
      <c r="C254" t="s">
        <v>160</v>
      </c>
      <c r="D254" t="s">
        <v>686</v>
      </c>
      <c r="E254" t="s">
        <v>687</v>
      </c>
      <c r="F254" t="s">
        <v>71</v>
      </c>
      <c r="G254" t="s">
        <v>72</v>
      </c>
      <c r="H254" s="1">
        <v>45886</v>
      </c>
      <c r="I254">
        <v>20</v>
      </c>
      <c r="J254">
        <v>123.65</v>
      </c>
      <c r="K254">
        <v>2473</v>
      </c>
      <c r="L254">
        <v>0.05</v>
      </c>
      <c r="M254">
        <v>0.02</v>
      </c>
    </row>
    <row r="255" spans="1:13">
      <c r="A255" t="s">
        <v>688</v>
      </c>
      <c r="B255" t="s">
        <v>74</v>
      </c>
      <c r="C255" t="s">
        <v>75</v>
      </c>
      <c r="D255" t="s">
        <v>142</v>
      </c>
      <c r="E255" t="s">
        <v>143</v>
      </c>
      <c r="F255" t="s">
        <v>100</v>
      </c>
      <c r="G255" t="s">
        <v>101</v>
      </c>
      <c r="H255" s="1">
        <v>45898</v>
      </c>
      <c r="I255">
        <v>24</v>
      </c>
      <c r="J255">
        <v>181.7</v>
      </c>
      <c r="K255">
        <v>4360.8</v>
      </c>
      <c r="L255">
        <v>0.1</v>
      </c>
      <c r="M255">
        <v>0.02</v>
      </c>
    </row>
    <row r="256" spans="1:13">
      <c r="A256" t="s">
        <v>689</v>
      </c>
      <c r="B256" t="s">
        <v>14</v>
      </c>
      <c r="C256" t="s">
        <v>15</v>
      </c>
      <c r="D256" t="s">
        <v>237</v>
      </c>
      <c r="E256" t="s">
        <v>238</v>
      </c>
      <c r="F256" t="s">
        <v>326</v>
      </c>
      <c r="G256" t="s">
        <v>327</v>
      </c>
      <c r="H256" s="1">
        <v>45890</v>
      </c>
      <c r="I256">
        <v>19</v>
      </c>
      <c r="J256">
        <v>63.32</v>
      </c>
      <c r="K256">
        <v>1203.08</v>
      </c>
      <c r="L256">
        <v>0</v>
      </c>
      <c r="M256">
        <v>0.02</v>
      </c>
    </row>
    <row r="257" spans="1:13">
      <c r="A257" t="s">
        <v>690</v>
      </c>
      <c r="B257" t="s">
        <v>254</v>
      </c>
      <c r="C257" t="s">
        <v>255</v>
      </c>
      <c r="D257" t="s">
        <v>232</v>
      </c>
      <c r="E257" t="s">
        <v>233</v>
      </c>
      <c r="F257" t="s">
        <v>166</v>
      </c>
      <c r="G257" t="s">
        <v>167</v>
      </c>
      <c r="H257" s="1">
        <v>45874</v>
      </c>
      <c r="I257">
        <v>17</v>
      </c>
      <c r="J257">
        <v>176.86</v>
      </c>
      <c r="K257">
        <v>3006.62</v>
      </c>
      <c r="L257">
        <v>0.1</v>
      </c>
      <c r="M257">
        <v>0.02</v>
      </c>
    </row>
    <row r="258" spans="1:13">
      <c r="A258" t="s">
        <v>691</v>
      </c>
      <c r="B258" t="s">
        <v>14</v>
      </c>
      <c r="C258" t="s">
        <v>15</v>
      </c>
      <c r="D258" t="s">
        <v>237</v>
      </c>
      <c r="E258" t="s">
        <v>238</v>
      </c>
      <c r="F258" t="s">
        <v>71</v>
      </c>
      <c r="G258" t="s">
        <v>72</v>
      </c>
      <c r="H258" s="1">
        <v>45892</v>
      </c>
      <c r="I258">
        <v>11</v>
      </c>
      <c r="J258">
        <v>123.65</v>
      </c>
      <c r="K258">
        <v>1360.15</v>
      </c>
      <c r="L258">
        <v>0.05</v>
      </c>
      <c r="M258">
        <v>0.02</v>
      </c>
    </row>
    <row r="259" spans="1:13">
      <c r="A259" t="s">
        <v>692</v>
      </c>
      <c r="B259" t="s">
        <v>423</v>
      </c>
      <c r="C259" t="s">
        <v>424</v>
      </c>
      <c r="D259" t="s">
        <v>585</v>
      </c>
      <c r="E259" t="s">
        <v>586</v>
      </c>
      <c r="F259" t="s">
        <v>191</v>
      </c>
      <c r="G259" t="s">
        <v>192</v>
      </c>
      <c r="H259" s="1">
        <v>45877</v>
      </c>
      <c r="I259">
        <v>2</v>
      </c>
      <c r="J259">
        <v>144.35</v>
      </c>
      <c r="K259">
        <v>288.7</v>
      </c>
      <c r="L259">
        <v>0.1</v>
      </c>
      <c r="M259">
        <v>0.02</v>
      </c>
    </row>
    <row r="260" spans="1:13">
      <c r="A260" t="s">
        <v>693</v>
      </c>
      <c r="B260" t="s">
        <v>62</v>
      </c>
      <c r="C260" t="s">
        <v>63</v>
      </c>
      <c r="D260" t="s">
        <v>694</v>
      </c>
      <c r="E260" t="s">
        <v>695</v>
      </c>
      <c r="F260" t="s">
        <v>275</v>
      </c>
      <c r="G260" t="s">
        <v>276</v>
      </c>
      <c r="H260" s="1">
        <v>45886</v>
      </c>
      <c r="I260">
        <v>17</v>
      </c>
      <c r="J260">
        <v>44.71</v>
      </c>
      <c r="K260">
        <v>760.07</v>
      </c>
      <c r="L260">
        <v>0</v>
      </c>
      <c r="M260">
        <v>0.02</v>
      </c>
    </row>
    <row r="261" spans="1:13">
      <c r="A261" t="s">
        <v>696</v>
      </c>
      <c r="B261" t="s">
        <v>28</v>
      </c>
      <c r="C261" t="s">
        <v>29</v>
      </c>
      <c r="D261" t="s">
        <v>697</v>
      </c>
      <c r="E261" t="s">
        <v>698</v>
      </c>
      <c r="F261" t="s">
        <v>240</v>
      </c>
      <c r="G261" t="s">
        <v>241</v>
      </c>
      <c r="H261" s="1">
        <v>45882</v>
      </c>
      <c r="I261">
        <v>10</v>
      </c>
      <c r="J261">
        <v>130.94</v>
      </c>
      <c r="K261">
        <v>1309.4000000000001</v>
      </c>
      <c r="L261">
        <v>0.05</v>
      </c>
      <c r="M261">
        <v>0.02</v>
      </c>
    </row>
    <row r="262" spans="1:13">
      <c r="A262" t="s">
        <v>699</v>
      </c>
      <c r="B262" t="s">
        <v>81</v>
      </c>
      <c r="C262" t="s">
        <v>82</v>
      </c>
      <c r="D262" t="s">
        <v>700</v>
      </c>
      <c r="E262" t="s">
        <v>701</v>
      </c>
      <c r="F262" t="s">
        <v>85</v>
      </c>
      <c r="G262" t="s">
        <v>86</v>
      </c>
      <c r="H262" s="1">
        <v>45871</v>
      </c>
      <c r="I262">
        <v>20</v>
      </c>
      <c r="J262">
        <v>72.040000000000006</v>
      </c>
      <c r="K262">
        <v>1440.8</v>
      </c>
      <c r="L262">
        <v>0.05</v>
      </c>
      <c r="M262">
        <v>0.02</v>
      </c>
    </row>
    <row r="263" spans="1:13">
      <c r="A263" t="s">
        <v>702</v>
      </c>
      <c r="B263" t="s">
        <v>246</v>
      </c>
      <c r="C263" t="s">
        <v>247</v>
      </c>
      <c r="D263" t="s">
        <v>703</v>
      </c>
      <c r="E263" t="s">
        <v>704</v>
      </c>
      <c r="F263" t="s">
        <v>191</v>
      </c>
      <c r="G263" t="s">
        <v>192</v>
      </c>
      <c r="H263" s="1">
        <v>45880</v>
      </c>
      <c r="I263">
        <v>3</v>
      </c>
      <c r="J263">
        <v>144.35</v>
      </c>
      <c r="K263">
        <v>433.05</v>
      </c>
      <c r="L263">
        <v>0.1</v>
      </c>
      <c r="M263">
        <v>0.02</v>
      </c>
    </row>
    <row r="264" spans="1:13">
      <c r="A264" t="s">
        <v>705</v>
      </c>
      <c r="B264" t="s">
        <v>386</v>
      </c>
      <c r="C264" t="s">
        <v>387</v>
      </c>
      <c r="D264" t="s">
        <v>16</v>
      </c>
      <c r="E264" t="s">
        <v>17</v>
      </c>
      <c r="F264" t="s">
        <v>191</v>
      </c>
      <c r="G264" t="s">
        <v>192</v>
      </c>
      <c r="H264" s="1">
        <v>45878</v>
      </c>
      <c r="I264">
        <v>10</v>
      </c>
      <c r="J264">
        <v>144.35</v>
      </c>
      <c r="K264">
        <v>1443.5</v>
      </c>
      <c r="L264">
        <v>0.1</v>
      </c>
      <c r="M264">
        <v>0.02</v>
      </c>
    </row>
    <row r="265" spans="1:13">
      <c r="A265" t="s">
        <v>706</v>
      </c>
      <c r="B265" t="s">
        <v>110</v>
      </c>
      <c r="C265" t="s">
        <v>111</v>
      </c>
      <c r="D265" t="s">
        <v>686</v>
      </c>
      <c r="E265" t="s">
        <v>687</v>
      </c>
      <c r="F265" t="s">
        <v>191</v>
      </c>
      <c r="G265" t="s">
        <v>192</v>
      </c>
      <c r="H265" s="1">
        <v>45897</v>
      </c>
      <c r="I265">
        <v>20</v>
      </c>
      <c r="J265">
        <v>144.35</v>
      </c>
      <c r="K265">
        <v>2887</v>
      </c>
      <c r="L265">
        <v>0.1</v>
      </c>
      <c r="M265">
        <v>0.02</v>
      </c>
    </row>
    <row r="266" spans="1:13">
      <c r="A266" t="s">
        <v>707</v>
      </c>
      <c r="B266" t="s">
        <v>21</v>
      </c>
      <c r="C266" t="s">
        <v>22</v>
      </c>
      <c r="D266" t="s">
        <v>553</v>
      </c>
      <c r="E266" t="s">
        <v>554</v>
      </c>
      <c r="F266" t="s">
        <v>71</v>
      </c>
      <c r="G266" t="s">
        <v>72</v>
      </c>
      <c r="H266" s="1">
        <v>45874</v>
      </c>
      <c r="I266">
        <v>22</v>
      </c>
      <c r="J266">
        <v>123.65</v>
      </c>
      <c r="K266">
        <v>2720.3</v>
      </c>
      <c r="L266">
        <v>0.05</v>
      </c>
      <c r="M266">
        <v>0.02</v>
      </c>
    </row>
    <row r="267" spans="1:13">
      <c r="A267" t="s">
        <v>708</v>
      </c>
      <c r="B267" t="s">
        <v>42</v>
      </c>
      <c r="C267" t="s">
        <v>43</v>
      </c>
      <c r="D267" t="s">
        <v>156</v>
      </c>
      <c r="E267" t="s">
        <v>157</v>
      </c>
      <c r="F267" t="s">
        <v>293</v>
      </c>
      <c r="G267" t="s">
        <v>294</v>
      </c>
      <c r="H267" s="1">
        <v>45892</v>
      </c>
      <c r="I267">
        <v>21</v>
      </c>
      <c r="J267">
        <v>114.99</v>
      </c>
      <c r="K267">
        <v>2414.79</v>
      </c>
      <c r="L267">
        <v>0.05</v>
      </c>
      <c r="M267">
        <v>0.02</v>
      </c>
    </row>
    <row r="268" spans="1:13">
      <c r="A268" t="s">
        <v>709</v>
      </c>
      <c r="B268" t="s">
        <v>208</v>
      </c>
      <c r="C268" t="s">
        <v>209</v>
      </c>
      <c r="D268" t="s">
        <v>710</v>
      </c>
      <c r="E268" t="s">
        <v>711</v>
      </c>
      <c r="F268" t="s">
        <v>78</v>
      </c>
      <c r="G268" t="s">
        <v>79</v>
      </c>
      <c r="H268" s="1">
        <v>45900</v>
      </c>
      <c r="I268">
        <v>23</v>
      </c>
      <c r="J268">
        <v>139.22</v>
      </c>
      <c r="K268">
        <v>3202.06</v>
      </c>
      <c r="L268">
        <v>0.05</v>
      </c>
      <c r="M268">
        <v>0.02</v>
      </c>
    </row>
    <row r="269" spans="1:13">
      <c r="A269" t="s">
        <v>712</v>
      </c>
      <c r="B269" t="s">
        <v>423</v>
      </c>
      <c r="C269" t="s">
        <v>424</v>
      </c>
      <c r="D269" t="s">
        <v>184</v>
      </c>
      <c r="E269" t="s">
        <v>185</v>
      </c>
      <c r="F269" t="s">
        <v>114</v>
      </c>
      <c r="G269" t="s">
        <v>115</v>
      </c>
      <c r="H269" s="1">
        <v>45895</v>
      </c>
      <c r="I269">
        <v>21</v>
      </c>
      <c r="J269">
        <v>91.13</v>
      </c>
      <c r="K269">
        <v>1913.73</v>
      </c>
      <c r="L269">
        <v>0.1</v>
      </c>
      <c r="M269">
        <v>0.02</v>
      </c>
    </row>
    <row r="270" spans="1:13">
      <c r="A270" t="s">
        <v>713</v>
      </c>
      <c r="B270" t="s">
        <v>145</v>
      </c>
      <c r="C270" t="s">
        <v>146</v>
      </c>
      <c r="D270" t="s">
        <v>714</v>
      </c>
      <c r="E270" t="s">
        <v>715</v>
      </c>
      <c r="F270" t="s">
        <v>78</v>
      </c>
      <c r="G270" t="s">
        <v>79</v>
      </c>
      <c r="H270" s="1">
        <v>45896</v>
      </c>
      <c r="I270">
        <v>23</v>
      </c>
      <c r="J270">
        <v>139.22</v>
      </c>
      <c r="K270">
        <v>3202.06</v>
      </c>
      <c r="L270">
        <v>0.05</v>
      </c>
      <c r="M270">
        <v>0.02</v>
      </c>
    </row>
    <row r="271" spans="1:13">
      <c r="A271" t="s">
        <v>716</v>
      </c>
      <c r="B271" t="s">
        <v>110</v>
      </c>
      <c r="C271" t="s">
        <v>111</v>
      </c>
      <c r="D271" t="s">
        <v>202</v>
      </c>
      <c r="E271" t="s">
        <v>203</v>
      </c>
      <c r="F271" t="s">
        <v>326</v>
      </c>
      <c r="G271" t="s">
        <v>327</v>
      </c>
      <c r="H271" s="1">
        <v>45890</v>
      </c>
      <c r="I271">
        <v>3</v>
      </c>
      <c r="J271">
        <v>63.32</v>
      </c>
      <c r="K271">
        <v>189.96</v>
      </c>
      <c r="L271">
        <v>0</v>
      </c>
      <c r="M271">
        <v>0.02</v>
      </c>
    </row>
    <row r="272" spans="1:13">
      <c r="A272" t="s">
        <v>717</v>
      </c>
      <c r="B272" t="s">
        <v>208</v>
      </c>
      <c r="C272" t="s">
        <v>209</v>
      </c>
      <c r="D272" t="s">
        <v>273</v>
      </c>
      <c r="E272" t="s">
        <v>274</v>
      </c>
      <c r="F272" t="s">
        <v>396</v>
      </c>
      <c r="G272" t="s">
        <v>397</v>
      </c>
      <c r="H272" s="1">
        <v>45881</v>
      </c>
      <c r="I272">
        <v>1</v>
      </c>
      <c r="J272">
        <v>194.87</v>
      </c>
      <c r="K272">
        <v>194.87</v>
      </c>
      <c r="L272">
        <v>0.1</v>
      </c>
      <c r="M272">
        <v>0.02</v>
      </c>
    </row>
    <row r="273" spans="1:13">
      <c r="A273" t="s">
        <v>718</v>
      </c>
      <c r="B273" t="s">
        <v>187</v>
      </c>
      <c r="C273" t="s">
        <v>188</v>
      </c>
      <c r="D273" t="s">
        <v>719</v>
      </c>
      <c r="E273" t="s">
        <v>720</v>
      </c>
      <c r="F273" t="s">
        <v>32</v>
      </c>
      <c r="G273" t="s">
        <v>33</v>
      </c>
      <c r="H273" s="1">
        <v>45900</v>
      </c>
      <c r="I273">
        <v>11</v>
      </c>
      <c r="J273">
        <v>88.32</v>
      </c>
      <c r="K273">
        <v>971.52</v>
      </c>
      <c r="L273">
        <v>0</v>
      </c>
      <c r="M273">
        <v>0.02</v>
      </c>
    </row>
    <row r="274" spans="1:13">
      <c r="A274" t="s">
        <v>721</v>
      </c>
      <c r="B274" t="s">
        <v>93</v>
      </c>
      <c r="C274" t="s">
        <v>94</v>
      </c>
      <c r="D274" t="s">
        <v>119</v>
      </c>
      <c r="E274" t="s">
        <v>120</v>
      </c>
      <c r="F274" t="s">
        <v>129</v>
      </c>
      <c r="G274" t="s">
        <v>130</v>
      </c>
      <c r="H274" s="1">
        <v>45874</v>
      </c>
      <c r="I274">
        <v>5</v>
      </c>
      <c r="J274">
        <v>92.19</v>
      </c>
      <c r="K274">
        <v>460.95</v>
      </c>
      <c r="L274">
        <v>0.05</v>
      </c>
      <c r="M274">
        <v>0.02</v>
      </c>
    </row>
    <row r="275" spans="1:13">
      <c r="A275" t="s">
        <v>722</v>
      </c>
      <c r="B275" t="s">
        <v>423</v>
      </c>
      <c r="C275" t="s">
        <v>424</v>
      </c>
      <c r="D275" t="s">
        <v>488</v>
      </c>
      <c r="E275" t="s">
        <v>489</v>
      </c>
      <c r="F275" t="s">
        <v>234</v>
      </c>
      <c r="G275" t="s">
        <v>235</v>
      </c>
      <c r="H275" s="1">
        <v>45886</v>
      </c>
      <c r="I275">
        <v>4</v>
      </c>
      <c r="J275">
        <v>37.18</v>
      </c>
      <c r="K275">
        <v>148.72</v>
      </c>
      <c r="L275">
        <v>0</v>
      </c>
      <c r="M275">
        <v>0.02</v>
      </c>
    </row>
    <row r="276" spans="1:13">
      <c r="A276" t="s">
        <v>723</v>
      </c>
      <c r="B276" t="s">
        <v>93</v>
      </c>
      <c r="C276" t="s">
        <v>94</v>
      </c>
      <c r="D276" t="s">
        <v>69</v>
      </c>
      <c r="E276" t="s">
        <v>70</v>
      </c>
      <c r="F276" t="s">
        <v>90</v>
      </c>
      <c r="G276" t="s">
        <v>91</v>
      </c>
      <c r="H276" s="1">
        <v>45871</v>
      </c>
      <c r="I276">
        <v>17</v>
      </c>
      <c r="J276">
        <v>50.51</v>
      </c>
      <c r="K276">
        <v>858.67</v>
      </c>
      <c r="L276">
        <v>0</v>
      </c>
      <c r="M276">
        <v>0.02</v>
      </c>
    </row>
    <row r="277" spans="1:13">
      <c r="A277" t="s">
        <v>724</v>
      </c>
      <c r="B277" t="s">
        <v>208</v>
      </c>
      <c r="C277" t="s">
        <v>209</v>
      </c>
      <c r="D277" t="s">
        <v>513</v>
      </c>
      <c r="E277" t="s">
        <v>514</v>
      </c>
      <c r="F277" t="s">
        <v>302</v>
      </c>
      <c r="G277" t="s">
        <v>303</v>
      </c>
      <c r="H277" s="1">
        <v>45874</v>
      </c>
      <c r="I277">
        <v>20</v>
      </c>
      <c r="J277">
        <v>39.090000000000003</v>
      </c>
      <c r="K277">
        <v>781.8</v>
      </c>
      <c r="L277">
        <v>0</v>
      </c>
      <c r="M277">
        <v>0.02</v>
      </c>
    </row>
    <row r="278" spans="1:13">
      <c r="A278" t="s">
        <v>725</v>
      </c>
      <c r="B278" t="s">
        <v>28</v>
      </c>
      <c r="C278" t="s">
        <v>29</v>
      </c>
      <c r="D278" t="s">
        <v>726</v>
      </c>
      <c r="E278" t="s">
        <v>727</v>
      </c>
      <c r="F278" t="s">
        <v>78</v>
      </c>
      <c r="G278" t="s">
        <v>79</v>
      </c>
      <c r="H278" s="1">
        <v>45896</v>
      </c>
      <c r="I278">
        <v>6</v>
      </c>
      <c r="J278">
        <v>139.22</v>
      </c>
      <c r="K278">
        <v>835.32</v>
      </c>
      <c r="L278">
        <v>0.05</v>
      </c>
      <c r="M278">
        <v>0.02</v>
      </c>
    </row>
    <row r="279" spans="1:13">
      <c r="A279" t="s">
        <v>728</v>
      </c>
      <c r="B279" t="s">
        <v>62</v>
      </c>
      <c r="C279" t="s">
        <v>63</v>
      </c>
      <c r="D279" t="s">
        <v>388</v>
      </c>
      <c r="E279" t="s">
        <v>389</v>
      </c>
      <c r="F279" t="s">
        <v>166</v>
      </c>
      <c r="G279" t="s">
        <v>167</v>
      </c>
      <c r="H279" s="1">
        <v>45893</v>
      </c>
      <c r="I279">
        <v>6</v>
      </c>
      <c r="J279">
        <v>176.86</v>
      </c>
      <c r="K279">
        <v>1061.1600000000001</v>
      </c>
      <c r="L279">
        <v>0.1</v>
      </c>
      <c r="M279">
        <v>0.02</v>
      </c>
    </row>
    <row r="280" spans="1:13">
      <c r="A280" t="s">
        <v>729</v>
      </c>
      <c r="B280" t="s">
        <v>306</v>
      </c>
      <c r="C280" t="s">
        <v>307</v>
      </c>
      <c r="D280" t="s">
        <v>730</v>
      </c>
      <c r="E280" t="s">
        <v>731</v>
      </c>
      <c r="F280" t="s">
        <v>215</v>
      </c>
      <c r="G280" t="s">
        <v>216</v>
      </c>
      <c r="H280" s="1">
        <v>45893</v>
      </c>
      <c r="I280">
        <v>22</v>
      </c>
      <c r="J280">
        <v>176.7</v>
      </c>
      <c r="K280">
        <v>3887.4</v>
      </c>
      <c r="L280">
        <v>0.1</v>
      </c>
      <c r="M280">
        <v>0.02</v>
      </c>
    </row>
    <row r="281" spans="1:13">
      <c r="A281" t="s">
        <v>732</v>
      </c>
      <c r="B281" t="s">
        <v>117</v>
      </c>
      <c r="C281" t="s">
        <v>118</v>
      </c>
      <c r="D281" t="s">
        <v>374</v>
      </c>
      <c r="E281" t="s">
        <v>375</v>
      </c>
      <c r="F281" t="s">
        <v>166</v>
      </c>
      <c r="G281" t="s">
        <v>167</v>
      </c>
      <c r="H281" s="1">
        <v>45893</v>
      </c>
      <c r="I281">
        <v>25</v>
      </c>
      <c r="J281">
        <v>176.86</v>
      </c>
      <c r="K281">
        <v>4421.5</v>
      </c>
      <c r="L281">
        <v>0.1</v>
      </c>
      <c r="M281">
        <v>0.02</v>
      </c>
    </row>
    <row r="282" spans="1:13">
      <c r="A282" t="s">
        <v>733</v>
      </c>
      <c r="B282" t="s">
        <v>246</v>
      </c>
      <c r="C282" t="s">
        <v>247</v>
      </c>
      <c r="D282" t="s">
        <v>572</v>
      </c>
      <c r="E282" t="s">
        <v>573</v>
      </c>
      <c r="F282" t="s">
        <v>59</v>
      </c>
      <c r="G282" t="s">
        <v>60</v>
      </c>
      <c r="H282" s="1">
        <v>45879</v>
      </c>
      <c r="I282">
        <v>8</v>
      </c>
      <c r="J282">
        <v>71.86</v>
      </c>
      <c r="K282">
        <v>574.88</v>
      </c>
      <c r="L282">
        <v>0.05</v>
      </c>
      <c r="M282">
        <v>0.02</v>
      </c>
    </row>
    <row r="283" spans="1:13">
      <c r="A283" t="s">
        <v>734</v>
      </c>
      <c r="B283" t="s">
        <v>246</v>
      </c>
      <c r="C283" t="s">
        <v>247</v>
      </c>
      <c r="D283" t="s">
        <v>205</v>
      </c>
      <c r="E283" t="s">
        <v>206</v>
      </c>
      <c r="F283" t="s">
        <v>25</v>
      </c>
      <c r="G283" t="s">
        <v>26</v>
      </c>
      <c r="H283" s="1">
        <v>45881</v>
      </c>
      <c r="I283">
        <v>7</v>
      </c>
      <c r="J283">
        <v>120.83</v>
      </c>
      <c r="K283">
        <v>845.81</v>
      </c>
      <c r="L283">
        <v>0.1</v>
      </c>
      <c r="M283">
        <v>0.02</v>
      </c>
    </row>
    <row r="284" spans="1:13">
      <c r="A284" t="s">
        <v>735</v>
      </c>
      <c r="B284" t="s">
        <v>208</v>
      </c>
      <c r="C284" t="s">
        <v>209</v>
      </c>
      <c r="D284" t="s">
        <v>736</v>
      </c>
      <c r="E284" t="s">
        <v>737</v>
      </c>
      <c r="F284" t="s">
        <v>275</v>
      </c>
      <c r="G284" t="s">
        <v>276</v>
      </c>
      <c r="H284" s="1">
        <v>45894</v>
      </c>
      <c r="I284">
        <v>15</v>
      </c>
      <c r="J284">
        <v>44.71</v>
      </c>
      <c r="K284">
        <v>670.65</v>
      </c>
      <c r="L284">
        <v>0</v>
      </c>
      <c r="M284">
        <v>0.02</v>
      </c>
    </row>
    <row r="285" spans="1:13">
      <c r="A285" t="s">
        <v>738</v>
      </c>
      <c r="B285" t="s">
        <v>187</v>
      </c>
      <c r="C285" t="s">
        <v>188</v>
      </c>
      <c r="D285" t="s">
        <v>739</v>
      </c>
      <c r="E285" t="s">
        <v>740</v>
      </c>
      <c r="F285" t="s">
        <v>240</v>
      </c>
      <c r="G285" t="s">
        <v>241</v>
      </c>
      <c r="H285" s="1">
        <v>45883</v>
      </c>
      <c r="I285">
        <v>17</v>
      </c>
      <c r="J285">
        <v>130.94</v>
      </c>
      <c r="K285">
        <v>2225.98</v>
      </c>
      <c r="L285">
        <v>0.05</v>
      </c>
      <c r="M285">
        <v>0.02</v>
      </c>
    </row>
    <row r="286" spans="1:13">
      <c r="A286" t="s">
        <v>741</v>
      </c>
      <c r="B286" t="s">
        <v>182</v>
      </c>
      <c r="C286" t="s">
        <v>183</v>
      </c>
      <c r="D286" t="s">
        <v>742</v>
      </c>
      <c r="E286" t="s">
        <v>743</v>
      </c>
      <c r="F286" t="s">
        <v>129</v>
      </c>
      <c r="G286" t="s">
        <v>130</v>
      </c>
      <c r="H286" s="1">
        <v>45874</v>
      </c>
      <c r="I286">
        <v>20</v>
      </c>
      <c r="J286">
        <v>92.19</v>
      </c>
      <c r="K286">
        <v>1843.8</v>
      </c>
      <c r="L286">
        <v>0.05</v>
      </c>
      <c r="M286">
        <v>0.02</v>
      </c>
    </row>
    <row r="287" spans="1:13">
      <c r="A287" t="s">
        <v>744</v>
      </c>
      <c r="B287" t="s">
        <v>47</v>
      </c>
      <c r="C287" t="s">
        <v>48</v>
      </c>
      <c r="D287" t="s">
        <v>366</v>
      </c>
      <c r="E287" t="s">
        <v>367</v>
      </c>
      <c r="F287" t="s">
        <v>196</v>
      </c>
      <c r="G287" t="s">
        <v>197</v>
      </c>
      <c r="H287" s="1">
        <v>45897</v>
      </c>
      <c r="I287">
        <v>16</v>
      </c>
      <c r="J287">
        <v>77.5</v>
      </c>
      <c r="K287">
        <v>1240</v>
      </c>
      <c r="L287">
        <v>0.05</v>
      </c>
      <c r="M287">
        <v>0.02</v>
      </c>
    </row>
    <row r="288" spans="1:13">
      <c r="A288" t="s">
        <v>745</v>
      </c>
      <c r="B288" t="s">
        <v>103</v>
      </c>
      <c r="C288" t="s">
        <v>104</v>
      </c>
      <c r="D288" t="s">
        <v>429</v>
      </c>
      <c r="E288" t="s">
        <v>430</v>
      </c>
      <c r="F288" t="s">
        <v>356</v>
      </c>
      <c r="G288" t="s">
        <v>357</v>
      </c>
      <c r="H288" s="1">
        <v>45897</v>
      </c>
      <c r="I288">
        <v>23</v>
      </c>
      <c r="J288">
        <v>54.03</v>
      </c>
      <c r="K288">
        <v>1242.69</v>
      </c>
      <c r="L288">
        <v>0</v>
      </c>
      <c r="M288">
        <v>0.02</v>
      </c>
    </row>
    <row r="289" spans="1:13">
      <c r="A289" t="s">
        <v>746</v>
      </c>
      <c r="B289" t="s">
        <v>414</v>
      </c>
      <c r="C289" t="s">
        <v>415</v>
      </c>
      <c r="D289" t="s">
        <v>213</v>
      </c>
      <c r="E289" t="s">
        <v>214</v>
      </c>
      <c r="F289" t="s">
        <v>78</v>
      </c>
      <c r="G289" t="s">
        <v>79</v>
      </c>
      <c r="H289" s="1">
        <v>45894</v>
      </c>
      <c r="I289">
        <v>3</v>
      </c>
      <c r="J289">
        <v>139.22</v>
      </c>
      <c r="K289">
        <v>417.66</v>
      </c>
      <c r="L289">
        <v>0.05</v>
      </c>
      <c r="M289">
        <v>0.02</v>
      </c>
    </row>
    <row r="290" spans="1:13">
      <c r="A290" t="s">
        <v>747</v>
      </c>
      <c r="B290" t="s">
        <v>182</v>
      </c>
      <c r="C290" t="s">
        <v>183</v>
      </c>
      <c r="D290" t="s">
        <v>224</v>
      </c>
      <c r="E290" t="s">
        <v>225</v>
      </c>
      <c r="F290" t="s">
        <v>25</v>
      </c>
      <c r="G290" t="s">
        <v>26</v>
      </c>
      <c r="H290" s="1">
        <v>45874</v>
      </c>
      <c r="I290">
        <v>17</v>
      </c>
      <c r="J290">
        <v>120.83</v>
      </c>
      <c r="K290">
        <v>2054.11</v>
      </c>
      <c r="L290">
        <v>0.1</v>
      </c>
      <c r="M290">
        <v>0.02</v>
      </c>
    </row>
    <row r="291" spans="1:13">
      <c r="A291" t="s">
        <v>748</v>
      </c>
      <c r="B291" t="s">
        <v>35</v>
      </c>
      <c r="C291" t="s">
        <v>36</v>
      </c>
      <c r="D291" t="s">
        <v>221</v>
      </c>
      <c r="E291" t="s">
        <v>222</v>
      </c>
      <c r="F291" t="s">
        <v>71</v>
      </c>
      <c r="G291" t="s">
        <v>72</v>
      </c>
      <c r="H291" s="1">
        <v>45896</v>
      </c>
      <c r="I291">
        <v>8</v>
      </c>
      <c r="J291">
        <v>123.65</v>
      </c>
      <c r="K291">
        <v>989.2</v>
      </c>
      <c r="L291">
        <v>0.05</v>
      </c>
      <c r="M291">
        <v>0.02</v>
      </c>
    </row>
    <row r="292" spans="1:13">
      <c r="A292" t="s">
        <v>749</v>
      </c>
      <c r="B292" t="s">
        <v>306</v>
      </c>
      <c r="C292" t="s">
        <v>307</v>
      </c>
      <c r="D292" t="s">
        <v>156</v>
      </c>
      <c r="E292" t="s">
        <v>157</v>
      </c>
      <c r="F292" t="s">
        <v>356</v>
      </c>
      <c r="G292" t="s">
        <v>357</v>
      </c>
      <c r="H292" s="1">
        <v>45871</v>
      </c>
      <c r="I292">
        <v>14</v>
      </c>
      <c r="J292">
        <v>54.03</v>
      </c>
      <c r="K292">
        <v>756.42</v>
      </c>
      <c r="L292">
        <v>0</v>
      </c>
      <c r="M292">
        <v>0.02</v>
      </c>
    </row>
    <row r="293" spans="1:13">
      <c r="A293" t="s">
        <v>750</v>
      </c>
      <c r="B293" t="s">
        <v>74</v>
      </c>
      <c r="C293" t="s">
        <v>75</v>
      </c>
      <c r="D293" t="s">
        <v>362</v>
      </c>
      <c r="E293" t="s">
        <v>363</v>
      </c>
      <c r="F293" t="s">
        <v>240</v>
      </c>
      <c r="G293" t="s">
        <v>241</v>
      </c>
      <c r="H293" s="1">
        <v>45872</v>
      </c>
      <c r="I293">
        <v>13</v>
      </c>
      <c r="J293">
        <v>130.94</v>
      </c>
      <c r="K293">
        <v>1702.22</v>
      </c>
      <c r="L293">
        <v>0.05</v>
      </c>
      <c r="M293">
        <v>0.02</v>
      </c>
    </row>
    <row r="294" spans="1:13">
      <c r="A294" t="s">
        <v>751</v>
      </c>
      <c r="B294" t="s">
        <v>103</v>
      </c>
      <c r="C294" t="s">
        <v>104</v>
      </c>
      <c r="D294" t="s">
        <v>752</v>
      </c>
      <c r="E294" t="s">
        <v>753</v>
      </c>
      <c r="F294" t="s">
        <v>139</v>
      </c>
      <c r="G294" t="s">
        <v>140</v>
      </c>
      <c r="H294" s="1">
        <v>45896</v>
      </c>
      <c r="I294">
        <v>4</v>
      </c>
      <c r="J294">
        <v>113.94</v>
      </c>
      <c r="K294">
        <v>455.76</v>
      </c>
      <c r="L294">
        <v>0.05</v>
      </c>
      <c r="M294">
        <v>0.02</v>
      </c>
    </row>
    <row r="295" spans="1:13">
      <c r="A295" t="s">
        <v>754</v>
      </c>
      <c r="B295" t="s">
        <v>62</v>
      </c>
      <c r="C295" t="s">
        <v>63</v>
      </c>
      <c r="D295" t="s">
        <v>438</v>
      </c>
      <c r="E295" t="s">
        <v>439</v>
      </c>
      <c r="F295" t="s">
        <v>85</v>
      </c>
      <c r="G295" t="s">
        <v>86</v>
      </c>
      <c r="H295" s="1">
        <v>45874</v>
      </c>
      <c r="I295">
        <v>5</v>
      </c>
      <c r="J295">
        <v>72.040000000000006</v>
      </c>
      <c r="K295">
        <v>360.2</v>
      </c>
      <c r="L295">
        <v>0.05</v>
      </c>
      <c r="M295">
        <v>0.02</v>
      </c>
    </row>
    <row r="296" spans="1:13">
      <c r="A296" t="s">
        <v>755</v>
      </c>
      <c r="B296" t="s">
        <v>14</v>
      </c>
      <c r="C296" t="s">
        <v>15</v>
      </c>
      <c r="D296" t="s">
        <v>64</v>
      </c>
      <c r="E296" t="s">
        <v>65</v>
      </c>
      <c r="F296" t="s">
        <v>326</v>
      </c>
      <c r="G296" t="s">
        <v>327</v>
      </c>
      <c r="H296" s="1">
        <v>45892</v>
      </c>
      <c r="I296">
        <v>16</v>
      </c>
      <c r="J296">
        <v>63.32</v>
      </c>
      <c r="K296">
        <v>1013.12</v>
      </c>
      <c r="L296">
        <v>0</v>
      </c>
      <c r="M296">
        <v>0.02</v>
      </c>
    </row>
    <row r="297" spans="1:13">
      <c r="A297" t="s">
        <v>756</v>
      </c>
      <c r="B297" t="s">
        <v>35</v>
      </c>
      <c r="C297" t="s">
        <v>36</v>
      </c>
      <c r="D297" t="s">
        <v>757</v>
      </c>
      <c r="E297" t="s">
        <v>758</v>
      </c>
      <c r="F297" t="s">
        <v>107</v>
      </c>
      <c r="G297" t="s">
        <v>108</v>
      </c>
      <c r="H297" s="1">
        <v>45884</v>
      </c>
      <c r="I297">
        <v>16</v>
      </c>
      <c r="J297">
        <v>179.53</v>
      </c>
      <c r="K297">
        <v>2872.48</v>
      </c>
      <c r="L297">
        <v>0.1</v>
      </c>
      <c r="M297">
        <v>0.02</v>
      </c>
    </row>
    <row r="298" spans="1:13">
      <c r="A298" t="s">
        <v>759</v>
      </c>
      <c r="B298" t="s">
        <v>28</v>
      </c>
      <c r="C298" t="s">
        <v>29</v>
      </c>
      <c r="D298" t="s">
        <v>760</v>
      </c>
      <c r="E298" t="s">
        <v>761</v>
      </c>
      <c r="F298" t="s">
        <v>326</v>
      </c>
      <c r="G298" t="s">
        <v>327</v>
      </c>
      <c r="H298" s="1">
        <v>45878</v>
      </c>
      <c r="I298">
        <v>1</v>
      </c>
      <c r="J298">
        <v>63.32</v>
      </c>
      <c r="K298">
        <v>63.32</v>
      </c>
      <c r="L298">
        <v>0</v>
      </c>
      <c r="M298">
        <v>0.02</v>
      </c>
    </row>
    <row r="299" spans="1:13">
      <c r="A299" t="s">
        <v>762</v>
      </c>
      <c r="B299" t="s">
        <v>254</v>
      </c>
      <c r="C299" t="s">
        <v>255</v>
      </c>
      <c r="D299" t="s">
        <v>538</v>
      </c>
      <c r="E299" t="s">
        <v>539</v>
      </c>
      <c r="F299" t="s">
        <v>78</v>
      </c>
      <c r="G299" t="s">
        <v>79</v>
      </c>
      <c r="H299" s="1">
        <v>45889</v>
      </c>
      <c r="I299">
        <v>24</v>
      </c>
      <c r="J299">
        <v>139.22</v>
      </c>
      <c r="K299">
        <v>3341.28</v>
      </c>
      <c r="L299">
        <v>0.05</v>
      </c>
      <c r="M299">
        <v>0.02</v>
      </c>
    </row>
    <row r="300" spans="1:13">
      <c r="A300" t="s">
        <v>763</v>
      </c>
      <c r="B300" t="s">
        <v>414</v>
      </c>
      <c r="C300" t="s">
        <v>415</v>
      </c>
      <c r="D300" t="s">
        <v>273</v>
      </c>
      <c r="E300" t="s">
        <v>274</v>
      </c>
      <c r="F300" t="s">
        <v>71</v>
      </c>
      <c r="G300" t="s">
        <v>72</v>
      </c>
      <c r="H300" s="1">
        <v>45877</v>
      </c>
      <c r="I300">
        <v>10</v>
      </c>
      <c r="J300">
        <v>123.65</v>
      </c>
      <c r="K300">
        <v>1236.5</v>
      </c>
      <c r="L300">
        <v>0.05</v>
      </c>
      <c r="M300">
        <v>0.02</v>
      </c>
    </row>
    <row r="301" spans="1:13">
      <c r="A301" t="s">
        <v>764</v>
      </c>
      <c r="B301" t="s">
        <v>187</v>
      </c>
      <c r="C301" t="s">
        <v>188</v>
      </c>
      <c r="D301" t="s">
        <v>765</v>
      </c>
      <c r="E301" t="s">
        <v>766</v>
      </c>
      <c r="F301" t="s">
        <v>196</v>
      </c>
      <c r="G301" t="s">
        <v>197</v>
      </c>
      <c r="H301" s="1">
        <v>45890</v>
      </c>
      <c r="I301">
        <v>14</v>
      </c>
      <c r="J301">
        <v>77.5</v>
      </c>
      <c r="K301">
        <v>1085</v>
      </c>
      <c r="L301">
        <v>0.05</v>
      </c>
      <c r="M301">
        <v>0.02</v>
      </c>
    </row>
    <row r="302" spans="1:13">
      <c r="A302" t="s">
        <v>767</v>
      </c>
      <c r="B302" t="s">
        <v>246</v>
      </c>
      <c r="C302" t="s">
        <v>247</v>
      </c>
      <c r="D302" t="s">
        <v>132</v>
      </c>
      <c r="E302" t="s">
        <v>133</v>
      </c>
      <c r="F302" t="s">
        <v>25</v>
      </c>
      <c r="G302" t="s">
        <v>26</v>
      </c>
      <c r="H302" s="1">
        <v>45896</v>
      </c>
      <c r="I302">
        <v>4</v>
      </c>
      <c r="J302">
        <v>120.83</v>
      </c>
      <c r="K302">
        <v>483.32</v>
      </c>
      <c r="L302">
        <v>0.1</v>
      </c>
      <c r="M302">
        <v>0.02</v>
      </c>
    </row>
    <row r="303" spans="1:13">
      <c r="A303" t="s">
        <v>768</v>
      </c>
      <c r="B303" t="s">
        <v>67</v>
      </c>
      <c r="C303" t="s">
        <v>68</v>
      </c>
      <c r="D303" t="s">
        <v>769</v>
      </c>
      <c r="E303" t="s">
        <v>770</v>
      </c>
      <c r="F303" t="s">
        <v>100</v>
      </c>
      <c r="G303" t="s">
        <v>101</v>
      </c>
      <c r="H303" s="1">
        <v>45890</v>
      </c>
      <c r="I303">
        <v>1</v>
      </c>
      <c r="J303">
        <v>181.7</v>
      </c>
      <c r="K303">
        <v>181.7</v>
      </c>
      <c r="L303">
        <v>0.1</v>
      </c>
      <c r="M303">
        <v>0.02</v>
      </c>
    </row>
    <row r="304" spans="1:13">
      <c r="A304" t="s">
        <v>771</v>
      </c>
      <c r="B304" t="s">
        <v>414</v>
      </c>
      <c r="C304" t="s">
        <v>415</v>
      </c>
      <c r="D304" t="s">
        <v>189</v>
      </c>
      <c r="E304" t="s">
        <v>190</v>
      </c>
      <c r="F304" t="s">
        <v>18</v>
      </c>
      <c r="G304" t="s">
        <v>19</v>
      </c>
      <c r="H304" s="1">
        <v>45879</v>
      </c>
      <c r="I304">
        <v>5</v>
      </c>
      <c r="J304">
        <v>52.65</v>
      </c>
      <c r="K304">
        <v>263.25</v>
      </c>
      <c r="L304">
        <v>0.05</v>
      </c>
      <c r="M304">
        <v>0.02</v>
      </c>
    </row>
    <row r="305" spans="1:13">
      <c r="A305" t="s">
        <v>772</v>
      </c>
      <c r="B305" t="s">
        <v>81</v>
      </c>
      <c r="C305" t="s">
        <v>82</v>
      </c>
      <c r="D305" t="s">
        <v>773</v>
      </c>
      <c r="E305" t="s">
        <v>774</v>
      </c>
      <c r="F305" t="s">
        <v>166</v>
      </c>
      <c r="G305" t="s">
        <v>167</v>
      </c>
      <c r="H305" s="1">
        <v>45888</v>
      </c>
      <c r="I305">
        <v>8</v>
      </c>
      <c r="J305">
        <v>176.86</v>
      </c>
      <c r="K305">
        <v>1414.88</v>
      </c>
      <c r="L305">
        <v>0.1</v>
      </c>
      <c r="M305">
        <v>0.02</v>
      </c>
    </row>
    <row r="306" spans="1:13">
      <c r="A306" t="s">
        <v>775</v>
      </c>
      <c r="B306" t="s">
        <v>81</v>
      </c>
      <c r="C306" t="s">
        <v>82</v>
      </c>
      <c r="D306" t="s">
        <v>776</v>
      </c>
      <c r="E306" t="s">
        <v>777</v>
      </c>
      <c r="F306" t="s">
        <v>191</v>
      </c>
      <c r="G306" t="s">
        <v>192</v>
      </c>
      <c r="H306" s="1">
        <v>45886</v>
      </c>
      <c r="I306">
        <v>3</v>
      </c>
      <c r="J306">
        <v>144.35</v>
      </c>
      <c r="K306">
        <v>433.05</v>
      </c>
      <c r="L306">
        <v>0.1</v>
      </c>
      <c r="M306">
        <v>0.02</v>
      </c>
    </row>
    <row r="307" spans="1:13">
      <c r="A307" t="s">
        <v>778</v>
      </c>
      <c r="B307" t="s">
        <v>103</v>
      </c>
      <c r="C307" t="s">
        <v>104</v>
      </c>
      <c r="D307" t="s">
        <v>459</v>
      </c>
      <c r="E307" t="s">
        <v>460</v>
      </c>
      <c r="F307" t="s">
        <v>32</v>
      </c>
      <c r="G307" t="s">
        <v>33</v>
      </c>
      <c r="H307" s="1">
        <v>45886</v>
      </c>
      <c r="I307">
        <v>18</v>
      </c>
      <c r="J307">
        <v>88.32</v>
      </c>
      <c r="K307">
        <v>1589.76</v>
      </c>
      <c r="L307">
        <v>0</v>
      </c>
      <c r="M307">
        <v>0.02</v>
      </c>
    </row>
    <row r="308" spans="1:13">
      <c r="A308" t="s">
        <v>779</v>
      </c>
      <c r="B308" t="s">
        <v>246</v>
      </c>
      <c r="C308" t="s">
        <v>247</v>
      </c>
      <c r="D308" t="s">
        <v>585</v>
      </c>
      <c r="E308" t="s">
        <v>586</v>
      </c>
      <c r="F308" t="s">
        <v>114</v>
      </c>
      <c r="G308" t="s">
        <v>115</v>
      </c>
      <c r="H308" s="1">
        <v>45897</v>
      </c>
      <c r="I308">
        <v>13</v>
      </c>
      <c r="J308">
        <v>91.13</v>
      </c>
      <c r="K308">
        <v>1184.69</v>
      </c>
      <c r="L308">
        <v>0.1</v>
      </c>
      <c r="M308">
        <v>0.02</v>
      </c>
    </row>
    <row r="309" spans="1:13">
      <c r="A309" t="s">
        <v>780</v>
      </c>
      <c r="B309" t="s">
        <v>55</v>
      </c>
      <c r="C309" t="s">
        <v>56</v>
      </c>
      <c r="D309" t="s">
        <v>730</v>
      </c>
      <c r="E309" t="s">
        <v>731</v>
      </c>
      <c r="F309" t="s">
        <v>166</v>
      </c>
      <c r="G309" t="s">
        <v>167</v>
      </c>
      <c r="H309" s="1">
        <v>45878</v>
      </c>
      <c r="I309">
        <v>12</v>
      </c>
      <c r="J309">
        <v>176.86</v>
      </c>
      <c r="K309">
        <v>2122.3200000000002</v>
      </c>
      <c r="L309">
        <v>0.1</v>
      </c>
      <c r="M309">
        <v>0.02</v>
      </c>
    </row>
    <row r="310" spans="1:13">
      <c r="A310" t="s">
        <v>781</v>
      </c>
      <c r="B310" t="s">
        <v>110</v>
      </c>
      <c r="C310" t="s">
        <v>111</v>
      </c>
      <c r="D310" t="s">
        <v>566</v>
      </c>
      <c r="E310" t="s">
        <v>567</v>
      </c>
      <c r="F310" t="s">
        <v>85</v>
      </c>
      <c r="G310" t="s">
        <v>86</v>
      </c>
      <c r="H310" s="1">
        <v>45881</v>
      </c>
      <c r="I310">
        <v>3</v>
      </c>
      <c r="J310">
        <v>72.040000000000006</v>
      </c>
      <c r="K310">
        <v>216.12</v>
      </c>
      <c r="L310">
        <v>0.05</v>
      </c>
      <c r="M310">
        <v>0.02</v>
      </c>
    </row>
    <row r="311" spans="1:13">
      <c r="A311" t="s">
        <v>782</v>
      </c>
      <c r="B311" t="s">
        <v>117</v>
      </c>
      <c r="C311" t="s">
        <v>118</v>
      </c>
      <c r="D311" t="s">
        <v>783</v>
      </c>
      <c r="E311" t="s">
        <v>784</v>
      </c>
      <c r="F311" t="s">
        <v>191</v>
      </c>
      <c r="G311" t="s">
        <v>192</v>
      </c>
      <c r="H311" s="1">
        <v>45894</v>
      </c>
      <c r="I311">
        <v>4</v>
      </c>
      <c r="J311">
        <v>144.35</v>
      </c>
      <c r="K311">
        <v>577.4</v>
      </c>
      <c r="L311">
        <v>0.1</v>
      </c>
      <c r="M311">
        <v>0.02</v>
      </c>
    </row>
    <row r="312" spans="1:13">
      <c r="A312" t="s">
        <v>785</v>
      </c>
      <c r="B312" t="s">
        <v>135</v>
      </c>
      <c r="C312" t="s">
        <v>136</v>
      </c>
      <c r="D312" t="s">
        <v>112</v>
      </c>
      <c r="E312" t="s">
        <v>113</v>
      </c>
      <c r="F312" t="s">
        <v>107</v>
      </c>
      <c r="G312" t="s">
        <v>108</v>
      </c>
      <c r="H312" s="1">
        <v>45871</v>
      </c>
      <c r="I312">
        <v>5</v>
      </c>
      <c r="J312">
        <v>179.53</v>
      </c>
      <c r="K312">
        <v>897.65</v>
      </c>
      <c r="L312">
        <v>0.1</v>
      </c>
      <c r="M312">
        <v>0.02</v>
      </c>
    </row>
    <row r="313" spans="1:13">
      <c r="A313" t="s">
        <v>786</v>
      </c>
      <c r="B313" t="s">
        <v>103</v>
      </c>
      <c r="C313" t="s">
        <v>104</v>
      </c>
      <c r="D313" t="s">
        <v>545</v>
      </c>
      <c r="E313" t="s">
        <v>546</v>
      </c>
      <c r="F313" t="s">
        <v>85</v>
      </c>
      <c r="G313" t="s">
        <v>86</v>
      </c>
      <c r="H313" s="1">
        <v>45875</v>
      </c>
      <c r="I313">
        <v>21</v>
      </c>
      <c r="J313">
        <v>72.040000000000006</v>
      </c>
      <c r="K313">
        <v>1512.84</v>
      </c>
      <c r="L313">
        <v>0.05</v>
      </c>
      <c r="M313">
        <v>0.02</v>
      </c>
    </row>
    <row r="314" spans="1:13">
      <c r="A314" t="s">
        <v>787</v>
      </c>
      <c r="B314" t="s">
        <v>35</v>
      </c>
      <c r="C314" t="s">
        <v>36</v>
      </c>
      <c r="D314" t="s">
        <v>739</v>
      </c>
      <c r="E314" t="s">
        <v>740</v>
      </c>
      <c r="F314" t="s">
        <v>179</v>
      </c>
      <c r="G314" t="s">
        <v>180</v>
      </c>
      <c r="H314" s="1">
        <v>45885</v>
      </c>
      <c r="I314">
        <v>23</v>
      </c>
      <c r="J314">
        <v>125.42</v>
      </c>
      <c r="K314">
        <v>2884.66</v>
      </c>
      <c r="L314">
        <v>0.1</v>
      </c>
      <c r="M314">
        <v>0.02</v>
      </c>
    </row>
    <row r="315" spans="1:13">
      <c r="A315" t="s">
        <v>788</v>
      </c>
      <c r="B315" t="s">
        <v>159</v>
      </c>
      <c r="C315" t="s">
        <v>160</v>
      </c>
      <c r="D315" t="s">
        <v>719</v>
      </c>
      <c r="E315" t="s">
        <v>720</v>
      </c>
      <c r="F315" t="s">
        <v>319</v>
      </c>
      <c r="G315" t="s">
        <v>320</v>
      </c>
      <c r="H315" s="1">
        <v>45892</v>
      </c>
      <c r="I315">
        <v>3</v>
      </c>
      <c r="J315">
        <v>93.41</v>
      </c>
      <c r="K315">
        <v>280.23</v>
      </c>
      <c r="L315">
        <v>0</v>
      </c>
      <c r="M315">
        <v>0.02</v>
      </c>
    </row>
    <row r="316" spans="1:13">
      <c r="A316" t="s">
        <v>789</v>
      </c>
      <c r="B316" t="s">
        <v>93</v>
      </c>
      <c r="C316" t="s">
        <v>94</v>
      </c>
      <c r="D316" t="s">
        <v>476</v>
      </c>
      <c r="E316" t="s">
        <v>477</v>
      </c>
      <c r="F316" t="s">
        <v>139</v>
      </c>
      <c r="G316" t="s">
        <v>140</v>
      </c>
      <c r="H316" s="1">
        <v>45871</v>
      </c>
      <c r="I316">
        <v>7</v>
      </c>
      <c r="J316">
        <v>113.94</v>
      </c>
      <c r="K316">
        <v>797.58</v>
      </c>
      <c r="L316">
        <v>0.05</v>
      </c>
      <c r="M316">
        <v>0.02</v>
      </c>
    </row>
    <row r="317" spans="1:13">
      <c r="A317" t="s">
        <v>790</v>
      </c>
      <c r="B317" t="s">
        <v>246</v>
      </c>
      <c r="C317" t="s">
        <v>247</v>
      </c>
      <c r="D317" t="s">
        <v>791</v>
      </c>
      <c r="E317" t="s">
        <v>792</v>
      </c>
      <c r="F317" t="s">
        <v>39</v>
      </c>
      <c r="G317" t="s">
        <v>40</v>
      </c>
      <c r="H317" s="1">
        <v>45899</v>
      </c>
      <c r="I317">
        <v>11</v>
      </c>
      <c r="J317">
        <v>87.21</v>
      </c>
      <c r="K317">
        <v>959.31</v>
      </c>
      <c r="L317">
        <v>0</v>
      </c>
      <c r="M317">
        <v>0.02</v>
      </c>
    </row>
    <row r="318" spans="1:13">
      <c r="A318" t="s">
        <v>793</v>
      </c>
      <c r="B318" t="s">
        <v>187</v>
      </c>
      <c r="C318" t="s">
        <v>188</v>
      </c>
      <c r="D318" t="s">
        <v>794</v>
      </c>
      <c r="E318" t="s">
        <v>795</v>
      </c>
      <c r="F318" t="s">
        <v>240</v>
      </c>
      <c r="G318" t="s">
        <v>241</v>
      </c>
      <c r="H318" s="1">
        <v>45885</v>
      </c>
      <c r="I318">
        <v>18</v>
      </c>
      <c r="J318">
        <v>130.94</v>
      </c>
      <c r="K318">
        <v>2356.92</v>
      </c>
      <c r="L318">
        <v>0.05</v>
      </c>
      <c r="M318">
        <v>0.02</v>
      </c>
    </row>
    <row r="319" spans="1:13">
      <c r="A319" t="s">
        <v>796</v>
      </c>
      <c r="B319" t="s">
        <v>230</v>
      </c>
      <c r="C319" t="s">
        <v>231</v>
      </c>
      <c r="D319" t="s">
        <v>683</v>
      </c>
      <c r="E319" t="s">
        <v>684</v>
      </c>
      <c r="F319" t="s">
        <v>107</v>
      </c>
      <c r="G319" t="s">
        <v>108</v>
      </c>
      <c r="H319" s="1">
        <v>45879</v>
      </c>
      <c r="I319">
        <v>7</v>
      </c>
      <c r="J319">
        <v>179.53</v>
      </c>
      <c r="K319">
        <v>1256.71</v>
      </c>
      <c r="L319">
        <v>0.1</v>
      </c>
      <c r="M319">
        <v>0.02</v>
      </c>
    </row>
    <row r="320" spans="1:13">
      <c r="A320" t="s">
        <v>797</v>
      </c>
      <c r="B320" t="s">
        <v>103</v>
      </c>
      <c r="C320" t="s">
        <v>104</v>
      </c>
      <c r="D320" t="s">
        <v>739</v>
      </c>
      <c r="E320" t="s">
        <v>740</v>
      </c>
      <c r="F320" t="s">
        <v>196</v>
      </c>
      <c r="G320" t="s">
        <v>197</v>
      </c>
      <c r="H320" s="1">
        <v>45880</v>
      </c>
      <c r="I320">
        <v>21</v>
      </c>
      <c r="J320">
        <v>77.5</v>
      </c>
      <c r="K320">
        <v>1627.5</v>
      </c>
      <c r="L320">
        <v>0.05</v>
      </c>
      <c r="M320">
        <v>0.02</v>
      </c>
    </row>
    <row r="321" spans="1:13">
      <c r="A321" t="s">
        <v>798</v>
      </c>
      <c r="B321" t="s">
        <v>230</v>
      </c>
      <c r="C321" t="s">
        <v>231</v>
      </c>
      <c r="D321" t="s">
        <v>765</v>
      </c>
      <c r="E321" t="s">
        <v>766</v>
      </c>
      <c r="F321" t="s">
        <v>174</v>
      </c>
      <c r="G321" t="s">
        <v>175</v>
      </c>
      <c r="H321" s="1">
        <v>45898</v>
      </c>
      <c r="I321">
        <v>14</v>
      </c>
      <c r="J321">
        <v>183.4</v>
      </c>
      <c r="K321">
        <v>2567.6</v>
      </c>
      <c r="L321">
        <v>0.1</v>
      </c>
      <c r="M321">
        <v>0.02</v>
      </c>
    </row>
    <row r="322" spans="1:13">
      <c r="A322" t="s">
        <v>799</v>
      </c>
      <c r="B322" t="s">
        <v>74</v>
      </c>
      <c r="C322" t="s">
        <v>75</v>
      </c>
      <c r="D322" t="s">
        <v>493</v>
      </c>
      <c r="E322" t="s">
        <v>494</v>
      </c>
      <c r="F322" t="s">
        <v>215</v>
      </c>
      <c r="G322" t="s">
        <v>216</v>
      </c>
      <c r="H322" s="1">
        <v>45880</v>
      </c>
      <c r="I322">
        <v>13</v>
      </c>
      <c r="J322">
        <v>176.7</v>
      </c>
      <c r="K322">
        <v>2297.1</v>
      </c>
      <c r="L322">
        <v>0.1</v>
      </c>
      <c r="M322">
        <v>0.02</v>
      </c>
    </row>
    <row r="323" spans="1:13">
      <c r="A323" t="s">
        <v>800</v>
      </c>
      <c r="B323" t="s">
        <v>182</v>
      </c>
      <c r="C323" t="s">
        <v>183</v>
      </c>
      <c r="D323" t="s">
        <v>769</v>
      </c>
      <c r="E323" t="s">
        <v>770</v>
      </c>
      <c r="F323" t="s">
        <v>179</v>
      </c>
      <c r="G323" t="s">
        <v>180</v>
      </c>
      <c r="H323" s="1">
        <v>45899</v>
      </c>
      <c r="I323">
        <v>12</v>
      </c>
      <c r="J323">
        <v>125.42</v>
      </c>
      <c r="K323">
        <v>1505.04</v>
      </c>
      <c r="L323">
        <v>0.1</v>
      </c>
      <c r="M323">
        <v>0.02</v>
      </c>
    </row>
    <row r="324" spans="1:13">
      <c r="A324" t="s">
        <v>801</v>
      </c>
      <c r="B324" t="s">
        <v>246</v>
      </c>
      <c r="C324" t="s">
        <v>247</v>
      </c>
      <c r="D324" t="s">
        <v>802</v>
      </c>
      <c r="E324" t="s">
        <v>803</v>
      </c>
      <c r="F324" t="s">
        <v>18</v>
      </c>
      <c r="G324" t="s">
        <v>19</v>
      </c>
      <c r="H324" s="1">
        <v>45893</v>
      </c>
      <c r="I324">
        <v>3</v>
      </c>
      <c r="J324">
        <v>52.65</v>
      </c>
      <c r="K324">
        <v>157.94999999999999</v>
      </c>
      <c r="L324">
        <v>0.05</v>
      </c>
      <c r="M324">
        <v>0.02</v>
      </c>
    </row>
    <row r="325" spans="1:13">
      <c r="A325" t="s">
        <v>804</v>
      </c>
      <c r="B325" t="s">
        <v>81</v>
      </c>
      <c r="C325" t="s">
        <v>82</v>
      </c>
      <c r="D325" t="s">
        <v>153</v>
      </c>
      <c r="E325" t="s">
        <v>154</v>
      </c>
      <c r="F325" t="s">
        <v>215</v>
      </c>
      <c r="G325" t="s">
        <v>216</v>
      </c>
      <c r="H325" s="1">
        <v>45887</v>
      </c>
      <c r="I325">
        <v>6</v>
      </c>
      <c r="J325">
        <v>176.7</v>
      </c>
      <c r="K325">
        <v>1060.2</v>
      </c>
      <c r="L325">
        <v>0.1</v>
      </c>
      <c r="M325">
        <v>0.02</v>
      </c>
    </row>
    <row r="326" spans="1:13">
      <c r="A326" t="s">
        <v>805</v>
      </c>
      <c r="B326" t="s">
        <v>187</v>
      </c>
      <c r="C326" t="s">
        <v>188</v>
      </c>
      <c r="D326" t="s">
        <v>232</v>
      </c>
      <c r="E326" t="s">
        <v>233</v>
      </c>
      <c r="F326" t="s">
        <v>71</v>
      </c>
      <c r="G326" t="s">
        <v>72</v>
      </c>
      <c r="H326" s="1">
        <v>45891</v>
      </c>
      <c r="I326">
        <v>11</v>
      </c>
      <c r="J326">
        <v>123.65</v>
      </c>
      <c r="K326">
        <v>1360.15</v>
      </c>
      <c r="L326">
        <v>0.05</v>
      </c>
      <c r="M326">
        <v>0.02</v>
      </c>
    </row>
    <row r="327" spans="1:13">
      <c r="A327" t="s">
        <v>806</v>
      </c>
      <c r="B327" t="s">
        <v>187</v>
      </c>
      <c r="C327" t="s">
        <v>188</v>
      </c>
      <c r="D327" t="s">
        <v>807</v>
      </c>
      <c r="E327" t="s">
        <v>808</v>
      </c>
      <c r="F327" t="s">
        <v>25</v>
      </c>
      <c r="G327" t="s">
        <v>26</v>
      </c>
      <c r="H327" s="1">
        <v>45883</v>
      </c>
      <c r="I327">
        <v>23</v>
      </c>
      <c r="J327">
        <v>120.83</v>
      </c>
      <c r="K327">
        <v>2779.09</v>
      </c>
      <c r="L327">
        <v>0.1</v>
      </c>
      <c r="M327">
        <v>0.02</v>
      </c>
    </row>
    <row r="328" spans="1:13">
      <c r="A328" t="s">
        <v>809</v>
      </c>
      <c r="B328" t="s">
        <v>182</v>
      </c>
      <c r="C328" t="s">
        <v>183</v>
      </c>
      <c r="D328" t="s">
        <v>359</v>
      </c>
      <c r="E328" t="s">
        <v>360</v>
      </c>
      <c r="F328" t="s">
        <v>25</v>
      </c>
      <c r="G328" t="s">
        <v>26</v>
      </c>
      <c r="H328" s="1">
        <v>45871</v>
      </c>
      <c r="I328">
        <v>15</v>
      </c>
      <c r="J328">
        <v>120.83</v>
      </c>
      <c r="K328">
        <v>1812.45</v>
      </c>
      <c r="L328">
        <v>0.1</v>
      </c>
      <c r="M328">
        <v>0.02</v>
      </c>
    </row>
    <row r="329" spans="1:13">
      <c r="A329" t="s">
        <v>810</v>
      </c>
      <c r="B329" t="s">
        <v>110</v>
      </c>
      <c r="C329" t="s">
        <v>111</v>
      </c>
      <c r="D329" t="s">
        <v>680</v>
      </c>
      <c r="E329" t="s">
        <v>681</v>
      </c>
      <c r="F329" t="s">
        <v>166</v>
      </c>
      <c r="G329" t="s">
        <v>167</v>
      </c>
      <c r="H329" s="1">
        <v>45878</v>
      </c>
      <c r="I329">
        <v>14</v>
      </c>
      <c r="J329">
        <v>176.86</v>
      </c>
      <c r="K329">
        <v>2476.04</v>
      </c>
      <c r="L329">
        <v>0.1</v>
      </c>
      <c r="M329">
        <v>0.02</v>
      </c>
    </row>
    <row r="330" spans="1:13">
      <c r="A330" t="s">
        <v>811</v>
      </c>
      <c r="B330" t="s">
        <v>159</v>
      </c>
      <c r="C330" t="s">
        <v>160</v>
      </c>
      <c r="D330" t="s">
        <v>323</v>
      </c>
      <c r="E330" t="s">
        <v>324</v>
      </c>
      <c r="F330" t="s">
        <v>32</v>
      </c>
      <c r="G330" t="s">
        <v>33</v>
      </c>
      <c r="H330" s="1">
        <v>45891</v>
      </c>
      <c r="I330">
        <v>3</v>
      </c>
      <c r="J330">
        <v>88.32</v>
      </c>
      <c r="K330">
        <v>264.95999999999998</v>
      </c>
      <c r="L330">
        <v>0</v>
      </c>
      <c r="M330">
        <v>0.02</v>
      </c>
    </row>
    <row r="331" spans="1:13">
      <c r="A331" t="s">
        <v>812</v>
      </c>
      <c r="B331" t="s">
        <v>159</v>
      </c>
      <c r="C331" t="s">
        <v>160</v>
      </c>
      <c r="D331" t="s">
        <v>648</v>
      </c>
      <c r="E331" t="s">
        <v>649</v>
      </c>
      <c r="F331" t="s">
        <v>240</v>
      </c>
      <c r="G331" t="s">
        <v>241</v>
      </c>
      <c r="H331" s="1">
        <v>45891</v>
      </c>
      <c r="I331">
        <v>24</v>
      </c>
      <c r="J331">
        <v>130.94</v>
      </c>
      <c r="K331">
        <v>3142.56</v>
      </c>
      <c r="L331">
        <v>0.05</v>
      </c>
      <c r="M331">
        <v>0.02</v>
      </c>
    </row>
    <row r="332" spans="1:13">
      <c r="A332" t="s">
        <v>813</v>
      </c>
      <c r="B332" t="s">
        <v>182</v>
      </c>
      <c r="C332" t="s">
        <v>183</v>
      </c>
      <c r="D332" t="s">
        <v>814</v>
      </c>
      <c r="E332" t="s">
        <v>815</v>
      </c>
      <c r="F332" t="s">
        <v>78</v>
      </c>
      <c r="G332" t="s">
        <v>79</v>
      </c>
      <c r="H332" s="1">
        <v>45891</v>
      </c>
      <c r="I332">
        <v>20</v>
      </c>
      <c r="J332">
        <v>139.22</v>
      </c>
      <c r="K332">
        <v>2784.4</v>
      </c>
      <c r="L332">
        <v>0.05</v>
      </c>
      <c r="M332">
        <v>0.02</v>
      </c>
    </row>
    <row r="333" spans="1:13">
      <c r="A333" t="s">
        <v>816</v>
      </c>
      <c r="B333" t="s">
        <v>246</v>
      </c>
      <c r="C333" t="s">
        <v>247</v>
      </c>
      <c r="D333" t="s">
        <v>694</v>
      </c>
      <c r="E333" t="s">
        <v>695</v>
      </c>
      <c r="F333" t="s">
        <v>139</v>
      </c>
      <c r="G333" t="s">
        <v>140</v>
      </c>
      <c r="H333" s="1">
        <v>45877</v>
      </c>
      <c r="I333">
        <v>3</v>
      </c>
      <c r="J333">
        <v>113.94</v>
      </c>
      <c r="K333">
        <v>341.82</v>
      </c>
      <c r="L333">
        <v>0.05</v>
      </c>
      <c r="M333">
        <v>0.02</v>
      </c>
    </row>
    <row r="334" spans="1:13">
      <c r="A334" t="s">
        <v>817</v>
      </c>
      <c r="B334" t="s">
        <v>93</v>
      </c>
      <c r="C334" t="s">
        <v>94</v>
      </c>
      <c r="D334" t="s">
        <v>818</v>
      </c>
      <c r="E334" t="s">
        <v>819</v>
      </c>
      <c r="F334" t="s">
        <v>240</v>
      </c>
      <c r="G334" t="s">
        <v>241</v>
      </c>
      <c r="H334" s="1">
        <v>45900</v>
      </c>
      <c r="I334">
        <v>13</v>
      </c>
      <c r="J334">
        <v>130.94</v>
      </c>
      <c r="K334">
        <v>1702.22</v>
      </c>
      <c r="L334">
        <v>0.05</v>
      </c>
      <c r="M334">
        <v>0.02</v>
      </c>
    </row>
    <row r="335" spans="1:13">
      <c r="A335" t="s">
        <v>820</v>
      </c>
      <c r="B335" t="s">
        <v>135</v>
      </c>
      <c r="C335" t="s">
        <v>136</v>
      </c>
      <c r="D335" t="s">
        <v>502</v>
      </c>
      <c r="E335" t="s">
        <v>503</v>
      </c>
      <c r="F335" t="s">
        <v>166</v>
      </c>
      <c r="G335" t="s">
        <v>167</v>
      </c>
      <c r="H335" s="1">
        <v>45884</v>
      </c>
      <c r="I335">
        <v>22</v>
      </c>
      <c r="J335">
        <v>176.86</v>
      </c>
      <c r="K335">
        <v>3890.92</v>
      </c>
      <c r="L335">
        <v>0.1</v>
      </c>
      <c r="M335">
        <v>0.02</v>
      </c>
    </row>
    <row r="336" spans="1:13">
      <c r="A336" t="s">
        <v>821</v>
      </c>
      <c r="B336" t="s">
        <v>103</v>
      </c>
      <c r="C336" t="s">
        <v>104</v>
      </c>
      <c r="D336" t="s">
        <v>822</v>
      </c>
      <c r="E336" t="s">
        <v>823</v>
      </c>
      <c r="F336" t="s">
        <v>25</v>
      </c>
      <c r="G336" t="s">
        <v>26</v>
      </c>
      <c r="H336" s="1">
        <v>45888</v>
      </c>
      <c r="I336">
        <v>3</v>
      </c>
      <c r="J336">
        <v>120.83</v>
      </c>
      <c r="K336">
        <v>362.49</v>
      </c>
      <c r="L336">
        <v>0.1</v>
      </c>
      <c r="M336">
        <v>0.02</v>
      </c>
    </row>
    <row r="337" spans="1:13">
      <c r="A337" t="s">
        <v>824</v>
      </c>
      <c r="B337" t="s">
        <v>21</v>
      </c>
      <c r="C337" t="s">
        <v>22</v>
      </c>
      <c r="D337" t="s">
        <v>825</v>
      </c>
      <c r="E337" t="s">
        <v>826</v>
      </c>
      <c r="F337" t="s">
        <v>240</v>
      </c>
      <c r="G337" t="s">
        <v>241</v>
      </c>
      <c r="H337" s="1">
        <v>45890</v>
      </c>
      <c r="I337">
        <v>11</v>
      </c>
      <c r="J337">
        <v>130.94</v>
      </c>
      <c r="K337">
        <v>1440.34</v>
      </c>
      <c r="L337">
        <v>0.05</v>
      </c>
      <c r="M337">
        <v>0.02</v>
      </c>
    </row>
    <row r="338" spans="1:13">
      <c r="A338" t="s">
        <v>827</v>
      </c>
      <c r="B338" t="s">
        <v>230</v>
      </c>
      <c r="C338" t="s">
        <v>231</v>
      </c>
      <c r="D338" t="s">
        <v>828</v>
      </c>
      <c r="E338" t="s">
        <v>829</v>
      </c>
      <c r="F338" t="s">
        <v>450</v>
      </c>
      <c r="G338" t="s">
        <v>451</v>
      </c>
      <c r="H338" s="1">
        <v>45893</v>
      </c>
      <c r="I338">
        <v>1</v>
      </c>
      <c r="J338">
        <v>45.4</v>
      </c>
      <c r="K338">
        <v>45.4</v>
      </c>
      <c r="L338">
        <v>0</v>
      </c>
      <c r="M338">
        <v>0.02</v>
      </c>
    </row>
    <row r="339" spans="1:13">
      <c r="A339" t="s">
        <v>830</v>
      </c>
      <c r="B339" t="s">
        <v>182</v>
      </c>
      <c r="C339" t="s">
        <v>183</v>
      </c>
      <c r="D339" t="s">
        <v>769</v>
      </c>
      <c r="E339" t="s">
        <v>770</v>
      </c>
      <c r="F339" t="s">
        <v>396</v>
      </c>
      <c r="G339" t="s">
        <v>397</v>
      </c>
      <c r="H339" s="1">
        <v>45873</v>
      </c>
      <c r="I339">
        <v>18</v>
      </c>
      <c r="J339">
        <v>194.87</v>
      </c>
      <c r="K339">
        <v>3507.66</v>
      </c>
      <c r="L339">
        <v>0.1</v>
      </c>
      <c r="M339">
        <v>0.02</v>
      </c>
    </row>
    <row r="340" spans="1:13">
      <c r="A340" t="s">
        <v>831</v>
      </c>
      <c r="B340" t="s">
        <v>230</v>
      </c>
      <c r="C340" t="s">
        <v>231</v>
      </c>
      <c r="D340" t="s">
        <v>700</v>
      </c>
      <c r="E340" t="s">
        <v>701</v>
      </c>
      <c r="F340" t="s">
        <v>18</v>
      </c>
      <c r="G340" t="s">
        <v>19</v>
      </c>
      <c r="H340" s="1">
        <v>45876</v>
      </c>
      <c r="I340">
        <v>15</v>
      </c>
      <c r="J340">
        <v>52.65</v>
      </c>
      <c r="K340">
        <v>789.75</v>
      </c>
      <c r="L340">
        <v>0.05</v>
      </c>
      <c r="M340">
        <v>0.02</v>
      </c>
    </row>
    <row r="341" spans="1:13">
      <c r="A341" t="s">
        <v>832</v>
      </c>
      <c r="B341" t="s">
        <v>28</v>
      </c>
      <c r="C341" t="s">
        <v>29</v>
      </c>
      <c r="D341" t="s">
        <v>64</v>
      </c>
      <c r="E341" t="s">
        <v>65</v>
      </c>
      <c r="F341" t="s">
        <v>179</v>
      </c>
      <c r="G341" t="s">
        <v>180</v>
      </c>
      <c r="H341" s="1">
        <v>45876</v>
      </c>
      <c r="I341">
        <v>16</v>
      </c>
      <c r="J341">
        <v>125.42</v>
      </c>
      <c r="K341">
        <v>2006.72</v>
      </c>
      <c r="L341">
        <v>0.1</v>
      </c>
      <c r="M341">
        <v>0.02</v>
      </c>
    </row>
    <row r="342" spans="1:13">
      <c r="A342" t="s">
        <v>833</v>
      </c>
      <c r="B342" t="s">
        <v>386</v>
      </c>
      <c r="C342" t="s">
        <v>387</v>
      </c>
      <c r="D342" t="s">
        <v>834</v>
      </c>
      <c r="E342" t="s">
        <v>835</v>
      </c>
      <c r="F342" t="s">
        <v>234</v>
      </c>
      <c r="G342" t="s">
        <v>235</v>
      </c>
      <c r="H342" s="1">
        <v>45875</v>
      </c>
      <c r="I342">
        <v>15</v>
      </c>
      <c r="J342">
        <v>37.18</v>
      </c>
      <c r="K342">
        <v>557.70000000000005</v>
      </c>
      <c r="L342">
        <v>0</v>
      </c>
      <c r="M342">
        <v>0.02</v>
      </c>
    </row>
    <row r="343" spans="1:13">
      <c r="A343" t="s">
        <v>836</v>
      </c>
      <c r="B343" t="s">
        <v>67</v>
      </c>
      <c r="C343" t="s">
        <v>68</v>
      </c>
      <c r="D343" t="s">
        <v>579</v>
      </c>
      <c r="E343" t="s">
        <v>580</v>
      </c>
      <c r="F343" t="s">
        <v>25</v>
      </c>
      <c r="G343" t="s">
        <v>26</v>
      </c>
      <c r="H343" s="1">
        <v>45895</v>
      </c>
      <c r="I343">
        <v>3</v>
      </c>
      <c r="J343">
        <v>120.83</v>
      </c>
      <c r="K343">
        <v>362.49</v>
      </c>
      <c r="L343">
        <v>0.1</v>
      </c>
      <c r="M343">
        <v>0.02</v>
      </c>
    </row>
    <row r="344" spans="1:13">
      <c r="A344" t="s">
        <v>837</v>
      </c>
      <c r="B344" t="s">
        <v>208</v>
      </c>
      <c r="C344" t="s">
        <v>209</v>
      </c>
      <c r="D344" t="s">
        <v>482</v>
      </c>
      <c r="E344" t="s">
        <v>483</v>
      </c>
      <c r="F344" t="s">
        <v>275</v>
      </c>
      <c r="G344" t="s">
        <v>276</v>
      </c>
      <c r="H344" s="1">
        <v>45881</v>
      </c>
      <c r="I344">
        <v>22</v>
      </c>
      <c r="J344">
        <v>44.71</v>
      </c>
      <c r="K344">
        <v>983.62</v>
      </c>
      <c r="L344">
        <v>0</v>
      </c>
      <c r="M344">
        <v>0.02</v>
      </c>
    </row>
    <row r="345" spans="1:13">
      <c r="A345" t="s">
        <v>838</v>
      </c>
      <c r="B345" t="s">
        <v>62</v>
      </c>
      <c r="C345" t="s">
        <v>63</v>
      </c>
      <c r="D345" t="s">
        <v>839</v>
      </c>
      <c r="E345" t="s">
        <v>840</v>
      </c>
      <c r="F345" t="s">
        <v>114</v>
      </c>
      <c r="G345" t="s">
        <v>115</v>
      </c>
      <c r="H345" s="1">
        <v>45898</v>
      </c>
      <c r="I345">
        <v>10</v>
      </c>
      <c r="J345">
        <v>91.13</v>
      </c>
      <c r="K345">
        <v>911.3</v>
      </c>
      <c r="L345">
        <v>0.1</v>
      </c>
      <c r="M345">
        <v>0.02</v>
      </c>
    </row>
    <row r="346" spans="1:13">
      <c r="A346" t="s">
        <v>841</v>
      </c>
      <c r="B346" t="s">
        <v>187</v>
      </c>
      <c r="C346" t="s">
        <v>188</v>
      </c>
      <c r="D346" t="s">
        <v>213</v>
      </c>
      <c r="E346" t="s">
        <v>214</v>
      </c>
      <c r="F346" t="s">
        <v>78</v>
      </c>
      <c r="G346" t="s">
        <v>79</v>
      </c>
      <c r="H346" s="1">
        <v>45899</v>
      </c>
      <c r="I346">
        <v>23</v>
      </c>
      <c r="J346">
        <v>139.22</v>
      </c>
      <c r="K346">
        <v>3202.06</v>
      </c>
      <c r="L346">
        <v>0.05</v>
      </c>
      <c r="M346">
        <v>0.02</v>
      </c>
    </row>
    <row r="347" spans="1:13">
      <c r="A347" t="s">
        <v>842</v>
      </c>
      <c r="B347" t="s">
        <v>62</v>
      </c>
      <c r="C347" t="s">
        <v>63</v>
      </c>
      <c r="D347" t="s">
        <v>52</v>
      </c>
      <c r="E347" t="s">
        <v>53</v>
      </c>
      <c r="F347" t="s">
        <v>129</v>
      </c>
      <c r="G347" t="s">
        <v>130</v>
      </c>
      <c r="H347" s="1">
        <v>45886</v>
      </c>
      <c r="I347">
        <v>12</v>
      </c>
      <c r="J347">
        <v>92.19</v>
      </c>
      <c r="K347">
        <v>1106.28</v>
      </c>
      <c r="L347">
        <v>0.05</v>
      </c>
      <c r="M347">
        <v>0.02</v>
      </c>
    </row>
    <row r="348" spans="1:13">
      <c r="A348" t="s">
        <v>843</v>
      </c>
      <c r="B348" t="s">
        <v>117</v>
      </c>
      <c r="C348" t="s">
        <v>118</v>
      </c>
      <c r="D348" t="s">
        <v>765</v>
      </c>
      <c r="E348" t="s">
        <v>766</v>
      </c>
      <c r="F348" t="s">
        <v>275</v>
      </c>
      <c r="G348" t="s">
        <v>276</v>
      </c>
      <c r="H348" s="1">
        <v>45877</v>
      </c>
      <c r="I348">
        <v>5</v>
      </c>
      <c r="J348">
        <v>44.71</v>
      </c>
      <c r="K348">
        <v>223.55</v>
      </c>
      <c r="L348">
        <v>0</v>
      </c>
      <c r="M348">
        <v>0.02</v>
      </c>
    </row>
    <row r="349" spans="1:13">
      <c r="A349" t="s">
        <v>844</v>
      </c>
      <c r="B349" t="s">
        <v>246</v>
      </c>
      <c r="C349" t="s">
        <v>247</v>
      </c>
      <c r="D349" t="s">
        <v>845</v>
      </c>
      <c r="E349" t="s">
        <v>846</v>
      </c>
      <c r="F349" t="s">
        <v>139</v>
      </c>
      <c r="G349" t="s">
        <v>140</v>
      </c>
      <c r="H349" s="1">
        <v>45888</v>
      </c>
      <c r="I349">
        <v>18</v>
      </c>
      <c r="J349">
        <v>113.94</v>
      </c>
      <c r="K349">
        <v>2050.92</v>
      </c>
      <c r="L349">
        <v>0.05</v>
      </c>
      <c r="M349">
        <v>0.02</v>
      </c>
    </row>
    <row r="350" spans="1:13">
      <c r="A350" t="s">
        <v>847</v>
      </c>
      <c r="B350" t="s">
        <v>103</v>
      </c>
      <c r="C350" t="s">
        <v>104</v>
      </c>
      <c r="D350" t="s">
        <v>227</v>
      </c>
      <c r="E350" t="s">
        <v>228</v>
      </c>
      <c r="F350" t="s">
        <v>319</v>
      </c>
      <c r="G350" t="s">
        <v>320</v>
      </c>
      <c r="H350" s="1">
        <v>45874</v>
      </c>
      <c r="I350">
        <v>18</v>
      </c>
      <c r="J350">
        <v>93.41</v>
      </c>
      <c r="K350">
        <v>1681.38</v>
      </c>
      <c r="L350">
        <v>0</v>
      </c>
      <c r="M350">
        <v>0.02</v>
      </c>
    </row>
    <row r="351" spans="1:13">
      <c r="A351" t="s">
        <v>848</v>
      </c>
      <c r="B351" t="s">
        <v>28</v>
      </c>
      <c r="C351" t="s">
        <v>29</v>
      </c>
      <c r="D351" t="s">
        <v>655</v>
      </c>
      <c r="E351" t="s">
        <v>656</v>
      </c>
      <c r="F351" t="s">
        <v>196</v>
      </c>
      <c r="G351" t="s">
        <v>197</v>
      </c>
      <c r="H351" s="1">
        <v>45892</v>
      </c>
      <c r="I351">
        <v>13</v>
      </c>
      <c r="J351">
        <v>77.5</v>
      </c>
      <c r="K351">
        <v>1007.5</v>
      </c>
      <c r="L351">
        <v>0.05</v>
      </c>
      <c r="M351">
        <v>0.02</v>
      </c>
    </row>
    <row r="352" spans="1:13">
      <c r="A352" t="s">
        <v>849</v>
      </c>
      <c r="B352" t="s">
        <v>110</v>
      </c>
      <c r="C352" t="s">
        <v>111</v>
      </c>
      <c r="D352" t="s">
        <v>311</v>
      </c>
      <c r="E352" t="s">
        <v>312</v>
      </c>
      <c r="F352" t="s">
        <v>114</v>
      </c>
      <c r="G352" t="s">
        <v>115</v>
      </c>
      <c r="H352" s="1">
        <v>45883</v>
      </c>
      <c r="I352">
        <v>25</v>
      </c>
      <c r="J352">
        <v>91.13</v>
      </c>
      <c r="K352">
        <v>2278.25</v>
      </c>
      <c r="L352">
        <v>0.1</v>
      </c>
      <c r="M352">
        <v>0.02</v>
      </c>
    </row>
    <row r="353" spans="1:13">
      <c r="A353" t="s">
        <v>850</v>
      </c>
      <c r="B353" t="s">
        <v>35</v>
      </c>
      <c r="C353" t="s">
        <v>36</v>
      </c>
      <c r="D353" t="s">
        <v>189</v>
      </c>
      <c r="E353" t="s">
        <v>190</v>
      </c>
      <c r="F353" t="s">
        <v>196</v>
      </c>
      <c r="G353" t="s">
        <v>197</v>
      </c>
      <c r="H353" s="1">
        <v>45890</v>
      </c>
      <c r="I353">
        <v>11</v>
      </c>
      <c r="J353">
        <v>77.5</v>
      </c>
      <c r="K353">
        <v>852.5</v>
      </c>
      <c r="L353">
        <v>0.05</v>
      </c>
      <c r="M353">
        <v>0.02</v>
      </c>
    </row>
    <row r="354" spans="1:13">
      <c r="A354" t="s">
        <v>851</v>
      </c>
      <c r="B354" t="s">
        <v>423</v>
      </c>
      <c r="C354" t="s">
        <v>424</v>
      </c>
      <c r="D354" t="s">
        <v>237</v>
      </c>
      <c r="E354" t="s">
        <v>238</v>
      </c>
      <c r="F354" t="s">
        <v>25</v>
      </c>
      <c r="G354" t="s">
        <v>26</v>
      </c>
      <c r="H354" s="1">
        <v>45881</v>
      </c>
      <c r="I354">
        <v>17</v>
      </c>
      <c r="J354">
        <v>120.83</v>
      </c>
      <c r="K354">
        <v>2054.11</v>
      </c>
      <c r="L354">
        <v>0.1</v>
      </c>
      <c r="M354">
        <v>0.02</v>
      </c>
    </row>
    <row r="355" spans="1:13">
      <c r="A355" t="s">
        <v>852</v>
      </c>
      <c r="B355" t="s">
        <v>21</v>
      </c>
      <c r="C355" t="s">
        <v>22</v>
      </c>
      <c r="D355" t="s">
        <v>853</v>
      </c>
      <c r="E355" t="s">
        <v>854</v>
      </c>
      <c r="F355" t="s">
        <v>174</v>
      </c>
      <c r="G355" t="s">
        <v>175</v>
      </c>
      <c r="H355" s="1">
        <v>45888</v>
      </c>
      <c r="I355">
        <v>21</v>
      </c>
      <c r="J355">
        <v>183.4</v>
      </c>
      <c r="K355">
        <v>3851.4</v>
      </c>
      <c r="L355">
        <v>0.1</v>
      </c>
      <c r="M355">
        <v>0.02</v>
      </c>
    </row>
    <row r="356" spans="1:13">
      <c r="A356" t="s">
        <v>855</v>
      </c>
      <c r="B356" t="s">
        <v>182</v>
      </c>
      <c r="C356" t="s">
        <v>183</v>
      </c>
      <c r="D356" t="s">
        <v>498</v>
      </c>
      <c r="E356" t="s">
        <v>499</v>
      </c>
      <c r="F356" t="s">
        <v>450</v>
      </c>
      <c r="G356" t="s">
        <v>451</v>
      </c>
      <c r="H356" s="1">
        <v>45886</v>
      </c>
      <c r="I356">
        <v>14</v>
      </c>
      <c r="J356">
        <v>45.4</v>
      </c>
      <c r="K356">
        <v>635.6</v>
      </c>
      <c r="L356">
        <v>0</v>
      </c>
      <c r="M356">
        <v>0.02</v>
      </c>
    </row>
    <row r="357" spans="1:13">
      <c r="A357" t="s">
        <v>856</v>
      </c>
      <c r="B357" t="s">
        <v>42</v>
      </c>
      <c r="C357" t="s">
        <v>43</v>
      </c>
      <c r="D357" t="s">
        <v>635</v>
      </c>
      <c r="E357" t="s">
        <v>636</v>
      </c>
      <c r="F357" t="s">
        <v>90</v>
      </c>
      <c r="G357" t="s">
        <v>91</v>
      </c>
      <c r="H357" s="1">
        <v>45874</v>
      </c>
      <c r="I357">
        <v>17</v>
      </c>
      <c r="J357">
        <v>50.51</v>
      </c>
      <c r="K357">
        <v>858.67</v>
      </c>
      <c r="L357">
        <v>0</v>
      </c>
      <c r="M357">
        <v>0.02</v>
      </c>
    </row>
    <row r="358" spans="1:13">
      <c r="A358" t="s">
        <v>857</v>
      </c>
      <c r="B358" t="s">
        <v>187</v>
      </c>
      <c r="C358" t="s">
        <v>188</v>
      </c>
      <c r="D358" t="s">
        <v>351</v>
      </c>
      <c r="E358" t="s">
        <v>352</v>
      </c>
      <c r="F358" t="s">
        <v>129</v>
      </c>
      <c r="G358" t="s">
        <v>130</v>
      </c>
      <c r="H358" s="1">
        <v>45877</v>
      </c>
      <c r="I358">
        <v>23</v>
      </c>
      <c r="J358">
        <v>92.19</v>
      </c>
      <c r="K358">
        <v>2120.37</v>
      </c>
      <c r="L358">
        <v>0.05</v>
      </c>
      <c r="M358">
        <v>0.02</v>
      </c>
    </row>
    <row r="359" spans="1:13">
      <c r="A359" t="s">
        <v>858</v>
      </c>
      <c r="B359" t="s">
        <v>103</v>
      </c>
      <c r="C359" t="s">
        <v>104</v>
      </c>
      <c r="D359" t="s">
        <v>802</v>
      </c>
      <c r="E359" t="s">
        <v>803</v>
      </c>
      <c r="F359" t="s">
        <v>39</v>
      </c>
      <c r="G359" t="s">
        <v>40</v>
      </c>
      <c r="H359" s="1">
        <v>45878</v>
      </c>
      <c r="I359">
        <v>3</v>
      </c>
      <c r="J359">
        <v>87.21</v>
      </c>
      <c r="K359">
        <v>261.63</v>
      </c>
      <c r="L359">
        <v>0</v>
      </c>
      <c r="M359">
        <v>0.02</v>
      </c>
    </row>
    <row r="360" spans="1:13">
      <c r="A360" t="s">
        <v>859</v>
      </c>
      <c r="B360" t="s">
        <v>254</v>
      </c>
      <c r="C360" t="s">
        <v>255</v>
      </c>
      <c r="D360" t="s">
        <v>377</v>
      </c>
      <c r="E360" t="s">
        <v>378</v>
      </c>
      <c r="F360" t="s">
        <v>32</v>
      </c>
      <c r="G360" t="s">
        <v>33</v>
      </c>
      <c r="H360" s="1">
        <v>45874</v>
      </c>
      <c r="I360">
        <v>9</v>
      </c>
      <c r="J360">
        <v>88.32</v>
      </c>
      <c r="K360">
        <v>794.88</v>
      </c>
      <c r="L360">
        <v>0</v>
      </c>
      <c r="M360">
        <v>0.02</v>
      </c>
    </row>
    <row r="361" spans="1:13">
      <c r="A361" t="s">
        <v>860</v>
      </c>
      <c r="B361" t="s">
        <v>159</v>
      </c>
      <c r="C361" t="s">
        <v>160</v>
      </c>
      <c r="D361" t="s">
        <v>532</v>
      </c>
      <c r="E361" t="s">
        <v>533</v>
      </c>
      <c r="F361" t="s">
        <v>166</v>
      </c>
      <c r="G361" t="s">
        <v>167</v>
      </c>
      <c r="H361" s="1">
        <v>45886</v>
      </c>
      <c r="I361">
        <v>3</v>
      </c>
      <c r="J361">
        <v>176.86</v>
      </c>
      <c r="K361">
        <v>530.58000000000004</v>
      </c>
      <c r="L361">
        <v>0.1</v>
      </c>
      <c r="M361">
        <v>0.02</v>
      </c>
    </row>
    <row r="362" spans="1:13">
      <c r="A362" t="s">
        <v>861</v>
      </c>
      <c r="B362" t="s">
        <v>159</v>
      </c>
      <c r="C362" t="s">
        <v>160</v>
      </c>
      <c r="D362" t="s">
        <v>660</v>
      </c>
      <c r="E362" t="s">
        <v>661</v>
      </c>
      <c r="F362" t="s">
        <v>100</v>
      </c>
      <c r="G362" t="s">
        <v>101</v>
      </c>
      <c r="H362" s="1">
        <v>45874</v>
      </c>
      <c r="I362">
        <v>19</v>
      </c>
      <c r="J362">
        <v>181.7</v>
      </c>
      <c r="K362">
        <v>3452.3</v>
      </c>
      <c r="L362">
        <v>0.1</v>
      </c>
      <c r="M362">
        <v>0.02</v>
      </c>
    </row>
    <row r="363" spans="1:13">
      <c r="A363" t="s">
        <v>862</v>
      </c>
      <c r="B363" t="s">
        <v>182</v>
      </c>
      <c r="C363" t="s">
        <v>183</v>
      </c>
      <c r="D363" t="s">
        <v>391</v>
      </c>
      <c r="E363" t="s">
        <v>392</v>
      </c>
      <c r="F363" t="s">
        <v>166</v>
      </c>
      <c r="G363" t="s">
        <v>167</v>
      </c>
      <c r="H363" s="1">
        <v>45880</v>
      </c>
      <c r="I363">
        <v>20</v>
      </c>
      <c r="J363">
        <v>176.86</v>
      </c>
      <c r="K363">
        <v>3537.2</v>
      </c>
      <c r="L363">
        <v>0.1</v>
      </c>
      <c r="M363">
        <v>0.02</v>
      </c>
    </row>
    <row r="364" spans="1:13">
      <c r="A364" t="s">
        <v>863</v>
      </c>
      <c r="B364" t="s">
        <v>35</v>
      </c>
      <c r="C364" t="s">
        <v>36</v>
      </c>
      <c r="D364" t="s">
        <v>675</v>
      </c>
      <c r="E364" t="s">
        <v>676</v>
      </c>
      <c r="F364" t="s">
        <v>196</v>
      </c>
      <c r="G364" t="s">
        <v>197</v>
      </c>
      <c r="H364" s="1">
        <v>45872</v>
      </c>
      <c r="I364">
        <v>1</v>
      </c>
      <c r="J364">
        <v>77.5</v>
      </c>
      <c r="K364">
        <v>77.5</v>
      </c>
      <c r="L364">
        <v>0.05</v>
      </c>
      <c r="M364">
        <v>0.02</v>
      </c>
    </row>
    <row r="365" spans="1:13">
      <c r="A365" t="s">
        <v>864</v>
      </c>
      <c r="B365" t="s">
        <v>14</v>
      </c>
      <c r="C365" t="s">
        <v>15</v>
      </c>
      <c r="D365" t="s">
        <v>865</v>
      </c>
      <c r="E365" t="s">
        <v>866</v>
      </c>
      <c r="F365" t="s">
        <v>174</v>
      </c>
      <c r="G365" t="s">
        <v>175</v>
      </c>
      <c r="H365" s="1">
        <v>45890</v>
      </c>
      <c r="I365">
        <v>9</v>
      </c>
      <c r="J365">
        <v>183.4</v>
      </c>
      <c r="K365">
        <v>1650.6</v>
      </c>
      <c r="L365">
        <v>0.1</v>
      </c>
      <c r="M365">
        <v>0.02</v>
      </c>
    </row>
    <row r="366" spans="1:13">
      <c r="A366" t="s">
        <v>867</v>
      </c>
      <c r="B366" t="s">
        <v>254</v>
      </c>
      <c r="C366" t="s">
        <v>255</v>
      </c>
      <c r="D366" t="s">
        <v>498</v>
      </c>
      <c r="E366" t="s">
        <v>499</v>
      </c>
      <c r="F366" t="s">
        <v>100</v>
      </c>
      <c r="G366" t="s">
        <v>101</v>
      </c>
      <c r="H366" s="1">
        <v>45890</v>
      </c>
      <c r="I366">
        <v>20</v>
      </c>
      <c r="J366">
        <v>181.7</v>
      </c>
      <c r="K366">
        <v>3634</v>
      </c>
      <c r="L366">
        <v>0.1</v>
      </c>
      <c r="M366">
        <v>0.02</v>
      </c>
    </row>
    <row r="367" spans="1:13">
      <c r="A367" t="s">
        <v>868</v>
      </c>
      <c r="B367" t="s">
        <v>122</v>
      </c>
      <c r="C367" t="s">
        <v>123</v>
      </c>
      <c r="D367" t="s">
        <v>769</v>
      </c>
      <c r="E367" t="s">
        <v>770</v>
      </c>
      <c r="F367" t="s">
        <v>39</v>
      </c>
      <c r="G367" t="s">
        <v>40</v>
      </c>
      <c r="H367" s="1">
        <v>45879</v>
      </c>
      <c r="I367">
        <v>18</v>
      </c>
      <c r="J367">
        <v>87.21</v>
      </c>
      <c r="K367">
        <v>1569.78</v>
      </c>
      <c r="L367">
        <v>0</v>
      </c>
      <c r="M367">
        <v>0.02</v>
      </c>
    </row>
    <row r="368" spans="1:13">
      <c r="A368" t="s">
        <v>869</v>
      </c>
      <c r="B368" t="s">
        <v>159</v>
      </c>
      <c r="C368" t="s">
        <v>160</v>
      </c>
      <c r="D368" t="s">
        <v>532</v>
      </c>
      <c r="E368" t="s">
        <v>533</v>
      </c>
      <c r="F368" t="s">
        <v>396</v>
      </c>
      <c r="G368" t="s">
        <v>397</v>
      </c>
      <c r="H368" s="1">
        <v>45882</v>
      </c>
      <c r="I368">
        <v>22</v>
      </c>
      <c r="J368">
        <v>194.87</v>
      </c>
      <c r="K368">
        <v>4287.1400000000003</v>
      </c>
      <c r="L368">
        <v>0.1</v>
      </c>
      <c r="M368">
        <v>0.02</v>
      </c>
    </row>
    <row r="369" spans="1:13">
      <c r="A369" t="s">
        <v>870</v>
      </c>
      <c r="B369" t="s">
        <v>187</v>
      </c>
      <c r="C369" t="s">
        <v>188</v>
      </c>
      <c r="D369" t="s">
        <v>343</v>
      </c>
      <c r="E369" t="s">
        <v>344</v>
      </c>
      <c r="F369" t="s">
        <v>196</v>
      </c>
      <c r="G369" t="s">
        <v>197</v>
      </c>
      <c r="H369" s="1">
        <v>45875</v>
      </c>
      <c r="I369">
        <v>2</v>
      </c>
      <c r="J369">
        <v>77.5</v>
      </c>
      <c r="K369">
        <v>155</v>
      </c>
      <c r="L369">
        <v>0.05</v>
      </c>
      <c r="M369">
        <v>0.02</v>
      </c>
    </row>
    <row r="370" spans="1:13">
      <c r="A370" t="s">
        <v>871</v>
      </c>
      <c r="B370" t="s">
        <v>306</v>
      </c>
      <c r="C370" t="s">
        <v>307</v>
      </c>
      <c r="D370" t="s">
        <v>872</v>
      </c>
      <c r="E370" t="s">
        <v>873</v>
      </c>
      <c r="F370" t="s">
        <v>396</v>
      </c>
      <c r="G370" t="s">
        <v>397</v>
      </c>
      <c r="H370" s="1">
        <v>45880</v>
      </c>
      <c r="I370">
        <v>7</v>
      </c>
      <c r="J370">
        <v>194.87</v>
      </c>
      <c r="K370">
        <v>1364.09</v>
      </c>
      <c r="L370">
        <v>0.1</v>
      </c>
      <c r="M370">
        <v>0.02</v>
      </c>
    </row>
    <row r="371" spans="1:13">
      <c r="A371" t="s">
        <v>874</v>
      </c>
      <c r="B371" t="s">
        <v>28</v>
      </c>
      <c r="C371" t="s">
        <v>29</v>
      </c>
      <c r="D371" t="s">
        <v>516</v>
      </c>
      <c r="E371" t="s">
        <v>517</v>
      </c>
      <c r="F371" t="s">
        <v>293</v>
      </c>
      <c r="G371" t="s">
        <v>294</v>
      </c>
      <c r="H371" s="1">
        <v>45880</v>
      </c>
      <c r="I371">
        <v>23</v>
      </c>
      <c r="J371">
        <v>114.99</v>
      </c>
      <c r="K371">
        <v>2644.77</v>
      </c>
      <c r="L371">
        <v>0.05</v>
      </c>
      <c r="M371">
        <v>0.02</v>
      </c>
    </row>
    <row r="372" spans="1:13">
      <c r="A372" t="s">
        <v>875</v>
      </c>
      <c r="B372" t="s">
        <v>110</v>
      </c>
      <c r="C372" t="s">
        <v>111</v>
      </c>
      <c r="D372" t="s">
        <v>876</v>
      </c>
      <c r="E372" t="s">
        <v>877</v>
      </c>
      <c r="F372" t="s">
        <v>450</v>
      </c>
      <c r="G372" t="s">
        <v>451</v>
      </c>
      <c r="H372" s="1">
        <v>45894</v>
      </c>
      <c r="I372">
        <v>5</v>
      </c>
      <c r="J372">
        <v>45.4</v>
      </c>
      <c r="K372">
        <v>227</v>
      </c>
      <c r="L372">
        <v>0</v>
      </c>
      <c r="M372">
        <v>0.02</v>
      </c>
    </row>
    <row r="373" spans="1:13">
      <c r="A373" t="s">
        <v>878</v>
      </c>
      <c r="B373" t="s">
        <v>103</v>
      </c>
      <c r="C373" t="s">
        <v>104</v>
      </c>
      <c r="D373" t="s">
        <v>794</v>
      </c>
      <c r="E373" t="s">
        <v>795</v>
      </c>
      <c r="F373" t="s">
        <v>100</v>
      </c>
      <c r="G373" t="s">
        <v>101</v>
      </c>
      <c r="H373" s="1">
        <v>45877</v>
      </c>
      <c r="I373">
        <v>11</v>
      </c>
      <c r="J373">
        <v>181.7</v>
      </c>
      <c r="K373">
        <v>1998.7</v>
      </c>
      <c r="L373">
        <v>0.1</v>
      </c>
      <c r="M373">
        <v>0.02</v>
      </c>
    </row>
    <row r="374" spans="1:13">
      <c r="A374" t="s">
        <v>879</v>
      </c>
      <c r="B374" t="s">
        <v>306</v>
      </c>
      <c r="C374" t="s">
        <v>307</v>
      </c>
      <c r="D374" t="s">
        <v>765</v>
      </c>
      <c r="E374" t="s">
        <v>766</v>
      </c>
      <c r="F374" t="s">
        <v>18</v>
      </c>
      <c r="G374" t="s">
        <v>19</v>
      </c>
      <c r="H374" s="1">
        <v>45874</v>
      </c>
      <c r="I374">
        <v>8</v>
      </c>
      <c r="J374">
        <v>52.65</v>
      </c>
      <c r="K374">
        <v>421.2</v>
      </c>
      <c r="L374">
        <v>0.05</v>
      </c>
      <c r="M374">
        <v>0.02</v>
      </c>
    </row>
    <row r="375" spans="1:13">
      <c r="A375" t="s">
        <v>880</v>
      </c>
      <c r="B375" t="s">
        <v>386</v>
      </c>
      <c r="C375" t="s">
        <v>387</v>
      </c>
      <c r="D375" t="s">
        <v>881</v>
      </c>
      <c r="E375" t="s">
        <v>882</v>
      </c>
      <c r="F375" t="s">
        <v>293</v>
      </c>
      <c r="G375" t="s">
        <v>294</v>
      </c>
      <c r="H375" s="1">
        <v>45897</v>
      </c>
      <c r="I375">
        <v>13</v>
      </c>
      <c r="J375">
        <v>114.99</v>
      </c>
      <c r="K375">
        <v>1494.87</v>
      </c>
      <c r="L375">
        <v>0.05</v>
      </c>
      <c r="M375">
        <v>0.02</v>
      </c>
    </row>
    <row r="376" spans="1:13">
      <c r="A376" t="s">
        <v>883</v>
      </c>
      <c r="B376" t="s">
        <v>28</v>
      </c>
      <c r="C376" t="s">
        <v>29</v>
      </c>
      <c r="D376" t="s">
        <v>569</v>
      </c>
      <c r="E376" t="s">
        <v>570</v>
      </c>
      <c r="F376" t="s">
        <v>18</v>
      </c>
      <c r="G376" t="s">
        <v>19</v>
      </c>
      <c r="H376" s="1">
        <v>45896</v>
      </c>
      <c r="I376">
        <v>6</v>
      </c>
      <c r="J376">
        <v>52.65</v>
      </c>
      <c r="K376">
        <v>315.89999999999998</v>
      </c>
      <c r="L376">
        <v>0.05</v>
      </c>
      <c r="M376">
        <v>0.02</v>
      </c>
    </row>
    <row r="377" spans="1:13">
      <c r="A377" t="s">
        <v>884</v>
      </c>
      <c r="B377" t="s">
        <v>145</v>
      </c>
      <c r="C377" t="s">
        <v>146</v>
      </c>
      <c r="D377" t="s">
        <v>189</v>
      </c>
      <c r="E377" t="s">
        <v>190</v>
      </c>
      <c r="F377" t="s">
        <v>107</v>
      </c>
      <c r="G377" t="s">
        <v>108</v>
      </c>
      <c r="H377" s="1">
        <v>45894</v>
      </c>
      <c r="I377">
        <v>7</v>
      </c>
      <c r="J377">
        <v>179.53</v>
      </c>
      <c r="K377">
        <v>1256.71</v>
      </c>
      <c r="L377">
        <v>0.1</v>
      </c>
      <c r="M377">
        <v>0.02</v>
      </c>
    </row>
    <row r="378" spans="1:13">
      <c r="A378" t="s">
        <v>885</v>
      </c>
      <c r="B378" t="s">
        <v>182</v>
      </c>
      <c r="C378" t="s">
        <v>183</v>
      </c>
      <c r="D378" t="s">
        <v>769</v>
      </c>
      <c r="E378" t="s">
        <v>770</v>
      </c>
      <c r="F378" t="s">
        <v>275</v>
      </c>
      <c r="G378" t="s">
        <v>276</v>
      </c>
      <c r="H378" s="1">
        <v>45885</v>
      </c>
      <c r="I378">
        <v>15</v>
      </c>
      <c r="J378">
        <v>44.71</v>
      </c>
      <c r="K378">
        <v>670.65</v>
      </c>
      <c r="L378">
        <v>0</v>
      </c>
      <c r="M378">
        <v>0.02</v>
      </c>
    </row>
    <row r="379" spans="1:13">
      <c r="A379" t="s">
        <v>886</v>
      </c>
      <c r="B379" t="s">
        <v>67</v>
      </c>
      <c r="C379" t="s">
        <v>68</v>
      </c>
      <c r="D379" t="s">
        <v>807</v>
      </c>
      <c r="E379" t="s">
        <v>808</v>
      </c>
      <c r="F379" t="s">
        <v>396</v>
      </c>
      <c r="G379" t="s">
        <v>397</v>
      </c>
      <c r="H379" s="1">
        <v>45900</v>
      </c>
      <c r="I379">
        <v>3</v>
      </c>
      <c r="J379">
        <v>194.87</v>
      </c>
      <c r="K379">
        <v>584.61</v>
      </c>
      <c r="L379">
        <v>0.1</v>
      </c>
      <c r="M379">
        <v>0.02</v>
      </c>
    </row>
    <row r="380" spans="1:13">
      <c r="A380" t="s">
        <v>887</v>
      </c>
      <c r="B380" t="s">
        <v>74</v>
      </c>
      <c r="C380" t="s">
        <v>75</v>
      </c>
      <c r="D380" t="s">
        <v>585</v>
      </c>
      <c r="E380" t="s">
        <v>586</v>
      </c>
      <c r="F380" t="s">
        <v>25</v>
      </c>
      <c r="G380" t="s">
        <v>26</v>
      </c>
      <c r="H380" s="1">
        <v>45876</v>
      </c>
      <c r="I380">
        <v>8</v>
      </c>
      <c r="J380">
        <v>120.83</v>
      </c>
      <c r="K380">
        <v>966.64</v>
      </c>
      <c r="L380">
        <v>0.1</v>
      </c>
      <c r="M380">
        <v>0.02</v>
      </c>
    </row>
    <row r="381" spans="1:13">
      <c r="A381" t="s">
        <v>888</v>
      </c>
      <c r="B381" t="s">
        <v>135</v>
      </c>
      <c r="C381" t="s">
        <v>136</v>
      </c>
      <c r="D381" t="s">
        <v>680</v>
      </c>
      <c r="E381" t="s">
        <v>681</v>
      </c>
      <c r="F381" t="s">
        <v>196</v>
      </c>
      <c r="G381" t="s">
        <v>197</v>
      </c>
      <c r="H381" s="1">
        <v>45885</v>
      </c>
      <c r="I381">
        <v>10</v>
      </c>
      <c r="J381">
        <v>77.5</v>
      </c>
      <c r="K381">
        <v>775</v>
      </c>
      <c r="L381">
        <v>0.05</v>
      </c>
      <c r="M381">
        <v>0.02</v>
      </c>
    </row>
    <row r="382" spans="1:13">
      <c r="A382" t="s">
        <v>889</v>
      </c>
      <c r="B382" t="s">
        <v>28</v>
      </c>
      <c r="C382" t="s">
        <v>29</v>
      </c>
      <c r="D382" t="s">
        <v>890</v>
      </c>
      <c r="E382" t="s">
        <v>891</v>
      </c>
      <c r="F382" t="s">
        <v>191</v>
      </c>
      <c r="G382" t="s">
        <v>192</v>
      </c>
      <c r="H382" s="1">
        <v>45879</v>
      </c>
      <c r="I382">
        <v>16</v>
      </c>
      <c r="J382">
        <v>144.35</v>
      </c>
      <c r="K382">
        <v>2309.6</v>
      </c>
      <c r="L382">
        <v>0.1</v>
      </c>
      <c r="M382">
        <v>0.02</v>
      </c>
    </row>
    <row r="383" spans="1:13">
      <c r="A383" t="s">
        <v>892</v>
      </c>
      <c r="B383" t="s">
        <v>259</v>
      </c>
      <c r="C383" t="s">
        <v>260</v>
      </c>
      <c r="D383" t="s">
        <v>893</v>
      </c>
      <c r="E383" t="s">
        <v>894</v>
      </c>
      <c r="F383" t="s">
        <v>234</v>
      </c>
      <c r="G383" t="s">
        <v>235</v>
      </c>
      <c r="H383" s="1">
        <v>45874</v>
      </c>
      <c r="I383">
        <v>14</v>
      </c>
      <c r="J383">
        <v>37.18</v>
      </c>
      <c r="K383">
        <v>520.52</v>
      </c>
      <c r="L383">
        <v>0</v>
      </c>
      <c r="M383">
        <v>0.02</v>
      </c>
    </row>
    <row r="384" spans="1:13">
      <c r="A384" t="s">
        <v>895</v>
      </c>
      <c r="B384" t="s">
        <v>67</v>
      </c>
      <c r="C384" t="s">
        <v>68</v>
      </c>
      <c r="D384" t="s">
        <v>453</v>
      </c>
      <c r="E384" t="s">
        <v>454</v>
      </c>
      <c r="F384" t="s">
        <v>107</v>
      </c>
      <c r="G384" t="s">
        <v>108</v>
      </c>
      <c r="H384" s="1">
        <v>45882</v>
      </c>
      <c r="I384">
        <v>25</v>
      </c>
      <c r="J384">
        <v>179.53</v>
      </c>
      <c r="K384">
        <v>4488.25</v>
      </c>
      <c r="L384">
        <v>0.1</v>
      </c>
      <c r="M384">
        <v>0.02</v>
      </c>
    </row>
    <row r="385" spans="1:13">
      <c r="A385" t="s">
        <v>896</v>
      </c>
      <c r="B385" t="s">
        <v>103</v>
      </c>
      <c r="C385" t="s">
        <v>104</v>
      </c>
      <c r="D385" t="s">
        <v>730</v>
      </c>
      <c r="E385" t="s">
        <v>731</v>
      </c>
      <c r="F385" t="s">
        <v>215</v>
      </c>
      <c r="G385" t="s">
        <v>216</v>
      </c>
      <c r="H385" s="1">
        <v>45887</v>
      </c>
      <c r="I385">
        <v>19</v>
      </c>
      <c r="J385">
        <v>176.7</v>
      </c>
      <c r="K385">
        <v>3357.3</v>
      </c>
      <c r="L385">
        <v>0.1</v>
      </c>
      <c r="M385">
        <v>0.02</v>
      </c>
    </row>
    <row r="386" spans="1:13">
      <c r="A386" t="s">
        <v>897</v>
      </c>
      <c r="B386" t="s">
        <v>254</v>
      </c>
      <c r="C386" t="s">
        <v>255</v>
      </c>
      <c r="D386" t="s">
        <v>218</v>
      </c>
      <c r="E386" t="s">
        <v>219</v>
      </c>
      <c r="F386" t="s">
        <v>114</v>
      </c>
      <c r="G386" t="s">
        <v>115</v>
      </c>
      <c r="H386" s="1">
        <v>45882</v>
      </c>
      <c r="I386">
        <v>3</v>
      </c>
      <c r="J386">
        <v>91.13</v>
      </c>
      <c r="K386">
        <v>273.39</v>
      </c>
      <c r="L386">
        <v>0.1</v>
      </c>
      <c r="M386">
        <v>0.02</v>
      </c>
    </row>
    <row r="387" spans="1:13">
      <c r="A387" t="s">
        <v>898</v>
      </c>
      <c r="B387" t="s">
        <v>414</v>
      </c>
      <c r="C387" t="s">
        <v>415</v>
      </c>
      <c r="D387" t="s">
        <v>237</v>
      </c>
      <c r="E387" t="s">
        <v>238</v>
      </c>
      <c r="F387" t="s">
        <v>174</v>
      </c>
      <c r="G387" t="s">
        <v>175</v>
      </c>
      <c r="H387" s="1">
        <v>45896</v>
      </c>
      <c r="I387">
        <v>9</v>
      </c>
      <c r="J387">
        <v>183.4</v>
      </c>
      <c r="K387">
        <v>1650.6</v>
      </c>
      <c r="L387">
        <v>0.1</v>
      </c>
      <c r="M387">
        <v>0.02</v>
      </c>
    </row>
    <row r="388" spans="1:13">
      <c r="A388" t="s">
        <v>899</v>
      </c>
      <c r="B388" t="s">
        <v>28</v>
      </c>
      <c r="C388" t="s">
        <v>29</v>
      </c>
      <c r="D388" t="s">
        <v>900</v>
      </c>
      <c r="E388" t="s">
        <v>901</v>
      </c>
      <c r="F388" t="s">
        <v>166</v>
      </c>
      <c r="G388" t="s">
        <v>167</v>
      </c>
      <c r="H388" s="1">
        <v>45873</v>
      </c>
      <c r="I388">
        <v>5</v>
      </c>
      <c r="J388">
        <v>176.86</v>
      </c>
      <c r="K388">
        <v>884.3</v>
      </c>
      <c r="L388">
        <v>0.1</v>
      </c>
      <c r="M388">
        <v>0.02</v>
      </c>
    </row>
    <row r="389" spans="1:13">
      <c r="A389" t="s">
        <v>902</v>
      </c>
      <c r="B389" t="s">
        <v>74</v>
      </c>
      <c r="C389" t="s">
        <v>75</v>
      </c>
      <c r="D389" t="s">
        <v>822</v>
      </c>
      <c r="E389" t="s">
        <v>823</v>
      </c>
      <c r="F389" t="s">
        <v>174</v>
      </c>
      <c r="G389" t="s">
        <v>175</v>
      </c>
      <c r="H389" s="1">
        <v>45887</v>
      </c>
      <c r="I389">
        <v>11</v>
      </c>
      <c r="J389">
        <v>183.4</v>
      </c>
      <c r="K389">
        <v>2017.4</v>
      </c>
      <c r="L389">
        <v>0.1</v>
      </c>
      <c r="M389">
        <v>0.02</v>
      </c>
    </row>
    <row r="390" spans="1:13">
      <c r="A390" t="s">
        <v>903</v>
      </c>
      <c r="B390" t="s">
        <v>103</v>
      </c>
      <c r="C390" t="s">
        <v>104</v>
      </c>
      <c r="D390" t="s">
        <v>626</v>
      </c>
      <c r="E390" t="s">
        <v>627</v>
      </c>
      <c r="F390" t="s">
        <v>78</v>
      </c>
      <c r="G390" t="s">
        <v>79</v>
      </c>
      <c r="H390" s="1">
        <v>45886</v>
      </c>
      <c r="I390">
        <v>20</v>
      </c>
      <c r="J390">
        <v>139.22</v>
      </c>
      <c r="K390">
        <v>2784.4</v>
      </c>
      <c r="L390">
        <v>0.05</v>
      </c>
      <c r="M390">
        <v>0.02</v>
      </c>
    </row>
    <row r="391" spans="1:13">
      <c r="A391" t="s">
        <v>904</v>
      </c>
      <c r="B391" t="s">
        <v>74</v>
      </c>
      <c r="C391" t="s">
        <v>75</v>
      </c>
      <c r="D391" t="s">
        <v>362</v>
      </c>
      <c r="E391" t="s">
        <v>363</v>
      </c>
      <c r="F391" t="s">
        <v>196</v>
      </c>
      <c r="G391" t="s">
        <v>197</v>
      </c>
      <c r="H391" s="1">
        <v>45874</v>
      </c>
      <c r="I391">
        <v>2</v>
      </c>
      <c r="J391">
        <v>77.5</v>
      </c>
      <c r="K391">
        <v>155</v>
      </c>
      <c r="L391">
        <v>0.05</v>
      </c>
      <c r="M391">
        <v>0.02</v>
      </c>
    </row>
    <row r="392" spans="1:13">
      <c r="A392" t="s">
        <v>905</v>
      </c>
      <c r="B392" t="s">
        <v>62</v>
      </c>
      <c r="C392" t="s">
        <v>63</v>
      </c>
      <c r="D392" t="s">
        <v>553</v>
      </c>
      <c r="E392" t="s">
        <v>554</v>
      </c>
      <c r="F392" t="s">
        <v>319</v>
      </c>
      <c r="G392" t="s">
        <v>320</v>
      </c>
      <c r="H392" s="1">
        <v>45884</v>
      </c>
      <c r="I392">
        <v>17</v>
      </c>
      <c r="J392">
        <v>93.41</v>
      </c>
      <c r="K392">
        <v>1587.97</v>
      </c>
      <c r="L392">
        <v>0</v>
      </c>
      <c r="M392">
        <v>0.02</v>
      </c>
    </row>
    <row r="393" spans="1:13">
      <c r="A393" t="s">
        <v>906</v>
      </c>
      <c r="B393" t="s">
        <v>21</v>
      </c>
      <c r="C393" t="s">
        <v>22</v>
      </c>
      <c r="D393" t="s">
        <v>907</v>
      </c>
      <c r="E393" t="s">
        <v>908</v>
      </c>
      <c r="F393" t="s">
        <v>39</v>
      </c>
      <c r="G393" t="s">
        <v>40</v>
      </c>
      <c r="H393" s="1">
        <v>45880</v>
      </c>
      <c r="I393">
        <v>5</v>
      </c>
      <c r="J393">
        <v>87.21</v>
      </c>
      <c r="K393">
        <v>436.05</v>
      </c>
      <c r="L393">
        <v>0</v>
      </c>
      <c r="M393">
        <v>0.02</v>
      </c>
    </row>
    <row r="394" spans="1:13">
      <c r="A394" t="s">
        <v>909</v>
      </c>
      <c r="B394" t="s">
        <v>42</v>
      </c>
      <c r="C394" t="s">
        <v>43</v>
      </c>
      <c r="D394" t="s">
        <v>910</v>
      </c>
      <c r="E394" t="s">
        <v>911</v>
      </c>
      <c r="F394" t="s">
        <v>293</v>
      </c>
      <c r="G394" t="s">
        <v>294</v>
      </c>
      <c r="H394" s="1">
        <v>45889</v>
      </c>
      <c r="I394">
        <v>13</v>
      </c>
      <c r="J394">
        <v>114.99</v>
      </c>
      <c r="K394">
        <v>1494.87</v>
      </c>
      <c r="L394">
        <v>0.05</v>
      </c>
      <c r="M394">
        <v>0.02</v>
      </c>
    </row>
    <row r="395" spans="1:13">
      <c r="A395" t="s">
        <v>912</v>
      </c>
      <c r="B395" t="s">
        <v>110</v>
      </c>
      <c r="C395" t="s">
        <v>111</v>
      </c>
      <c r="D395" t="s">
        <v>890</v>
      </c>
      <c r="E395" t="s">
        <v>891</v>
      </c>
      <c r="F395" t="s">
        <v>293</v>
      </c>
      <c r="G395" t="s">
        <v>294</v>
      </c>
      <c r="H395" s="1">
        <v>45886</v>
      </c>
      <c r="I395">
        <v>11</v>
      </c>
      <c r="J395">
        <v>114.99</v>
      </c>
      <c r="K395">
        <v>1264.8900000000001</v>
      </c>
      <c r="L395">
        <v>0.05</v>
      </c>
      <c r="M395">
        <v>0.02</v>
      </c>
    </row>
    <row r="396" spans="1:13">
      <c r="A396" t="s">
        <v>913</v>
      </c>
      <c r="B396" t="s">
        <v>35</v>
      </c>
      <c r="C396" t="s">
        <v>36</v>
      </c>
      <c r="D396" t="s">
        <v>663</v>
      </c>
      <c r="E396" t="s">
        <v>664</v>
      </c>
      <c r="F396" t="s">
        <v>114</v>
      </c>
      <c r="G396" t="s">
        <v>115</v>
      </c>
      <c r="H396" s="1">
        <v>45888</v>
      </c>
      <c r="I396">
        <v>23</v>
      </c>
      <c r="J396">
        <v>91.13</v>
      </c>
      <c r="K396">
        <v>2095.9899999999998</v>
      </c>
      <c r="L396">
        <v>0.1</v>
      </c>
      <c r="M396">
        <v>0.02</v>
      </c>
    </row>
    <row r="397" spans="1:13">
      <c r="A397" t="s">
        <v>914</v>
      </c>
      <c r="B397" t="s">
        <v>187</v>
      </c>
      <c r="C397" t="s">
        <v>188</v>
      </c>
      <c r="D397" t="s">
        <v>49</v>
      </c>
      <c r="E397" t="s">
        <v>50</v>
      </c>
      <c r="F397" t="s">
        <v>319</v>
      </c>
      <c r="G397" t="s">
        <v>320</v>
      </c>
      <c r="H397" s="1">
        <v>45880</v>
      </c>
      <c r="I397">
        <v>12</v>
      </c>
      <c r="J397">
        <v>93.41</v>
      </c>
      <c r="K397">
        <v>1120.92</v>
      </c>
      <c r="L397">
        <v>0</v>
      </c>
      <c r="M397">
        <v>0.02</v>
      </c>
    </row>
    <row r="398" spans="1:13">
      <c r="A398" t="s">
        <v>915</v>
      </c>
      <c r="B398" t="s">
        <v>208</v>
      </c>
      <c r="C398" t="s">
        <v>209</v>
      </c>
      <c r="D398" t="s">
        <v>916</v>
      </c>
      <c r="E398" t="s">
        <v>917</v>
      </c>
      <c r="F398" t="s">
        <v>450</v>
      </c>
      <c r="G398" t="s">
        <v>451</v>
      </c>
      <c r="H398" s="1">
        <v>45879</v>
      </c>
      <c r="I398">
        <v>19</v>
      </c>
      <c r="J398">
        <v>45.4</v>
      </c>
      <c r="K398">
        <v>862.6</v>
      </c>
      <c r="L398">
        <v>0</v>
      </c>
      <c r="M398">
        <v>0.02</v>
      </c>
    </row>
    <row r="399" spans="1:13">
      <c r="A399" t="s">
        <v>918</v>
      </c>
      <c r="B399" t="s">
        <v>246</v>
      </c>
      <c r="C399" t="s">
        <v>247</v>
      </c>
      <c r="D399" t="s">
        <v>127</v>
      </c>
      <c r="E399" t="s">
        <v>128</v>
      </c>
      <c r="F399" t="s">
        <v>302</v>
      </c>
      <c r="G399" t="s">
        <v>303</v>
      </c>
      <c r="H399" s="1">
        <v>45870</v>
      </c>
      <c r="I399">
        <v>21</v>
      </c>
      <c r="J399">
        <v>39.090000000000003</v>
      </c>
      <c r="K399">
        <v>820.89</v>
      </c>
      <c r="L399">
        <v>0</v>
      </c>
      <c r="M399">
        <v>0.02</v>
      </c>
    </row>
    <row r="400" spans="1:13">
      <c r="A400" t="s">
        <v>919</v>
      </c>
      <c r="B400" t="s">
        <v>28</v>
      </c>
      <c r="C400" t="s">
        <v>29</v>
      </c>
      <c r="D400" t="s">
        <v>49</v>
      </c>
      <c r="E400" t="s">
        <v>50</v>
      </c>
      <c r="F400" t="s">
        <v>18</v>
      </c>
      <c r="G400" t="s">
        <v>19</v>
      </c>
      <c r="H400" s="1">
        <v>45895</v>
      </c>
      <c r="I400">
        <v>21</v>
      </c>
      <c r="J400">
        <v>52.65</v>
      </c>
      <c r="K400">
        <v>1105.6500000000001</v>
      </c>
      <c r="L400">
        <v>0.05</v>
      </c>
      <c r="M400">
        <v>0.02</v>
      </c>
    </row>
    <row r="401" spans="1:13">
      <c r="A401" t="s">
        <v>920</v>
      </c>
      <c r="B401" t="s">
        <v>93</v>
      </c>
      <c r="C401" t="s">
        <v>94</v>
      </c>
      <c r="D401" t="s">
        <v>270</v>
      </c>
      <c r="E401" t="s">
        <v>271</v>
      </c>
      <c r="F401" t="s">
        <v>100</v>
      </c>
      <c r="G401" t="s">
        <v>101</v>
      </c>
      <c r="H401" s="1">
        <v>45871</v>
      </c>
      <c r="I401">
        <v>24</v>
      </c>
      <c r="J401">
        <v>181.7</v>
      </c>
      <c r="K401">
        <v>4360.8</v>
      </c>
      <c r="L401">
        <v>0.1</v>
      </c>
      <c r="M401">
        <v>0.02</v>
      </c>
    </row>
    <row r="402" spans="1:13">
      <c r="A402" t="s">
        <v>921</v>
      </c>
      <c r="B402" t="s">
        <v>135</v>
      </c>
      <c r="C402" t="s">
        <v>136</v>
      </c>
      <c r="D402" t="s">
        <v>311</v>
      </c>
      <c r="E402" t="s">
        <v>312</v>
      </c>
      <c r="F402" t="s">
        <v>129</v>
      </c>
      <c r="G402" t="s">
        <v>130</v>
      </c>
      <c r="H402" s="1">
        <v>45893</v>
      </c>
      <c r="I402">
        <v>21</v>
      </c>
      <c r="J402">
        <v>92.19</v>
      </c>
      <c r="K402">
        <v>1935.99</v>
      </c>
      <c r="L402">
        <v>0.05</v>
      </c>
      <c r="M402">
        <v>0.02</v>
      </c>
    </row>
    <row r="403" spans="1:13">
      <c r="A403" t="s">
        <v>922</v>
      </c>
      <c r="B403" t="s">
        <v>28</v>
      </c>
      <c r="C403" t="s">
        <v>29</v>
      </c>
      <c r="D403" t="s">
        <v>700</v>
      </c>
      <c r="E403" t="s">
        <v>701</v>
      </c>
      <c r="F403" t="s">
        <v>234</v>
      </c>
      <c r="G403" t="s">
        <v>235</v>
      </c>
      <c r="H403" s="1">
        <v>45896</v>
      </c>
      <c r="I403">
        <v>5</v>
      </c>
      <c r="J403">
        <v>37.18</v>
      </c>
      <c r="K403">
        <v>185.9</v>
      </c>
      <c r="L403">
        <v>0</v>
      </c>
      <c r="M403">
        <v>0.02</v>
      </c>
    </row>
    <row r="404" spans="1:13">
      <c r="A404" t="s">
        <v>923</v>
      </c>
      <c r="B404" t="s">
        <v>208</v>
      </c>
      <c r="C404" t="s">
        <v>209</v>
      </c>
      <c r="D404" t="s">
        <v>199</v>
      </c>
      <c r="E404" t="s">
        <v>200</v>
      </c>
      <c r="F404" t="s">
        <v>139</v>
      </c>
      <c r="G404" t="s">
        <v>140</v>
      </c>
      <c r="H404" s="1">
        <v>45873</v>
      </c>
      <c r="I404">
        <v>23</v>
      </c>
      <c r="J404">
        <v>113.94</v>
      </c>
      <c r="K404">
        <v>2620.62</v>
      </c>
      <c r="L404">
        <v>0.05</v>
      </c>
      <c r="M404">
        <v>0.02</v>
      </c>
    </row>
    <row r="405" spans="1:13">
      <c r="A405" t="s">
        <v>924</v>
      </c>
      <c r="B405" t="s">
        <v>254</v>
      </c>
      <c r="C405" t="s">
        <v>255</v>
      </c>
      <c r="D405" t="s">
        <v>566</v>
      </c>
      <c r="E405" t="s">
        <v>567</v>
      </c>
      <c r="F405" t="s">
        <v>25</v>
      </c>
      <c r="G405" t="s">
        <v>26</v>
      </c>
      <c r="H405" s="1">
        <v>45874</v>
      </c>
      <c r="I405">
        <v>14</v>
      </c>
      <c r="J405">
        <v>120.83</v>
      </c>
      <c r="K405">
        <v>1691.62</v>
      </c>
      <c r="L405">
        <v>0.1</v>
      </c>
      <c r="M405">
        <v>0.02</v>
      </c>
    </row>
    <row r="406" spans="1:13">
      <c r="A406" t="s">
        <v>925</v>
      </c>
      <c r="B406" t="s">
        <v>81</v>
      </c>
      <c r="C406" t="s">
        <v>82</v>
      </c>
      <c r="D406" t="s">
        <v>359</v>
      </c>
      <c r="E406" t="s">
        <v>360</v>
      </c>
      <c r="F406" t="s">
        <v>59</v>
      </c>
      <c r="G406" t="s">
        <v>60</v>
      </c>
      <c r="H406" s="1">
        <v>45894</v>
      </c>
      <c r="I406">
        <v>17</v>
      </c>
      <c r="J406">
        <v>71.86</v>
      </c>
      <c r="K406">
        <v>1221.6199999999999</v>
      </c>
      <c r="L406">
        <v>0.05</v>
      </c>
      <c r="M406">
        <v>0.02</v>
      </c>
    </row>
    <row r="407" spans="1:13">
      <c r="A407" t="s">
        <v>926</v>
      </c>
      <c r="B407" t="s">
        <v>28</v>
      </c>
      <c r="C407" t="s">
        <v>29</v>
      </c>
      <c r="D407" t="s">
        <v>927</v>
      </c>
      <c r="E407" t="s">
        <v>928</v>
      </c>
      <c r="F407" t="s">
        <v>302</v>
      </c>
      <c r="G407" t="s">
        <v>303</v>
      </c>
      <c r="H407" s="1">
        <v>45893</v>
      </c>
      <c r="I407">
        <v>24</v>
      </c>
      <c r="J407">
        <v>39.090000000000003</v>
      </c>
      <c r="K407">
        <v>938.16</v>
      </c>
      <c r="L407">
        <v>0</v>
      </c>
      <c r="M407">
        <v>0.02</v>
      </c>
    </row>
    <row r="408" spans="1:13">
      <c r="A408" t="s">
        <v>929</v>
      </c>
      <c r="B408" t="s">
        <v>14</v>
      </c>
      <c r="C408" t="s">
        <v>15</v>
      </c>
      <c r="D408" t="s">
        <v>416</v>
      </c>
      <c r="E408" t="s">
        <v>417</v>
      </c>
      <c r="F408" t="s">
        <v>78</v>
      </c>
      <c r="G408" t="s">
        <v>79</v>
      </c>
      <c r="H408" s="1">
        <v>45887</v>
      </c>
      <c r="I408">
        <v>7</v>
      </c>
      <c r="J408">
        <v>139.22</v>
      </c>
      <c r="K408">
        <v>974.54</v>
      </c>
      <c r="L408">
        <v>0.05</v>
      </c>
      <c r="M408">
        <v>0.02</v>
      </c>
    </row>
    <row r="409" spans="1:13">
      <c r="A409" t="s">
        <v>930</v>
      </c>
      <c r="B409" t="s">
        <v>145</v>
      </c>
      <c r="C409" t="s">
        <v>146</v>
      </c>
      <c r="D409" t="s">
        <v>137</v>
      </c>
      <c r="E409" t="s">
        <v>138</v>
      </c>
      <c r="F409" t="s">
        <v>25</v>
      </c>
      <c r="G409" t="s">
        <v>26</v>
      </c>
      <c r="H409" s="1">
        <v>45880</v>
      </c>
      <c r="I409">
        <v>13</v>
      </c>
      <c r="J409">
        <v>120.83</v>
      </c>
      <c r="K409">
        <v>1570.79</v>
      </c>
      <c r="L409">
        <v>0.1</v>
      </c>
      <c r="M409">
        <v>0.02</v>
      </c>
    </row>
    <row r="410" spans="1:13">
      <c r="A410" t="s">
        <v>931</v>
      </c>
      <c r="B410" t="s">
        <v>182</v>
      </c>
      <c r="C410" t="s">
        <v>183</v>
      </c>
      <c r="D410" t="s">
        <v>476</v>
      </c>
      <c r="E410" t="s">
        <v>477</v>
      </c>
      <c r="F410" t="s">
        <v>326</v>
      </c>
      <c r="G410" t="s">
        <v>327</v>
      </c>
      <c r="H410" s="1">
        <v>45887</v>
      </c>
      <c r="I410">
        <v>11</v>
      </c>
      <c r="J410">
        <v>63.32</v>
      </c>
      <c r="K410">
        <v>696.52</v>
      </c>
      <c r="L410">
        <v>0</v>
      </c>
      <c r="M410">
        <v>0.02</v>
      </c>
    </row>
    <row r="411" spans="1:13">
      <c r="A411" t="s">
        <v>932</v>
      </c>
      <c r="B411" t="s">
        <v>103</v>
      </c>
      <c r="C411" t="s">
        <v>104</v>
      </c>
      <c r="D411" t="s">
        <v>933</v>
      </c>
      <c r="E411" t="s">
        <v>934</v>
      </c>
      <c r="F411" t="s">
        <v>174</v>
      </c>
      <c r="G411" t="s">
        <v>175</v>
      </c>
      <c r="H411" s="1">
        <v>45891</v>
      </c>
      <c r="I411">
        <v>24</v>
      </c>
      <c r="J411">
        <v>183.4</v>
      </c>
      <c r="K411">
        <v>4401.6000000000004</v>
      </c>
      <c r="L411">
        <v>0.1</v>
      </c>
      <c r="M411">
        <v>0.02</v>
      </c>
    </row>
    <row r="412" spans="1:13">
      <c r="A412" t="s">
        <v>935</v>
      </c>
      <c r="B412" t="s">
        <v>159</v>
      </c>
      <c r="C412" t="s">
        <v>160</v>
      </c>
      <c r="D412" t="s">
        <v>23</v>
      </c>
      <c r="E412" t="s">
        <v>24</v>
      </c>
      <c r="F412" t="s">
        <v>179</v>
      </c>
      <c r="G412" t="s">
        <v>180</v>
      </c>
      <c r="H412" s="1">
        <v>45885</v>
      </c>
      <c r="I412">
        <v>20</v>
      </c>
      <c r="J412">
        <v>125.42</v>
      </c>
      <c r="K412">
        <v>2508.4</v>
      </c>
      <c r="L412">
        <v>0.1</v>
      </c>
      <c r="M412">
        <v>0.02</v>
      </c>
    </row>
    <row r="413" spans="1:13">
      <c r="A413" t="s">
        <v>936</v>
      </c>
      <c r="B413" t="s">
        <v>254</v>
      </c>
      <c r="C413" t="s">
        <v>255</v>
      </c>
      <c r="D413" t="s">
        <v>828</v>
      </c>
      <c r="E413" t="s">
        <v>829</v>
      </c>
      <c r="F413" t="s">
        <v>18</v>
      </c>
      <c r="G413" t="s">
        <v>19</v>
      </c>
      <c r="H413" s="1">
        <v>45877</v>
      </c>
      <c r="I413">
        <v>10</v>
      </c>
      <c r="J413">
        <v>52.65</v>
      </c>
      <c r="K413">
        <v>526.5</v>
      </c>
      <c r="L413">
        <v>0.05</v>
      </c>
      <c r="M413">
        <v>0.02</v>
      </c>
    </row>
    <row r="414" spans="1:13">
      <c r="A414" t="s">
        <v>937</v>
      </c>
      <c r="B414" t="s">
        <v>187</v>
      </c>
      <c r="C414" t="s">
        <v>188</v>
      </c>
      <c r="D414" t="s">
        <v>388</v>
      </c>
      <c r="E414" t="s">
        <v>389</v>
      </c>
      <c r="F414" t="s">
        <v>293</v>
      </c>
      <c r="G414" t="s">
        <v>294</v>
      </c>
      <c r="H414" s="1">
        <v>45892</v>
      </c>
      <c r="I414">
        <v>7</v>
      </c>
      <c r="J414">
        <v>114.99</v>
      </c>
      <c r="K414">
        <v>804.93</v>
      </c>
      <c r="L414">
        <v>0.05</v>
      </c>
      <c r="M414">
        <v>0.02</v>
      </c>
    </row>
    <row r="415" spans="1:13">
      <c r="A415" t="s">
        <v>938</v>
      </c>
      <c r="B415" t="s">
        <v>62</v>
      </c>
      <c r="C415" t="s">
        <v>63</v>
      </c>
      <c r="D415" t="s">
        <v>264</v>
      </c>
      <c r="E415" t="s">
        <v>265</v>
      </c>
      <c r="F415" t="s">
        <v>293</v>
      </c>
      <c r="G415" t="s">
        <v>294</v>
      </c>
      <c r="H415" s="1">
        <v>45887</v>
      </c>
      <c r="I415">
        <v>12</v>
      </c>
      <c r="J415">
        <v>114.99</v>
      </c>
      <c r="K415">
        <v>1379.88</v>
      </c>
      <c r="L415">
        <v>0.05</v>
      </c>
      <c r="M415">
        <v>0.02</v>
      </c>
    </row>
    <row r="416" spans="1:13">
      <c r="A416" t="s">
        <v>939</v>
      </c>
      <c r="B416" t="s">
        <v>42</v>
      </c>
      <c r="C416" t="s">
        <v>43</v>
      </c>
      <c r="D416" t="s">
        <v>467</v>
      </c>
      <c r="E416" t="s">
        <v>468</v>
      </c>
      <c r="F416" t="s">
        <v>107</v>
      </c>
      <c r="G416" t="s">
        <v>108</v>
      </c>
      <c r="H416" s="1">
        <v>45873</v>
      </c>
      <c r="I416">
        <v>10</v>
      </c>
      <c r="J416">
        <v>179.53</v>
      </c>
      <c r="K416">
        <v>1795.3</v>
      </c>
      <c r="L416">
        <v>0.1</v>
      </c>
      <c r="M416">
        <v>0.02</v>
      </c>
    </row>
    <row r="417" spans="1:13">
      <c r="A417" t="s">
        <v>940</v>
      </c>
      <c r="B417" t="s">
        <v>135</v>
      </c>
      <c r="C417" t="s">
        <v>136</v>
      </c>
      <c r="D417" t="s">
        <v>933</v>
      </c>
      <c r="E417" t="s">
        <v>934</v>
      </c>
      <c r="F417" t="s">
        <v>114</v>
      </c>
      <c r="G417" t="s">
        <v>115</v>
      </c>
      <c r="H417" s="1">
        <v>45896</v>
      </c>
      <c r="I417">
        <v>13</v>
      </c>
      <c r="J417">
        <v>91.13</v>
      </c>
      <c r="K417">
        <v>1184.69</v>
      </c>
      <c r="L417">
        <v>0.1</v>
      </c>
      <c r="M417">
        <v>0.02</v>
      </c>
    </row>
    <row r="418" spans="1:13">
      <c r="A418" t="s">
        <v>941</v>
      </c>
      <c r="B418" t="s">
        <v>103</v>
      </c>
      <c r="C418" t="s">
        <v>104</v>
      </c>
      <c r="D418" t="s">
        <v>388</v>
      </c>
      <c r="E418" t="s">
        <v>389</v>
      </c>
      <c r="F418" t="s">
        <v>319</v>
      </c>
      <c r="G418" t="s">
        <v>320</v>
      </c>
      <c r="H418" s="1">
        <v>45871</v>
      </c>
      <c r="I418">
        <v>10</v>
      </c>
      <c r="J418">
        <v>93.41</v>
      </c>
      <c r="K418">
        <v>934.1</v>
      </c>
      <c r="L418">
        <v>0</v>
      </c>
      <c r="M418">
        <v>0.02</v>
      </c>
    </row>
    <row r="419" spans="1:13">
      <c r="A419" t="s">
        <v>942</v>
      </c>
      <c r="B419" t="s">
        <v>187</v>
      </c>
      <c r="C419" t="s">
        <v>188</v>
      </c>
      <c r="D419" t="s">
        <v>579</v>
      </c>
      <c r="E419" t="s">
        <v>580</v>
      </c>
      <c r="F419" t="s">
        <v>196</v>
      </c>
      <c r="G419" t="s">
        <v>197</v>
      </c>
      <c r="H419" s="1">
        <v>45890</v>
      </c>
      <c r="I419">
        <v>15</v>
      </c>
      <c r="J419">
        <v>77.5</v>
      </c>
      <c r="K419">
        <v>1162.5</v>
      </c>
      <c r="L419">
        <v>0.05</v>
      </c>
      <c r="M419">
        <v>0.02</v>
      </c>
    </row>
    <row r="420" spans="1:13">
      <c r="A420" t="s">
        <v>943</v>
      </c>
      <c r="B420" t="s">
        <v>230</v>
      </c>
      <c r="C420" t="s">
        <v>231</v>
      </c>
      <c r="D420" t="s">
        <v>177</v>
      </c>
      <c r="E420" t="s">
        <v>178</v>
      </c>
      <c r="F420" t="s">
        <v>25</v>
      </c>
      <c r="G420" t="s">
        <v>26</v>
      </c>
      <c r="H420" s="1">
        <v>45896</v>
      </c>
      <c r="I420">
        <v>7</v>
      </c>
      <c r="J420">
        <v>120.83</v>
      </c>
      <c r="K420">
        <v>845.81</v>
      </c>
      <c r="L420">
        <v>0.1</v>
      </c>
      <c r="M420">
        <v>0.02</v>
      </c>
    </row>
    <row r="421" spans="1:13">
      <c r="A421" t="s">
        <v>944</v>
      </c>
      <c r="B421" t="s">
        <v>259</v>
      </c>
      <c r="C421" t="s">
        <v>260</v>
      </c>
      <c r="D421" t="s">
        <v>224</v>
      </c>
      <c r="E421" t="s">
        <v>225</v>
      </c>
      <c r="F421" t="s">
        <v>356</v>
      </c>
      <c r="G421" t="s">
        <v>357</v>
      </c>
      <c r="H421" s="1">
        <v>45878</v>
      </c>
      <c r="I421">
        <v>23</v>
      </c>
      <c r="J421">
        <v>54.03</v>
      </c>
      <c r="K421">
        <v>1242.69</v>
      </c>
      <c r="L421">
        <v>0</v>
      </c>
      <c r="M421">
        <v>0.02</v>
      </c>
    </row>
    <row r="422" spans="1:13">
      <c r="A422" t="s">
        <v>945</v>
      </c>
      <c r="B422" t="s">
        <v>21</v>
      </c>
      <c r="C422" t="s">
        <v>22</v>
      </c>
      <c r="D422" t="s">
        <v>485</v>
      </c>
      <c r="E422" t="s">
        <v>486</v>
      </c>
      <c r="F422" t="s">
        <v>166</v>
      </c>
      <c r="G422" t="s">
        <v>167</v>
      </c>
      <c r="H422" s="1">
        <v>45877</v>
      </c>
      <c r="I422">
        <v>19</v>
      </c>
      <c r="J422">
        <v>176.86</v>
      </c>
      <c r="K422">
        <v>3360.34</v>
      </c>
      <c r="L422">
        <v>0.1</v>
      </c>
      <c r="M422">
        <v>0.02</v>
      </c>
    </row>
    <row r="423" spans="1:13">
      <c r="A423" t="s">
        <v>946</v>
      </c>
      <c r="B423" t="s">
        <v>117</v>
      </c>
      <c r="C423" t="s">
        <v>118</v>
      </c>
      <c r="D423" t="s">
        <v>881</v>
      </c>
      <c r="E423" t="s">
        <v>882</v>
      </c>
      <c r="F423" t="s">
        <v>191</v>
      </c>
      <c r="G423" t="s">
        <v>192</v>
      </c>
      <c r="H423" s="1">
        <v>45877</v>
      </c>
      <c r="I423">
        <v>17</v>
      </c>
      <c r="J423">
        <v>144.35</v>
      </c>
      <c r="K423">
        <v>2453.9499999999998</v>
      </c>
      <c r="L423">
        <v>0.1</v>
      </c>
      <c r="M423">
        <v>0.02</v>
      </c>
    </row>
    <row r="424" spans="1:13">
      <c r="A424" t="s">
        <v>947</v>
      </c>
      <c r="B424" t="s">
        <v>159</v>
      </c>
      <c r="C424" t="s">
        <v>160</v>
      </c>
      <c r="D424" t="s">
        <v>340</v>
      </c>
      <c r="E424" t="s">
        <v>341</v>
      </c>
      <c r="F424" t="s">
        <v>196</v>
      </c>
      <c r="G424" t="s">
        <v>197</v>
      </c>
      <c r="H424" s="1">
        <v>45880</v>
      </c>
      <c r="I424">
        <v>14</v>
      </c>
      <c r="J424">
        <v>77.5</v>
      </c>
      <c r="K424">
        <v>1085</v>
      </c>
      <c r="L424">
        <v>0.05</v>
      </c>
      <c r="M424">
        <v>0.02</v>
      </c>
    </row>
    <row r="425" spans="1:13">
      <c r="A425" t="s">
        <v>948</v>
      </c>
      <c r="B425" t="s">
        <v>62</v>
      </c>
      <c r="C425" t="s">
        <v>63</v>
      </c>
      <c r="D425" t="s">
        <v>927</v>
      </c>
      <c r="E425" t="s">
        <v>928</v>
      </c>
      <c r="F425" t="s">
        <v>71</v>
      </c>
      <c r="G425" t="s">
        <v>72</v>
      </c>
      <c r="H425" s="1">
        <v>45874</v>
      </c>
      <c r="I425">
        <v>25</v>
      </c>
      <c r="J425">
        <v>123.65</v>
      </c>
      <c r="K425">
        <v>3091.25</v>
      </c>
      <c r="L425">
        <v>0.05</v>
      </c>
      <c r="M425">
        <v>0.02</v>
      </c>
    </row>
    <row r="426" spans="1:13">
      <c r="A426" t="s">
        <v>949</v>
      </c>
      <c r="B426" t="s">
        <v>122</v>
      </c>
      <c r="C426" t="s">
        <v>123</v>
      </c>
      <c r="D426" t="s">
        <v>44</v>
      </c>
      <c r="E426" t="s">
        <v>45</v>
      </c>
      <c r="F426" t="s">
        <v>450</v>
      </c>
      <c r="G426" t="s">
        <v>451</v>
      </c>
      <c r="H426" s="1">
        <v>45883</v>
      </c>
      <c r="I426">
        <v>6</v>
      </c>
      <c r="J426">
        <v>45.4</v>
      </c>
      <c r="K426">
        <v>272.39999999999998</v>
      </c>
      <c r="L426">
        <v>0</v>
      </c>
      <c r="M426">
        <v>0.02</v>
      </c>
    </row>
    <row r="427" spans="1:13">
      <c r="A427" t="s">
        <v>950</v>
      </c>
      <c r="B427" t="s">
        <v>159</v>
      </c>
      <c r="C427" t="s">
        <v>160</v>
      </c>
      <c r="D427" t="s">
        <v>49</v>
      </c>
      <c r="E427" t="s">
        <v>50</v>
      </c>
      <c r="F427" t="s">
        <v>25</v>
      </c>
      <c r="G427" t="s">
        <v>26</v>
      </c>
      <c r="H427" s="1">
        <v>45894</v>
      </c>
      <c r="I427">
        <v>7</v>
      </c>
      <c r="J427">
        <v>120.83</v>
      </c>
      <c r="K427">
        <v>845.81</v>
      </c>
      <c r="L427">
        <v>0.1</v>
      </c>
      <c r="M427">
        <v>0.02</v>
      </c>
    </row>
    <row r="428" spans="1:13">
      <c r="A428" t="s">
        <v>951</v>
      </c>
      <c r="B428" t="s">
        <v>187</v>
      </c>
      <c r="C428" t="s">
        <v>188</v>
      </c>
      <c r="D428" t="s">
        <v>232</v>
      </c>
      <c r="E428" t="s">
        <v>233</v>
      </c>
      <c r="F428" t="s">
        <v>293</v>
      </c>
      <c r="G428" t="s">
        <v>294</v>
      </c>
      <c r="H428" s="1">
        <v>45899</v>
      </c>
      <c r="I428">
        <v>2</v>
      </c>
      <c r="J428">
        <v>114.99</v>
      </c>
      <c r="K428">
        <v>229.98</v>
      </c>
      <c r="L428">
        <v>0.05</v>
      </c>
      <c r="M428">
        <v>0.02</v>
      </c>
    </row>
    <row r="429" spans="1:13">
      <c r="A429" t="s">
        <v>952</v>
      </c>
      <c r="B429" t="s">
        <v>93</v>
      </c>
      <c r="C429" t="s">
        <v>94</v>
      </c>
      <c r="D429" t="s">
        <v>655</v>
      </c>
      <c r="E429" t="s">
        <v>656</v>
      </c>
      <c r="F429" t="s">
        <v>191</v>
      </c>
      <c r="G429" t="s">
        <v>192</v>
      </c>
      <c r="H429" s="1">
        <v>45887</v>
      </c>
      <c r="I429">
        <v>8</v>
      </c>
      <c r="J429">
        <v>144.35</v>
      </c>
      <c r="K429">
        <v>1154.8</v>
      </c>
      <c r="L429">
        <v>0.1</v>
      </c>
      <c r="M429">
        <v>0.02</v>
      </c>
    </row>
    <row r="430" spans="1:13">
      <c r="A430" t="s">
        <v>953</v>
      </c>
      <c r="B430" t="s">
        <v>110</v>
      </c>
      <c r="C430" t="s">
        <v>111</v>
      </c>
      <c r="D430" t="s">
        <v>127</v>
      </c>
      <c r="E430" t="s">
        <v>128</v>
      </c>
      <c r="F430" t="s">
        <v>234</v>
      </c>
      <c r="G430" t="s">
        <v>235</v>
      </c>
      <c r="H430" s="1">
        <v>45899</v>
      </c>
      <c r="I430">
        <v>2</v>
      </c>
      <c r="J430">
        <v>37.18</v>
      </c>
      <c r="K430">
        <v>74.36</v>
      </c>
      <c r="L430">
        <v>0</v>
      </c>
      <c r="M430">
        <v>0.02</v>
      </c>
    </row>
    <row r="431" spans="1:13">
      <c r="A431" t="s">
        <v>954</v>
      </c>
      <c r="B431" t="s">
        <v>42</v>
      </c>
      <c r="C431" t="s">
        <v>43</v>
      </c>
      <c r="D431" t="s">
        <v>336</v>
      </c>
      <c r="E431" t="s">
        <v>337</v>
      </c>
      <c r="F431" t="s">
        <v>215</v>
      </c>
      <c r="G431" t="s">
        <v>216</v>
      </c>
      <c r="H431" s="1">
        <v>45899</v>
      </c>
      <c r="I431">
        <v>6</v>
      </c>
      <c r="J431">
        <v>176.7</v>
      </c>
      <c r="K431">
        <v>1060.2</v>
      </c>
      <c r="L431">
        <v>0.1</v>
      </c>
      <c r="M431">
        <v>0.02</v>
      </c>
    </row>
    <row r="432" spans="1:13">
      <c r="A432" t="s">
        <v>955</v>
      </c>
      <c r="B432" t="s">
        <v>42</v>
      </c>
      <c r="C432" t="s">
        <v>43</v>
      </c>
      <c r="D432" t="s">
        <v>683</v>
      </c>
      <c r="E432" t="s">
        <v>684</v>
      </c>
      <c r="F432" t="s">
        <v>275</v>
      </c>
      <c r="G432" t="s">
        <v>276</v>
      </c>
      <c r="H432" s="1">
        <v>45895</v>
      </c>
      <c r="I432">
        <v>13</v>
      </c>
      <c r="J432">
        <v>44.71</v>
      </c>
      <c r="K432">
        <v>581.23</v>
      </c>
      <c r="L432">
        <v>0</v>
      </c>
      <c r="M432">
        <v>0.02</v>
      </c>
    </row>
    <row r="433" spans="1:13">
      <c r="A433" t="s">
        <v>956</v>
      </c>
      <c r="B433" t="s">
        <v>55</v>
      </c>
      <c r="C433" t="s">
        <v>56</v>
      </c>
      <c r="D433" t="s">
        <v>776</v>
      </c>
      <c r="E433" t="s">
        <v>777</v>
      </c>
      <c r="F433" t="s">
        <v>356</v>
      </c>
      <c r="G433" t="s">
        <v>357</v>
      </c>
      <c r="H433" s="1">
        <v>45898</v>
      </c>
      <c r="I433">
        <v>10</v>
      </c>
      <c r="J433">
        <v>54.03</v>
      </c>
      <c r="K433">
        <v>540.29999999999995</v>
      </c>
      <c r="L433">
        <v>0</v>
      </c>
      <c r="M433">
        <v>0.02</v>
      </c>
    </row>
    <row r="434" spans="1:13">
      <c r="A434" t="s">
        <v>957</v>
      </c>
      <c r="B434" t="s">
        <v>14</v>
      </c>
      <c r="C434" t="s">
        <v>15</v>
      </c>
      <c r="D434" t="s">
        <v>893</v>
      </c>
      <c r="E434" t="s">
        <v>894</v>
      </c>
      <c r="F434" t="s">
        <v>293</v>
      </c>
      <c r="G434" t="s">
        <v>294</v>
      </c>
      <c r="H434" s="1">
        <v>45873</v>
      </c>
      <c r="I434">
        <v>20</v>
      </c>
      <c r="J434">
        <v>114.99</v>
      </c>
      <c r="K434">
        <v>2299.8000000000002</v>
      </c>
      <c r="L434">
        <v>0.05</v>
      </c>
      <c r="M434">
        <v>0.02</v>
      </c>
    </row>
    <row r="435" spans="1:13">
      <c r="A435" t="s">
        <v>958</v>
      </c>
      <c r="B435" t="s">
        <v>42</v>
      </c>
      <c r="C435" t="s">
        <v>43</v>
      </c>
      <c r="D435" t="s">
        <v>553</v>
      </c>
      <c r="E435" t="s">
        <v>554</v>
      </c>
      <c r="F435" t="s">
        <v>293</v>
      </c>
      <c r="G435" t="s">
        <v>294</v>
      </c>
      <c r="H435" s="1">
        <v>45887</v>
      </c>
      <c r="I435">
        <v>21</v>
      </c>
      <c r="J435">
        <v>114.99</v>
      </c>
      <c r="K435">
        <v>2414.79</v>
      </c>
      <c r="L435">
        <v>0.05</v>
      </c>
      <c r="M435">
        <v>0.02</v>
      </c>
    </row>
    <row r="436" spans="1:13">
      <c r="A436" t="s">
        <v>959</v>
      </c>
      <c r="B436" t="s">
        <v>414</v>
      </c>
      <c r="C436" t="s">
        <v>415</v>
      </c>
      <c r="D436" t="s">
        <v>845</v>
      </c>
      <c r="E436" t="s">
        <v>846</v>
      </c>
      <c r="F436" t="s">
        <v>39</v>
      </c>
      <c r="G436" t="s">
        <v>40</v>
      </c>
      <c r="H436" s="1">
        <v>45897</v>
      </c>
      <c r="I436">
        <v>5</v>
      </c>
      <c r="J436">
        <v>87.21</v>
      </c>
      <c r="K436">
        <v>436.05</v>
      </c>
      <c r="L436">
        <v>0</v>
      </c>
      <c r="M436">
        <v>0.02</v>
      </c>
    </row>
    <row r="437" spans="1:13">
      <c r="A437" t="s">
        <v>960</v>
      </c>
      <c r="B437" t="s">
        <v>414</v>
      </c>
      <c r="C437" t="s">
        <v>415</v>
      </c>
      <c r="D437" t="s">
        <v>227</v>
      </c>
      <c r="E437" t="s">
        <v>228</v>
      </c>
      <c r="F437" t="s">
        <v>18</v>
      </c>
      <c r="G437" t="s">
        <v>19</v>
      </c>
      <c r="H437" s="1">
        <v>45880</v>
      </c>
      <c r="I437">
        <v>4</v>
      </c>
      <c r="J437">
        <v>52.65</v>
      </c>
      <c r="K437">
        <v>210.6</v>
      </c>
      <c r="L437">
        <v>0.05</v>
      </c>
      <c r="M437">
        <v>0.02</v>
      </c>
    </row>
    <row r="438" spans="1:13">
      <c r="A438" t="s">
        <v>961</v>
      </c>
      <c r="B438" t="s">
        <v>182</v>
      </c>
      <c r="C438" t="s">
        <v>183</v>
      </c>
      <c r="D438" t="s">
        <v>783</v>
      </c>
      <c r="E438" t="s">
        <v>784</v>
      </c>
      <c r="F438" t="s">
        <v>25</v>
      </c>
      <c r="G438" t="s">
        <v>26</v>
      </c>
      <c r="H438" s="1">
        <v>45892</v>
      </c>
      <c r="I438">
        <v>9</v>
      </c>
      <c r="J438">
        <v>120.83</v>
      </c>
      <c r="K438">
        <v>1087.47</v>
      </c>
      <c r="L438">
        <v>0.1</v>
      </c>
      <c r="M438">
        <v>0.02</v>
      </c>
    </row>
    <row r="439" spans="1:13">
      <c r="A439" t="s">
        <v>962</v>
      </c>
      <c r="B439" t="s">
        <v>182</v>
      </c>
      <c r="C439" t="s">
        <v>183</v>
      </c>
      <c r="D439" t="s">
        <v>296</v>
      </c>
      <c r="E439" t="s">
        <v>297</v>
      </c>
      <c r="F439" t="s">
        <v>107</v>
      </c>
      <c r="G439" t="s">
        <v>108</v>
      </c>
      <c r="H439" s="1">
        <v>45888</v>
      </c>
      <c r="I439">
        <v>10</v>
      </c>
      <c r="J439">
        <v>179.53</v>
      </c>
      <c r="K439">
        <v>1795.3</v>
      </c>
      <c r="L439">
        <v>0.1</v>
      </c>
      <c r="M439">
        <v>0.02</v>
      </c>
    </row>
    <row r="440" spans="1:13">
      <c r="A440" t="s">
        <v>963</v>
      </c>
      <c r="B440" t="s">
        <v>208</v>
      </c>
      <c r="C440" t="s">
        <v>209</v>
      </c>
      <c r="D440" t="s">
        <v>626</v>
      </c>
      <c r="E440" t="s">
        <v>627</v>
      </c>
      <c r="F440" t="s">
        <v>129</v>
      </c>
      <c r="G440" t="s">
        <v>130</v>
      </c>
      <c r="H440" s="1">
        <v>45897</v>
      </c>
      <c r="I440">
        <v>20</v>
      </c>
      <c r="J440">
        <v>92.19</v>
      </c>
      <c r="K440">
        <v>1843.8</v>
      </c>
      <c r="L440">
        <v>0.05</v>
      </c>
      <c r="M440">
        <v>0.02</v>
      </c>
    </row>
    <row r="441" spans="1:13">
      <c r="A441" t="s">
        <v>964</v>
      </c>
      <c r="B441" t="s">
        <v>159</v>
      </c>
      <c r="C441" t="s">
        <v>160</v>
      </c>
      <c r="D441" t="s">
        <v>648</v>
      </c>
      <c r="E441" t="s">
        <v>649</v>
      </c>
      <c r="F441" t="s">
        <v>90</v>
      </c>
      <c r="G441" t="s">
        <v>91</v>
      </c>
      <c r="H441" s="1">
        <v>45880</v>
      </c>
      <c r="I441">
        <v>17</v>
      </c>
      <c r="J441">
        <v>50.51</v>
      </c>
      <c r="K441">
        <v>858.67</v>
      </c>
      <c r="L441">
        <v>0</v>
      </c>
      <c r="M441">
        <v>0.02</v>
      </c>
    </row>
    <row r="442" spans="1:13">
      <c r="A442" t="s">
        <v>965</v>
      </c>
      <c r="B442" t="s">
        <v>423</v>
      </c>
      <c r="C442" t="s">
        <v>424</v>
      </c>
      <c r="D442" t="s">
        <v>615</v>
      </c>
      <c r="E442" t="s">
        <v>616</v>
      </c>
      <c r="F442" t="s">
        <v>191</v>
      </c>
      <c r="G442" t="s">
        <v>192</v>
      </c>
      <c r="H442" s="1">
        <v>45874</v>
      </c>
      <c r="I442">
        <v>6</v>
      </c>
      <c r="J442">
        <v>144.35</v>
      </c>
      <c r="K442">
        <v>866.1</v>
      </c>
      <c r="L442">
        <v>0.1</v>
      </c>
      <c r="M442">
        <v>0.02</v>
      </c>
    </row>
    <row r="443" spans="1:13">
      <c r="A443" t="s">
        <v>966</v>
      </c>
      <c r="B443" t="s">
        <v>55</v>
      </c>
      <c r="C443" t="s">
        <v>56</v>
      </c>
      <c r="D443" t="s">
        <v>232</v>
      </c>
      <c r="E443" t="s">
        <v>233</v>
      </c>
      <c r="F443" t="s">
        <v>356</v>
      </c>
      <c r="G443" t="s">
        <v>357</v>
      </c>
      <c r="H443" s="1">
        <v>45878</v>
      </c>
      <c r="I443">
        <v>1</v>
      </c>
      <c r="J443">
        <v>54.03</v>
      </c>
      <c r="K443">
        <v>54.03</v>
      </c>
      <c r="L443">
        <v>0</v>
      </c>
      <c r="M443">
        <v>0.02</v>
      </c>
    </row>
    <row r="444" spans="1:13">
      <c r="A444" t="s">
        <v>967</v>
      </c>
      <c r="B444" t="s">
        <v>74</v>
      </c>
      <c r="C444" t="s">
        <v>75</v>
      </c>
      <c r="D444" t="s">
        <v>542</v>
      </c>
      <c r="E444" t="s">
        <v>543</v>
      </c>
      <c r="F444" t="s">
        <v>25</v>
      </c>
      <c r="G444" t="s">
        <v>26</v>
      </c>
      <c r="H444" s="1">
        <v>45900</v>
      </c>
      <c r="I444">
        <v>9</v>
      </c>
      <c r="J444">
        <v>120.83</v>
      </c>
      <c r="K444">
        <v>1087.47</v>
      </c>
      <c r="L444">
        <v>0.1</v>
      </c>
      <c r="M444">
        <v>0.02</v>
      </c>
    </row>
    <row r="445" spans="1:13">
      <c r="A445" t="s">
        <v>968</v>
      </c>
      <c r="B445" t="s">
        <v>145</v>
      </c>
      <c r="C445" t="s">
        <v>146</v>
      </c>
      <c r="D445" t="s">
        <v>532</v>
      </c>
      <c r="E445" t="s">
        <v>533</v>
      </c>
      <c r="F445" t="s">
        <v>100</v>
      </c>
      <c r="G445" t="s">
        <v>101</v>
      </c>
      <c r="H445" s="1">
        <v>45870</v>
      </c>
      <c r="I445">
        <v>19</v>
      </c>
      <c r="J445">
        <v>181.7</v>
      </c>
      <c r="K445">
        <v>3452.3</v>
      </c>
      <c r="L445">
        <v>0.1</v>
      </c>
      <c r="M445">
        <v>0.02</v>
      </c>
    </row>
    <row r="446" spans="1:13">
      <c r="A446" t="s">
        <v>969</v>
      </c>
      <c r="B446" t="s">
        <v>230</v>
      </c>
      <c r="C446" t="s">
        <v>231</v>
      </c>
      <c r="D446" t="s">
        <v>448</v>
      </c>
      <c r="E446" t="s">
        <v>449</v>
      </c>
      <c r="F446" t="s">
        <v>85</v>
      </c>
      <c r="G446" t="s">
        <v>86</v>
      </c>
      <c r="H446" s="1">
        <v>45871</v>
      </c>
      <c r="I446">
        <v>8</v>
      </c>
      <c r="J446">
        <v>72.040000000000006</v>
      </c>
      <c r="K446">
        <v>576.32000000000005</v>
      </c>
      <c r="L446">
        <v>0.05</v>
      </c>
      <c r="M446">
        <v>0.02</v>
      </c>
    </row>
    <row r="447" spans="1:13">
      <c r="A447" t="s">
        <v>970</v>
      </c>
      <c r="B447" t="s">
        <v>208</v>
      </c>
      <c r="C447" t="s">
        <v>209</v>
      </c>
      <c r="D447" t="s">
        <v>281</v>
      </c>
      <c r="E447" t="s">
        <v>282</v>
      </c>
      <c r="F447" t="s">
        <v>25</v>
      </c>
      <c r="G447" t="s">
        <v>26</v>
      </c>
      <c r="H447" s="1">
        <v>45882</v>
      </c>
      <c r="I447">
        <v>6</v>
      </c>
      <c r="J447">
        <v>120.83</v>
      </c>
      <c r="K447">
        <v>724.98</v>
      </c>
      <c r="L447">
        <v>0.1</v>
      </c>
      <c r="M447">
        <v>0.02</v>
      </c>
    </row>
    <row r="448" spans="1:13">
      <c r="A448" t="s">
        <v>971</v>
      </c>
      <c r="B448" t="s">
        <v>208</v>
      </c>
      <c r="C448" t="s">
        <v>209</v>
      </c>
      <c r="D448" t="s">
        <v>362</v>
      </c>
      <c r="E448" t="s">
        <v>363</v>
      </c>
      <c r="F448" t="s">
        <v>356</v>
      </c>
      <c r="G448" t="s">
        <v>357</v>
      </c>
      <c r="H448" s="1">
        <v>45894</v>
      </c>
      <c r="I448">
        <v>23</v>
      </c>
      <c r="J448">
        <v>54.03</v>
      </c>
      <c r="K448">
        <v>1242.69</v>
      </c>
      <c r="L448">
        <v>0</v>
      </c>
      <c r="M448">
        <v>0.02</v>
      </c>
    </row>
    <row r="449" spans="1:13">
      <c r="A449" t="s">
        <v>972</v>
      </c>
      <c r="B449" t="s">
        <v>187</v>
      </c>
      <c r="C449" t="s">
        <v>188</v>
      </c>
      <c r="D449" t="s">
        <v>359</v>
      </c>
      <c r="E449" t="s">
        <v>360</v>
      </c>
      <c r="F449" t="s">
        <v>71</v>
      </c>
      <c r="G449" t="s">
        <v>72</v>
      </c>
      <c r="H449" s="1">
        <v>45881</v>
      </c>
      <c r="I449">
        <v>10</v>
      </c>
      <c r="J449">
        <v>123.65</v>
      </c>
      <c r="K449">
        <v>1236.5</v>
      </c>
      <c r="L449">
        <v>0.05</v>
      </c>
      <c r="M449">
        <v>0.02</v>
      </c>
    </row>
    <row r="450" spans="1:13">
      <c r="A450" t="s">
        <v>973</v>
      </c>
      <c r="B450" t="s">
        <v>28</v>
      </c>
      <c r="C450" t="s">
        <v>29</v>
      </c>
      <c r="D450" t="s">
        <v>267</v>
      </c>
      <c r="E450" t="s">
        <v>268</v>
      </c>
      <c r="F450" t="s">
        <v>59</v>
      </c>
      <c r="G450" t="s">
        <v>60</v>
      </c>
      <c r="H450" s="1">
        <v>45885</v>
      </c>
      <c r="I450">
        <v>5</v>
      </c>
      <c r="J450">
        <v>71.86</v>
      </c>
      <c r="K450">
        <v>359.3</v>
      </c>
      <c r="L450">
        <v>0.05</v>
      </c>
      <c r="M450">
        <v>0.02</v>
      </c>
    </row>
    <row r="451" spans="1:13">
      <c r="A451" t="s">
        <v>974</v>
      </c>
      <c r="B451" t="s">
        <v>21</v>
      </c>
      <c r="C451" t="s">
        <v>22</v>
      </c>
      <c r="D451" t="s">
        <v>343</v>
      </c>
      <c r="E451" t="s">
        <v>344</v>
      </c>
      <c r="F451" t="s">
        <v>107</v>
      </c>
      <c r="G451" t="s">
        <v>108</v>
      </c>
      <c r="H451" s="1">
        <v>45881</v>
      </c>
      <c r="I451">
        <v>20</v>
      </c>
      <c r="J451">
        <v>179.53</v>
      </c>
      <c r="K451">
        <v>3590.6</v>
      </c>
      <c r="L451">
        <v>0.1</v>
      </c>
      <c r="M451">
        <v>0.02</v>
      </c>
    </row>
    <row r="452" spans="1:13">
      <c r="A452" t="s">
        <v>975</v>
      </c>
      <c r="B452" t="s">
        <v>81</v>
      </c>
      <c r="C452" t="s">
        <v>82</v>
      </c>
      <c r="D452" t="s">
        <v>278</v>
      </c>
      <c r="E452" t="s">
        <v>279</v>
      </c>
      <c r="F452" t="s">
        <v>114</v>
      </c>
      <c r="G452" t="s">
        <v>115</v>
      </c>
      <c r="H452" s="1">
        <v>45894</v>
      </c>
      <c r="I452">
        <v>16</v>
      </c>
      <c r="J452">
        <v>91.13</v>
      </c>
      <c r="K452">
        <v>1458.08</v>
      </c>
      <c r="L452">
        <v>0.1</v>
      </c>
      <c r="M452">
        <v>0.02</v>
      </c>
    </row>
    <row r="453" spans="1:13">
      <c r="A453" t="s">
        <v>976</v>
      </c>
      <c r="B453" t="s">
        <v>259</v>
      </c>
      <c r="C453" t="s">
        <v>260</v>
      </c>
      <c r="D453" t="s">
        <v>23</v>
      </c>
      <c r="E453" t="s">
        <v>24</v>
      </c>
      <c r="F453" t="s">
        <v>191</v>
      </c>
      <c r="G453" t="s">
        <v>192</v>
      </c>
      <c r="H453" s="1">
        <v>45894</v>
      </c>
      <c r="I453">
        <v>7</v>
      </c>
      <c r="J453">
        <v>144.35</v>
      </c>
      <c r="K453">
        <v>1010.45</v>
      </c>
      <c r="L453">
        <v>0.1</v>
      </c>
      <c r="M453">
        <v>0.02</v>
      </c>
    </row>
    <row r="454" spans="1:13">
      <c r="A454" t="s">
        <v>977</v>
      </c>
      <c r="B454" t="s">
        <v>117</v>
      </c>
      <c r="C454" t="s">
        <v>118</v>
      </c>
      <c r="D454" t="s">
        <v>900</v>
      </c>
      <c r="E454" t="s">
        <v>901</v>
      </c>
      <c r="F454" t="s">
        <v>107</v>
      </c>
      <c r="G454" t="s">
        <v>108</v>
      </c>
      <c r="H454" s="1">
        <v>45886</v>
      </c>
      <c r="I454">
        <v>3</v>
      </c>
      <c r="J454">
        <v>179.53</v>
      </c>
      <c r="K454">
        <v>538.59</v>
      </c>
      <c r="L454">
        <v>0.1</v>
      </c>
      <c r="M454">
        <v>0.02</v>
      </c>
    </row>
    <row r="455" spans="1:13">
      <c r="A455" t="s">
        <v>978</v>
      </c>
      <c r="B455" t="s">
        <v>306</v>
      </c>
      <c r="C455" t="s">
        <v>307</v>
      </c>
      <c r="D455" t="s">
        <v>825</v>
      </c>
      <c r="E455" t="s">
        <v>826</v>
      </c>
      <c r="F455" t="s">
        <v>179</v>
      </c>
      <c r="G455" t="s">
        <v>180</v>
      </c>
      <c r="H455" s="1">
        <v>45899</v>
      </c>
      <c r="I455">
        <v>3</v>
      </c>
      <c r="J455">
        <v>125.42</v>
      </c>
      <c r="K455">
        <v>376.26</v>
      </c>
      <c r="L455">
        <v>0.1</v>
      </c>
      <c r="M455">
        <v>0.02</v>
      </c>
    </row>
    <row r="456" spans="1:13">
      <c r="A456" t="s">
        <v>979</v>
      </c>
      <c r="B456" t="s">
        <v>135</v>
      </c>
      <c r="C456" t="s">
        <v>136</v>
      </c>
      <c r="D456" t="s">
        <v>916</v>
      </c>
      <c r="E456" t="s">
        <v>917</v>
      </c>
      <c r="F456" t="s">
        <v>196</v>
      </c>
      <c r="G456" t="s">
        <v>197</v>
      </c>
      <c r="H456" s="1">
        <v>45898</v>
      </c>
      <c r="I456">
        <v>18</v>
      </c>
      <c r="J456">
        <v>77.5</v>
      </c>
      <c r="K456">
        <v>1395</v>
      </c>
      <c r="L456">
        <v>0.05</v>
      </c>
      <c r="M456">
        <v>0.02</v>
      </c>
    </row>
    <row r="457" spans="1:13">
      <c r="A457" t="s">
        <v>980</v>
      </c>
      <c r="B457" t="s">
        <v>414</v>
      </c>
      <c r="C457" t="s">
        <v>415</v>
      </c>
      <c r="D457" t="s">
        <v>791</v>
      </c>
      <c r="E457" t="s">
        <v>792</v>
      </c>
      <c r="F457" t="s">
        <v>100</v>
      </c>
      <c r="G457" t="s">
        <v>101</v>
      </c>
      <c r="H457" s="1">
        <v>45875</v>
      </c>
      <c r="I457">
        <v>5</v>
      </c>
      <c r="J457">
        <v>181.7</v>
      </c>
      <c r="K457">
        <v>908.5</v>
      </c>
      <c r="L457">
        <v>0.1</v>
      </c>
      <c r="M457">
        <v>0.02</v>
      </c>
    </row>
    <row r="458" spans="1:13">
      <c r="A458" t="s">
        <v>981</v>
      </c>
      <c r="B458" t="s">
        <v>145</v>
      </c>
      <c r="C458" t="s">
        <v>146</v>
      </c>
      <c r="D458" t="s">
        <v>686</v>
      </c>
      <c r="E458" t="s">
        <v>687</v>
      </c>
      <c r="F458" t="s">
        <v>114</v>
      </c>
      <c r="G458" t="s">
        <v>115</v>
      </c>
      <c r="H458" s="1">
        <v>45891</v>
      </c>
      <c r="I458">
        <v>4</v>
      </c>
      <c r="J458">
        <v>91.13</v>
      </c>
      <c r="K458">
        <v>364.52</v>
      </c>
      <c r="L458">
        <v>0.1</v>
      </c>
      <c r="M458">
        <v>0.02</v>
      </c>
    </row>
    <row r="459" spans="1:13">
      <c r="A459" t="s">
        <v>982</v>
      </c>
      <c r="B459" t="s">
        <v>254</v>
      </c>
      <c r="C459" t="s">
        <v>255</v>
      </c>
      <c r="D459" t="s">
        <v>983</v>
      </c>
      <c r="E459" t="s">
        <v>984</v>
      </c>
      <c r="F459" t="s">
        <v>100</v>
      </c>
      <c r="G459" t="s">
        <v>101</v>
      </c>
      <c r="H459" s="1">
        <v>45898</v>
      </c>
      <c r="I459">
        <v>3</v>
      </c>
      <c r="J459">
        <v>181.7</v>
      </c>
      <c r="K459">
        <v>545.1</v>
      </c>
      <c r="L459">
        <v>0.1</v>
      </c>
      <c r="M459">
        <v>0.02</v>
      </c>
    </row>
    <row r="460" spans="1:13">
      <c r="A460" t="s">
        <v>985</v>
      </c>
      <c r="B460" t="s">
        <v>414</v>
      </c>
      <c r="C460" t="s">
        <v>415</v>
      </c>
      <c r="D460" t="s">
        <v>572</v>
      </c>
      <c r="E460" t="s">
        <v>573</v>
      </c>
      <c r="F460" t="s">
        <v>319</v>
      </c>
      <c r="G460" t="s">
        <v>320</v>
      </c>
      <c r="H460" s="1">
        <v>45874</v>
      </c>
      <c r="I460">
        <v>15</v>
      </c>
      <c r="J460">
        <v>93.41</v>
      </c>
      <c r="K460">
        <v>1401.15</v>
      </c>
      <c r="L460">
        <v>0</v>
      </c>
      <c r="M460">
        <v>0.02</v>
      </c>
    </row>
    <row r="461" spans="1:13">
      <c r="A461" t="s">
        <v>986</v>
      </c>
      <c r="B461" t="s">
        <v>414</v>
      </c>
      <c r="C461" t="s">
        <v>415</v>
      </c>
      <c r="D461" t="s">
        <v>872</v>
      </c>
      <c r="E461" t="s">
        <v>873</v>
      </c>
      <c r="F461" t="s">
        <v>25</v>
      </c>
      <c r="G461" t="s">
        <v>26</v>
      </c>
      <c r="H461" s="1">
        <v>45887</v>
      </c>
      <c r="I461">
        <v>2</v>
      </c>
      <c r="J461">
        <v>120.83</v>
      </c>
      <c r="K461">
        <v>241.66</v>
      </c>
      <c r="L461">
        <v>0.1</v>
      </c>
      <c r="M461">
        <v>0.02</v>
      </c>
    </row>
    <row r="462" spans="1:13">
      <c r="A462" t="s">
        <v>987</v>
      </c>
      <c r="B462" t="s">
        <v>306</v>
      </c>
      <c r="C462" t="s">
        <v>307</v>
      </c>
      <c r="D462" t="s">
        <v>522</v>
      </c>
      <c r="E462" t="s">
        <v>523</v>
      </c>
      <c r="F462" t="s">
        <v>319</v>
      </c>
      <c r="G462" t="s">
        <v>320</v>
      </c>
      <c r="H462" s="1">
        <v>45870</v>
      </c>
      <c r="I462">
        <v>24</v>
      </c>
      <c r="J462">
        <v>93.41</v>
      </c>
      <c r="K462">
        <v>2241.84</v>
      </c>
      <c r="L462">
        <v>0</v>
      </c>
      <c r="M462">
        <v>0.02</v>
      </c>
    </row>
    <row r="463" spans="1:13">
      <c r="A463" t="s">
        <v>988</v>
      </c>
      <c r="B463" t="s">
        <v>74</v>
      </c>
      <c r="C463" t="s">
        <v>75</v>
      </c>
      <c r="D463" t="s">
        <v>172</v>
      </c>
      <c r="E463" t="s">
        <v>173</v>
      </c>
      <c r="F463" t="s">
        <v>319</v>
      </c>
      <c r="G463" t="s">
        <v>320</v>
      </c>
      <c r="H463" s="1">
        <v>45876</v>
      </c>
      <c r="I463">
        <v>24</v>
      </c>
      <c r="J463">
        <v>93.41</v>
      </c>
      <c r="K463">
        <v>2241.84</v>
      </c>
      <c r="L463">
        <v>0</v>
      </c>
      <c r="M463">
        <v>0.02</v>
      </c>
    </row>
    <row r="464" spans="1:13">
      <c r="A464" t="s">
        <v>989</v>
      </c>
      <c r="B464" t="s">
        <v>135</v>
      </c>
      <c r="C464" t="s">
        <v>136</v>
      </c>
      <c r="D464" t="s">
        <v>314</v>
      </c>
      <c r="E464" t="s">
        <v>315</v>
      </c>
      <c r="F464" t="s">
        <v>196</v>
      </c>
      <c r="G464" t="s">
        <v>197</v>
      </c>
      <c r="H464" s="1">
        <v>45892</v>
      </c>
      <c r="I464">
        <v>12</v>
      </c>
      <c r="J464">
        <v>77.5</v>
      </c>
      <c r="K464">
        <v>930</v>
      </c>
      <c r="L464">
        <v>0.05</v>
      </c>
      <c r="M464">
        <v>0.02</v>
      </c>
    </row>
    <row r="465" spans="1:13">
      <c r="A465" t="s">
        <v>990</v>
      </c>
      <c r="B465" t="s">
        <v>423</v>
      </c>
      <c r="C465" t="s">
        <v>424</v>
      </c>
      <c r="D465" t="s">
        <v>69</v>
      </c>
      <c r="E465" t="s">
        <v>70</v>
      </c>
      <c r="F465" t="s">
        <v>275</v>
      </c>
      <c r="G465" t="s">
        <v>276</v>
      </c>
      <c r="H465" s="1">
        <v>45899</v>
      </c>
      <c r="I465">
        <v>3</v>
      </c>
      <c r="J465">
        <v>44.71</v>
      </c>
      <c r="K465">
        <v>134.13</v>
      </c>
      <c r="L465">
        <v>0</v>
      </c>
      <c r="M465">
        <v>0.02</v>
      </c>
    </row>
    <row r="466" spans="1:13">
      <c r="A466" t="s">
        <v>991</v>
      </c>
      <c r="B466" t="s">
        <v>55</v>
      </c>
      <c r="C466" t="s">
        <v>56</v>
      </c>
      <c r="D466" t="s">
        <v>502</v>
      </c>
      <c r="E466" t="s">
        <v>503</v>
      </c>
      <c r="F466" t="s">
        <v>293</v>
      </c>
      <c r="G466" t="s">
        <v>294</v>
      </c>
      <c r="H466" s="1">
        <v>45894</v>
      </c>
      <c r="I466">
        <v>6</v>
      </c>
      <c r="J466">
        <v>114.99</v>
      </c>
      <c r="K466">
        <v>689.94</v>
      </c>
      <c r="L466">
        <v>0.05</v>
      </c>
      <c r="M466">
        <v>0.02</v>
      </c>
    </row>
    <row r="467" spans="1:13">
      <c r="A467" t="s">
        <v>992</v>
      </c>
      <c r="B467" t="s">
        <v>21</v>
      </c>
      <c r="C467" t="s">
        <v>22</v>
      </c>
      <c r="D467" t="s">
        <v>498</v>
      </c>
      <c r="E467" t="s">
        <v>499</v>
      </c>
      <c r="F467" t="s">
        <v>191</v>
      </c>
      <c r="G467" t="s">
        <v>192</v>
      </c>
      <c r="H467" s="1">
        <v>45890</v>
      </c>
      <c r="I467">
        <v>24</v>
      </c>
      <c r="J467">
        <v>144.35</v>
      </c>
      <c r="K467">
        <v>3464.4</v>
      </c>
      <c r="L467">
        <v>0.1</v>
      </c>
      <c r="M467">
        <v>0.02</v>
      </c>
    </row>
    <row r="468" spans="1:13">
      <c r="A468" t="s">
        <v>993</v>
      </c>
      <c r="B468" t="s">
        <v>81</v>
      </c>
      <c r="C468" t="s">
        <v>82</v>
      </c>
      <c r="D468" t="s">
        <v>822</v>
      </c>
      <c r="E468" t="s">
        <v>823</v>
      </c>
      <c r="F468" t="s">
        <v>275</v>
      </c>
      <c r="G468" t="s">
        <v>276</v>
      </c>
      <c r="H468" s="1">
        <v>45884</v>
      </c>
      <c r="I468">
        <v>13</v>
      </c>
      <c r="J468">
        <v>44.71</v>
      </c>
      <c r="K468">
        <v>581.23</v>
      </c>
      <c r="L468">
        <v>0</v>
      </c>
      <c r="M468">
        <v>0.02</v>
      </c>
    </row>
    <row r="469" spans="1:13">
      <c r="A469" t="s">
        <v>994</v>
      </c>
      <c r="B469" t="s">
        <v>47</v>
      </c>
      <c r="C469" t="s">
        <v>48</v>
      </c>
      <c r="D469" t="s">
        <v>726</v>
      </c>
      <c r="E469" t="s">
        <v>727</v>
      </c>
      <c r="F469" t="s">
        <v>240</v>
      </c>
      <c r="G469" t="s">
        <v>241</v>
      </c>
      <c r="H469" s="1">
        <v>45900</v>
      </c>
      <c r="I469">
        <v>22</v>
      </c>
      <c r="J469">
        <v>130.94</v>
      </c>
      <c r="K469">
        <v>2880.68</v>
      </c>
      <c r="L469">
        <v>0.05</v>
      </c>
      <c r="M469">
        <v>0.02</v>
      </c>
    </row>
    <row r="470" spans="1:13">
      <c r="A470" t="s">
        <v>995</v>
      </c>
      <c r="B470" t="s">
        <v>208</v>
      </c>
      <c r="C470" t="s">
        <v>209</v>
      </c>
      <c r="D470" t="s">
        <v>69</v>
      </c>
      <c r="E470" t="s">
        <v>70</v>
      </c>
      <c r="F470" t="s">
        <v>78</v>
      </c>
      <c r="G470" t="s">
        <v>79</v>
      </c>
      <c r="H470" s="1">
        <v>45873</v>
      </c>
      <c r="I470">
        <v>12</v>
      </c>
      <c r="J470">
        <v>139.22</v>
      </c>
      <c r="K470">
        <v>1670.64</v>
      </c>
      <c r="L470">
        <v>0.05</v>
      </c>
      <c r="M470">
        <v>0.02</v>
      </c>
    </row>
    <row r="471" spans="1:13">
      <c r="A471" t="s">
        <v>996</v>
      </c>
      <c r="B471" t="s">
        <v>182</v>
      </c>
      <c r="C471" t="s">
        <v>183</v>
      </c>
      <c r="D471" t="s">
        <v>284</v>
      </c>
      <c r="E471" t="s">
        <v>285</v>
      </c>
      <c r="F471" t="s">
        <v>240</v>
      </c>
      <c r="G471" t="s">
        <v>241</v>
      </c>
      <c r="H471" s="1">
        <v>45893</v>
      </c>
      <c r="I471">
        <v>5</v>
      </c>
      <c r="J471">
        <v>130.94</v>
      </c>
      <c r="K471">
        <v>654.70000000000005</v>
      </c>
      <c r="L471">
        <v>0.05</v>
      </c>
      <c r="M471">
        <v>0.02</v>
      </c>
    </row>
    <row r="472" spans="1:13">
      <c r="A472" t="s">
        <v>997</v>
      </c>
      <c r="B472" t="s">
        <v>117</v>
      </c>
      <c r="C472" t="s">
        <v>118</v>
      </c>
      <c r="D472" t="s">
        <v>538</v>
      </c>
      <c r="E472" t="s">
        <v>539</v>
      </c>
      <c r="F472" t="s">
        <v>139</v>
      </c>
      <c r="G472" t="s">
        <v>140</v>
      </c>
      <c r="H472" s="1">
        <v>45879</v>
      </c>
      <c r="I472">
        <v>1</v>
      </c>
      <c r="J472">
        <v>113.94</v>
      </c>
      <c r="K472">
        <v>113.94</v>
      </c>
      <c r="L472">
        <v>0.05</v>
      </c>
      <c r="M472">
        <v>0.02</v>
      </c>
    </row>
    <row r="473" spans="1:13">
      <c r="A473" t="s">
        <v>998</v>
      </c>
      <c r="B473" t="s">
        <v>306</v>
      </c>
      <c r="C473" t="s">
        <v>307</v>
      </c>
      <c r="D473" t="s">
        <v>522</v>
      </c>
      <c r="E473" t="s">
        <v>523</v>
      </c>
      <c r="F473" t="s">
        <v>179</v>
      </c>
      <c r="G473" t="s">
        <v>180</v>
      </c>
      <c r="H473" s="1">
        <v>45887</v>
      </c>
      <c r="I473">
        <v>14</v>
      </c>
      <c r="J473">
        <v>125.42</v>
      </c>
      <c r="K473">
        <v>1755.88</v>
      </c>
      <c r="L473">
        <v>0.1</v>
      </c>
      <c r="M473">
        <v>0.02</v>
      </c>
    </row>
    <row r="474" spans="1:13">
      <c r="A474" t="s">
        <v>999</v>
      </c>
      <c r="B474" t="s">
        <v>74</v>
      </c>
      <c r="C474" t="s">
        <v>75</v>
      </c>
      <c r="D474" t="s">
        <v>525</v>
      </c>
      <c r="E474" t="s">
        <v>526</v>
      </c>
      <c r="F474" t="s">
        <v>59</v>
      </c>
      <c r="G474" t="s">
        <v>60</v>
      </c>
      <c r="H474" s="1">
        <v>45881</v>
      </c>
      <c r="I474">
        <v>15</v>
      </c>
      <c r="J474">
        <v>71.86</v>
      </c>
      <c r="K474">
        <v>1077.9000000000001</v>
      </c>
      <c r="L474">
        <v>0.05</v>
      </c>
      <c r="M474">
        <v>0.02</v>
      </c>
    </row>
    <row r="475" spans="1:13">
      <c r="A475" t="s">
        <v>1000</v>
      </c>
      <c r="B475" t="s">
        <v>21</v>
      </c>
      <c r="C475" t="s">
        <v>22</v>
      </c>
      <c r="D475" t="s">
        <v>251</v>
      </c>
      <c r="E475" t="s">
        <v>252</v>
      </c>
      <c r="F475" t="s">
        <v>129</v>
      </c>
      <c r="G475" t="s">
        <v>130</v>
      </c>
      <c r="H475" s="1">
        <v>45894</v>
      </c>
      <c r="I475">
        <v>24</v>
      </c>
      <c r="J475">
        <v>92.19</v>
      </c>
      <c r="K475">
        <v>2212.56</v>
      </c>
      <c r="L475">
        <v>0.05</v>
      </c>
      <c r="M475">
        <v>0.02</v>
      </c>
    </row>
    <row r="476" spans="1:13">
      <c r="A476" t="s">
        <v>1001</v>
      </c>
      <c r="B476" t="s">
        <v>386</v>
      </c>
      <c r="C476" t="s">
        <v>387</v>
      </c>
      <c r="D476" t="s">
        <v>502</v>
      </c>
      <c r="E476" t="s">
        <v>503</v>
      </c>
      <c r="F476" t="s">
        <v>319</v>
      </c>
      <c r="G476" t="s">
        <v>320</v>
      </c>
      <c r="H476" s="1">
        <v>45889</v>
      </c>
      <c r="I476">
        <v>14</v>
      </c>
      <c r="J476">
        <v>93.41</v>
      </c>
      <c r="K476">
        <v>1307.74</v>
      </c>
      <c r="L476">
        <v>0</v>
      </c>
      <c r="M476">
        <v>0.02</v>
      </c>
    </row>
    <row r="477" spans="1:13">
      <c r="A477" t="s">
        <v>1002</v>
      </c>
      <c r="B477" t="s">
        <v>93</v>
      </c>
      <c r="C477" t="s">
        <v>94</v>
      </c>
      <c r="D477" t="s">
        <v>566</v>
      </c>
      <c r="E477" t="s">
        <v>567</v>
      </c>
      <c r="F477" t="s">
        <v>18</v>
      </c>
      <c r="G477" t="s">
        <v>19</v>
      </c>
      <c r="H477" s="1">
        <v>45873</v>
      </c>
      <c r="I477">
        <v>3</v>
      </c>
      <c r="J477">
        <v>52.65</v>
      </c>
      <c r="K477">
        <v>157.94999999999999</v>
      </c>
      <c r="L477">
        <v>0.05</v>
      </c>
      <c r="M477">
        <v>0.02</v>
      </c>
    </row>
    <row r="478" spans="1:13">
      <c r="A478" t="s">
        <v>1003</v>
      </c>
      <c r="B478" t="s">
        <v>28</v>
      </c>
      <c r="C478" t="s">
        <v>29</v>
      </c>
      <c r="D478" t="s">
        <v>502</v>
      </c>
      <c r="E478" t="s">
        <v>503</v>
      </c>
      <c r="F478" t="s">
        <v>25</v>
      </c>
      <c r="G478" t="s">
        <v>26</v>
      </c>
      <c r="H478" s="1">
        <v>45892</v>
      </c>
      <c r="I478">
        <v>22</v>
      </c>
      <c r="J478">
        <v>120.83</v>
      </c>
      <c r="K478">
        <v>2658.26</v>
      </c>
      <c r="L478">
        <v>0.1</v>
      </c>
      <c r="M478">
        <v>0.02</v>
      </c>
    </row>
    <row r="479" spans="1:13">
      <c r="A479" t="s">
        <v>1004</v>
      </c>
      <c r="B479" t="s">
        <v>47</v>
      </c>
      <c r="C479" t="s">
        <v>48</v>
      </c>
      <c r="D479" t="s">
        <v>881</v>
      </c>
      <c r="E479" t="s">
        <v>882</v>
      </c>
      <c r="F479" t="s">
        <v>18</v>
      </c>
      <c r="G479" t="s">
        <v>19</v>
      </c>
      <c r="H479" s="1">
        <v>45882</v>
      </c>
      <c r="I479">
        <v>2</v>
      </c>
      <c r="J479">
        <v>52.65</v>
      </c>
      <c r="K479">
        <v>105.3</v>
      </c>
      <c r="L479">
        <v>0.05</v>
      </c>
      <c r="M479">
        <v>0.02</v>
      </c>
    </row>
    <row r="480" spans="1:13">
      <c r="A480" t="s">
        <v>1005</v>
      </c>
      <c r="B480" t="s">
        <v>306</v>
      </c>
      <c r="C480" t="s">
        <v>307</v>
      </c>
      <c r="D480" t="s">
        <v>340</v>
      </c>
      <c r="E480" t="s">
        <v>341</v>
      </c>
      <c r="F480" t="s">
        <v>114</v>
      </c>
      <c r="G480" t="s">
        <v>115</v>
      </c>
      <c r="H480" s="1">
        <v>45897</v>
      </c>
      <c r="I480">
        <v>25</v>
      </c>
      <c r="J480">
        <v>91.13</v>
      </c>
      <c r="K480">
        <v>2278.25</v>
      </c>
      <c r="L480">
        <v>0.1</v>
      </c>
      <c r="M480">
        <v>0.02</v>
      </c>
    </row>
    <row r="481" spans="1:13">
      <c r="A481" t="s">
        <v>1006</v>
      </c>
      <c r="B481" t="s">
        <v>93</v>
      </c>
      <c r="C481" t="s">
        <v>94</v>
      </c>
      <c r="D481" t="s">
        <v>635</v>
      </c>
      <c r="E481" t="s">
        <v>636</v>
      </c>
      <c r="F481" t="s">
        <v>78</v>
      </c>
      <c r="G481" t="s">
        <v>79</v>
      </c>
      <c r="H481" s="1">
        <v>45877</v>
      </c>
      <c r="I481">
        <v>10</v>
      </c>
      <c r="J481">
        <v>139.22</v>
      </c>
      <c r="K481">
        <v>1392.2</v>
      </c>
      <c r="L481">
        <v>0.05</v>
      </c>
      <c r="M481">
        <v>0.02</v>
      </c>
    </row>
    <row r="482" spans="1:13">
      <c r="A482" t="s">
        <v>1007</v>
      </c>
      <c r="B482" t="s">
        <v>35</v>
      </c>
      <c r="C482" t="s">
        <v>36</v>
      </c>
      <c r="D482" t="s">
        <v>783</v>
      </c>
      <c r="E482" t="s">
        <v>784</v>
      </c>
      <c r="F482" t="s">
        <v>100</v>
      </c>
      <c r="G482" t="s">
        <v>101</v>
      </c>
      <c r="H482" s="1">
        <v>45889</v>
      </c>
      <c r="I482">
        <v>19</v>
      </c>
      <c r="J482">
        <v>181.7</v>
      </c>
      <c r="K482">
        <v>3452.3</v>
      </c>
      <c r="L482">
        <v>0.1</v>
      </c>
      <c r="M482">
        <v>0.02</v>
      </c>
    </row>
    <row r="483" spans="1:13">
      <c r="A483" t="s">
        <v>1008</v>
      </c>
      <c r="B483" t="s">
        <v>93</v>
      </c>
      <c r="C483" t="s">
        <v>94</v>
      </c>
      <c r="D483" t="s">
        <v>522</v>
      </c>
      <c r="E483" t="s">
        <v>523</v>
      </c>
      <c r="F483" t="s">
        <v>319</v>
      </c>
      <c r="G483" t="s">
        <v>320</v>
      </c>
      <c r="H483" s="1">
        <v>45879</v>
      </c>
      <c r="I483">
        <v>8</v>
      </c>
      <c r="J483">
        <v>93.41</v>
      </c>
      <c r="K483">
        <v>747.28</v>
      </c>
      <c r="L483">
        <v>0</v>
      </c>
      <c r="M483">
        <v>0.02</v>
      </c>
    </row>
    <row r="484" spans="1:13">
      <c r="A484" t="s">
        <v>1009</v>
      </c>
      <c r="B484" t="s">
        <v>67</v>
      </c>
      <c r="C484" t="s">
        <v>68</v>
      </c>
      <c r="D484" t="s">
        <v>516</v>
      </c>
      <c r="E484" t="s">
        <v>517</v>
      </c>
      <c r="F484" t="s">
        <v>275</v>
      </c>
      <c r="G484" t="s">
        <v>276</v>
      </c>
      <c r="H484" s="1">
        <v>45877</v>
      </c>
      <c r="I484">
        <v>17</v>
      </c>
      <c r="J484">
        <v>44.71</v>
      </c>
      <c r="K484">
        <v>760.07</v>
      </c>
      <c r="L484">
        <v>0</v>
      </c>
      <c r="M484">
        <v>0.02</v>
      </c>
    </row>
    <row r="485" spans="1:13">
      <c r="A485" t="s">
        <v>1010</v>
      </c>
      <c r="B485" t="s">
        <v>81</v>
      </c>
      <c r="C485" t="s">
        <v>82</v>
      </c>
      <c r="D485" t="s">
        <v>105</v>
      </c>
      <c r="E485" t="s">
        <v>106</v>
      </c>
      <c r="F485" t="s">
        <v>18</v>
      </c>
      <c r="G485" t="s">
        <v>19</v>
      </c>
      <c r="H485" s="1">
        <v>45900</v>
      </c>
      <c r="I485">
        <v>18</v>
      </c>
      <c r="J485">
        <v>52.65</v>
      </c>
      <c r="K485">
        <v>947.7</v>
      </c>
      <c r="L485">
        <v>0.05</v>
      </c>
      <c r="M485">
        <v>0.02</v>
      </c>
    </row>
    <row r="486" spans="1:13">
      <c r="A486" t="s">
        <v>1011</v>
      </c>
      <c r="B486" t="s">
        <v>135</v>
      </c>
      <c r="C486" t="s">
        <v>136</v>
      </c>
      <c r="D486" t="s">
        <v>112</v>
      </c>
      <c r="E486" t="s">
        <v>113</v>
      </c>
      <c r="F486" t="s">
        <v>326</v>
      </c>
      <c r="G486" t="s">
        <v>327</v>
      </c>
      <c r="H486" s="1">
        <v>45891</v>
      </c>
      <c r="I486">
        <v>21</v>
      </c>
      <c r="J486">
        <v>63.32</v>
      </c>
      <c r="K486">
        <v>1329.72</v>
      </c>
      <c r="L486">
        <v>0</v>
      </c>
      <c r="M486">
        <v>0.02</v>
      </c>
    </row>
    <row r="487" spans="1:13">
      <c r="A487" t="s">
        <v>1012</v>
      </c>
      <c r="B487" t="s">
        <v>81</v>
      </c>
      <c r="C487" t="s">
        <v>82</v>
      </c>
      <c r="D487" t="s">
        <v>16</v>
      </c>
      <c r="E487" t="s">
        <v>17</v>
      </c>
      <c r="F487" t="s">
        <v>396</v>
      </c>
      <c r="G487" t="s">
        <v>397</v>
      </c>
      <c r="H487" s="1">
        <v>45900</v>
      </c>
      <c r="I487">
        <v>12</v>
      </c>
      <c r="J487">
        <v>194.87</v>
      </c>
      <c r="K487">
        <v>2338.44</v>
      </c>
      <c r="L487">
        <v>0.1</v>
      </c>
      <c r="M487">
        <v>0.02</v>
      </c>
    </row>
    <row r="488" spans="1:13">
      <c r="A488" t="s">
        <v>1013</v>
      </c>
      <c r="B488" t="s">
        <v>159</v>
      </c>
      <c r="C488" t="s">
        <v>160</v>
      </c>
      <c r="D488" t="s">
        <v>169</v>
      </c>
      <c r="E488" t="s">
        <v>170</v>
      </c>
      <c r="F488" t="s">
        <v>240</v>
      </c>
      <c r="G488" t="s">
        <v>241</v>
      </c>
      <c r="H488" s="1">
        <v>45880</v>
      </c>
      <c r="I488">
        <v>17</v>
      </c>
      <c r="J488">
        <v>130.94</v>
      </c>
      <c r="K488">
        <v>2225.98</v>
      </c>
      <c r="L488">
        <v>0.05</v>
      </c>
      <c r="M488">
        <v>0.02</v>
      </c>
    </row>
    <row r="489" spans="1:13">
      <c r="A489" t="s">
        <v>1014</v>
      </c>
      <c r="B489" t="s">
        <v>62</v>
      </c>
      <c r="C489" t="s">
        <v>63</v>
      </c>
      <c r="D489" t="s">
        <v>872</v>
      </c>
      <c r="E489" t="s">
        <v>873</v>
      </c>
      <c r="F489" t="s">
        <v>215</v>
      </c>
      <c r="G489" t="s">
        <v>216</v>
      </c>
      <c r="H489" s="1">
        <v>45882</v>
      </c>
      <c r="I489">
        <v>10</v>
      </c>
      <c r="J489">
        <v>176.7</v>
      </c>
      <c r="K489">
        <v>1767</v>
      </c>
      <c r="L489">
        <v>0.1</v>
      </c>
      <c r="M489">
        <v>0.02</v>
      </c>
    </row>
    <row r="490" spans="1:13">
      <c r="A490" t="s">
        <v>1015</v>
      </c>
      <c r="B490" t="s">
        <v>182</v>
      </c>
      <c r="C490" t="s">
        <v>183</v>
      </c>
      <c r="D490" t="s">
        <v>626</v>
      </c>
      <c r="E490" t="s">
        <v>627</v>
      </c>
      <c r="F490" t="s">
        <v>114</v>
      </c>
      <c r="G490" t="s">
        <v>115</v>
      </c>
      <c r="H490" s="1">
        <v>45897</v>
      </c>
      <c r="I490">
        <v>8</v>
      </c>
      <c r="J490">
        <v>91.13</v>
      </c>
      <c r="K490">
        <v>729.04</v>
      </c>
      <c r="L490">
        <v>0.1</v>
      </c>
      <c r="M490">
        <v>0.02</v>
      </c>
    </row>
    <row r="491" spans="1:13">
      <c r="A491" t="s">
        <v>1016</v>
      </c>
      <c r="B491" t="s">
        <v>117</v>
      </c>
      <c r="C491" t="s">
        <v>118</v>
      </c>
      <c r="D491" t="s">
        <v>105</v>
      </c>
      <c r="E491" t="s">
        <v>106</v>
      </c>
      <c r="F491" t="s">
        <v>234</v>
      </c>
      <c r="G491" t="s">
        <v>235</v>
      </c>
      <c r="H491" s="1">
        <v>45895</v>
      </c>
      <c r="I491">
        <v>5</v>
      </c>
      <c r="J491">
        <v>37.18</v>
      </c>
      <c r="K491">
        <v>185.9</v>
      </c>
      <c r="L491">
        <v>0</v>
      </c>
      <c r="M491">
        <v>0.02</v>
      </c>
    </row>
    <row r="492" spans="1:13">
      <c r="A492" t="s">
        <v>1017</v>
      </c>
      <c r="B492" t="s">
        <v>306</v>
      </c>
      <c r="C492" t="s">
        <v>307</v>
      </c>
      <c r="D492" t="s">
        <v>635</v>
      </c>
      <c r="E492" t="s">
        <v>636</v>
      </c>
      <c r="F492" t="s">
        <v>100</v>
      </c>
      <c r="G492" t="s">
        <v>101</v>
      </c>
      <c r="H492" s="1">
        <v>45887</v>
      </c>
      <c r="I492">
        <v>14</v>
      </c>
      <c r="J492">
        <v>181.7</v>
      </c>
      <c r="K492">
        <v>2543.8000000000002</v>
      </c>
      <c r="L492">
        <v>0.1</v>
      </c>
      <c r="M492">
        <v>0.02</v>
      </c>
    </row>
    <row r="493" spans="1:13">
      <c r="A493" t="s">
        <v>1018</v>
      </c>
      <c r="B493" t="s">
        <v>414</v>
      </c>
      <c r="C493" t="s">
        <v>415</v>
      </c>
      <c r="D493" t="s">
        <v>834</v>
      </c>
      <c r="E493" t="s">
        <v>835</v>
      </c>
      <c r="F493" t="s">
        <v>240</v>
      </c>
      <c r="G493" t="s">
        <v>241</v>
      </c>
      <c r="H493" s="1">
        <v>45876</v>
      </c>
      <c r="I493">
        <v>9</v>
      </c>
      <c r="J493">
        <v>130.94</v>
      </c>
      <c r="K493">
        <v>1178.46</v>
      </c>
      <c r="L493">
        <v>0.05</v>
      </c>
      <c r="M493">
        <v>0.02</v>
      </c>
    </row>
    <row r="494" spans="1:13">
      <c r="A494" t="s">
        <v>1019</v>
      </c>
      <c r="B494" t="s">
        <v>145</v>
      </c>
      <c r="C494" t="s">
        <v>146</v>
      </c>
      <c r="D494" t="s">
        <v>818</v>
      </c>
      <c r="E494" t="s">
        <v>819</v>
      </c>
      <c r="F494" t="s">
        <v>196</v>
      </c>
      <c r="G494" t="s">
        <v>197</v>
      </c>
      <c r="H494" s="1">
        <v>45897</v>
      </c>
      <c r="I494">
        <v>15</v>
      </c>
      <c r="J494">
        <v>77.5</v>
      </c>
      <c r="K494">
        <v>1162.5</v>
      </c>
      <c r="L494">
        <v>0.05</v>
      </c>
      <c r="M494">
        <v>0.02</v>
      </c>
    </row>
    <row r="495" spans="1:13">
      <c r="A495" t="s">
        <v>1020</v>
      </c>
      <c r="B495" t="s">
        <v>103</v>
      </c>
      <c r="C495" t="s">
        <v>104</v>
      </c>
      <c r="D495" t="s">
        <v>618</v>
      </c>
      <c r="E495" t="s">
        <v>619</v>
      </c>
      <c r="F495" t="s">
        <v>114</v>
      </c>
      <c r="G495" t="s">
        <v>115</v>
      </c>
      <c r="H495" s="1">
        <v>45871</v>
      </c>
      <c r="I495">
        <v>7</v>
      </c>
      <c r="J495">
        <v>91.13</v>
      </c>
      <c r="K495">
        <v>637.91</v>
      </c>
      <c r="L495">
        <v>0.1</v>
      </c>
      <c r="M495">
        <v>0.02</v>
      </c>
    </row>
    <row r="496" spans="1:13">
      <c r="A496" t="s">
        <v>1021</v>
      </c>
      <c r="B496" t="s">
        <v>230</v>
      </c>
      <c r="C496" t="s">
        <v>231</v>
      </c>
      <c r="D496" t="s">
        <v>726</v>
      </c>
      <c r="E496" t="s">
        <v>727</v>
      </c>
      <c r="F496" t="s">
        <v>191</v>
      </c>
      <c r="G496" t="s">
        <v>192</v>
      </c>
      <c r="H496" s="1">
        <v>45871</v>
      </c>
      <c r="I496">
        <v>20</v>
      </c>
      <c r="J496">
        <v>144.35</v>
      </c>
      <c r="K496">
        <v>2887</v>
      </c>
      <c r="L496">
        <v>0.1</v>
      </c>
      <c r="M496">
        <v>0.02</v>
      </c>
    </row>
    <row r="497" spans="1:13">
      <c r="A497" t="s">
        <v>1022</v>
      </c>
      <c r="B497" t="s">
        <v>47</v>
      </c>
      <c r="C497" t="s">
        <v>48</v>
      </c>
      <c r="D497" t="s">
        <v>314</v>
      </c>
      <c r="E497" t="s">
        <v>315</v>
      </c>
      <c r="F497" t="s">
        <v>129</v>
      </c>
      <c r="G497" t="s">
        <v>130</v>
      </c>
      <c r="H497" s="1">
        <v>45888</v>
      </c>
      <c r="I497">
        <v>25</v>
      </c>
      <c r="J497">
        <v>92.19</v>
      </c>
      <c r="K497">
        <v>2304.75</v>
      </c>
      <c r="L497">
        <v>0.05</v>
      </c>
      <c r="M497">
        <v>0.02</v>
      </c>
    </row>
    <row r="498" spans="1:13">
      <c r="A498" t="s">
        <v>1023</v>
      </c>
      <c r="B498" t="s">
        <v>110</v>
      </c>
      <c r="C498" t="s">
        <v>111</v>
      </c>
      <c r="D498" t="s">
        <v>169</v>
      </c>
      <c r="E498" t="s">
        <v>170</v>
      </c>
      <c r="F498" t="s">
        <v>114</v>
      </c>
      <c r="G498" t="s">
        <v>115</v>
      </c>
      <c r="H498" s="1">
        <v>45876</v>
      </c>
      <c r="I498">
        <v>16</v>
      </c>
      <c r="J498">
        <v>91.13</v>
      </c>
      <c r="K498">
        <v>1458.08</v>
      </c>
      <c r="L498">
        <v>0.1</v>
      </c>
      <c r="M498">
        <v>0.02</v>
      </c>
    </row>
    <row r="499" spans="1:13">
      <c r="A499" t="s">
        <v>1024</v>
      </c>
      <c r="B499" t="s">
        <v>47</v>
      </c>
      <c r="C499" t="s">
        <v>48</v>
      </c>
      <c r="D499" t="s">
        <v>553</v>
      </c>
      <c r="E499" t="s">
        <v>554</v>
      </c>
      <c r="F499" t="s">
        <v>293</v>
      </c>
      <c r="G499" t="s">
        <v>294</v>
      </c>
      <c r="H499" s="1">
        <v>45876</v>
      </c>
      <c r="I499">
        <v>1</v>
      </c>
      <c r="J499">
        <v>114.99</v>
      </c>
      <c r="K499">
        <v>114.99</v>
      </c>
      <c r="L499">
        <v>0.05</v>
      </c>
      <c r="M499">
        <v>0.02</v>
      </c>
    </row>
    <row r="500" spans="1:13">
      <c r="A500" t="s">
        <v>1025</v>
      </c>
      <c r="B500" t="s">
        <v>42</v>
      </c>
      <c r="C500" t="s">
        <v>43</v>
      </c>
      <c r="D500" t="s">
        <v>394</v>
      </c>
      <c r="E500" t="s">
        <v>395</v>
      </c>
      <c r="F500" t="s">
        <v>450</v>
      </c>
      <c r="G500" t="s">
        <v>451</v>
      </c>
      <c r="H500" s="1">
        <v>45893</v>
      </c>
      <c r="I500">
        <v>4</v>
      </c>
      <c r="J500">
        <v>45.4</v>
      </c>
      <c r="K500">
        <v>181.6</v>
      </c>
      <c r="L500">
        <v>0</v>
      </c>
      <c r="M500">
        <v>0.02</v>
      </c>
    </row>
    <row r="501" spans="1:13">
      <c r="A501" t="s">
        <v>1026</v>
      </c>
      <c r="B501" t="s">
        <v>93</v>
      </c>
      <c r="C501" t="s">
        <v>94</v>
      </c>
      <c r="D501" t="s">
        <v>311</v>
      </c>
      <c r="E501" t="s">
        <v>312</v>
      </c>
      <c r="F501" t="s">
        <v>326</v>
      </c>
      <c r="G501" t="s">
        <v>327</v>
      </c>
      <c r="H501" s="1">
        <v>45889</v>
      </c>
      <c r="I501">
        <v>23</v>
      </c>
      <c r="J501">
        <v>63.32</v>
      </c>
      <c r="K501">
        <v>1456.36</v>
      </c>
      <c r="L501">
        <v>0</v>
      </c>
      <c r="M501">
        <v>0.02</v>
      </c>
    </row>
    <row r="502" spans="1:13">
      <c r="A502" t="s">
        <v>1027</v>
      </c>
      <c r="B502" t="s">
        <v>62</v>
      </c>
      <c r="C502" t="s">
        <v>63</v>
      </c>
      <c r="D502" t="s">
        <v>88</v>
      </c>
      <c r="E502" t="s">
        <v>89</v>
      </c>
      <c r="F502" t="s">
        <v>240</v>
      </c>
      <c r="G502" t="s">
        <v>241</v>
      </c>
      <c r="H502" s="1">
        <v>45887</v>
      </c>
      <c r="I502">
        <v>8</v>
      </c>
      <c r="J502">
        <v>130.94</v>
      </c>
      <c r="K502">
        <v>1047.52</v>
      </c>
      <c r="L502">
        <v>0.05</v>
      </c>
      <c r="M502">
        <v>0.02</v>
      </c>
    </row>
    <row r="503" spans="1:13">
      <c r="A503" t="s">
        <v>1028</v>
      </c>
      <c r="B503" t="s">
        <v>145</v>
      </c>
      <c r="C503" t="s">
        <v>146</v>
      </c>
      <c r="D503" t="s">
        <v>700</v>
      </c>
      <c r="E503" t="s">
        <v>701</v>
      </c>
      <c r="F503" t="s">
        <v>293</v>
      </c>
      <c r="G503" t="s">
        <v>294</v>
      </c>
      <c r="H503" s="1">
        <v>45887</v>
      </c>
      <c r="I503">
        <v>15</v>
      </c>
      <c r="J503">
        <v>114.99</v>
      </c>
      <c r="K503">
        <v>1724.85</v>
      </c>
      <c r="L503">
        <v>0.05</v>
      </c>
      <c r="M503">
        <v>0.02</v>
      </c>
    </row>
    <row r="504" spans="1:13">
      <c r="A504" t="s">
        <v>1029</v>
      </c>
      <c r="B504" t="s">
        <v>159</v>
      </c>
      <c r="C504" t="s">
        <v>160</v>
      </c>
      <c r="D504" t="s">
        <v>1030</v>
      </c>
      <c r="E504" t="s">
        <v>1031</v>
      </c>
      <c r="F504" t="s">
        <v>293</v>
      </c>
      <c r="G504" t="s">
        <v>294</v>
      </c>
      <c r="H504" s="1">
        <v>45886</v>
      </c>
      <c r="I504">
        <v>12</v>
      </c>
      <c r="J504">
        <v>114.99</v>
      </c>
      <c r="K504">
        <v>1379.88</v>
      </c>
      <c r="L504">
        <v>0.05</v>
      </c>
      <c r="M504">
        <v>0.02</v>
      </c>
    </row>
    <row r="505" spans="1:13">
      <c r="A505" t="s">
        <v>1032</v>
      </c>
      <c r="B505" t="s">
        <v>67</v>
      </c>
      <c r="C505" t="s">
        <v>68</v>
      </c>
      <c r="D505" t="s">
        <v>769</v>
      </c>
      <c r="E505" t="s">
        <v>770</v>
      </c>
      <c r="F505" t="s">
        <v>25</v>
      </c>
      <c r="G505" t="s">
        <v>26</v>
      </c>
      <c r="H505" s="1">
        <v>45885</v>
      </c>
      <c r="I505">
        <v>24</v>
      </c>
      <c r="J505">
        <v>120.83</v>
      </c>
      <c r="K505">
        <v>2899.92</v>
      </c>
      <c r="L505">
        <v>0.1</v>
      </c>
      <c r="M505">
        <v>0.02</v>
      </c>
    </row>
    <row r="506" spans="1:13">
      <c r="A506" t="s">
        <v>1033</v>
      </c>
      <c r="B506" t="s">
        <v>93</v>
      </c>
      <c r="C506" t="s">
        <v>94</v>
      </c>
      <c r="D506" t="s">
        <v>369</v>
      </c>
      <c r="E506" t="s">
        <v>370</v>
      </c>
      <c r="F506" t="s">
        <v>85</v>
      </c>
      <c r="G506" t="s">
        <v>86</v>
      </c>
      <c r="H506" s="1">
        <v>45881</v>
      </c>
      <c r="I506">
        <v>7</v>
      </c>
      <c r="J506">
        <v>72.040000000000006</v>
      </c>
      <c r="K506">
        <v>504.28</v>
      </c>
      <c r="L506">
        <v>0.05</v>
      </c>
      <c r="M506">
        <v>0.02</v>
      </c>
    </row>
    <row r="507" spans="1:13">
      <c r="A507" t="s">
        <v>1034</v>
      </c>
      <c r="B507" t="s">
        <v>145</v>
      </c>
      <c r="C507" t="s">
        <v>146</v>
      </c>
      <c r="D507" t="s">
        <v>1035</v>
      </c>
      <c r="E507" t="s">
        <v>1036</v>
      </c>
      <c r="F507" t="s">
        <v>196</v>
      </c>
      <c r="G507" t="s">
        <v>197</v>
      </c>
      <c r="H507" s="1">
        <v>45893</v>
      </c>
      <c r="I507">
        <v>8</v>
      </c>
      <c r="J507">
        <v>77.5</v>
      </c>
      <c r="K507">
        <v>620</v>
      </c>
      <c r="L507">
        <v>0.05</v>
      </c>
      <c r="M507">
        <v>0.02</v>
      </c>
    </row>
    <row r="508" spans="1:13">
      <c r="A508" t="s">
        <v>1037</v>
      </c>
      <c r="B508" t="s">
        <v>21</v>
      </c>
      <c r="C508" t="s">
        <v>22</v>
      </c>
      <c r="D508" t="s">
        <v>566</v>
      </c>
      <c r="E508" t="s">
        <v>567</v>
      </c>
      <c r="F508" t="s">
        <v>18</v>
      </c>
      <c r="G508" t="s">
        <v>19</v>
      </c>
      <c r="H508" s="1">
        <v>45888</v>
      </c>
      <c r="I508">
        <v>19</v>
      </c>
      <c r="J508">
        <v>52.65</v>
      </c>
      <c r="K508">
        <v>1000.35</v>
      </c>
      <c r="L508">
        <v>0.05</v>
      </c>
      <c r="M508">
        <v>0.02</v>
      </c>
    </row>
    <row r="509" spans="1:13">
      <c r="A509" t="s">
        <v>1038</v>
      </c>
      <c r="B509" t="s">
        <v>110</v>
      </c>
      <c r="C509" t="s">
        <v>111</v>
      </c>
      <c r="D509" t="s">
        <v>872</v>
      </c>
      <c r="E509" t="s">
        <v>873</v>
      </c>
      <c r="F509" t="s">
        <v>293</v>
      </c>
      <c r="G509" t="s">
        <v>294</v>
      </c>
      <c r="H509" s="1">
        <v>45880</v>
      </c>
      <c r="I509">
        <v>7</v>
      </c>
      <c r="J509">
        <v>114.99</v>
      </c>
      <c r="K509">
        <v>804.93</v>
      </c>
      <c r="L509">
        <v>0.05</v>
      </c>
      <c r="M509">
        <v>0.02</v>
      </c>
    </row>
    <row r="510" spans="1:13">
      <c r="A510" t="s">
        <v>1039</v>
      </c>
      <c r="B510" t="s">
        <v>117</v>
      </c>
      <c r="C510" t="s">
        <v>118</v>
      </c>
      <c r="D510" t="s">
        <v>150</v>
      </c>
      <c r="E510" t="s">
        <v>151</v>
      </c>
      <c r="F510" t="s">
        <v>100</v>
      </c>
      <c r="G510" t="s">
        <v>101</v>
      </c>
      <c r="H510" s="1">
        <v>45885</v>
      </c>
      <c r="I510">
        <v>8</v>
      </c>
      <c r="J510">
        <v>181.7</v>
      </c>
      <c r="K510">
        <v>1453.6</v>
      </c>
      <c r="L510">
        <v>0.1</v>
      </c>
      <c r="M510">
        <v>0.02</v>
      </c>
    </row>
    <row r="511" spans="1:13">
      <c r="A511" t="s">
        <v>1040</v>
      </c>
      <c r="B511" t="s">
        <v>259</v>
      </c>
      <c r="C511" t="s">
        <v>260</v>
      </c>
      <c r="D511" t="s">
        <v>448</v>
      </c>
      <c r="E511" t="s">
        <v>449</v>
      </c>
      <c r="F511" t="s">
        <v>32</v>
      </c>
      <c r="G511" t="s">
        <v>33</v>
      </c>
      <c r="H511" s="1">
        <v>45878</v>
      </c>
      <c r="I511">
        <v>11</v>
      </c>
      <c r="J511">
        <v>88.32</v>
      </c>
      <c r="K511">
        <v>971.52</v>
      </c>
      <c r="L511">
        <v>0</v>
      </c>
      <c r="M511">
        <v>0.02</v>
      </c>
    </row>
    <row r="512" spans="1:13">
      <c r="A512" t="s">
        <v>1041</v>
      </c>
      <c r="B512" t="s">
        <v>93</v>
      </c>
      <c r="C512" t="s">
        <v>94</v>
      </c>
      <c r="D512" t="s">
        <v>525</v>
      </c>
      <c r="E512" t="s">
        <v>526</v>
      </c>
      <c r="F512" t="s">
        <v>396</v>
      </c>
      <c r="G512" t="s">
        <v>397</v>
      </c>
      <c r="H512" s="1">
        <v>45890</v>
      </c>
      <c r="I512">
        <v>24</v>
      </c>
      <c r="J512">
        <v>194.87</v>
      </c>
      <c r="K512">
        <v>4676.88</v>
      </c>
      <c r="L512">
        <v>0.1</v>
      </c>
      <c r="M512">
        <v>0.02</v>
      </c>
    </row>
    <row r="513" spans="1:13">
      <c r="A513" t="s">
        <v>1042</v>
      </c>
      <c r="B513" t="s">
        <v>110</v>
      </c>
      <c r="C513" t="s">
        <v>111</v>
      </c>
      <c r="D513" t="s">
        <v>264</v>
      </c>
      <c r="E513" t="s">
        <v>265</v>
      </c>
      <c r="F513" t="s">
        <v>25</v>
      </c>
      <c r="G513" t="s">
        <v>26</v>
      </c>
      <c r="H513" s="1">
        <v>45895</v>
      </c>
      <c r="I513">
        <v>24</v>
      </c>
      <c r="J513">
        <v>120.83</v>
      </c>
      <c r="K513">
        <v>2899.92</v>
      </c>
      <c r="L513">
        <v>0.1</v>
      </c>
      <c r="M513">
        <v>0.02</v>
      </c>
    </row>
    <row r="514" spans="1:13">
      <c r="A514" t="s">
        <v>1043</v>
      </c>
      <c r="B514" t="s">
        <v>103</v>
      </c>
      <c r="C514" t="s">
        <v>104</v>
      </c>
      <c r="D514" t="s">
        <v>660</v>
      </c>
      <c r="E514" t="s">
        <v>661</v>
      </c>
      <c r="F514" t="s">
        <v>78</v>
      </c>
      <c r="G514" t="s">
        <v>79</v>
      </c>
      <c r="H514" s="1">
        <v>45885</v>
      </c>
      <c r="I514">
        <v>18</v>
      </c>
      <c r="J514">
        <v>139.22</v>
      </c>
      <c r="K514">
        <v>2505.96</v>
      </c>
      <c r="L514">
        <v>0.05</v>
      </c>
      <c r="M514">
        <v>0.02</v>
      </c>
    </row>
    <row r="515" spans="1:13">
      <c r="A515" t="s">
        <v>1044</v>
      </c>
      <c r="B515" t="s">
        <v>182</v>
      </c>
      <c r="C515" t="s">
        <v>183</v>
      </c>
      <c r="D515" t="s">
        <v>69</v>
      </c>
      <c r="E515" t="s">
        <v>70</v>
      </c>
      <c r="F515" t="s">
        <v>275</v>
      </c>
      <c r="G515" t="s">
        <v>276</v>
      </c>
      <c r="H515" s="1">
        <v>45886</v>
      </c>
      <c r="I515">
        <v>2</v>
      </c>
      <c r="J515">
        <v>44.71</v>
      </c>
      <c r="K515">
        <v>89.42</v>
      </c>
      <c r="L515">
        <v>0</v>
      </c>
      <c r="M515">
        <v>0.02</v>
      </c>
    </row>
    <row r="516" spans="1:13">
      <c r="A516" t="s">
        <v>1045</v>
      </c>
      <c r="B516" t="s">
        <v>14</v>
      </c>
      <c r="C516" t="s">
        <v>15</v>
      </c>
      <c r="D516" t="s">
        <v>369</v>
      </c>
      <c r="E516" t="s">
        <v>370</v>
      </c>
      <c r="F516" t="s">
        <v>234</v>
      </c>
      <c r="G516" t="s">
        <v>235</v>
      </c>
      <c r="H516" s="1">
        <v>45871</v>
      </c>
      <c r="I516">
        <v>22</v>
      </c>
      <c r="J516">
        <v>37.18</v>
      </c>
      <c r="K516">
        <v>817.96</v>
      </c>
      <c r="L516">
        <v>0</v>
      </c>
      <c r="M516">
        <v>0.02</v>
      </c>
    </row>
    <row r="517" spans="1:13">
      <c r="A517" t="s">
        <v>1046</v>
      </c>
      <c r="B517" t="s">
        <v>93</v>
      </c>
      <c r="C517" t="s">
        <v>94</v>
      </c>
      <c r="D517" t="s">
        <v>760</v>
      </c>
      <c r="E517" t="s">
        <v>761</v>
      </c>
      <c r="F517" t="s">
        <v>215</v>
      </c>
      <c r="G517" t="s">
        <v>216</v>
      </c>
      <c r="H517" s="1">
        <v>45877</v>
      </c>
      <c r="I517">
        <v>21</v>
      </c>
      <c r="J517">
        <v>176.7</v>
      </c>
      <c r="K517">
        <v>3710.7</v>
      </c>
      <c r="L517">
        <v>0.1</v>
      </c>
      <c r="M517">
        <v>0.02</v>
      </c>
    </row>
    <row r="518" spans="1:13">
      <c r="A518" t="s">
        <v>1047</v>
      </c>
      <c r="B518" t="s">
        <v>423</v>
      </c>
      <c r="C518" t="s">
        <v>424</v>
      </c>
      <c r="D518" t="s">
        <v>1048</v>
      </c>
      <c r="E518" t="s">
        <v>1049</v>
      </c>
      <c r="F518" t="s">
        <v>78</v>
      </c>
      <c r="G518" t="s">
        <v>79</v>
      </c>
      <c r="H518" s="1">
        <v>45886</v>
      </c>
      <c r="I518">
        <v>7</v>
      </c>
      <c r="J518">
        <v>139.22</v>
      </c>
      <c r="K518">
        <v>974.54</v>
      </c>
      <c r="L518">
        <v>0.05</v>
      </c>
      <c r="M518">
        <v>0.02</v>
      </c>
    </row>
    <row r="519" spans="1:13">
      <c r="A519" t="s">
        <v>1050</v>
      </c>
      <c r="B519" t="s">
        <v>306</v>
      </c>
      <c r="C519" t="s">
        <v>307</v>
      </c>
      <c r="D519" t="s">
        <v>822</v>
      </c>
      <c r="E519" t="s">
        <v>823</v>
      </c>
      <c r="F519" t="s">
        <v>196</v>
      </c>
      <c r="G519" t="s">
        <v>197</v>
      </c>
      <c r="H519" s="1">
        <v>45891</v>
      </c>
      <c r="I519">
        <v>21</v>
      </c>
      <c r="J519">
        <v>77.5</v>
      </c>
      <c r="K519">
        <v>1627.5</v>
      </c>
      <c r="L519">
        <v>0.05</v>
      </c>
      <c r="M519">
        <v>0.02</v>
      </c>
    </row>
    <row r="520" spans="1:13">
      <c r="A520" t="s">
        <v>1051</v>
      </c>
      <c r="B520" t="s">
        <v>42</v>
      </c>
      <c r="C520" t="s">
        <v>43</v>
      </c>
      <c r="D520" t="s">
        <v>609</v>
      </c>
      <c r="E520" t="s">
        <v>610</v>
      </c>
      <c r="F520" t="s">
        <v>326</v>
      </c>
      <c r="G520" t="s">
        <v>327</v>
      </c>
      <c r="H520" s="1">
        <v>45885</v>
      </c>
      <c r="I520">
        <v>22</v>
      </c>
      <c r="J520">
        <v>63.32</v>
      </c>
      <c r="K520">
        <v>1393.04</v>
      </c>
      <c r="L520">
        <v>0</v>
      </c>
      <c r="M520">
        <v>0.02</v>
      </c>
    </row>
    <row r="521" spans="1:13">
      <c r="A521" t="s">
        <v>1052</v>
      </c>
      <c r="B521" t="s">
        <v>122</v>
      </c>
      <c r="C521" t="s">
        <v>123</v>
      </c>
      <c r="D521" t="s">
        <v>760</v>
      </c>
      <c r="E521" t="s">
        <v>761</v>
      </c>
      <c r="F521" t="s">
        <v>114</v>
      </c>
      <c r="G521" t="s">
        <v>115</v>
      </c>
      <c r="H521" s="1">
        <v>45870</v>
      </c>
      <c r="I521">
        <v>14</v>
      </c>
      <c r="J521">
        <v>91.13</v>
      </c>
      <c r="K521">
        <v>1275.82</v>
      </c>
      <c r="L521">
        <v>0.1</v>
      </c>
      <c r="M521">
        <v>0.02</v>
      </c>
    </row>
    <row r="522" spans="1:13">
      <c r="A522" t="s">
        <v>1053</v>
      </c>
      <c r="B522" t="s">
        <v>122</v>
      </c>
      <c r="C522" t="s">
        <v>123</v>
      </c>
      <c r="D522" t="s">
        <v>825</v>
      </c>
      <c r="E522" t="s">
        <v>826</v>
      </c>
      <c r="F522" t="s">
        <v>107</v>
      </c>
      <c r="G522" t="s">
        <v>108</v>
      </c>
      <c r="H522" s="1">
        <v>45879</v>
      </c>
      <c r="I522">
        <v>18</v>
      </c>
      <c r="J522">
        <v>179.53</v>
      </c>
      <c r="K522">
        <v>3231.54</v>
      </c>
      <c r="L522">
        <v>0.1</v>
      </c>
      <c r="M522">
        <v>0.02</v>
      </c>
    </row>
    <row r="523" spans="1:13">
      <c r="A523" t="s">
        <v>1054</v>
      </c>
      <c r="B523" t="s">
        <v>122</v>
      </c>
      <c r="C523" t="s">
        <v>123</v>
      </c>
      <c r="D523" t="s">
        <v>362</v>
      </c>
      <c r="E523" t="s">
        <v>363</v>
      </c>
      <c r="F523" t="s">
        <v>319</v>
      </c>
      <c r="G523" t="s">
        <v>320</v>
      </c>
      <c r="H523" s="1">
        <v>45883</v>
      </c>
      <c r="I523">
        <v>22</v>
      </c>
      <c r="J523">
        <v>93.41</v>
      </c>
      <c r="K523">
        <v>2055.02</v>
      </c>
      <c r="L523">
        <v>0</v>
      </c>
      <c r="M523">
        <v>0.02</v>
      </c>
    </row>
    <row r="524" spans="1:13">
      <c r="A524" t="s">
        <v>1055</v>
      </c>
      <c r="B524" t="s">
        <v>246</v>
      </c>
      <c r="C524" t="s">
        <v>247</v>
      </c>
      <c r="D524" t="s">
        <v>671</v>
      </c>
      <c r="E524" t="s">
        <v>672</v>
      </c>
      <c r="F524" t="s">
        <v>71</v>
      </c>
      <c r="G524" t="s">
        <v>72</v>
      </c>
      <c r="H524" s="1">
        <v>45886</v>
      </c>
      <c r="I524">
        <v>4</v>
      </c>
      <c r="J524">
        <v>123.65</v>
      </c>
      <c r="K524">
        <v>494.6</v>
      </c>
      <c r="L524">
        <v>0.05</v>
      </c>
      <c r="M524">
        <v>0.02</v>
      </c>
    </row>
    <row r="525" spans="1:13">
      <c r="A525" t="s">
        <v>1056</v>
      </c>
      <c r="B525" t="s">
        <v>21</v>
      </c>
      <c r="C525" t="s">
        <v>22</v>
      </c>
      <c r="D525" t="s">
        <v>1057</v>
      </c>
      <c r="E525" t="s">
        <v>1058</v>
      </c>
      <c r="F525" t="s">
        <v>129</v>
      </c>
      <c r="G525" t="s">
        <v>130</v>
      </c>
      <c r="H525" s="1">
        <v>45878</v>
      </c>
      <c r="I525">
        <v>17</v>
      </c>
      <c r="J525">
        <v>92.19</v>
      </c>
      <c r="K525">
        <v>1567.23</v>
      </c>
      <c r="L525">
        <v>0.05</v>
      </c>
      <c r="M525">
        <v>0.02</v>
      </c>
    </row>
    <row r="526" spans="1:13">
      <c r="A526" t="s">
        <v>1059</v>
      </c>
      <c r="B526" t="s">
        <v>35</v>
      </c>
      <c r="C526" t="s">
        <v>36</v>
      </c>
      <c r="D526" t="s">
        <v>680</v>
      </c>
      <c r="E526" t="s">
        <v>681</v>
      </c>
      <c r="F526" t="s">
        <v>18</v>
      </c>
      <c r="G526" t="s">
        <v>19</v>
      </c>
      <c r="H526" s="1">
        <v>45872</v>
      </c>
      <c r="I526">
        <v>13</v>
      </c>
      <c r="J526">
        <v>52.65</v>
      </c>
      <c r="K526">
        <v>684.45</v>
      </c>
      <c r="L526">
        <v>0.05</v>
      </c>
      <c r="M526">
        <v>0.02</v>
      </c>
    </row>
    <row r="527" spans="1:13">
      <c r="A527" t="s">
        <v>1060</v>
      </c>
      <c r="B527" t="s">
        <v>103</v>
      </c>
      <c r="C527" t="s">
        <v>104</v>
      </c>
      <c r="D527" t="s">
        <v>648</v>
      </c>
      <c r="E527" t="s">
        <v>649</v>
      </c>
      <c r="F527" t="s">
        <v>25</v>
      </c>
      <c r="G527" t="s">
        <v>26</v>
      </c>
      <c r="H527" s="1">
        <v>45892</v>
      </c>
      <c r="I527">
        <v>8</v>
      </c>
      <c r="J527">
        <v>120.83</v>
      </c>
      <c r="K527">
        <v>966.64</v>
      </c>
      <c r="L527">
        <v>0.1</v>
      </c>
      <c r="M527">
        <v>0.02</v>
      </c>
    </row>
    <row r="528" spans="1:13">
      <c r="A528" t="s">
        <v>1061</v>
      </c>
      <c r="B528" t="s">
        <v>117</v>
      </c>
      <c r="C528" t="s">
        <v>118</v>
      </c>
      <c r="D528" t="s">
        <v>105</v>
      </c>
      <c r="E528" t="s">
        <v>106</v>
      </c>
      <c r="F528" t="s">
        <v>179</v>
      </c>
      <c r="G528" t="s">
        <v>180</v>
      </c>
      <c r="H528" s="1">
        <v>45890</v>
      </c>
      <c r="I528">
        <v>3</v>
      </c>
      <c r="J528">
        <v>125.42</v>
      </c>
      <c r="K528">
        <v>376.26</v>
      </c>
      <c r="L528">
        <v>0.1</v>
      </c>
      <c r="M528">
        <v>0.02</v>
      </c>
    </row>
    <row r="529" spans="1:13">
      <c r="A529" t="s">
        <v>1062</v>
      </c>
      <c r="B529" t="s">
        <v>47</v>
      </c>
      <c r="C529" t="s">
        <v>48</v>
      </c>
      <c r="D529" t="s">
        <v>438</v>
      </c>
      <c r="E529" t="s">
        <v>439</v>
      </c>
      <c r="F529" t="s">
        <v>107</v>
      </c>
      <c r="G529" t="s">
        <v>108</v>
      </c>
      <c r="H529" s="1">
        <v>45882</v>
      </c>
      <c r="I529">
        <v>3</v>
      </c>
      <c r="J529">
        <v>179.53</v>
      </c>
      <c r="K529">
        <v>538.59</v>
      </c>
      <c r="L529">
        <v>0.1</v>
      </c>
      <c r="M529">
        <v>0.02</v>
      </c>
    </row>
    <row r="530" spans="1:13">
      <c r="A530" t="s">
        <v>1063</v>
      </c>
      <c r="B530" t="s">
        <v>74</v>
      </c>
      <c r="C530" t="s">
        <v>75</v>
      </c>
      <c r="D530" t="s">
        <v>726</v>
      </c>
      <c r="E530" t="s">
        <v>727</v>
      </c>
      <c r="F530" t="s">
        <v>114</v>
      </c>
      <c r="G530" t="s">
        <v>115</v>
      </c>
      <c r="H530" s="1">
        <v>45890</v>
      </c>
      <c r="I530">
        <v>2</v>
      </c>
      <c r="J530">
        <v>91.13</v>
      </c>
      <c r="K530">
        <v>182.26</v>
      </c>
      <c r="L530">
        <v>0.1</v>
      </c>
      <c r="M530">
        <v>0.02</v>
      </c>
    </row>
    <row r="531" spans="1:13">
      <c r="A531" t="s">
        <v>1064</v>
      </c>
      <c r="B531" t="s">
        <v>122</v>
      </c>
      <c r="C531" t="s">
        <v>123</v>
      </c>
      <c r="D531" t="s">
        <v>278</v>
      </c>
      <c r="E531" t="s">
        <v>279</v>
      </c>
      <c r="F531" t="s">
        <v>129</v>
      </c>
      <c r="G531" t="s">
        <v>130</v>
      </c>
      <c r="H531" s="1">
        <v>45897</v>
      </c>
      <c r="I531">
        <v>16</v>
      </c>
      <c r="J531">
        <v>92.19</v>
      </c>
      <c r="K531">
        <v>1475.04</v>
      </c>
      <c r="L531">
        <v>0.05</v>
      </c>
      <c r="M531">
        <v>0.02</v>
      </c>
    </row>
    <row r="532" spans="1:13">
      <c r="A532" t="s">
        <v>1065</v>
      </c>
      <c r="B532" t="s">
        <v>81</v>
      </c>
      <c r="C532" t="s">
        <v>82</v>
      </c>
      <c r="D532" t="s">
        <v>818</v>
      </c>
      <c r="E532" t="s">
        <v>819</v>
      </c>
      <c r="F532" t="s">
        <v>174</v>
      </c>
      <c r="G532" t="s">
        <v>175</v>
      </c>
      <c r="H532" s="1">
        <v>45897</v>
      </c>
      <c r="I532">
        <v>19</v>
      </c>
      <c r="J532">
        <v>183.4</v>
      </c>
      <c r="K532">
        <v>3484.6</v>
      </c>
      <c r="L532">
        <v>0.1</v>
      </c>
      <c r="M532">
        <v>0.02</v>
      </c>
    </row>
    <row r="533" spans="1:13">
      <c r="A533" t="s">
        <v>1066</v>
      </c>
      <c r="B533" t="s">
        <v>386</v>
      </c>
      <c r="C533" t="s">
        <v>387</v>
      </c>
      <c r="D533" t="s">
        <v>825</v>
      </c>
      <c r="E533" t="s">
        <v>826</v>
      </c>
      <c r="F533" t="s">
        <v>326</v>
      </c>
      <c r="G533" t="s">
        <v>327</v>
      </c>
      <c r="H533" s="1">
        <v>45876</v>
      </c>
      <c r="I533">
        <v>8</v>
      </c>
      <c r="J533">
        <v>63.32</v>
      </c>
      <c r="K533">
        <v>506.56</v>
      </c>
      <c r="L533">
        <v>0</v>
      </c>
      <c r="M533">
        <v>0.02</v>
      </c>
    </row>
    <row r="534" spans="1:13">
      <c r="A534" t="s">
        <v>1067</v>
      </c>
      <c r="B534" t="s">
        <v>67</v>
      </c>
      <c r="C534" t="s">
        <v>68</v>
      </c>
      <c r="D534" t="s">
        <v>76</v>
      </c>
      <c r="E534" t="s">
        <v>77</v>
      </c>
      <c r="F534" t="s">
        <v>39</v>
      </c>
      <c r="G534" t="s">
        <v>40</v>
      </c>
      <c r="H534" s="1">
        <v>45878</v>
      </c>
      <c r="I534">
        <v>16</v>
      </c>
      <c r="J534">
        <v>87.21</v>
      </c>
      <c r="K534">
        <v>1395.36</v>
      </c>
      <c r="L534">
        <v>0</v>
      </c>
      <c r="M534">
        <v>0.02</v>
      </c>
    </row>
    <row r="535" spans="1:13">
      <c r="A535" t="s">
        <v>1068</v>
      </c>
      <c r="B535" t="s">
        <v>14</v>
      </c>
      <c r="C535" t="s">
        <v>15</v>
      </c>
      <c r="D535" t="s">
        <v>645</v>
      </c>
      <c r="E535" t="s">
        <v>646</v>
      </c>
      <c r="F535" t="s">
        <v>179</v>
      </c>
      <c r="G535" t="s">
        <v>180</v>
      </c>
      <c r="H535" s="1">
        <v>45898</v>
      </c>
      <c r="I535">
        <v>9</v>
      </c>
      <c r="J535">
        <v>125.42</v>
      </c>
      <c r="K535">
        <v>1128.78</v>
      </c>
      <c r="L535">
        <v>0.1</v>
      </c>
      <c r="M535">
        <v>0.02</v>
      </c>
    </row>
    <row r="536" spans="1:13">
      <c r="A536" t="s">
        <v>1069</v>
      </c>
      <c r="B536" t="s">
        <v>259</v>
      </c>
      <c r="C536" t="s">
        <v>260</v>
      </c>
      <c r="D536" t="s">
        <v>675</v>
      </c>
      <c r="E536" t="s">
        <v>676</v>
      </c>
      <c r="F536" t="s">
        <v>191</v>
      </c>
      <c r="G536" t="s">
        <v>192</v>
      </c>
      <c r="H536" s="1">
        <v>45899</v>
      </c>
      <c r="I536">
        <v>6</v>
      </c>
      <c r="J536">
        <v>144.35</v>
      </c>
      <c r="K536">
        <v>866.1</v>
      </c>
      <c r="L536">
        <v>0.1</v>
      </c>
      <c r="M536">
        <v>0.02</v>
      </c>
    </row>
    <row r="537" spans="1:13">
      <c r="A537" t="s">
        <v>1070</v>
      </c>
      <c r="B537" t="s">
        <v>47</v>
      </c>
      <c r="C537" t="s">
        <v>48</v>
      </c>
      <c r="D537" t="s">
        <v>1071</v>
      </c>
      <c r="E537" t="s">
        <v>1072</v>
      </c>
      <c r="F537" t="s">
        <v>139</v>
      </c>
      <c r="G537" t="s">
        <v>140</v>
      </c>
      <c r="H537" s="1">
        <v>45888</v>
      </c>
      <c r="I537">
        <v>7</v>
      </c>
      <c r="J537">
        <v>113.94</v>
      </c>
      <c r="K537">
        <v>797.58</v>
      </c>
      <c r="L537">
        <v>0.05</v>
      </c>
      <c r="M537">
        <v>0.02</v>
      </c>
    </row>
    <row r="538" spans="1:13">
      <c r="A538" t="s">
        <v>1073</v>
      </c>
      <c r="B538" t="s">
        <v>21</v>
      </c>
      <c r="C538" t="s">
        <v>22</v>
      </c>
      <c r="D538" t="s">
        <v>601</v>
      </c>
      <c r="E538" t="s">
        <v>602</v>
      </c>
      <c r="F538" t="s">
        <v>90</v>
      </c>
      <c r="G538" t="s">
        <v>91</v>
      </c>
      <c r="H538" s="1">
        <v>45899</v>
      </c>
      <c r="I538">
        <v>13</v>
      </c>
      <c r="J538">
        <v>50.51</v>
      </c>
      <c r="K538">
        <v>656.63</v>
      </c>
      <c r="L538">
        <v>0</v>
      </c>
      <c r="M538">
        <v>0.02</v>
      </c>
    </row>
    <row r="539" spans="1:13">
      <c r="A539" t="s">
        <v>1074</v>
      </c>
      <c r="B539" t="s">
        <v>423</v>
      </c>
      <c r="C539" t="s">
        <v>424</v>
      </c>
      <c r="D539" t="s">
        <v>105</v>
      </c>
      <c r="E539" t="s">
        <v>106</v>
      </c>
      <c r="F539" t="s">
        <v>129</v>
      </c>
      <c r="G539" t="s">
        <v>130</v>
      </c>
      <c r="H539" s="1">
        <v>45888</v>
      </c>
      <c r="I539">
        <v>8</v>
      </c>
      <c r="J539">
        <v>92.19</v>
      </c>
      <c r="K539">
        <v>737.52</v>
      </c>
      <c r="L539">
        <v>0.05</v>
      </c>
      <c r="M539">
        <v>0.02</v>
      </c>
    </row>
    <row r="540" spans="1:13">
      <c r="A540" t="s">
        <v>1075</v>
      </c>
      <c r="B540" t="s">
        <v>35</v>
      </c>
      <c r="C540" t="s">
        <v>36</v>
      </c>
      <c r="D540" t="s">
        <v>213</v>
      </c>
      <c r="E540" t="s">
        <v>214</v>
      </c>
      <c r="F540" t="s">
        <v>240</v>
      </c>
      <c r="G540" t="s">
        <v>241</v>
      </c>
      <c r="H540" s="1">
        <v>45880</v>
      </c>
      <c r="I540">
        <v>18</v>
      </c>
      <c r="J540">
        <v>130.94</v>
      </c>
      <c r="K540">
        <v>2356.92</v>
      </c>
      <c r="L540">
        <v>0.05</v>
      </c>
      <c r="M540">
        <v>0.02</v>
      </c>
    </row>
    <row r="541" spans="1:13">
      <c r="A541" t="s">
        <v>1076</v>
      </c>
      <c r="B541" t="s">
        <v>74</v>
      </c>
      <c r="C541" t="s">
        <v>75</v>
      </c>
      <c r="D541" t="s">
        <v>626</v>
      </c>
      <c r="E541" t="s">
        <v>627</v>
      </c>
      <c r="F541" t="s">
        <v>107</v>
      </c>
      <c r="G541" t="s">
        <v>108</v>
      </c>
      <c r="H541" s="1">
        <v>45893</v>
      </c>
      <c r="I541">
        <v>23</v>
      </c>
      <c r="J541">
        <v>179.53</v>
      </c>
      <c r="K541">
        <v>4129.1899999999996</v>
      </c>
      <c r="L541">
        <v>0.1</v>
      </c>
      <c r="M541">
        <v>0.02</v>
      </c>
    </row>
    <row r="542" spans="1:13">
      <c r="A542" t="s">
        <v>1077</v>
      </c>
      <c r="B542" t="s">
        <v>423</v>
      </c>
      <c r="C542" t="s">
        <v>424</v>
      </c>
      <c r="D542" t="s">
        <v>362</v>
      </c>
      <c r="E542" t="s">
        <v>363</v>
      </c>
      <c r="F542" t="s">
        <v>107</v>
      </c>
      <c r="G542" t="s">
        <v>108</v>
      </c>
      <c r="H542" s="1">
        <v>45871</v>
      </c>
      <c r="I542">
        <v>12</v>
      </c>
      <c r="J542">
        <v>179.53</v>
      </c>
      <c r="K542">
        <v>2154.36</v>
      </c>
      <c r="L542">
        <v>0.1</v>
      </c>
      <c r="M542">
        <v>0.02</v>
      </c>
    </row>
    <row r="543" spans="1:13">
      <c r="A543" t="s">
        <v>1078</v>
      </c>
      <c r="B543" t="s">
        <v>386</v>
      </c>
      <c r="C543" t="s">
        <v>387</v>
      </c>
      <c r="D543" t="s">
        <v>221</v>
      </c>
      <c r="E543" t="s">
        <v>222</v>
      </c>
      <c r="F543" t="s">
        <v>59</v>
      </c>
      <c r="G543" t="s">
        <v>60</v>
      </c>
      <c r="H543" s="1">
        <v>45880</v>
      </c>
      <c r="I543">
        <v>3</v>
      </c>
      <c r="J543">
        <v>71.86</v>
      </c>
      <c r="K543">
        <v>215.58</v>
      </c>
      <c r="L543">
        <v>0.05</v>
      </c>
      <c r="M543">
        <v>0.02</v>
      </c>
    </row>
    <row r="544" spans="1:13">
      <c r="A544" t="s">
        <v>1079</v>
      </c>
      <c r="B544" t="s">
        <v>28</v>
      </c>
      <c r="C544" t="s">
        <v>29</v>
      </c>
      <c r="D544" t="s">
        <v>498</v>
      </c>
      <c r="E544" t="s">
        <v>499</v>
      </c>
      <c r="F544" t="s">
        <v>166</v>
      </c>
      <c r="G544" t="s">
        <v>167</v>
      </c>
      <c r="H544" s="1">
        <v>45882</v>
      </c>
      <c r="I544">
        <v>20</v>
      </c>
      <c r="J544">
        <v>176.86</v>
      </c>
      <c r="K544">
        <v>3537.2</v>
      </c>
      <c r="L544">
        <v>0.1</v>
      </c>
      <c r="M544">
        <v>0.02</v>
      </c>
    </row>
    <row r="545" spans="1:13">
      <c r="A545" t="s">
        <v>1080</v>
      </c>
      <c r="B545" t="s">
        <v>93</v>
      </c>
      <c r="C545" t="s">
        <v>94</v>
      </c>
      <c r="D545" t="s">
        <v>243</v>
      </c>
      <c r="E545" t="s">
        <v>244</v>
      </c>
      <c r="F545" t="s">
        <v>139</v>
      </c>
      <c r="G545" t="s">
        <v>140</v>
      </c>
      <c r="H545" s="1">
        <v>45895</v>
      </c>
      <c r="I545">
        <v>9</v>
      </c>
      <c r="J545">
        <v>113.94</v>
      </c>
      <c r="K545">
        <v>1025.46</v>
      </c>
      <c r="L545">
        <v>0.05</v>
      </c>
      <c r="M545">
        <v>0.02</v>
      </c>
    </row>
    <row r="546" spans="1:13">
      <c r="A546" t="s">
        <v>1081</v>
      </c>
      <c r="B546" t="s">
        <v>306</v>
      </c>
      <c r="C546" t="s">
        <v>307</v>
      </c>
      <c r="D546" t="s">
        <v>264</v>
      </c>
      <c r="E546" t="s">
        <v>265</v>
      </c>
      <c r="F546" t="s">
        <v>59</v>
      </c>
      <c r="G546" t="s">
        <v>60</v>
      </c>
      <c r="H546" s="1">
        <v>45900</v>
      </c>
      <c r="I546">
        <v>18</v>
      </c>
      <c r="J546">
        <v>71.86</v>
      </c>
      <c r="K546">
        <v>1293.48</v>
      </c>
      <c r="L546">
        <v>0.05</v>
      </c>
      <c r="M546">
        <v>0.02</v>
      </c>
    </row>
    <row r="547" spans="1:13">
      <c r="A547" t="s">
        <v>1082</v>
      </c>
      <c r="B547" t="s">
        <v>74</v>
      </c>
      <c r="C547" t="s">
        <v>75</v>
      </c>
      <c r="D547" t="s">
        <v>1083</v>
      </c>
      <c r="E547" t="s">
        <v>1084</v>
      </c>
      <c r="F547" t="s">
        <v>129</v>
      </c>
      <c r="G547" t="s">
        <v>130</v>
      </c>
      <c r="H547" s="1">
        <v>45891</v>
      </c>
      <c r="I547">
        <v>19</v>
      </c>
      <c r="J547">
        <v>92.19</v>
      </c>
      <c r="K547">
        <v>1751.61</v>
      </c>
      <c r="L547">
        <v>0.05</v>
      </c>
      <c r="M547">
        <v>0.02</v>
      </c>
    </row>
    <row r="548" spans="1:13">
      <c r="A548" t="s">
        <v>1085</v>
      </c>
      <c r="B548" t="s">
        <v>74</v>
      </c>
      <c r="C548" t="s">
        <v>75</v>
      </c>
      <c r="D548" t="s">
        <v>256</v>
      </c>
      <c r="E548" t="s">
        <v>257</v>
      </c>
      <c r="F548" t="s">
        <v>174</v>
      </c>
      <c r="G548" t="s">
        <v>175</v>
      </c>
      <c r="H548" s="1">
        <v>45895</v>
      </c>
      <c r="I548">
        <v>10</v>
      </c>
      <c r="J548">
        <v>183.4</v>
      </c>
      <c r="K548">
        <v>1834</v>
      </c>
      <c r="L548">
        <v>0.1</v>
      </c>
      <c r="M548">
        <v>0.02</v>
      </c>
    </row>
    <row r="549" spans="1:13">
      <c r="A549" t="s">
        <v>1086</v>
      </c>
      <c r="B549" t="s">
        <v>117</v>
      </c>
      <c r="C549" t="s">
        <v>118</v>
      </c>
      <c r="D549" t="s">
        <v>579</v>
      </c>
      <c r="E549" t="s">
        <v>580</v>
      </c>
      <c r="F549" t="s">
        <v>196</v>
      </c>
      <c r="G549" t="s">
        <v>197</v>
      </c>
      <c r="H549" s="1">
        <v>45874</v>
      </c>
      <c r="I549">
        <v>9</v>
      </c>
      <c r="J549">
        <v>77.5</v>
      </c>
      <c r="K549">
        <v>697.5</v>
      </c>
      <c r="L549">
        <v>0.05</v>
      </c>
      <c r="M549">
        <v>0.02</v>
      </c>
    </row>
    <row r="550" spans="1:13">
      <c r="A550" t="s">
        <v>1087</v>
      </c>
      <c r="B550" t="s">
        <v>74</v>
      </c>
      <c r="C550" t="s">
        <v>75</v>
      </c>
      <c r="D550" t="s">
        <v>579</v>
      </c>
      <c r="E550" t="s">
        <v>580</v>
      </c>
      <c r="F550" t="s">
        <v>174</v>
      </c>
      <c r="G550" t="s">
        <v>175</v>
      </c>
      <c r="H550" s="1">
        <v>45893</v>
      </c>
      <c r="I550">
        <v>5</v>
      </c>
      <c r="J550">
        <v>183.4</v>
      </c>
      <c r="K550">
        <v>917</v>
      </c>
      <c r="L550">
        <v>0.1</v>
      </c>
      <c r="M550">
        <v>0.02</v>
      </c>
    </row>
    <row r="551" spans="1:13">
      <c r="A551" t="s">
        <v>1088</v>
      </c>
      <c r="B551" t="s">
        <v>74</v>
      </c>
      <c r="C551" t="s">
        <v>75</v>
      </c>
      <c r="D551" t="s">
        <v>30</v>
      </c>
      <c r="E551" t="s">
        <v>31</v>
      </c>
      <c r="F551" t="s">
        <v>240</v>
      </c>
      <c r="G551" t="s">
        <v>241</v>
      </c>
      <c r="H551" s="1">
        <v>45870</v>
      </c>
      <c r="I551">
        <v>3</v>
      </c>
      <c r="J551">
        <v>130.94</v>
      </c>
      <c r="K551">
        <v>392.82</v>
      </c>
      <c r="L551">
        <v>0.05</v>
      </c>
      <c r="M551">
        <v>0.02</v>
      </c>
    </row>
    <row r="552" spans="1:13">
      <c r="A552" t="s">
        <v>1089</v>
      </c>
      <c r="B552" t="s">
        <v>187</v>
      </c>
      <c r="C552" t="s">
        <v>188</v>
      </c>
      <c r="D552" t="s">
        <v>374</v>
      </c>
      <c r="E552" t="s">
        <v>375</v>
      </c>
      <c r="F552" t="s">
        <v>85</v>
      </c>
      <c r="G552" t="s">
        <v>86</v>
      </c>
      <c r="H552" s="1">
        <v>45873</v>
      </c>
      <c r="I552">
        <v>9</v>
      </c>
      <c r="J552">
        <v>72.040000000000006</v>
      </c>
      <c r="K552">
        <v>648.36</v>
      </c>
      <c r="L552">
        <v>0.05</v>
      </c>
      <c r="M552">
        <v>0.02</v>
      </c>
    </row>
    <row r="553" spans="1:13">
      <c r="A553" t="s">
        <v>1090</v>
      </c>
      <c r="B553" t="s">
        <v>21</v>
      </c>
      <c r="C553" t="s">
        <v>22</v>
      </c>
      <c r="D553" t="s">
        <v>655</v>
      </c>
      <c r="E553" t="s">
        <v>656</v>
      </c>
      <c r="F553" t="s">
        <v>129</v>
      </c>
      <c r="G553" t="s">
        <v>130</v>
      </c>
      <c r="H553" s="1">
        <v>45887</v>
      </c>
      <c r="I553">
        <v>15</v>
      </c>
      <c r="J553">
        <v>92.19</v>
      </c>
      <c r="K553">
        <v>1382.85</v>
      </c>
      <c r="L553">
        <v>0.05</v>
      </c>
      <c r="M553">
        <v>0.02</v>
      </c>
    </row>
    <row r="554" spans="1:13">
      <c r="A554" t="s">
        <v>1091</v>
      </c>
      <c r="B554" t="s">
        <v>259</v>
      </c>
      <c r="C554" t="s">
        <v>260</v>
      </c>
      <c r="D554" t="s">
        <v>794</v>
      </c>
      <c r="E554" t="s">
        <v>795</v>
      </c>
      <c r="F554" t="s">
        <v>215</v>
      </c>
      <c r="G554" t="s">
        <v>216</v>
      </c>
      <c r="H554" s="1">
        <v>45872</v>
      </c>
      <c r="I554">
        <v>1</v>
      </c>
      <c r="J554">
        <v>176.7</v>
      </c>
      <c r="K554">
        <v>176.7</v>
      </c>
      <c r="L554">
        <v>0.1</v>
      </c>
      <c r="M554">
        <v>0.02</v>
      </c>
    </row>
    <row r="555" spans="1:13">
      <c r="A555" t="s">
        <v>1092</v>
      </c>
      <c r="B555" t="s">
        <v>103</v>
      </c>
      <c r="C555" t="s">
        <v>104</v>
      </c>
      <c r="D555" t="s">
        <v>429</v>
      </c>
      <c r="E555" t="s">
        <v>430</v>
      </c>
      <c r="F555" t="s">
        <v>71</v>
      </c>
      <c r="G555" t="s">
        <v>72</v>
      </c>
      <c r="H555" s="1">
        <v>45895</v>
      </c>
      <c r="I555">
        <v>20</v>
      </c>
      <c r="J555">
        <v>123.65</v>
      </c>
      <c r="K555">
        <v>2473</v>
      </c>
      <c r="L555">
        <v>0.05</v>
      </c>
      <c r="M555">
        <v>0.02</v>
      </c>
    </row>
    <row r="556" spans="1:13">
      <c r="A556" t="s">
        <v>1093</v>
      </c>
      <c r="B556" t="s">
        <v>145</v>
      </c>
      <c r="C556" t="s">
        <v>146</v>
      </c>
      <c r="D556" t="s">
        <v>433</v>
      </c>
      <c r="E556" t="s">
        <v>434</v>
      </c>
      <c r="F556" t="s">
        <v>139</v>
      </c>
      <c r="G556" t="s">
        <v>140</v>
      </c>
      <c r="H556" s="1">
        <v>45882</v>
      </c>
      <c r="I556">
        <v>14</v>
      </c>
      <c r="J556">
        <v>113.94</v>
      </c>
      <c r="K556">
        <v>1595.16</v>
      </c>
      <c r="L556">
        <v>0.05</v>
      </c>
      <c r="M556">
        <v>0.02</v>
      </c>
    </row>
    <row r="557" spans="1:13">
      <c r="A557" t="s">
        <v>1094</v>
      </c>
      <c r="B557" t="s">
        <v>93</v>
      </c>
      <c r="C557" t="s">
        <v>94</v>
      </c>
      <c r="D557" t="s">
        <v>256</v>
      </c>
      <c r="E557" t="s">
        <v>257</v>
      </c>
      <c r="F557" t="s">
        <v>107</v>
      </c>
      <c r="G557" t="s">
        <v>108</v>
      </c>
      <c r="H557" s="1">
        <v>45898</v>
      </c>
      <c r="I557">
        <v>18</v>
      </c>
      <c r="J557">
        <v>179.53</v>
      </c>
      <c r="K557">
        <v>3231.54</v>
      </c>
      <c r="L557">
        <v>0.1</v>
      </c>
      <c r="M557">
        <v>0.02</v>
      </c>
    </row>
    <row r="558" spans="1:13">
      <c r="A558" t="s">
        <v>1095</v>
      </c>
      <c r="B558" t="s">
        <v>117</v>
      </c>
      <c r="C558" t="s">
        <v>118</v>
      </c>
      <c r="D558" t="s">
        <v>736</v>
      </c>
      <c r="E558" t="s">
        <v>737</v>
      </c>
      <c r="F558" t="s">
        <v>114</v>
      </c>
      <c r="G558" t="s">
        <v>115</v>
      </c>
      <c r="H558" s="1">
        <v>45882</v>
      </c>
      <c r="I558">
        <v>22</v>
      </c>
      <c r="J558">
        <v>91.13</v>
      </c>
      <c r="K558">
        <v>2004.86</v>
      </c>
      <c r="L558">
        <v>0.1</v>
      </c>
      <c r="M558">
        <v>0.02</v>
      </c>
    </row>
    <row r="559" spans="1:13">
      <c r="A559" t="s">
        <v>1096</v>
      </c>
      <c r="B559" t="s">
        <v>182</v>
      </c>
      <c r="C559" t="s">
        <v>183</v>
      </c>
      <c r="D559" t="s">
        <v>757</v>
      </c>
      <c r="E559" t="s">
        <v>758</v>
      </c>
      <c r="F559" t="s">
        <v>18</v>
      </c>
      <c r="G559" t="s">
        <v>19</v>
      </c>
      <c r="H559" s="1">
        <v>45885</v>
      </c>
      <c r="I559">
        <v>9</v>
      </c>
      <c r="J559">
        <v>52.65</v>
      </c>
      <c r="K559">
        <v>473.85</v>
      </c>
      <c r="L559">
        <v>0.05</v>
      </c>
      <c r="M559">
        <v>0.02</v>
      </c>
    </row>
    <row r="560" spans="1:13">
      <c r="A560" t="s">
        <v>1097</v>
      </c>
      <c r="B560" t="s">
        <v>21</v>
      </c>
      <c r="C560" t="s">
        <v>22</v>
      </c>
      <c r="D560" t="s">
        <v>839</v>
      </c>
      <c r="E560" t="s">
        <v>840</v>
      </c>
      <c r="F560" t="s">
        <v>129</v>
      </c>
      <c r="G560" t="s">
        <v>130</v>
      </c>
      <c r="H560" s="1">
        <v>45883</v>
      </c>
      <c r="I560">
        <v>9</v>
      </c>
      <c r="J560">
        <v>92.19</v>
      </c>
      <c r="K560">
        <v>829.71</v>
      </c>
      <c r="L560">
        <v>0.05</v>
      </c>
      <c r="M560">
        <v>0.02</v>
      </c>
    </row>
    <row r="561" spans="1:13">
      <c r="A561" t="s">
        <v>1098</v>
      </c>
      <c r="B561" t="s">
        <v>187</v>
      </c>
      <c r="C561" t="s">
        <v>188</v>
      </c>
      <c r="D561" t="s">
        <v>510</v>
      </c>
      <c r="E561" t="s">
        <v>511</v>
      </c>
      <c r="F561" t="s">
        <v>174</v>
      </c>
      <c r="G561" t="s">
        <v>175</v>
      </c>
      <c r="H561" s="1">
        <v>45878</v>
      </c>
      <c r="I561">
        <v>12</v>
      </c>
      <c r="J561">
        <v>183.4</v>
      </c>
      <c r="K561">
        <v>2200.8000000000002</v>
      </c>
      <c r="L561">
        <v>0.1</v>
      </c>
      <c r="M561">
        <v>0.02</v>
      </c>
    </row>
    <row r="562" spans="1:13">
      <c r="A562" t="s">
        <v>1099</v>
      </c>
      <c r="B562" t="s">
        <v>117</v>
      </c>
      <c r="C562" t="s">
        <v>118</v>
      </c>
      <c r="D562" t="s">
        <v>37</v>
      </c>
      <c r="E562" t="s">
        <v>38</v>
      </c>
      <c r="F562" t="s">
        <v>166</v>
      </c>
      <c r="G562" t="s">
        <v>167</v>
      </c>
      <c r="H562" s="1">
        <v>45889</v>
      </c>
      <c r="I562">
        <v>20</v>
      </c>
      <c r="J562">
        <v>176.86</v>
      </c>
      <c r="K562">
        <v>3537.2</v>
      </c>
      <c r="L562">
        <v>0.1</v>
      </c>
      <c r="M562">
        <v>0.02</v>
      </c>
    </row>
    <row r="563" spans="1:13">
      <c r="A563" t="s">
        <v>1100</v>
      </c>
      <c r="B563" t="s">
        <v>254</v>
      </c>
      <c r="C563" t="s">
        <v>255</v>
      </c>
      <c r="D563" t="s">
        <v>476</v>
      </c>
      <c r="E563" t="s">
        <v>477</v>
      </c>
      <c r="F563" t="s">
        <v>71</v>
      </c>
      <c r="G563" t="s">
        <v>72</v>
      </c>
      <c r="H563" s="1">
        <v>45870</v>
      </c>
      <c r="I563">
        <v>10</v>
      </c>
      <c r="J563">
        <v>123.65</v>
      </c>
      <c r="K563">
        <v>1236.5</v>
      </c>
      <c r="L563">
        <v>0.05</v>
      </c>
      <c r="M563">
        <v>0.02</v>
      </c>
    </row>
    <row r="564" spans="1:13">
      <c r="A564" t="s">
        <v>1101</v>
      </c>
      <c r="B564" t="s">
        <v>74</v>
      </c>
      <c r="C564" t="s">
        <v>75</v>
      </c>
      <c r="D564" t="s">
        <v>553</v>
      </c>
      <c r="E564" t="s">
        <v>554</v>
      </c>
      <c r="F564" t="s">
        <v>234</v>
      </c>
      <c r="G564" t="s">
        <v>235</v>
      </c>
      <c r="H564" s="1">
        <v>45895</v>
      </c>
      <c r="I564">
        <v>13</v>
      </c>
      <c r="J564">
        <v>37.18</v>
      </c>
      <c r="K564">
        <v>483.34</v>
      </c>
      <c r="L564">
        <v>0</v>
      </c>
      <c r="M564">
        <v>0.02</v>
      </c>
    </row>
    <row r="565" spans="1:13">
      <c r="A565" t="s">
        <v>1102</v>
      </c>
      <c r="B565" t="s">
        <v>47</v>
      </c>
      <c r="C565" t="s">
        <v>48</v>
      </c>
      <c r="D565" t="s">
        <v>1103</v>
      </c>
      <c r="E565" t="s">
        <v>1104</v>
      </c>
      <c r="F565" t="s">
        <v>25</v>
      </c>
      <c r="G565" t="s">
        <v>26</v>
      </c>
      <c r="H565" s="1">
        <v>45896</v>
      </c>
      <c r="I565">
        <v>14</v>
      </c>
      <c r="J565">
        <v>120.83</v>
      </c>
      <c r="K565">
        <v>1691.62</v>
      </c>
      <c r="L565">
        <v>0.1</v>
      </c>
      <c r="M565">
        <v>0.02</v>
      </c>
    </row>
    <row r="566" spans="1:13">
      <c r="A566" t="s">
        <v>1105</v>
      </c>
      <c r="B566" t="s">
        <v>35</v>
      </c>
      <c r="C566" t="s">
        <v>36</v>
      </c>
      <c r="D566" t="s">
        <v>438</v>
      </c>
      <c r="E566" t="s">
        <v>439</v>
      </c>
      <c r="F566" t="s">
        <v>450</v>
      </c>
      <c r="G566" t="s">
        <v>451</v>
      </c>
      <c r="H566" s="1">
        <v>45879</v>
      </c>
      <c r="I566">
        <v>5</v>
      </c>
      <c r="J566">
        <v>45.4</v>
      </c>
      <c r="K566">
        <v>227</v>
      </c>
      <c r="L566">
        <v>0</v>
      </c>
      <c r="M566">
        <v>0.02</v>
      </c>
    </row>
    <row r="567" spans="1:13">
      <c r="A567" t="s">
        <v>1106</v>
      </c>
      <c r="B567" t="s">
        <v>145</v>
      </c>
      <c r="C567" t="s">
        <v>146</v>
      </c>
      <c r="D567" t="s">
        <v>668</v>
      </c>
      <c r="E567" t="s">
        <v>669</v>
      </c>
      <c r="F567" t="s">
        <v>32</v>
      </c>
      <c r="G567" t="s">
        <v>33</v>
      </c>
      <c r="H567" s="1">
        <v>45885</v>
      </c>
      <c r="I567">
        <v>7</v>
      </c>
      <c r="J567">
        <v>88.32</v>
      </c>
      <c r="K567">
        <v>618.24</v>
      </c>
      <c r="L567">
        <v>0</v>
      </c>
      <c r="M567">
        <v>0.02</v>
      </c>
    </row>
    <row r="568" spans="1:13">
      <c r="A568" t="s">
        <v>1107</v>
      </c>
      <c r="B568" t="s">
        <v>145</v>
      </c>
      <c r="C568" t="s">
        <v>146</v>
      </c>
      <c r="D568" t="s">
        <v>671</v>
      </c>
      <c r="E568" t="s">
        <v>672</v>
      </c>
      <c r="F568" t="s">
        <v>450</v>
      </c>
      <c r="G568" t="s">
        <v>451</v>
      </c>
      <c r="H568" s="1">
        <v>45879</v>
      </c>
      <c r="I568">
        <v>11</v>
      </c>
      <c r="J568">
        <v>45.4</v>
      </c>
      <c r="K568">
        <v>499.4</v>
      </c>
      <c r="L568">
        <v>0</v>
      </c>
      <c r="M568">
        <v>0.02</v>
      </c>
    </row>
    <row r="569" spans="1:13">
      <c r="A569" t="s">
        <v>1108</v>
      </c>
      <c r="B569" t="s">
        <v>110</v>
      </c>
      <c r="C569" t="s">
        <v>111</v>
      </c>
      <c r="D569" t="s">
        <v>76</v>
      </c>
      <c r="E569" t="s">
        <v>77</v>
      </c>
      <c r="F569" t="s">
        <v>166</v>
      </c>
      <c r="G569" t="s">
        <v>167</v>
      </c>
      <c r="H569" s="1">
        <v>45895</v>
      </c>
      <c r="I569">
        <v>19</v>
      </c>
      <c r="J569">
        <v>176.86</v>
      </c>
      <c r="K569">
        <v>3360.34</v>
      </c>
      <c r="L569">
        <v>0.1</v>
      </c>
      <c r="M569">
        <v>0.02</v>
      </c>
    </row>
    <row r="570" spans="1:13">
      <c r="A570" t="s">
        <v>1109</v>
      </c>
      <c r="B570" t="s">
        <v>117</v>
      </c>
      <c r="C570" t="s">
        <v>118</v>
      </c>
      <c r="D570" t="s">
        <v>243</v>
      </c>
      <c r="E570" t="s">
        <v>244</v>
      </c>
      <c r="F570" t="s">
        <v>240</v>
      </c>
      <c r="G570" t="s">
        <v>241</v>
      </c>
      <c r="H570" s="1">
        <v>45881</v>
      </c>
      <c r="I570">
        <v>13</v>
      </c>
      <c r="J570">
        <v>130.94</v>
      </c>
      <c r="K570">
        <v>1702.22</v>
      </c>
      <c r="L570">
        <v>0.05</v>
      </c>
      <c r="M570">
        <v>0.02</v>
      </c>
    </row>
    <row r="571" spans="1:13">
      <c r="A571" t="s">
        <v>1110</v>
      </c>
      <c r="B571" t="s">
        <v>386</v>
      </c>
      <c r="C571" t="s">
        <v>387</v>
      </c>
      <c r="D571" t="s">
        <v>675</v>
      </c>
      <c r="E571" t="s">
        <v>676</v>
      </c>
      <c r="F571" t="s">
        <v>129</v>
      </c>
      <c r="G571" t="s">
        <v>130</v>
      </c>
      <c r="H571" s="1">
        <v>45875</v>
      </c>
      <c r="I571">
        <v>18</v>
      </c>
      <c r="J571">
        <v>92.19</v>
      </c>
      <c r="K571">
        <v>1659.42</v>
      </c>
      <c r="L571">
        <v>0.05</v>
      </c>
      <c r="M571">
        <v>0.02</v>
      </c>
    </row>
    <row r="572" spans="1:13">
      <c r="A572" t="s">
        <v>1111</v>
      </c>
      <c r="B572" t="s">
        <v>208</v>
      </c>
      <c r="C572" t="s">
        <v>209</v>
      </c>
      <c r="D572" t="s">
        <v>498</v>
      </c>
      <c r="E572" t="s">
        <v>499</v>
      </c>
      <c r="F572" t="s">
        <v>114</v>
      </c>
      <c r="G572" t="s">
        <v>115</v>
      </c>
      <c r="H572" s="1">
        <v>45884</v>
      </c>
      <c r="I572">
        <v>24</v>
      </c>
      <c r="J572">
        <v>91.13</v>
      </c>
      <c r="K572">
        <v>2187.12</v>
      </c>
      <c r="L572">
        <v>0.1</v>
      </c>
      <c r="M572">
        <v>0.02</v>
      </c>
    </row>
    <row r="573" spans="1:13">
      <c r="A573" t="s">
        <v>1112</v>
      </c>
      <c r="B573" t="s">
        <v>62</v>
      </c>
      <c r="C573" t="s">
        <v>63</v>
      </c>
      <c r="D573" t="s">
        <v>1113</v>
      </c>
      <c r="E573" t="s">
        <v>1114</v>
      </c>
      <c r="F573" t="s">
        <v>215</v>
      </c>
      <c r="G573" t="s">
        <v>216</v>
      </c>
      <c r="H573" s="1">
        <v>45896</v>
      </c>
      <c r="I573">
        <v>10</v>
      </c>
      <c r="J573">
        <v>176.7</v>
      </c>
      <c r="K573">
        <v>1767</v>
      </c>
      <c r="L573">
        <v>0.1</v>
      </c>
      <c r="M573">
        <v>0.02</v>
      </c>
    </row>
    <row r="574" spans="1:13">
      <c r="A574" t="s">
        <v>1115</v>
      </c>
      <c r="B574" t="s">
        <v>62</v>
      </c>
      <c r="C574" t="s">
        <v>63</v>
      </c>
      <c r="D574" t="s">
        <v>459</v>
      </c>
      <c r="E574" t="s">
        <v>460</v>
      </c>
      <c r="F574" t="s">
        <v>319</v>
      </c>
      <c r="G574" t="s">
        <v>320</v>
      </c>
      <c r="H574" s="1">
        <v>45891</v>
      </c>
      <c r="I574">
        <v>14</v>
      </c>
      <c r="J574">
        <v>93.41</v>
      </c>
      <c r="K574">
        <v>1307.74</v>
      </c>
      <c r="L574">
        <v>0</v>
      </c>
      <c r="M574">
        <v>0.02</v>
      </c>
    </row>
    <row r="575" spans="1:13">
      <c r="A575" t="s">
        <v>1116</v>
      </c>
      <c r="B575" t="s">
        <v>55</v>
      </c>
      <c r="C575" t="s">
        <v>56</v>
      </c>
      <c r="D575" t="s">
        <v>757</v>
      </c>
      <c r="E575" t="s">
        <v>758</v>
      </c>
      <c r="F575" t="s">
        <v>166</v>
      </c>
      <c r="G575" t="s">
        <v>167</v>
      </c>
      <c r="H575" s="1">
        <v>45878</v>
      </c>
      <c r="I575">
        <v>8</v>
      </c>
      <c r="J575">
        <v>176.86</v>
      </c>
      <c r="K575">
        <v>1414.88</v>
      </c>
      <c r="L575">
        <v>0.1</v>
      </c>
      <c r="M575">
        <v>0.02</v>
      </c>
    </row>
    <row r="576" spans="1:13">
      <c r="A576" t="s">
        <v>1117</v>
      </c>
      <c r="B576" t="s">
        <v>208</v>
      </c>
      <c r="C576" t="s">
        <v>209</v>
      </c>
      <c r="D576" t="s">
        <v>411</v>
      </c>
      <c r="E576" t="s">
        <v>412</v>
      </c>
      <c r="F576" t="s">
        <v>179</v>
      </c>
      <c r="G576" t="s">
        <v>180</v>
      </c>
      <c r="H576" s="1">
        <v>45872</v>
      </c>
      <c r="I576">
        <v>13</v>
      </c>
      <c r="J576">
        <v>125.42</v>
      </c>
      <c r="K576">
        <v>1630.46</v>
      </c>
      <c r="L576">
        <v>0.1</v>
      </c>
      <c r="M576">
        <v>0.02</v>
      </c>
    </row>
    <row r="577" spans="1:13">
      <c r="A577" t="s">
        <v>1118</v>
      </c>
      <c r="B577" t="s">
        <v>306</v>
      </c>
      <c r="C577" t="s">
        <v>307</v>
      </c>
      <c r="D577" t="s">
        <v>420</v>
      </c>
      <c r="E577" t="s">
        <v>421</v>
      </c>
      <c r="F577" t="s">
        <v>25</v>
      </c>
      <c r="G577" t="s">
        <v>26</v>
      </c>
      <c r="H577" s="1">
        <v>45887</v>
      </c>
      <c r="I577">
        <v>13</v>
      </c>
      <c r="J577">
        <v>120.83</v>
      </c>
      <c r="K577">
        <v>1570.79</v>
      </c>
      <c r="L577">
        <v>0.1</v>
      </c>
      <c r="M577">
        <v>0.02</v>
      </c>
    </row>
    <row r="578" spans="1:13">
      <c r="A578" t="s">
        <v>1119</v>
      </c>
      <c r="B578" t="s">
        <v>414</v>
      </c>
      <c r="C578" t="s">
        <v>415</v>
      </c>
      <c r="D578" t="s">
        <v>76</v>
      </c>
      <c r="E578" t="s">
        <v>77</v>
      </c>
      <c r="F578" t="s">
        <v>215</v>
      </c>
      <c r="G578" t="s">
        <v>216</v>
      </c>
      <c r="H578" s="1">
        <v>45895</v>
      </c>
      <c r="I578">
        <v>2</v>
      </c>
      <c r="J578">
        <v>176.7</v>
      </c>
      <c r="K578">
        <v>353.4</v>
      </c>
      <c r="L578">
        <v>0.1</v>
      </c>
      <c r="M578">
        <v>0.02</v>
      </c>
    </row>
    <row r="579" spans="1:13">
      <c r="A579" t="s">
        <v>1120</v>
      </c>
      <c r="B579" t="s">
        <v>103</v>
      </c>
      <c r="C579" t="s">
        <v>104</v>
      </c>
      <c r="D579" t="s">
        <v>278</v>
      </c>
      <c r="E579" t="s">
        <v>279</v>
      </c>
      <c r="F579" t="s">
        <v>39</v>
      </c>
      <c r="G579" t="s">
        <v>40</v>
      </c>
      <c r="H579" s="1">
        <v>45889</v>
      </c>
      <c r="I579">
        <v>18</v>
      </c>
      <c r="J579">
        <v>87.21</v>
      </c>
      <c r="K579">
        <v>1569.78</v>
      </c>
      <c r="L579">
        <v>0</v>
      </c>
      <c r="M579">
        <v>0.02</v>
      </c>
    </row>
    <row r="580" spans="1:13">
      <c r="A580" t="s">
        <v>1121</v>
      </c>
      <c r="B580" t="s">
        <v>159</v>
      </c>
      <c r="C580" t="s">
        <v>160</v>
      </c>
      <c r="D580" t="s">
        <v>256</v>
      </c>
      <c r="E580" t="s">
        <v>257</v>
      </c>
      <c r="F580" t="s">
        <v>71</v>
      </c>
      <c r="G580" t="s">
        <v>72</v>
      </c>
      <c r="H580" s="1">
        <v>45891</v>
      </c>
      <c r="I580">
        <v>8</v>
      </c>
      <c r="J580">
        <v>123.65</v>
      </c>
      <c r="K580">
        <v>989.2</v>
      </c>
      <c r="L580">
        <v>0.05</v>
      </c>
      <c r="M580">
        <v>0.02</v>
      </c>
    </row>
    <row r="581" spans="1:13">
      <c r="A581" t="s">
        <v>1122</v>
      </c>
      <c r="B581" t="s">
        <v>208</v>
      </c>
      <c r="C581" t="s">
        <v>209</v>
      </c>
      <c r="D581" t="s">
        <v>680</v>
      </c>
      <c r="E581" t="s">
        <v>681</v>
      </c>
      <c r="F581" t="s">
        <v>129</v>
      </c>
      <c r="G581" t="s">
        <v>130</v>
      </c>
      <c r="H581" s="1">
        <v>45871</v>
      </c>
      <c r="I581">
        <v>20</v>
      </c>
      <c r="J581">
        <v>92.19</v>
      </c>
      <c r="K581">
        <v>1843.8</v>
      </c>
      <c r="L581">
        <v>0.05</v>
      </c>
      <c r="M581">
        <v>0.02</v>
      </c>
    </row>
    <row r="582" spans="1:13">
      <c r="A582" t="s">
        <v>1123</v>
      </c>
      <c r="B582" t="s">
        <v>135</v>
      </c>
      <c r="C582" t="s">
        <v>136</v>
      </c>
      <c r="D582" t="s">
        <v>818</v>
      </c>
      <c r="E582" t="s">
        <v>819</v>
      </c>
      <c r="F582" t="s">
        <v>191</v>
      </c>
      <c r="G582" t="s">
        <v>192</v>
      </c>
      <c r="H582" s="1">
        <v>45900</v>
      </c>
      <c r="I582">
        <v>13</v>
      </c>
      <c r="J582">
        <v>144.35</v>
      </c>
      <c r="K582">
        <v>1876.55</v>
      </c>
      <c r="L582">
        <v>0.1</v>
      </c>
      <c r="M582">
        <v>0.02</v>
      </c>
    </row>
    <row r="583" spans="1:13">
      <c r="A583" t="s">
        <v>1124</v>
      </c>
      <c r="B583" t="s">
        <v>93</v>
      </c>
      <c r="C583" t="s">
        <v>94</v>
      </c>
      <c r="D583" t="s">
        <v>1103</v>
      </c>
      <c r="E583" t="s">
        <v>1104</v>
      </c>
      <c r="F583" t="s">
        <v>450</v>
      </c>
      <c r="G583" t="s">
        <v>451</v>
      </c>
      <c r="H583" s="1">
        <v>45873</v>
      </c>
      <c r="I583">
        <v>14</v>
      </c>
      <c r="J583">
        <v>45.4</v>
      </c>
      <c r="K583">
        <v>635.6</v>
      </c>
      <c r="L583">
        <v>0</v>
      </c>
      <c r="M583">
        <v>0.02</v>
      </c>
    </row>
    <row r="584" spans="1:13">
      <c r="A584" t="s">
        <v>1125</v>
      </c>
      <c r="B584" t="s">
        <v>122</v>
      </c>
      <c r="C584" t="s">
        <v>123</v>
      </c>
      <c r="D584" t="s">
        <v>444</v>
      </c>
      <c r="E584" t="s">
        <v>445</v>
      </c>
      <c r="F584" t="s">
        <v>18</v>
      </c>
      <c r="G584" t="s">
        <v>19</v>
      </c>
      <c r="H584" s="1">
        <v>45893</v>
      </c>
      <c r="I584">
        <v>17</v>
      </c>
      <c r="J584">
        <v>52.65</v>
      </c>
      <c r="K584">
        <v>895.05</v>
      </c>
      <c r="L584">
        <v>0.05</v>
      </c>
      <c r="M584">
        <v>0.02</v>
      </c>
    </row>
    <row r="585" spans="1:13">
      <c r="A585" t="s">
        <v>1126</v>
      </c>
      <c r="B585" t="s">
        <v>414</v>
      </c>
      <c r="C585" t="s">
        <v>415</v>
      </c>
      <c r="D585" t="s">
        <v>16</v>
      </c>
      <c r="E585" t="s">
        <v>17</v>
      </c>
      <c r="F585" t="s">
        <v>100</v>
      </c>
      <c r="G585" t="s">
        <v>101</v>
      </c>
      <c r="H585" s="1">
        <v>45877</v>
      </c>
      <c r="I585">
        <v>19</v>
      </c>
      <c r="J585">
        <v>181.7</v>
      </c>
      <c r="K585">
        <v>3452.3</v>
      </c>
      <c r="L585">
        <v>0.1</v>
      </c>
      <c r="M585">
        <v>0.02</v>
      </c>
    </row>
    <row r="586" spans="1:13">
      <c r="A586" t="s">
        <v>1127</v>
      </c>
      <c r="B586" t="s">
        <v>306</v>
      </c>
      <c r="C586" t="s">
        <v>307</v>
      </c>
      <c r="D586" t="s">
        <v>822</v>
      </c>
      <c r="E586" t="s">
        <v>823</v>
      </c>
      <c r="F586" t="s">
        <v>240</v>
      </c>
      <c r="G586" t="s">
        <v>241</v>
      </c>
      <c r="H586" s="1">
        <v>45891</v>
      </c>
      <c r="I586">
        <v>25</v>
      </c>
      <c r="J586">
        <v>130.94</v>
      </c>
      <c r="K586">
        <v>3273.5</v>
      </c>
      <c r="L586">
        <v>0.05</v>
      </c>
      <c r="M586">
        <v>0.02</v>
      </c>
    </row>
    <row r="587" spans="1:13">
      <c r="A587" t="s">
        <v>1128</v>
      </c>
      <c r="B587" t="s">
        <v>135</v>
      </c>
      <c r="C587" t="s">
        <v>136</v>
      </c>
      <c r="D587" t="s">
        <v>359</v>
      </c>
      <c r="E587" t="s">
        <v>360</v>
      </c>
      <c r="F587" t="s">
        <v>396</v>
      </c>
      <c r="G587" t="s">
        <v>397</v>
      </c>
      <c r="H587" s="1">
        <v>45870</v>
      </c>
      <c r="I587">
        <v>12</v>
      </c>
      <c r="J587">
        <v>194.87</v>
      </c>
      <c r="K587">
        <v>2338.44</v>
      </c>
      <c r="L587">
        <v>0.1</v>
      </c>
      <c r="M587">
        <v>0.02</v>
      </c>
    </row>
    <row r="588" spans="1:13">
      <c r="A588" t="s">
        <v>1129</v>
      </c>
      <c r="B588" t="s">
        <v>55</v>
      </c>
      <c r="C588" t="s">
        <v>56</v>
      </c>
      <c r="D588" t="s">
        <v>1130</v>
      </c>
      <c r="E588" t="s">
        <v>1131</v>
      </c>
      <c r="F588" t="s">
        <v>293</v>
      </c>
      <c r="G588" t="s">
        <v>294</v>
      </c>
      <c r="H588" s="1">
        <v>45873</v>
      </c>
      <c r="I588">
        <v>3</v>
      </c>
      <c r="J588">
        <v>114.99</v>
      </c>
      <c r="K588">
        <v>344.97</v>
      </c>
      <c r="L588">
        <v>0.05</v>
      </c>
      <c r="M588">
        <v>0.02</v>
      </c>
    </row>
    <row r="589" spans="1:13">
      <c r="A589" t="s">
        <v>1132</v>
      </c>
      <c r="B589" t="s">
        <v>35</v>
      </c>
      <c r="C589" t="s">
        <v>36</v>
      </c>
      <c r="D589" t="s">
        <v>591</v>
      </c>
      <c r="E589" t="s">
        <v>592</v>
      </c>
      <c r="F589" t="s">
        <v>78</v>
      </c>
      <c r="G589" t="s">
        <v>79</v>
      </c>
      <c r="H589" s="1">
        <v>45880</v>
      </c>
      <c r="I589">
        <v>10</v>
      </c>
      <c r="J589">
        <v>139.22</v>
      </c>
      <c r="K589">
        <v>1392.2</v>
      </c>
      <c r="L589">
        <v>0.05</v>
      </c>
      <c r="M589">
        <v>0.02</v>
      </c>
    </row>
    <row r="590" spans="1:13">
      <c r="A590" t="s">
        <v>1133</v>
      </c>
      <c r="B590" t="s">
        <v>306</v>
      </c>
      <c r="C590" t="s">
        <v>307</v>
      </c>
      <c r="D590" t="s">
        <v>205</v>
      </c>
      <c r="E590" t="s">
        <v>206</v>
      </c>
      <c r="F590" t="s">
        <v>59</v>
      </c>
      <c r="G590" t="s">
        <v>60</v>
      </c>
      <c r="H590" s="1">
        <v>45881</v>
      </c>
      <c r="I590">
        <v>16</v>
      </c>
      <c r="J590">
        <v>71.86</v>
      </c>
      <c r="K590">
        <v>1149.76</v>
      </c>
      <c r="L590">
        <v>0.05</v>
      </c>
      <c r="M590">
        <v>0.02</v>
      </c>
    </row>
    <row r="591" spans="1:13">
      <c r="A591" t="s">
        <v>1134</v>
      </c>
      <c r="B591" t="s">
        <v>55</v>
      </c>
      <c r="C591" t="s">
        <v>56</v>
      </c>
      <c r="D591" t="s">
        <v>596</v>
      </c>
      <c r="E591" t="s">
        <v>597</v>
      </c>
      <c r="F591" t="s">
        <v>215</v>
      </c>
      <c r="G591" t="s">
        <v>216</v>
      </c>
      <c r="H591" s="1">
        <v>45884</v>
      </c>
      <c r="I591">
        <v>23</v>
      </c>
      <c r="J591">
        <v>176.7</v>
      </c>
      <c r="K591">
        <v>4064.1</v>
      </c>
      <c r="L591">
        <v>0.1</v>
      </c>
      <c r="M591">
        <v>0.02</v>
      </c>
    </row>
    <row r="592" spans="1:13">
      <c r="A592" t="s">
        <v>1135</v>
      </c>
      <c r="B592" t="s">
        <v>145</v>
      </c>
      <c r="C592" t="s">
        <v>146</v>
      </c>
      <c r="D592" t="s">
        <v>459</v>
      </c>
      <c r="E592" t="s">
        <v>460</v>
      </c>
      <c r="F592" t="s">
        <v>293</v>
      </c>
      <c r="G592" t="s">
        <v>294</v>
      </c>
      <c r="H592" s="1">
        <v>45873</v>
      </c>
      <c r="I592">
        <v>23</v>
      </c>
      <c r="J592">
        <v>114.99</v>
      </c>
      <c r="K592">
        <v>2644.77</v>
      </c>
      <c r="L592">
        <v>0.05</v>
      </c>
      <c r="M592">
        <v>0.02</v>
      </c>
    </row>
    <row r="593" spans="1:13">
      <c r="A593" t="s">
        <v>1136</v>
      </c>
      <c r="B593" t="s">
        <v>122</v>
      </c>
      <c r="C593" t="s">
        <v>123</v>
      </c>
      <c r="D593" t="s">
        <v>213</v>
      </c>
      <c r="E593" t="s">
        <v>214</v>
      </c>
      <c r="F593" t="s">
        <v>85</v>
      </c>
      <c r="G593" t="s">
        <v>86</v>
      </c>
      <c r="H593" s="1">
        <v>45891</v>
      </c>
      <c r="I593">
        <v>4</v>
      </c>
      <c r="J593">
        <v>72.040000000000006</v>
      </c>
      <c r="K593">
        <v>288.16000000000003</v>
      </c>
      <c r="L593">
        <v>0.05</v>
      </c>
      <c r="M593">
        <v>0.02</v>
      </c>
    </row>
    <row r="594" spans="1:13">
      <c r="A594" t="s">
        <v>1137</v>
      </c>
      <c r="B594" t="s">
        <v>246</v>
      </c>
      <c r="C594" t="s">
        <v>247</v>
      </c>
      <c r="D594" t="s">
        <v>351</v>
      </c>
      <c r="E594" t="s">
        <v>352</v>
      </c>
      <c r="F594" t="s">
        <v>356</v>
      </c>
      <c r="G594" t="s">
        <v>357</v>
      </c>
      <c r="H594" s="1">
        <v>45877</v>
      </c>
      <c r="I594">
        <v>24</v>
      </c>
      <c r="J594">
        <v>54.03</v>
      </c>
      <c r="K594">
        <v>1296.72</v>
      </c>
      <c r="L594">
        <v>0</v>
      </c>
      <c r="M594">
        <v>0.02</v>
      </c>
    </row>
    <row r="595" spans="1:13">
      <c r="A595" t="s">
        <v>1138</v>
      </c>
      <c r="B595" t="s">
        <v>414</v>
      </c>
      <c r="C595" t="s">
        <v>415</v>
      </c>
      <c r="D595" t="s">
        <v>336</v>
      </c>
      <c r="E595" t="s">
        <v>337</v>
      </c>
      <c r="F595" t="s">
        <v>114</v>
      </c>
      <c r="G595" t="s">
        <v>115</v>
      </c>
      <c r="H595" s="1">
        <v>45887</v>
      </c>
      <c r="I595">
        <v>11</v>
      </c>
      <c r="J595">
        <v>91.13</v>
      </c>
      <c r="K595">
        <v>1002.43</v>
      </c>
      <c r="L595">
        <v>0.1</v>
      </c>
      <c r="M595">
        <v>0.02</v>
      </c>
    </row>
    <row r="596" spans="1:13">
      <c r="A596" t="s">
        <v>1139</v>
      </c>
      <c r="B596" t="s">
        <v>81</v>
      </c>
      <c r="C596" t="s">
        <v>82</v>
      </c>
      <c r="D596" t="s">
        <v>142</v>
      </c>
      <c r="E596" t="s">
        <v>143</v>
      </c>
      <c r="F596" t="s">
        <v>59</v>
      </c>
      <c r="G596" t="s">
        <v>60</v>
      </c>
      <c r="H596" s="1">
        <v>45890</v>
      </c>
      <c r="I596">
        <v>13</v>
      </c>
      <c r="J596">
        <v>71.86</v>
      </c>
      <c r="K596">
        <v>934.18</v>
      </c>
      <c r="L596">
        <v>0.05</v>
      </c>
      <c r="M596">
        <v>0.02</v>
      </c>
    </row>
    <row r="597" spans="1:13">
      <c r="A597" t="s">
        <v>1140</v>
      </c>
      <c r="B597" t="s">
        <v>182</v>
      </c>
      <c r="C597" t="s">
        <v>183</v>
      </c>
      <c r="D597" t="s">
        <v>776</v>
      </c>
      <c r="E597" t="s">
        <v>777</v>
      </c>
      <c r="F597" t="s">
        <v>191</v>
      </c>
      <c r="G597" t="s">
        <v>192</v>
      </c>
      <c r="H597" s="1">
        <v>45882</v>
      </c>
      <c r="I597">
        <v>14</v>
      </c>
      <c r="J597">
        <v>144.35</v>
      </c>
      <c r="K597">
        <v>2020.9</v>
      </c>
      <c r="L597">
        <v>0.1</v>
      </c>
      <c r="M597">
        <v>0.02</v>
      </c>
    </row>
    <row r="598" spans="1:13">
      <c r="A598" t="s">
        <v>1141</v>
      </c>
      <c r="B598" t="s">
        <v>122</v>
      </c>
      <c r="C598" t="s">
        <v>123</v>
      </c>
      <c r="D598" t="s">
        <v>112</v>
      </c>
      <c r="E598" t="s">
        <v>113</v>
      </c>
      <c r="F598" t="s">
        <v>166</v>
      </c>
      <c r="G598" t="s">
        <v>167</v>
      </c>
      <c r="H598" s="1">
        <v>45884</v>
      </c>
      <c r="I598">
        <v>7</v>
      </c>
      <c r="J598">
        <v>176.86</v>
      </c>
      <c r="K598">
        <v>1238.02</v>
      </c>
      <c r="L598">
        <v>0.1</v>
      </c>
      <c r="M598">
        <v>0.02</v>
      </c>
    </row>
    <row r="599" spans="1:13">
      <c r="A599" t="s">
        <v>1142</v>
      </c>
      <c r="B599" t="s">
        <v>135</v>
      </c>
      <c r="C599" t="s">
        <v>136</v>
      </c>
      <c r="D599" t="s">
        <v>329</v>
      </c>
      <c r="E599" t="s">
        <v>330</v>
      </c>
      <c r="F599" t="s">
        <v>240</v>
      </c>
      <c r="G599" t="s">
        <v>241</v>
      </c>
      <c r="H599" s="1">
        <v>45876</v>
      </c>
      <c r="I599">
        <v>23</v>
      </c>
      <c r="J599">
        <v>130.94</v>
      </c>
      <c r="K599">
        <v>3011.62</v>
      </c>
      <c r="L599">
        <v>0.05</v>
      </c>
      <c r="M599">
        <v>0.02</v>
      </c>
    </row>
    <row r="600" spans="1:13">
      <c r="A600" t="s">
        <v>1143</v>
      </c>
      <c r="B600" t="s">
        <v>254</v>
      </c>
      <c r="C600" t="s">
        <v>255</v>
      </c>
      <c r="D600" t="s">
        <v>1144</v>
      </c>
      <c r="E600" t="s">
        <v>1145</v>
      </c>
      <c r="F600" t="s">
        <v>107</v>
      </c>
      <c r="G600" t="s">
        <v>108</v>
      </c>
      <c r="H600" s="1">
        <v>45888</v>
      </c>
      <c r="I600">
        <v>3</v>
      </c>
      <c r="J600">
        <v>179.53</v>
      </c>
      <c r="K600">
        <v>538.59</v>
      </c>
      <c r="L600">
        <v>0.1</v>
      </c>
      <c r="M600">
        <v>0.02</v>
      </c>
    </row>
    <row r="601" spans="1:13">
      <c r="A601" t="s">
        <v>1146</v>
      </c>
      <c r="B601" t="s">
        <v>386</v>
      </c>
      <c r="C601" t="s">
        <v>387</v>
      </c>
      <c r="D601" t="s">
        <v>404</v>
      </c>
      <c r="E601" t="s">
        <v>405</v>
      </c>
      <c r="F601" t="s">
        <v>302</v>
      </c>
      <c r="G601" t="s">
        <v>303</v>
      </c>
      <c r="H601" s="1">
        <v>45881</v>
      </c>
      <c r="I601">
        <v>6</v>
      </c>
      <c r="J601">
        <v>39.090000000000003</v>
      </c>
      <c r="K601">
        <v>234.54</v>
      </c>
      <c r="L601">
        <v>0</v>
      </c>
      <c r="M601">
        <v>0.02</v>
      </c>
    </row>
    <row r="602" spans="1:13">
      <c r="A602" t="s">
        <v>1147</v>
      </c>
      <c r="B602" t="s">
        <v>145</v>
      </c>
      <c r="C602" t="s">
        <v>146</v>
      </c>
      <c r="D602" t="s">
        <v>194</v>
      </c>
      <c r="E602" t="s">
        <v>195</v>
      </c>
      <c r="F602" t="s">
        <v>25</v>
      </c>
      <c r="G602" t="s">
        <v>26</v>
      </c>
      <c r="H602" s="1">
        <v>45891</v>
      </c>
      <c r="I602">
        <v>9</v>
      </c>
      <c r="J602">
        <v>120.83</v>
      </c>
      <c r="K602">
        <v>1087.47</v>
      </c>
      <c r="L602">
        <v>0.1</v>
      </c>
      <c r="M602">
        <v>0.02</v>
      </c>
    </row>
    <row r="603" spans="1:13">
      <c r="A603" t="s">
        <v>1148</v>
      </c>
      <c r="B603" t="s">
        <v>47</v>
      </c>
      <c r="C603" t="s">
        <v>48</v>
      </c>
      <c r="D603" t="s">
        <v>264</v>
      </c>
      <c r="E603" t="s">
        <v>265</v>
      </c>
      <c r="F603" t="s">
        <v>114</v>
      </c>
      <c r="G603" t="s">
        <v>115</v>
      </c>
      <c r="H603" s="1">
        <v>45880</v>
      </c>
      <c r="I603">
        <v>21</v>
      </c>
      <c r="J603">
        <v>91.13</v>
      </c>
      <c r="K603">
        <v>1913.73</v>
      </c>
      <c r="L603">
        <v>0.1</v>
      </c>
      <c r="M603">
        <v>0.02</v>
      </c>
    </row>
    <row r="604" spans="1:13">
      <c r="A604" t="s">
        <v>1149</v>
      </c>
      <c r="B604" t="s">
        <v>28</v>
      </c>
      <c r="C604" t="s">
        <v>29</v>
      </c>
      <c r="D604" t="s">
        <v>124</v>
      </c>
      <c r="E604" t="s">
        <v>125</v>
      </c>
      <c r="F604" t="s">
        <v>166</v>
      </c>
      <c r="G604" t="s">
        <v>167</v>
      </c>
      <c r="H604" s="1">
        <v>45873</v>
      </c>
      <c r="I604">
        <v>19</v>
      </c>
      <c r="J604">
        <v>176.86</v>
      </c>
      <c r="K604">
        <v>3360.34</v>
      </c>
      <c r="L604">
        <v>0.1</v>
      </c>
      <c r="M604">
        <v>0.02</v>
      </c>
    </row>
    <row r="605" spans="1:13">
      <c r="A605" t="s">
        <v>1150</v>
      </c>
      <c r="B605" t="s">
        <v>103</v>
      </c>
      <c r="C605" t="s">
        <v>104</v>
      </c>
      <c r="D605" t="s">
        <v>680</v>
      </c>
      <c r="E605" t="s">
        <v>681</v>
      </c>
      <c r="F605" t="s">
        <v>234</v>
      </c>
      <c r="G605" t="s">
        <v>235</v>
      </c>
      <c r="H605" s="1">
        <v>45875</v>
      </c>
      <c r="I605">
        <v>20</v>
      </c>
      <c r="J605">
        <v>37.18</v>
      </c>
      <c r="K605">
        <v>743.6</v>
      </c>
      <c r="L605">
        <v>0</v>
      </c>
      <c r="M605">
        <v>0.02</v>
      </c>
    </row>
    <row r="606" spans="1:13">
      <c r="A606" t="s">
        <v>1151</v>
      </c>
      <c r="B606" t="s">
        <v>35</v>
      </c>
      <c r="C606" t="s">
        <v>36</v>
      </c>
      <c r="D606" t="s">
        <v>522</v>
      </c>
      <c r="E606" t="s">
        <v>523</v>
      </c>
      <c r="F606" t="s">
        <v>179</v>
      </c>
      <c r="G606" t="s">
        <v>180</v>
      </c>
      <c r="H606" s="1">
        <v>45899</v>
      </c>
      <c r="I606">
        <v>10</v>
      </c>
      <c r="J606">
        <v>125.42</v>
      </c>
      <c r="K606">
        <v>1254.2</v>
      </c>
      <c r="L606">
        <v>0.1</v>
      </c>
      <c r="M606">
        <v>0.02</v>
      </c>
    </row>
    <row r="607" spans="1:13">
      <c r="A607" t="s">
        <v>1152</v>
      </c>
      <c r="B607" t="s">
        <v>28</v>
      </c>
      <c r="C607" t="s">
        <v>29</v>
      </c>
      <c r="D607" t="s">
        <v>1153</v>
      </c>
      <c r="E607" t="s">
        <v>1154</v>
      </c>
      <c r="F607" t="s">
        <v>71</v>
      </c>
      <c r="G607" t="s">
        <v>72</v>
      </c>
      <c r="H607" s="1">
        <v>45880</v>
      </c>
      <c r="I607">
        <v>5</v>
      </c>
      <c r="J607">
        <v>123.65</v>
      </c>
      <c r="K607">
        <v>618.25</v>
      </c>
      <c r="L607">
        <v>0.05</v>
      </c>
      <c r="M607">
        <v>0.02</v>
      </c>
    </row>
    <row r="608" spans="1:13">
      <c r="A608" t="s">
        <v>1155</v>
      </c>
      <c r="B608" t="s">
        <v>386</v>
      </c>
      <c r="C608" t="s">
        <v>387</v>
      </c>
      <c r="D608" t="s">
        <v>1057</v>
      </c>
      <c r="E608" t="s">
        <v>1058</v>
      </c>
      <c r="F608" t="s">
        <v>293</v>
      </c>
      <c r="G608" t="s">
        <v>294</v>
      </c>
      <c r="H608" s="1">
        <v>45881</v>
      </c>
      <c r="I608">
        <v>6</v>
      </c>
      <c r="J608">
        <v>114.99</v>
      </c>
      <c r="K608">
        <v>689.94</v>
      </c>
      <c r="L608">
        <v>0.05</v>
      </c>
      <c r="M608">
        <v>0.02</v>
      </c>
    </row>
    <row r="609" spans="1:13">
      <c r="A609" t="s">
        <v>1156</v>
      </c>
      <c r="B609" t="s">
        <v>62</v>
      </c>
      <c r="C609" t="s">
        <v>63</v>
      </c>
      <c r="D609" t="s">
        <v>516</v>
      </c>
      <c r="E609" t="s">
        <v>517</v>
      </c>
      <c r="F609" t="s">
        <v>396</v>
      </c>
      <c r="G609" t="s">
        <v>397</v>
      </c>
      <c r="H609" s="1">
        <v>45889</v>
      </c>
      <c r="I609">
        <v>14</v>
      </c>
      <c r="J609">
        <v>194.87</v>
      </c>
      <c r="K609">
        <v>2728.18</v>
      </c>
      <c r="L609">
        <v>0.1</v>
      </c>
      <c r="M609">
        <v>0.02</v>
      </c>
    </row>
    <row r="610" spans="1:13">
      <c r="A610" t="s">
        <v>1157</v>
      </c>
      <c r="B610" t="s">
        <v>21</v>
      </c>
      <c r="C610" t="s">
        <v>22</v>
      </c>
      <c r="D610" t="s">
        <v>189</v>
      </c>
      <c r="E610" t="s">
        <v>190</v>
      </c>
      <c r="F610" t="s">
        <v>240</v>
      </c>
      <c r="G610" t="s">
        <v>241</v>
      </c>
      <c r="H610" s="1">
        <v>45885</v>
      </c>
      <c r="I610">
        <v>6</v>
      </c>
      <c r="J610">
        <v>130.94</v>
      </c>
      <c r="K610">
        <v>785.64</v>
      </c>
      <c r="L610">
        <v>0.05</v>
      </c>
      <c r="M610">
        <v>0.02</v>
      </c>
    </row>
    <row r="611" spans="1:13">
      <c r="A611" t="s">
        <v>1158</v>
      </c>
      <c r="B611" t="s">
        <v>159</v>
      </c>
      <c r="C611" t="s">
        <v>160</v>
      </c>
      <c r="D611" t="s">
        <v>284</v>
      </c>
      <c r="E611" t="s">
        <v>285</v>
      </c>
      <c r="F611" t="s">
        <v>179</v>
      </c>
      <c r="G611" t="s">
        <v>180</v>
      </c>
      <c r="H611" s="1">
        <v>45899</v>
      </c>
      <c r="I611">
        <v>21</v>
      </c>
      <c r="J611">
        <v>125.42</v>
      </c>
      <c r="K611">
        <v>2633.82</v>
      </c>
      <c r="L611">
        <v>0.1</v>
      </c>
      <c r="M611">
        <v>0.02</v>
      </c>
    </row>
    <row r="612" spans="1:13">
      <c r="A612" t="s">
        <v>1159</v>
      </c>
      <c r="B612" t="s">
        <v>182</v>
      </c>
      <c r="C612" t="s">
        <v>183</v>
      </c>
      <c r="D612" t="s">
        <v>16</v>
      </c>
      <c r="E612" t="s">
        <v>17</v>
      </c>
      <c r="F612" t="s">
        <v>129</v>
      </c>
      <c r="G612" t="s">
        <v>130</v>
      </c>
      <c r="H612" s="1">
        <v>45874</v>
      </c>
      <c r="I612">
        <v>10</v>
      </c>
      <c r="J612">
        <v>92.19</v>
      </c>
      <c r="K612">
        <v>921.9</v>
      </c>
      <c r="L612">
        <v>0.05</v>
      </c>
      <c r="M612">
        <v>0.02</v>
      </c>
    </row>
    <row r="613" spans="1:13">
      <c r="A613" t="s">
        <v>1160</v>
      </c>
      <c r="B613" t="s">
        <v>182</v>
      </c>
      <c r="C613" t="s">
        <v>183</v>
      </c>
      <c r="D613" t="s">
        <v>1071</v>
      </c>
      <c r="E613" t="s">
        <v>1072</v>
      </c>
      <c r="F613" t="s">
        <v>234</v>
      </c>
      <c r="G613" t="s">
        <v>235</v>
      </c>
      <c r="H613" s="1">
        <v>45871</v>
      </c>
      <c r="I613">
        <v>20</v>
      </c>
      <c r="J613">
        <v>37.18</v>
      </c>
      <c r="K613">
        <v>743.6</v>
      </c>
      <c r="L613">
        <v>0</v>
      </c>
      <c r="M613">
        <v>0.02</v>
      </c>
    </row>
    <row r="614" spans="1:13">
      <c r="A614" t="s">
        <v>1161</v>
      </c>
      <c r="B614" t="s">
        <v>47</v>
      </c>
      <c r="C614" t="s">
        <v>48</v>
      </c>
      <c r="D614" t="s">
        <v>1030</v>
      </c>
      <c r="E614" t="s">
        <v>1031</v>
      </c>
      <c r="F614" t="s">
        <v>32</v>
      </c>
      <c r="G614" t="s">
        <v>33</v>
      </c>
      <c r="H614" s="1">
        <v>45874</v>
      </c>
      <c r="I614">
        <v>16</v>
      </c>
      <c r="J614">
        <v>88.32</v>
      </c>
      <c r="K614">
        <v>1413.12</v>
      </c>
      <c r="L614">
        <v>0</v>
      </c>
      <c r="M614">
        <v>0.02</v>
      </c>
    </row>
    <row r="615" spans="1:13">
      <c r="A615" t="s">
        <v>1162</v>
      </c>
      <c r="B615" t="s">
        <v>254</v>
      </c>
      <c r="C615" t="s">
        <v>255</v>
      </c>
      <c r="D615" t="s">
        <v>714</v>
      </c>
      <c r="E615" t="s">
        <v>715</v>
      </c>
      <c r="F615" t="s">
        <v>240</v>
      </c>
      <c r="G615" t="s">
        <v>241</v>
      </c>
      <c r="H615" s="1">
        <v>45886</v>
      </c>
      <c r="I615">
        <v>18</v>
      </c>
      <c r="J615">
        <v>130.94</v>
      </c>
      <c r="K615">
        <v>2356.92</v>
      </c>
      <c r="L615">
        <v>0.05</v>
      </c>
      <c r="M615">
        <v>0.02</v>
      </c>
    </row>
    <row r="616" spans="1:13">
      <c r="A616" t="s">
        <v>1163</v>
      </c>
      <c r="B616" t="s">
        <v>159</v>
      </c>
      <c r="C616" t="s">
        <v>160</v>
      </c>
      <c r="D616" t="s">
        <v>845</v>
      </c>
      <c r="E616" t="s">
        <v>846</v>
      </c>
      <c r="F616" t="s">
        <v>215</v>
      </c>
      <c r="G616" t="s">
        <v>216</v>
      </c>
      <c r="H616" s="1">
        <v>45883</v>
      </c>
      <c r="I616">
        <v>16</v>
      </c>
      <c r="J616">
        <v>176.7</v>
      </c>
      <c r="K616">
        <v>2827.2</v>
      </c>
      <c r="L616">
        <v>0.1</v>
      </c>
      <c r="M616">
        <v>0.02</v>
      </c>
    </row>
    <row r="617" spans="1:13">
      <c r="A617" t="s">
        <v>1164</v>
      </c>
      <c r="B617" t="s">
        <v>62</v>
      </c>
      <c r="C617" t="s">
        <v>63</v>
      </c>
      <c r="D617" t="s">
        <v>890</v>
      </c>
      <c r="E617" t="s">
        <v>891</v>
      </c>
      <c r="F617" t="s">
        <v>25</v>
      </c>
      <c r="G617" t="s">
        <v>26</v>
      </c>
      <c r="H617" s="1">
        <v>45872</v>
      </c>
      <c r="I617">
        <v>6</v>
      </c>
      <c r="J617">
        <v>120.83</v>
      </c>
      <c r="K617">
        <v>724.98</v>
      </c>
      <c r="L617">
        <v>0.1</v>
      </c>
      <c r="M617">
        <v>0.02</v>
      </c>
    </row>
    <row r="618" spans="1:13">
      <c r="A618" t="s">
        <v>1165</v>
      </c>
      <c r="B618" t="s">
        <v>135</v>
      </c>
      <c r="C618" t="s">
        <v>136</v>
      </c>
      <c r="D618" t="s">
        <v>814</v>
      </c>
      <c r="E618" t="s">
        <v>815</v>
      </c>
      <c r="F618" t="s">
        <v>174</v>
      </c>
      <c r="G618" t="s">
        <v>175</v>
      </c>
      <c r="H618" s="1">
        <v>45879</v>
      </c>
      <c r="I618">
        <v>8</v>
      </c>
      <c r="J618">
        <v>183.4</v>
      </c>
      <c r="K618">
        <v>1467.2</v>
      </c>
      <c r="L618">
        <v>0.1</v>
      </c>
      <c r="M618">
        <v>0.02</v>
      </c>
    </row>
    <row r="619" spans="1:13">
      <c r="A619" t="s">
        <v>1166</v>
      </c>
      <c r="B619" t="s">
        <v>14</v>
      </c>
      <c r="C619" t="s">
        <v>15</v>
      </c>
      <c r="D619" t="s">
        <v>251</v>
      </c>
      <c r="E619" t="s">
        <v>252</v>
      </c>
      <c r="F619" t="s">
        <v>59</v>
      </c>
      <c r="G619" t="s">
        <v>60</v>
      </c>
      <c r="H619" s="1">
        <v>45875</v>
      </c>
      <c r="I619">
        <v>10</v>
      </c>
      <c r="J619">
        <v>71.86</v>
      </c>
      <c r="K619">
        <v>718.6</v>
      </c>
      <c r="L619">
        <v>0.05</v>
      </c>
      <c r="M619">
        <v>0.02</v>
      </c>
    </row>
    <row r="620" spans="1:13">
      <c r="A620" t="s">
        <v>1167</v>
      </c>
      <c r="B620" t="s">
        <v>93</v>
      </c>
      <c r="C620" t="s">
        <v>94</v>
      </c>
      <c r="D620" t="s">
        <v>476</v>
      </c>
      <c r="E620" t="s">
        <v>477</v>
      </c>
      <c r="F620" t="s">
        <v>100</v>
      </c>
      <c r="G620" t="s">
        <v>101</v>
      </c>
      <c r="H620" s="1">
        <v>45894</v>
      </c>
      <c r="I620">
        <v>25</v>
      </c>
      <c r="J620">
        <v>181.7</v>
      </c>
      <c r="K620">
        <v>4542.5</v>
      </c>
      <c r="L620">
        <v>0.1</v>
      </c>
      <c r="M620">
        <v>0.02</v>
      </c>
    </row>
    <row r="621" spans="1:13">
      <c r="A621" t="s">
        <v>1168</v>
      </c>
      <c r="B621" t="s">
        <v>55</v>
      </c>
      <c r="C621" t="s">
        <v>56</v>
      </c>
      <c r="D621" t="s">
        <v>44</v>
      </c>
      <c r="E621" t="s">
        <v>45</v>
      </c>
      <c r="F621" t="s">
        <v>396</v>
      </c>
      <c r="G621" t="s">
        <v>397</v>
      </c>
      <c r="H621" s="1">
        <v>45873</v>
      </c>
      <c r="I621">
        <v>19</v>
      </c>
      <c r="J621">
        <v>194.87</v>
      </c>
      <c r="K621">
        <v>3702.53</v>
      </c>
      <c r="L621">
        <v>0.1</v>
      </c>
      <c r="M621">
        <v>0.02</v>
      </c>
    </row>
    <row r="622" spans="1:13">
      <c r="A622" t="s">
        <v>1169</v>
      </c>
      <c r="B622" t="s">
        <v>230</v>
      </c>
      <c r="C622" t="s">
        <v>231</v>
      </c>
      <c r="D622" t="s">
        <v>700</v>
      </c>
      <c r="E622" t="s">
        <v>701</v>
      </c>
      <c r="F622" t="s">
        <v>114</v>
      </c>
      <c r="G622" t="s">
        <v>115</v>
      </c>
      <c r="H622" s="1">
        <v>45887</v>
      </c>
      <c r="I622">
        <v>12</v>
      </c>
      <c r="J622">
        <v>91.13</v>
      </c>
      <c r="K622">
        <v>1093.56</v>
      </c>
      <c r="L622">
        <v>0.1</v>
      </c>
      <c r="M622">
        <v>0.02</v>
      </c>
    </row>
    <row r="623" spans="1:13">
      <c r="A623" t="s">
        <v>1170</v>
      </c>
      <c r="B623" t="s">
        <v>35</v>
      </c>
      <c r="C623" t="s">
        <v>36</v>
      </c>
      <c r="D623" t="s">
        <v>626</v>
      </c>
      <c r="E623" t="s">
        <v>627</v>
      </c>
      <c r="F623" t="s">
        <v>196</v>
      </c>
      <c r="G623" t="s">
        <v>197</v>
      </c>
      <c r="H623" s="1">
        <v>45884</v>
      </c>
      <c r="I623">
        <v>24</v>
      </c>
      <c r="J623">
        <v>77.5</v>
      </c>
      <c r="K623">
        <v>1860</v>
      </c>
      <c r="L623">
        <v>0.05</v>
      </c>
      <c r="M623">
        <v>0.02</v>
      </c>
    </row>
    <row r="624" spans="1:13">
      <c r="A624" t="s">
        <v>1171</v>
      </c>
      <c r="B624" t="s">
        <v>259</v>
      </c>
      <c r="C624" t="s">
        <v>260</v>
      </c>
      <c r="D624" t="s">
        <v>287</v>
      </c>
      <c r="E624" t="s">
        <v>288</v>
      </c>
      <c r="F624" t="s">
        <v>275</v>
      </c>
      <c r="G624" t="s">
        <v>276</v>
      </c>
      <c r="H624" s="1">
        <v>45893</v>
      </c>
      <c r="I624">
        <v>4</v>
      </c>
      <c r="J624">
        <v>44.71</v>
      </c>
      <c r="K624">
        <v>178.84</v>
      </c>
      <c r="L624">
        <v>0</v>
      </c>
      <c r="M624">
        <v>0.02</v>
      </c>
    </row>
    <row r="625" spans="1:13">
      <c r="A625" t="s">
        <v>1172</v>
      </c>
      <c r="B625" t="s">
        <v>35</v>
      </c>
      <c r="C625" t="s">
        <v>36</v>
      </c>
      <c r="D625" t="s">
        <v>448</v>
      </c>
      <c r="E625" t="s">
        <v>449</v>
      </c>
      <c r="F625" t="s">
        <v>107</v>
      </c>
      <c r="G625" t="s">
        <v>108</v>
      </c>
      <c r="H625" s="1">
        <v>45897</v>
      </c>
      <c r="I625">
        <v>10</v>
      </c>
      <c r="J625">
        <v>179.53</v>
      </c>
      <c r="K625">
        <v>1795.3</v>
      </c>
      <c r="L625">
        <v>0.1</v>
      </c>
      <c r="M625">
        <v>0.02</v>
      </c>
    </row>
    <row r="626" spans="1:13">
      <c r="A626" t="s">
        <v>1173</v>
      </c>
      <c r="B626" t="s">
        <v>14</v>
      </c>
      <c r="C626" t="s">
        <v>15</v>
      </c>
      <c r="D626" t="s">
        <v>237</v>
      </c>
      <c r="E626" t="s">
        <v>238</v>
      </c>
      <c r="F626" t="s">
        <v>18</v>
      </c>
      <c r="G626" t="s">
        <v>19</v>
      </c>
      <c r="H626" s="1">
        <v>45884</v>
      </c>
      <c r="I626">
        <v>3</v>
      </c>
      <c r="J626">
        <v>52.65</v>
      </c>
      <c r="K626">
        <v>157.94999999999999</v>
      </c>
      <c r="L626">
        <v>0.05</v>
      </c>
      <c r="M626">
        <v>0.02</v>
      </c>
    </row>
    <row r="627" spans="1:13">
      <c r="A627" t="s">
        <v>1174</v>
      </c>
      <c r="B627" t="s">
        <v>47</v>
      </c>
      <c r="C627" t="s">
        <v>48</v>
      </c>
      <c r="D627" t="s">
        <v>281</v>
      </c>
      <c r="E627" t="s">
        <v>282</v>
      </c>
      <c r="F627" t="s">
        <v>174</v>
      </c>
      <c r="G627" t="s">
        <v>175</v>
      </c>
      <c r="H627" s="1">
        <v>45876</v>
      </c>
      <c r="I627">
        <v>8</v>
      </c>
      <c r="J627">
        <v>183.4</v>
      </c>
      <c r="K627">
        <v>1467.2</v>
      </c>
      <c r="L627">
        <v>0.1</v>
      </c>
      <c r="M627">
        <v>0.02</v>
      </c>
    </row>
    <row r="628" spans="1:13">
      <c r="A628" t="s">
        <v>1175</v>
      </c>
      <c r="B628" t="s">
        <v>246</v>
      </c>
      <c r="C628" t="s">
        <v>247</v>
      </c>
      <c r="D628" t="s">
        <v>112</v>
      </c>
      <c r="E628" t="s">
        <v>113</v>
      </c>
      <c r="F628" t="s">
        <v>100</v>
      </c>
      <c r="G628" t="s">
        <v>101</v>
      </c>
      <c r="H628" s="1">
        <v>45897</v>
      </c>
      <c r="I628">
        <v>12</v>
      </c>
      <c r="J628">
        <v>181.7</v>
      </c>
      <c r="K628">
        <v>2180.4</v>
      </c>
      <c r="L628">
        <v>0.1</v>
      </c>
      <c r="M628">
        <v>0.02</v>
      </c>
    </row>
    <row r="629" spans="1:13">
      <c r="A629" t="s">
        <v>1176</v>
      </c>
      <c r="B629" t="s">
        <v>62</v>
      </c>
      <c r="C629" t="s">
        <v>63</v>
      </c>
      <c r="D629" t="s">
        <v>910</v>
      </c>
      <c r="E629" t="s">
        <v>911</v>
      </c>
      <c r="F629" t="s">
        <v>166</v>
      </c>
      <c r="G629" t="s">
        <v>167</v>
      </c>
      <c r="H629" s="1">
        <v>45889</v>
      </c>
      <c r="I629">
        <v>6</v>
      </c>
      <c r="J629">
        <v>176.86</v>
      </c>
      <c r="K629">
        <v>1061.1600000000001</v>
      </c>
      <c r="L629">
        <v>0.1</v>
      </c>
      <c r="M629">
        <v>0.02</v>
      </c>
    </row>
    <row r="630" spans="1:13">
      <c r="A630" t="s">
        <v>1177</v>
      </c>
      <c r="B630" t="s">
        <v>21</v>
      </c>
      <c r="C630" t="s">
        <v>22</v>
      </c>
      <c r="D630" t="s">
        <v>205</v>
      </c>
      <c r="E630" t="s">
        <v>206</v>
      </c>
      <c r="F630" t="s">
        <v>59</v>
      </c>
      <c r="G630" t="s">
        <v>60</v>
      </c>
      <c r="H630" s="1">
        <v>45895</v>
      </c>
      <c r="I630">
        <v>7</v>
      </c>
      <c r="J630">
        <v>71.86</v>
      </c>
      <c r="K630">
        <v>503.02</v>
      </c>
      <c r="L630">
        <v>0.05</v>
      </c>
      <c r="M630">
        <v>0.02</v>
      </c>
    </row>
    <row r="631" spans="1:13">
      <c r="A631" t="s">
        <v>1178</v>
      </c>
      <c r="B631" t="s">
        <v>14</v>
      </c>
      <c r="C631" t="s">
        <v>15</v>
      </c>
      <c r="D631" t="s">
        <v>354</v>
      </c>
      <c r="E631" t="s">
        <v>355</v>
      </c>
      <c r="F631" t="s">
        <v>85</v>
      </c>
      <c r="G631" t="s">
        <v>86</v>
      </c>
      <c r="H631" s="1">
        <v>45889</v>
      </c>
      <c r="I631">
        <v>9</v>
      </c>
      <c r="J631">
        <v>72.040000000000006</v>
      </c>
      <c r="K631">
        <v>648.36</v>
      </c>
      <c r="L631">
        <v>0.05</v>
      </c>
      <c r="M631">
        <v>0.02</v>
      </c>
    </row>
    <row r="632" spans="1:13">
      <c r="A632" t="s">
        <v>1179</v>
      </c>
      <c r="B632" t="s">
        <v>259</v>
      </c>
      <c r="C632" t="s">
        <v>260</v>
      </c>
      <c r="D632" t="s">
        <v>660</v>
      </c>
      <c r="E632" t="s">
        <v>661</v>
      </c>
      <c r="F632" t="s">
        <v>85</v>
      </c>
      <c r="G632" t="s">
        <v>86</v>
      </c>
      <c r="H632" s="1">
        <v>45879</v>
      </c>
      <c r="I632">
        <v>23</v>
      </c>
      <c r="J632">
        <v>72.040000000000006</v>
      </c>
      <c r="K632">
        <v>1656.92</v>
      </c>
      <c r="L632">
        <v>0.05</v>
      </c>
      <c r="M632">
        <v>0.02</v>
      </c>
    </row>
    <row r="633" spans="1:13">
      <c r="A633" t="s">
        <v>1180</v>
      </c>
      <c r="B633" t="s">
        <v>187</v>
      </c>
      <c r="C633" t="s">
        <v>188</v>
      </c>
      <c r="D633" t="s">
        <v>736</v>
      </c>
      <c r="E633" t="s">
        <v>737</v>
      </c>
      <c r="F633" t="s">
        <v>18</v>
      </c>
      <c r="G633" t="s">
        <v>19</v>
      </c>
      <c r="H633" s="1">
        <v>45898</v>
      </c>
      <c r="I633">
        <v>17</v>
      </c>
      <c r="J633">
        <v>52.65</v>
      </c>
      <c r="K633">
        <v>895.05</v>
      </c>
      <c r="L633">
        <v>0.05</v>
      </c>
      <c r="M633">
        <v>0.02</v>
      </c>
    </row>
    <row r="634" spans="1:13">
      <c r="A634" t="s">
        <v>1181</v>
      </c>
      <c r="B634" t="s">
        <v>208</v>
      </c>
      <c r="C634" t="s">
        <v>209</v>
      </c>
      <c r="D634" t="s">
        <v>714</v>
      </c>
      <c r="E634" t="s">
        <v>715</v>
      </c>
      <c r="F634" t="s">
        <v>71</v>
      </c>
      <c r="G634" t="s">
        <v>72</v>
      </c>
      <c r="H634" s="1">
        <v>45895</v>
      </c>
      <c r="I634">
        <v>25</v>
      </c>
      <c r="J634">
        <v>123.65</v>
      </c>
      <c r="K634">
        <v>3091.25</v>
      </c>
      <c r="L634">
        <v>0.05</v>
      </c>
      <c r="M634">
        <v>0.02</v>
      </c>
    </row>
    <row r="635" spans="1:13">
      <c r="A635" t="s">
        <v>1182</v>
      </c>
      <c r="B635" t="s">
        <v>81</v>
      </c>
      <c r="C635" t="s">
        <v>82</v>
      </c>
      <c r="D635" t="s">
        <v>1183</v>
      </c>
      <c r="E635" t="s">
        <v>1184</v>
      </c>
      <c r="F635" t="s">
        <v>275</v>
      </c>
      <c r="G635" t="s">
        <v>276</v>
      </c>
      <c r="H635" s="1">
        <v>45874</v>
      </c>
      <c r="I635">
        <v>21</v>
      </c>
      <c r="J635">
        <v>44.71</v>
      </c>
      <c r="K635">
        <v>938.91</v>
      </c>
      <c r="L635">
        <v>0</v>
      </c>
      <c r="M635">
        <v>0.02</v>
      </c>
    </row>
    <row r="636" spans="1:13">
      <c r="A636" t="s">
        <v>1185</v>
      </c>
      <c r="B636" t="s">
        <v>62</v>
      </c>
      <c r="C636" t="s">
        <v>63</v>
      </c>
      <c r="D636" t="s">
        <v>506</v>
      </c>
      <c r="E636" t="s">
        <v>507</v>
      </c>
      <c r="F636" t="s">
        <v>18</v>
      </c>
      <c r="G636" t="s">
        <v>19</v>
      </c>
      <c r="H636" s="1">
        <v>45880</v>
      </c>
      <c r="I636">
        <v>23</v>
      </c>
      <c r="J636">
        <v>52.65</v>
      </c>
      <c r="K636">
        <v>1210.95</v>
      </c>
      <c r="L636">
        <v>0.05</v>
      </c>
      <c r="M636">
        <v>0.02</v>
      </c>
    </row>
    <row r="637" spans="1:13">
      <c r="A637" t="s">
        <v>1186</v>
      </c>
      <c r="B637" t="s">
        <v>35</v>
      </c>
      <c r="C637" t="s">
        <v>36</v>
      </c>
      <c r="D637" t="s">
        <v>828</v>
      </c>
      <c r="E637" t="s">
        <v>829</v>
      </c>
      <c r="F637" t="s">
        <v>174</v>
      </c>
      <c r="G637" t="s">
        <v>175</v>
      </c>
      <c r="H637" s="1">
        <v>45882</v>
      </c>
      <c r="I637">
        <v>22</v>
      </c>
      <c r="J637">
        <v>183.4</v>
      </c>
      <c r="K637">
        <v>4034.8</v>
      </c>
      <c r="L637">
        <v>0.1</v>
      </c>
      <c r="M637">
        <v>0.02</v>
      </c>
    </row>
    <row r="638" spans="1:13">
      <c r="A638" t="s">
        <v>1187</v>
      </c>
      <c r="B638" t="s">
        <v>55</v>
      </c>
      <c r="C638" t="s">
        <v>56</v>
      </c>
      <c r="D638" t="s">
        <v>516</v>
      </c>
      <c r="E638" t="s">
        <v>517</v>
      </c>
      <c r="F638" t="s">
        <v>100</v>
      </c>
      <c r="G638" t="s">
        <v>101</v>
      </c>
      <c r="H638" s="1">
        <v>45890</v>
      </c>
      <c r="I638">
        <v>9</v>
      </c>
      <c r="J638">
        <v>181.7</v>
      </c>
      <c r="K638">
        <v>1635.3</v>
      </c>
      <c r="L638">
        <v>0.1</v>
      </c>
      <c r="M638">
        <v>0.02</v>
      </c>
    </row>
    <row r="639" spans="1:13">
      <c r="A639" t="s">
        <v>1188</v>
      </c>
      <c r="B639" t="s">
        <v>81</v>
      </c>
      <c r="C639" t="s">
        <v>82</v>
      </c>
      <c r="D639" t="s">
        <v>726</v>
      </c>
      <c r="E639" t="s">
        <v>727</v>
      </c>
      <c r="F639" t="s">
        <v>25</v>
      </c>
      <c r="G639" t="s">
        <v>26</v>
      </c>
      <c r="H639" s="1">
        <v>45895</v>
      </c>
      <c r="I639">
        <v>21</v>
      </c>
      <c r="J639">
        <v>120.83</v>
      </c>
      <c r="K639">
        <v>2537.4299999999998</v>
      </c>
      <c r="L639">
        <v>0.1</v>
      </c>
      <c r="M639">
        <v>0.02</v>
      </c>
    </row>
    <row r="640" spans="1:13">
      <c r="A640" t="s">
        <v>1189</v>
      </c>
      <c r="B640" t="s">
        <v>67</v>
      </c>
      <c r="C640" t="s">
        <v>68</v>
      </c>
      <c r="D640" t="s">
        <v>498</v>
      </c>
      <c r="E640" t="s">
        <v>499</v>
      </c>
      <c r="F640" t="s">
        <v>71</v>
      </c>
      <c r="G640" t="s">
        <v>72</v>
      </c>
      <c r="H640" s="1">
        <v>45893</v>
      </c>
      <c r="I640">
        <v>17</v>
      </c>
      <c r="J640">
        <v>123.65</v>
      </c>
      <c r="K640">
        <v>2102.0500000000002</v>
      </c>
      <c r="L640">
        <v>0.05</v>
      </c>
      <c r="M640">
        <v>0.02</v>
      </c>
    </row>
    <row r="641" spans="1:13">
      <c r="A641" t="s">
        <v>1190</v>
      </c>
      <c r="B641" t="s">
        <v>230</v>
      </c>
      <c r="C641" t="s">
        <v>231</v>
      </c>
      <c r="D641" t="s">
        <v>76</v>
      </c>
      <c r="E641" t="s">
        <v>77</v>
      </c>
      <c r="F641" t="s">
        <v>356</v>
      </c>
      <c r="G641" t="s">
        <v>357</v>
      </c>
      <c r="H641" s="1">
        <v>45884</v>
      </c>
      <c r="I641">
        <v>12</v>
      </c>
      <c r="J641">
        <v>54.03</v>
      </c>
      <c r="K641">
        <v>648.36</v>
      </c>
      <c r="L641">
        <v>0</v>
      </c>
      <c r="M641">
        <v>0.02</v>
      </c>
    </row>
    <row r="642" spans="1:13">
      <c r="A642" t="s">
        <v>1191</v>
      </c>
      <c r="B642" t="s">
        <v>55</v>
      </c>
      <c r="C642" t="s">
        <v>56</v>
      </c>
      <c r="D642" t="s">
        <v>243</v>
      </c>
      <c r="E642" t="s">
        <v>244</v>
      </c>
      <c r="F642" t="s">
        <v>100</v>
      </c>
      <c r="G642" t="s">
        <v>101</v>
      </c>
      <c r="H642" s="1">
        <v>45897</v>
      </c>
      <c r="I642">
        <v>25</v>
      </c>
      <c r="J642">
        <v>181.7</v>
      </c>
      <c r="K642">
        <v>4542.5</v>
      </c>
      <c r="L642">
        <v>0.1</v>
      </c>
      <c r="M642">
        <v>0.02</v>
      </c>
    </row>
    <row r="643" spans="1:13">
      <c r="A643" t="s">
        <v>1192</v>
      </c>
      <c r="B643" t="s">
        <v>110</v>
      </c>
      <c r="C643" t="s">
        <v>111</v>
      </c>
      <c r="D643" t="s">
        <v>618</v>
      </c>
      <c r="E643" t="s">
        <v>619</v>
      </c>
      <c r="F643" t="s">
        <v>107</v>
      </c>
      <c r="G643" t="s">
        <v>108</v>
      </c>
      <c r="H643" s="1">
        <v>45890</v>
      </c>
      <c r="I643">
        <v>15</v>
      </c>
      <c r="J643">
        <v>179.53</v>
      </c>
      <c r="K643">
        <v>2692.95</v>
      </c>
      <c r="L643">
        <v>0.1</v>
      </c>
      <c r="M643">
        <v>0.02</v>
      </c>
    </row>
    <row r="644" spans="1:13">
      <c r="A644" t="s">
        <v>1193</v>
      </c>
      <c r="B644" t="s">
        <v>208</v>
      </c>
      <c r="C644" t="s">
        <v>209</v>
      </c>
      <c r="D644" t="s">
        <v>401</v>
      </c>
      <c r="E644" t="s">
        <v>402</v>
      </c>
      <c r="F644" t="s">
        <v>85</v>
      </c>
      <c r="G644" t="s">
        <v>86</v>
      </c>
      <c r="H644" s="1">
        <v>45895</v>
      </c>
      <c r="I644">
        <v>3</v>
      </c>
      <c r="J644">
        <v>72.040000000000006</v>
      </c>
      <c r="K644">
        <v>216.12</v>
      </c>
      <c r="L644">
        <v>0.05</v>
      </c>
      <c r="M644">
        <v>0.02</v>
      </c>
    </row>
    <row r="645" spans="1:13">
      <c r="A645" t="s">
        <v>1194</v>
      </c>
      <c r="B645" t="s">
        <v>259</v>
      </c>
      <c r="C645" t="s">
        <v>260</v>
      </c>
      <c r="D645" t="s">
        <v>548</v>
      </c>
      <c r="E645" t="s">
        <v>549</v>
      </c>
      <c r="F645" t="s">
        <v>59</v>
      </c>
      <c r="G645" t="s">
        <v>60</v>
      </c>
      <c r="H645" s="1">
        <v>45896</v>
      </c>
      <c r="I645">
        <v>14</v>
      </c>
      <c r="J645">
        <v>71.86</v>
      </c>
      <c r="K645">
        <v>1006.04</v>
      </c>
      <c r="L645">
        <v>0.05</v>
      </c>
      <c r="M645">
        <v>0.02</v>
      </c>
    </row>
    <row r="646" spans="1:13">
      <c r="A646" t="s">
        <v>1195</v>
      </c>
      <c r="B646" t="s">
        <v>254</v>
      </c>
      <c r="C646" t="s">
        <v>255</v>
      </c>
      <c r="D646" t="s">
        <v>845</v>
      </c>
      <c r="E646" t="s">
        <v>846</v>
      </c>
      <c r="F646" t="s">
        <v>18</v>
      </c>
      <c r="G646" t="s">
        <v>19</v>
      </c>
      <c r="H646" s="1">
        <v>45880</v>
      </c>
      <c r="I646">
        <v>10</v>
      </c>
      <c r="J646">
        <v>52.65</v>
      </c>
      <c r="K646">
        <v>526.5</v>
      </c>
      <c r="L646">
        <v>0.05</v>
      </c>
      <c r="M646">
        <v>0.02</v>
      </c>
    </row>
    <row r="647" spans="1:13">
      <c r="A647" t="s">
        <v>1196</v>
      </c>
      <c r="B647" t="s">
        <v>259</v>
      </c>
      <c r="C647" t="s">
        <v>260</v>
      </c>
      <c r="D647" t="s">
        <v>189</v>
      </c>
      <c r="E647" t="s">
        <v>190</v>
      </c>
      <c r="F647" t="s">
        <v>78</v>
      </c>
      <c r="G647" t="s">
        <v>79</v>
      </c>
      <c r="H647" s="1">
        <v>45895</v>
      </c>
      <c r="I647">
        <v>16</v>
      </c>
      <c r="J647">
        <v>139.22</v>
      </c>
      <c r="K647">
        <v>2227.52</v>
      </c>
      <c r="L647">
        <v>0.05</v>
      </c>
      <c r="M647">
        <v>0.02</v>
      </c>
    </row>
    <row r="648" spans="1:13">
      <c r="A648" t="s">
        <v>1197</v>
      </c>
      <c r="B648" t="s">
        <v>145</v>
      </c>
      <c r="C648" t="s">
        <v>146</v>
      </c>
      <c r="D648" t="s">
        <v>900</v>
      </c>
      <c r="E648" t="s">
        <v>901</v>
      </c>
      <c r="F648" t="s">
        <v>174</v>
      </c>
      <c r="G648" t="s">
        <v>175</v>
      </c>
      <c r="H648" s="1">
        <v>45873</v>
      </c>
      <c r="I648">
        <v>2</v>
      </c>
      <c r="J648">
        <v>183.4</v>
      </c>
      <c r="K648">
        <v>366.8</v>
      </c>
      <c r="L648">
        <v>0.1</v>
      </c>
      <c r="M648">
        <v>0.02</v>
      </c>
    </row>
    <row r="649" spans="1:13">
      <c r="A649" t="s">
        <v>1198</v>
      </c>
      <c r="B649" t="s">
        <v>159</v>
      </c>
      <c r="C649" t="s">
        <v>160</v>
      </c>
      <c r="D649" t="s">
        <v>205</v>
      </c>
      <c r="E649" t="s">
        <v>206</v>
      </c>
      <c r="F649" t="s">
        <v>90</v>
      </c>
      <c r="G649" t="s">
        <v>91</v>
      </c>
      <c r="H649" s="1">
        <v>45873</v>
      </c>
      <c r="I649">
        <v>1</v>
      </c>
      <c r="J649">
        <v>50.51</v>
      </c>
      <c r="K649">
        <v>50.51</v>
      </c>
      <c r="L649">
        <v>0</v>
      </c>
      <c r="M649">
        <v>0.02</v>
      </c>
    </row>
    <row r="650" spans="1:13">
      <c r="A650" t="s">
        <v>1199</v>
      </c>
      <c r="B650" t="s">
        <v>42</v>
      </c>
      <c r="C650" t="s">
        <v>43</v>
      </c>
      <c r="D650" t="s">
        <v>561</v>
      </c>
      <c r="E650" t="s">
        <v>562</v>
      </c>
      <c r="F650" t="s">
        <v>78</v>
      </c>
      <c r="G650" t="s">
        <v>79</v>
      </c>
      <c r="H650" s="1">
        <v>45870</v>
      </c>
      <c r="I650">
        <v>15</v>
      </c>
      <c r="J650">
        <v>139.22</v>
      </c>
      <c r="K650">
        <v>2088.3000000000002</v>
      </c>
      <c r="L650">
        <v>0.05</v>
      </c>
      <c r="M650">
        <v>0.02</v>
      </c>
    </row>
    <row r="651" spans="1:13">
      <c r="A651" t="s">
        <v>1200</v>
      </c>
      <c r="B651" t="s">
        <v>81</v>
      </c>
      <c r="C651" t="s">
        <v>82</v>
      </c>
      <c r="D651" t="s">
        <v>791</v>
      </c>
      <c r="E651" t="s">
        <v>792</v>
      </c>
      <c r="F651" t="s">
        <v>275</v>
      </c>
      <c r="G651" t="s">
        <v>276</v>
      </c>
      <c r="H651" s="1">
        <v>45898</v>
      </c>
      <c r="I651">
        <v>5</v>
      </c>
      <c r="J651">
        <v>44.71</v>
      </c>
      <c r="K651">
        <v>223.55</v>
      </c>
      <c r="L651">
        <v>0</v>
      </c>
      <c r="M651">
        <v>0.02</v>
      </c>
    </row>
    <row r="652" spans="1:13">
      <c r="A652" t="s">
        <v>1201</v>
      </c>
      <c r="B652" t="s">
        <v>159</v>
      </c>
      <c r="C652" t="s">
        <v>160</v>
      </c>
      <c r="D652" t="s">
        <v>532</v>
      </c>
      <c r="E652" t="s">
        <v>533</v>
      </c>
      <c r="F652" t="s">
        <v>78</v>
      </c>
      <c r="G652" t="s">
        <v>79</v>
      </c>
      <c r="H652" s="1">
        <v>45872</v>
      </c>
      <c r="I652">
        <v>9</v>
      </c>
      <c r="J652">
        <v>139.22</v>
      </c>
      <c r="K652">
        <v>1252.98</v>
      </c>
      <c r="L652">
        <v>0.05</v>
      </c>
      <c r="M652">
        <v>0.02</v>
      </c>
    </row>
    <row r="653" spans="1:13">
      <c r="A653" t="s">
        <v>1202</v>
      </c>
      <c r="B653" t="s">
        <v>159</v>
      </c>
      <c r="C653" t="s">
        <v>160</v>
      </c>
      <c r="D653" t="s">
        <v>218</v>
      </c>
      <c r="E653" t="s">
        <v>219</v>
      </c>
      <c r="F653" t="s">
        <v>18</v>
      </c>
      <c r="G653" t="s">
        <v>19</v>
      </c>
      <c r="H653" s="1">
        <v>45891</v>
      </c>
      <c r="I653">
        <v>12</v>
      </c>
      <c r="J653">
        <v>52.65</v>
      </c>
      <c r="K653">
        <v>631.79999999999995</v>
      </c>
      <c r="L653">
        <v>0.05</v>
      </c>
      <c r="M653">
        <v>0.02</v>
      </c>
    </row>
    <row r="654" spans="1:13">
      <c r="A654" t="s">
        <v>1203</v>
      </c>
      <c r="B654" t="s">
        <v>67</v>
      </c>
      <c r="C654" t="s">
        <v>68</v>
      </c>
      <c r="D654" t="s">
        <v>438</v>
      </c>
      <c r="E654" t="s">
        <v>439</v>
      </c>
      <c r="F654" t="s">
        <v>129</v>
      </c>
      <c r="G654" t="s">
        <v>130</v>
      </c>
      <c r="H654" s="1">
        <v>45890</v>
      </c>
      <c r="I654">
        <v>13</v>
      </c>
      <c r="J654">
        <v>92.19</v>
      </c>
      <c r="K654">
        <v>1198.47</v>
      </c>
      <c r="L654">
        <v>0.05</v>
      </c>
      <c r="M654">
        <v>0.02</v>
      </c>
    </row>
    <row r="655" spans="1:13">
      <c r="A655" t="s">
        <v>1204</v>
      </c>
      <c r="B655" t="s">
        <v>187</v>
      </c>
      <c r="C655" t="s">
        <v>188</v>
      </c>
      <c r="D655" t="s">
        <v>127</v>
      </c>
      <c r="E655" t="s">
        <v>128</v>
      </c>
      <c r="F655" t="s">
        <v>179</v>
      </c>
      <c r="G655" t="s">
        <v>180</v>
      </c>
      <c r="H655" s="1">
        <v>45883</v>
      </c>
      <c r="I655">
        <v>8</v>
      </c>
      <c r="J655">
        <v>125.42</v>
      </c>
      <c r="K655">
        <v>1003.36</v>
      </c>
      <c r="L655">
        <v>0.1</v>
      </c>
      <c r="M655">
        <v>0.02</v>
      </c>
    </row>
    <row r="656" spans="1:13">
      <c r="A656" t="s">
        <v>1205</v>
      </c>
      <c r="B656" t="s">
        <v>159</v>
      </c>
      <c r="C656" t="s">
        <v>160</v>
      </c>
      <c r="D656" t="s">
        <v>618</v>
      </c>
      <c r="E656" t="s">
        <v>619</v>
      </c>
      <c r="F656" t="s">
        <v>179</v>
      </c>
      <c r="G656" t="s">
        <v>180</v>
      </c>
      <c r="H656" s="1">
        <v>45876</v>
      </c>
      <c r="I656">
        <v>1</v>
      </c>
      <c r="J656">
        <v>125.42</v>
      </c>
      <c r="K656">
        <v>125.42</v>
      </c>
      <c r="L656">
        <v>0.1</v>
      </c>
      <c r="M656">
        <v>0.02</v>
      </c>
    </row>
    <row r="657" spans="1:13">
      <c r="A657" t="s">
        <v>1206</v>
      </c>
      <c r="B657" t="s">
        <v>55</v>
      </c>
      <c r="C657" t="s">
        <v>56</v>
      </c>
      <c r="D657" t="s">
        <v>645</v>
      </c>
      <c r="E657" t="s">
        <v>646</v>
      </c>
      <c r="F657" t="s">
        <v>78</v>
      </c>
      <c r="G657" t="s">
        <v>79</v>
      </c>
      <c r="H657" s="1">
        <v>45886</v>
      </c>
      <c r="I657">
        <v>8</v>
      </c>
      <c r="J657">
        <v>139.22</v>
      </c>
      <c r="K657">
        <v>1113.76</v>
      </c>
      <c r="L657">
        <v>0.05</v>
      </c>
      <c r="M657">
        <v>0.02</v>
      </c>
    </row>
    <row r="658" spans="1:13">
      <c r="A658" t="s">
        <v>1207</v>
      </c>
      <c r="B658" t="s">
        <v>208</v>
      </c>
      <c r="C658" t="s">
        <v>209</v>
      </c>
      <c r="D658" t="s">
        <v>374</v>
      </c>
      <c r="E658" t="s">
        <v>375</v>
      </c>
      <c r="F658" t="s">
        <v>139</v>
      </c>
      <c r="G658" t="s">
        <v>140</v>
      </c>
      <c r="H658" s="1">
        <v>45880</v>
      </c>
      <c r="I658">
        <v>23</v>
      </c>
      <c r="J658">
        <v>113.94</v>
      </c>
      <c r="K658">
        <v>2620.62</v>
      </c>
      <c r="L658">
        <v>0.05</v>
      </c>
      <c r="M658">
        <v>0.02</v>
      </c>
    </row>
    <row r="659" spans="1:13">
      <c r="A659" t="s">
        <v>1208</v>
      </c>
      <c r="B659" t="s">
        <v>35</v>
      </c>
      <c r="C659" t="s">
        <v>36</v>
      </c>
      <c r="D659" t="s">
        <v>281</v>
      </c>
      <c r="E659" t="s">
        <v>282</v>
      </c>
      <c r="F659" t="s">
        <v>275</v>
      </c>
      <c r="G659" t="s">
        <v>276</v>
      </c>
      <c r="H659" s="1">
        <v>45892</v>
      </c>
      <c r="I659">
        <v>14</v>
      </c>
      <c r="J659">
        <v>44.71</v>
      </c>
      <c r="K659">
        <v>625.94000000000005</v>
      </c>
      <c r="L659">
        <v>0</v>
      </c>
      <c r="M659">
        <v>0.02</v>
      </c>
    </row>
    <row r="660" spans="1:13">
      <c r="A660" t="s">
        <v>1209</v>
      </c>
      <c r="B660" t="s">
        <v>21</v>
      </c>
      <c r="C660" t="s">
        <v>22</v>
      </c>
      <c r="D660" t="s">
        <v>311</v>
      </c>
      <c r="E660" t="s">
        <v>312</v>
      </c>
      <c r="F660" t="s">
        <v>196</v>
      </c>
      <c r="G660" t="s">
        <v>197</v>
      </c>
      <c r="H660" s="1">
        <v>45872</v>
      </c>
      <c r="I660">
        <v>13</v>
      </c>
      <c r="J660">
        <v>77.5</v>
      </c>
      <c r="K660">
        <v>1007.5</v>
      </c>
      <c r="L660">
        <v>0.05</v>
      </c>
      <c r="M660">
        <v>0.02</v>
      </c>
    </row>
    <row r="661" spans="1:13">
      <c r="A661" t="s">
        <v>1210</v>
      </c>
      <c r="B661" t="s">
        <v>110</v>
      </c>
      <c r="C661" t="s">
        <v>111</v>
      </c>
      <c r="D661" t="s">
        <v>1211</v>
      </c>
      <c r="E661" t="s">
        <v>1212</v>
      </c>
      <c r="F661" t="s">
        <v>71</v>
      </c>
      <c r="G661" t="s">
        <v>72</v>
      </c>
      <c r="H661" s="1">
        <v>45881</v>
      </c>
      <c r="I661">
        <v>11</v>
      </c>
      <c r="J661">
        <v>123.65</v>
      </c>
      <c r="K661">
        <v>1360.15</v>
      </c>
      <c r="L661">
        <v>0.05</v>
      </c>
      <c r="M661">
        <v>0.02</v>
      </c>
    </row>
    <row r="662" spans="1:13">
      <c r="A662" t="s">
        <v>1213</v>
      </c>
      <c r="B662" t="s">
        <v>67</v>
      </c>
      <c r="C662" t="s">
        <v>68</v>
      </c>
      <c r="D662" t="s">
        <v>105</v>
      </c>
      <c r="E662" t="s">
        <v>106</v>
      </c>
      <c r="F662" t="s">
        <v>78</v>
      </c>
      <c r="G662" t="s">
        <v>79</v>
      </c>
      <c r="H662" s="1">
        <v>45896</v>
      </c>
      <c r="I662">
        <v>25</v>
      </c>
      <c r="J662">
        <v>139.22</v>
      </c>
      <c r="K662">
        <v>3480.5</v>
      </c>
      <c r="L662">
        <v>0.05</v>
      </c>
      <c r="M662">
        <v>0.02</v>
      </c>
    </row>
    <row r="663" spans="1:13">
      <c r="A663" t="s">
        <v>1214</v>
      </c>
      <c r="B663" t="s">
        <v>93</v>
      </c>
      <c r="C663" t="s">
        <v>94</v>
      </c>
      <c r="D663" t="s">
        <v>834</v>
      </c>
      <c r="E663" t="s">
        <v>835</v>
      </c>
      <c r="F663" t="s">
        <v>191</v>
      </c>
      <c r="G663" t="s">
        <v>192</v>
      </c>
      <c r="H663" s="1">
        <v>45874</v>
      </c>
      <c r="I663">
        <v>22</v>
      </c>
      <c r="J663">
        <v>144.35</v>
      </c>
      <c r="K663">
        <v>3175.7</v>
      </c>
      <c r="L663">
        <v>0.1</v>
      </c>
      <c r="M663">
        <v>0.02</v>
      </c>
    </row>
    <row r="664" spans="1:13">
      <c r="A664" t="s">
        <v>1215</v>
      </c>
      <c r="B664" t="s">
        <v>423</v>
      </c>
      <c r="C664" t="s">
        <v>424</v>
      </c>
      <c r="D664" t="s">
        <v>825</v>
      </c>
      <c r="E664" t="s">
        <v>826</v>
      </c>
      <c r="F664" t="s">
        <v>100</v>
      </c>
      <c r="G664" t="s">
        <v>101</v>
      </c>
      <c r="H664" s="1">
        <v>45890</v>
      </c>
      <c r="I664">
        <v>20</v>
      </c>
      <c r="J664">
        <v>181.7</v>
      </c>
      <c r="K664">
        <v>3634</v>
      </c>
      <c r="L664">
        <v>0.1</v>
      </c>
      <c r="M664">
        <v>0.02</v>
      </c>
    </row>
    <row r="665" spans="1:13">
      <c r="A665" t="s">
        <v>1216</v>
      </c>
      <c r="B665" t="s">
        <v>182</v>
      </c>
      <c r="C665" t="s">
        <v>183</v>
      </c>
      <c r="D665" t="s">
        <v>694</v>
      </c>
      <c r="E665" t="s">
        <v>695</v>
      </c>
      <c r="F665" t="s">
        <v>85</v>
      </c>
      <c r="G665" t="s">
        <v>86</v>
      </c>
      <c r="H665" s="1">
        <v>45890</v>
      </c>
      <c r="I665">
        <v>7</v>
      </c>
      <c r="J665">
        <v>72.040000000000006</v>
      </c>
      <c r="K665">
        <v>504.28</v>
      </c>
      <c r="L665">
        <v>0.05</v>
      </c>
      <c r="M665">
        <v>0.02</v>
      </c>
    </row>
    <row r="666" spans="1:13">
      <c r="A666" t="s">
        <v>1217</v>
      </c>
      <c r="B666" t="s">
        <v>110</v>
      </c>
      <c r="C666" t="s">
        <v>111</v>
      </c>
      <c r="D666" t="s">
        <v>317</v>
      </c>
      <c r="E666" t="s">
        <v>318</v>
      </c>
      <c r="F666" t="s">
        <v>326</v>
      </c>
      <c r="G666" t="s">
        <v>327</v>
      </c>
      <c r="H666" s="1">
        <v>45891</v>
      </c>
      <c r="I666">
        <v>20</v>
      </c>
      <c r="J666">
        <v>63.32</v>
      </c>
      <c r="K666">
        <v>1266.4000000000001</v>
      </c>
      <c r="L666">
        <v>0</v>
      </c>
      <c r="M666">
        <v>0.02</v>
      </c>
    </row>
    <row r="667" spans="1:13">
      <c r="A667" t="s">
        <v>1218</v>
      </c>
      <c r="B667" t="s">
        <v>306</v>
      </c>
      <c r="C667" t="s">
        <v>307</v>
      </c>
      <c r="D667" t="s">
        <v>287</v>
      </c>
      <c r="E667" t="s">
        <v>288</v>
      </c>
      <c r="F667" t="s">
        <v>71</v>
      </c>
      <c r="G667" t="s">
        <v>72</v>
      </c>
      <c r="H667" s="1">
        <v>45874</v>
      </c>
      <c r="I667">
        <v>4</v>
      </c>
      <c r="J667">
        <v>123.65</v>
      </c>
      <c r="K667">
        <v>494.6</v>
      </c>
      <c r="L667">
        <v>0.05</v>
      </c>
      <c r="M667">
        <v>0.02</v>
      </c>
    </row>
    <row r="668" spans="1:13">
      <c r="A668" t="s">
        <v>1219</v>
      </c>
      <c r="B668" t="s">
        <v>93</v>
      </c>
      <c r="C668" t="s">
        <v>94</v>
      </c>
      <c r="D668" t="s">
        <v>765</v>
      </c>
      <c r="E668" t="s">
        <v>766</v>
      </c>
      <c r="F668" t="s">
        <v>100</v>
      </c>
      <c r="G668" t="s">
        <v>101</v>
      </c>
      <c r="H668" s="1">
        <v>45881</v>
      </c>
      <c r="I668">
        <v>13</v>
      </c>
      <c r="J668">
        <v>181.7</v>
      </c>
      <c r="K668">
        <v>2362.1</v>
      </c>
      <c r="L668">
        <v>0.1</v>
      </c>
      <c r="M668">
        <v>0.02</v>
      </c>
    </row>
    <row r="669" spans="1:13">
      <c r="A669" t="s">
        <v>1220</v>
      </c>
      <c r="B669" t="s">
        <v>81</v>
      </c>
      <c r="C669" t="s">
        <v>82</v>
      </c>
      <c r="D669" t="s">
        <v>1071</v>
      </c>
      <c r="E669" t="s">
        <v>1072</v>
      </c>
      <c r="F669" t="s">
        <v>174</v>
      </c>
      <c r="G669" t="s">
        <v>175</v>
      </c>
      <c r="H669" s="1">
        <v>45878</v>
      </c>
      <c r="I669">
        <v>8</v>
      </c>
      <c r="J669">
        <v>183.4</v>
      </c>
      <c r="K669">
        <v>1467.2</v>
      </c>
      <c r="L669">
        <v>0.1</v>
      </c>
      <c r="M669">
        <v>0.02</v>
      </c>
    </row>
    <row r="670" spans="1:13">
      <c r="A670" t="s">
        <v>1221</v>
      </c>
      <c r="B670" t="s">
        <v>159</v>
      </c>
      <c r="C670" t="s">
        <v>160</v>
      </c>
      <c r="D670" t="s">
        <v>256</v>
      </c>
      <c r="E670" t="s">
        <v>257</v>
      </c>
      <c r="F670" t="s">
        <v>18</v>
      </c>
      <c r="G670" t="s">
        <v>19</v>
      </c>
      <c r="H670" s="1">
        <v>45889</v>
      </c>
      <c r="I670">
        <v>20</v>
      </c>
      <c r="J670">
        <v>52.65</v>
      </c>
      <c r="K670">
        <v>1053</v>
      </c>
      <c r="L670">
        <v>0.05</v>
      </c>
      <c r="M670">
        <v>0.02</v>
      </c>
    </row>
    <row r="671" spans="1:13">
      <c r="A671" t="s">
        <v>1222</v>
      </c>
      <c r="B671" t="s">
        <v>110</v>
      </c>
      <c r="C671" t="s">
        <v>111</v>
      </c>
      <c r="D671" t="s">
        <v>907</v>
      </c>
      <c r="E671" t="s">
        <v>908</v>
      </c>
      <c r="F671" t="s">
        <v>293</v>
      </c>
      <c r="G671" t="s">
        <v>294</v>
      </c>
      <c r="H671" s="1">
        <v>45870</v>
      </c>
      <c r="I671">
        <v>23</v>
      </c>
      <c r="J671">
        <v>114.99</v>
      </c>
      <c r="K671">
        <v>2644.77</v>
      </c>
      <c r="L671">
        <v>0.05</v>
      </c>
      <c r="M671">
        <v>0.02</v>
      </c>
    </row>
    <row r="672" spans="1:13">
      <c r="A672" t="s">
        <v>1223</v>
      </c>
      <c r="B672" t="s">
        <v>47</v>
      </c>
      <c r="C672" t="s">
        <v>48</v>
      </c>
      <c r="D672" t="s">
        <v>482</v>
      </c>
      <c r="E672" t="s">
        <v>483</v>
      </c>
      <c r="F672" t="s">
        <v>191</v>
      </c>
      <c r="G672" t="s">
        <v>192</v>
      </c>
      <c r="H672" s="1">
        <v>45876</v>
      </c>
      <c r="I672">
        <v>10</v>
      </c>
      <c r="J672">
        <v>144.35</v>
      </c>
      <c r="K672">
        <v>1443.5</v>
      </c>
      <c r="L672">
        <v>0.1</v>
      </c>
      <c r="M672">
        <v>0.02</v>
      </c>
    </row>
    <row r="673" spans="1:13">
      <c r="A673" t="s">
        <v>1224</v>
      </c>
      <c r="B673" t="s">
        <v>414</v>
      </c>
      <c r="C673" t="s">
        <v>415</v>
      </c>
      <c r="D673" t="s">
        <v>907</v>
      </c>
      <c r="E673" t="s">
        <v>908</v>
      </c>
      <c r="F673" t="s">
        <v>396</v>
      </c>
      <c r="G673" t="s">
        <v>397</v>
      </c>
      <c r="H673" s="1">
        <v>45882</v>
      </c>
      <c r="I673">
        <v>24</v>
      </c>
      <c r="J673">
        <v>194.87</v>
      </c>
      <c r="K673">
        <v>4676.88</v>
      </c>
      <c r="L673">
        <v>0.1</v>
      </c>
      <c r="M673">
        <v>0.02</v>
      </c>
    </row>
    <row r="674" spans="1:13">
      <c r="A674" t="s">
        <v>1225</v>
      </c>
      <c r="B674" t="s">
        <v>187</v>
      </c>
      <c r="C674" t="s">
        <v>188</v>
      </c>
      <c r="D674" t="s">
        <v>818</v>
      </c>
      <c r="E674" t="s">
        <v>819</v>
      </c>
      <c r="F674" t="s">
        <v>196</v>
      </c>
      <c r="G674" t="s">
        <v>197</v>
      </c>
      <c r="H674" s="1">
        <v>45885</v>
      </c>
      <c r="I674">
        <v>8</v>
      </c>
      <c r="J674">
        <v>77.5</v>
      </c>
      <c r="K674">
        <v>620</v>
      </c>
      <c r="L674">
        <v>0.05</v>
      </c>
      <c r="M674">
        <v>0.02</v>
      </c>
    </row>
    <row r="675" spans="1:13">
      <c r="A675" t="s">
        <v>1226</v>
      </c>
      <c r="B675" t="s">
        <v>74</v>
      </c>
      <c r="C675" t="s">
        <v>75</v>
      </c>
      <c r="D675" t="s">
        <v>916</v>
      </c>
      <c r="E675" t="s">
        <v>917</v>
      </c>
      <c r="F675" t="s">
        <v>18</v>
      </c>
      <c r="G675" t="s">
        <v>19</v>
      </c>
      <c r="H675" s="1">
        <v>45889</v>
      </c>
      <c r="I675">
        <v>21</v>
      </c>
      <c r="J675">
        <v>52.65</v>
      </c>
      <c r="K675">
        <v>1105.6500000000001</v>
      </c>
      <c r="L675">
        <v>0.05</v>
      </c>
      <c r="M675">
        <v>0.02</v>
      </c>
    </row>
    <row r="676" spans="1:13">
      <c r="A676" t="s">
        <v>1227</v>
      </c>
      <c r="B676" t="s">
        <v>423</v>
      </c>
      <c r="C676" t="s">
        <v>424</v>
      </c>
      <c r="D676" t="s">
        <v>825</v>
      </c>
      <c r="E676" t="s">
        <v>826</v>
      </c>
      <c r="F676" t="s">
        <v>39</v>
      </c>
      <c r="G676" t="s">
        <v>40</v>
      </c>
      <c r="H676" s="1">
        <v>45881</v>
      </c>
      <c r="I676">
        <v>1</v>
      </c>
      <c r="J676">
        <v>87.21</v>
      </c>
      <c r="K676">
        <v>87.21</v>
      </c>
      <c r="L676">
        <v>0</v>
      </c>
      <c r="M676">
        <v>0.02</v>
      </c>
    </row>
    <row r="677" spans="1:13">
      <c r="A677" t="s">
        <v>1228</v>
      </c>
      <c r="B677" t="s">
        <v>42</v>
      </c>
      <c r="C677" t="s">
        <v>43</v>
      </c>
      <c r="D677" t="s">
        <v>30</v>
      </c>
      <c r="E677" t="s">
        <v>31</v>
      </c>
      <c r="F677" t="s">
        <v>78</v>
      </c>
      <c r="G677" t="s">
        <v>79</v>
      </c>
      <c r="H677" s="1">
        <v>45883</v>
      </c>
      <c r="I677">
        <v>19</v>
      </c>
      <c r="J677">
        <v>139.22</v>
      </c>
      <c r="K677">
        <v>2645.18</v>
      </c>
      <c r="L677">
        <v>0.05</v>
      </c>
      <c r="M677">
        <v>0.02</v>
      </c>
    </row>
    <row r="678" spans="1:13">
      <c r="A678" t="s">
        <v>1229</v>
      </c>
      <c r="B678" t="s">
        <v>103</v>
      </c>
      <c r="C678" t="s">
        <v>104</v>
      </c>
      <c r="D678" t="s">
        <v>545</v>
      </c>
      <c r="E678" t="s">
        <v>546</v>
      </c>
      <c r="F678" t="s">
        <v>179</v>
      </c>
      <c r="G678" t="s">
        <v>180</v>
      </c>
      <c r="H678" s="1">
        <v>45885</v>
      </c>
      <c r="I678">
        <v>25</v>
      </c>
      <c r="J678">
        <v>125.42</v>
      </c>
      <c r="K678">
        <v>3135.5</v>
      </c>
      <c r="L678">
        <v>0.1</v>
      </c>
      <c r="M678">
        <v>0.02</v>
      </c>
    </row>
    <row r="679" spans="1:13">
      <c r="A679" t="s">
        <v>1230</v>
      </c>
      <c r="B679" t="s">
        <v>93</v>
      </c>
      <c r="C679" t="s">
        <v>94</v>
      </c>
      <c r="D679" t="s">
        <v>314</v>
      </c>
      <c r="E679" t="s">
        <v>315</v>
      </c>
      <c r="F679" t="s">
        <v>139</v>
      </c>
      <c r="G679" t="s">
        <v>140</v>
      </c>
      <c r="H679" s="1">
        <v>45870</v>
      </c>
      <c r="I679">
        <v>3</v>
      </c>
      <c r="J679">
        <v>113.94</v>
      </c>
      <c r="K679">
        <v>341.82</v>
      </c>
      <c r="L679">
        <v>0.05</v>
      </c>
      <c r="M679">
        <v>0.02</v>
      </c>
    </row>
    <row r="680" spans="1:13">
      <c r="A680" t="s">
        <v>1231</v>
      </c>
      <c r="B680" t="s">
        <v>230</v>
      </c>
      <c r="C680" t="s">
        <v>231</v>
      </c>
      <c r="D680" t="s">
        <v>287</v>
      </c>
      <c r="E680" t="s">
        <v>288</v>
      </c>
      <c r="F680" t="s">
        <v>139</v>
      </c>
      <c r="G680" t="s">
        <v>140</v>
      </c>
      <c r="H680" s="1">
        <v>45900</v>
      </c>
      <c r="I680">
        <v>2</v>
      </c>
      <c r="J680">
        <v>113.94</v>
      </c>
      <c r="K680">
        <v>227.88</v>
      </c>
      <c r="L680">
        <v>0.05</v>
      </c>
      <c r="M680">
        <v>0.02</v>
      </c>
    </row>
    <row r="681" spans="1:13">
      <c r="A681" t="s">
        <v>1232</v>
      </c>
      <c r="B681" t="s">
        <v>246</v>
      </c>
      <c r="C681" t="s">
        <v>247</v>
      </c>
      <c r="D681" t="s">
        <v>548</v>
      </c>
      <c r="E681" t="s">
        <v>549</v>
      </c>
      <c r="F681" t="s">
        <v>396</v>
      </c>
      <c r="G681" t="s">
        <v>397</v>
      </c>
      <c r="H681" s="1">
        <v>45892</v>
      </c>
      <c r="I681">
        <v>21</v>
      </c>
      <c r="J681">
        <v>194.87</v>
      </c>
      <c r="K681">
        <v>4092.27</v>
      </c>
      <c r="L681">
        <v>0.1</v>
      </c>
      <c r="M681">
        <v>0.02</v>
      </c>
    </row>
    <row r="682" spans="1:13">
      <c r="A682" t="s">
        <v>1233</v>
      </c>
      <c r="B682" t="s">
        <v>414</v>
      </c>
      <c r="C682" t="s">
        <v>415</v>
      </c>
      <c r="D682" t="s">
        <v>498</v>
      </c>
      <c r="E682" t="s">
        <v>499</v>
      </c>
      <c r="F682" t="s">
        <v>215</v>
      </c>
      <c r="G682" t="s">
        <v>216</v>
      </c>
      <c r="H682" s="1">
        <v>45882</v>
      </c>
      <c r="I682">
        <v>23</v>
      </c>
      <c r="J682">
        <v>176.7</v>
      </c>
      <c r="K682">
        <v>4064.1</v>
      </c>
      <c r="L682">
        <v>0.1</v>
      </c>
      <c r="M682">
        <v>0.02</v>
      </c>
    </row>
    <row r="683" spans="1:13">
      <c r="A683" t="s">
        <v>1234</v>
      </c>
      <c r="B683" t="s">
        <v>423</v>
      </c>
      <c r="C683" t="s">
        <v>424</v>
      </c>
      <c r="D683" t="s">
        <v>52</v>
      </c>
      <c r="E683" t="s">
        <v>53</v>
      </c>
      <c r="F683" t="s">
        <v>114</v>
      </c>
      <c r="G683" t="s">
        <v>115</v>
      </c>
      <c r="H683" s="1">
        <v>45874</v>
      </c>
      <c r="I683">
        <v>20</v>
      </c>
      <c r="J683">
        <v>91.13</v>
      </c>
      <c r="K683">
        <v>1822.6</v>
      </c>
      <c r="L683">
        <v>0.1</v>
      </c>
      <c r="M683">
        <v>0.02</v>
      </c>
    </row>
    <row r="684" spans="1:13">
      <c r="A684" t="s">
        <v>1235</v>
      </c>
      <c r="B684" t="s">
        <v>230</v>
      </c>
      <c r="C684" t="s">
        <v>231</v>
      </c>
      <c r="D684" t="s">
        <v>256</v>
      </c>
      <c r="E684" t="s">
        <v>257</v>
      </c>
      <c r="F684" t="s">
        <v>293</v>
      </c>
      <c r="G684" t="s">
        <v>294</v>
      </c>
      <c r="H684" s="1">
        <v>45899</v>
      </c>
      <c r="I684">
        <v>17</v>
      </c>
      <c r="J684">
        <v>114.99</v>
      </c>
      <c r="K684">
        <v>1954.83</v>
      </c>
      <c r="L684">
        <v>0.05</v>
      </c>
      <c r="M684">
        <v>0.02</v>
      </c>
    </row>
    <row r="685" spans="1:13">
      <c r="A685" t="s">
        <v>1236</v>
      </c>
      <c r="B685" t="s">
        <v>254</v>
      </c>
      <c r="C685" t="s">
        <v>255</v>
      </c>
      <c r="D685" t="s">
        <v>1211</v>
      </c>
      <c r="E685" t="s">
        <v>1212</v>
      </c>
      <c r="F685" t="s">
        <v>78</v>
      </c>
      <c r="G685" t="s">
        <v>79</v>
      </c>
      <c r="H685" s="1">
        <v>45882</v>
      </c>
      <c r="I685">
        <v>11</v>
      </c>
      <c r="J685">
        <v>139.22</v>
      </c>
      <c r="K685">
        <v>1531.42</v>
      </c>
      <c r="L685">
        <v>0.05</v>
      </c>
      <c r="M685">
        <v>0.02</v>
      </c>
    </row>
    <row r="686" spans="1:13">
      <c r="A686" t="s">
        <v>1237</v>
      </c>
      <c r="B686" t="s">
        <v>135</v>
      </c>
      <c r="C686" t="s">
        <v>136</v>
      </c>
      <c r="D686" t="s">
        <v>377</v>
      </c>
      <c r="E686" t="s">
        <v>378</v>
      </c>
      <c r="F686" t="s">
        <v>174</v>
      </c>
      <c r="G686" t="s">
        <v>175</v>
      </c>
      <c r="H686" s="1">
        <v>45891</v>
      </c>
      <c r="I686">
        <v>21</v>
      </c>
      <c r="J686">
        <v>183.4</v>
      </c>
      <c r="K686">
        <v>3851.4</v>
      </c>
      <c r="L686">
        <v>0.1</v>
      </c>
      <c r="M686">
        <v>0.02</v>
      </c>
    </row>
    <row r="687" spans="1:13">
      <c r="A687" t="s">
        <v>1238</v>
      </c>
      <c r="B687" t="s">
        <v>159</v>
      </c>
      <c r="C687" t="s">
        <v>160</v>
      </c>
      <c r="D687" t="s">
        <v>839</v>
      </c>
      <c r="E687" t="s">
        <v>840</v>
      </c>
      <c r="F687" t="s">
        <v>293</v>
      </c>
      <c r="G687" t="s">
        <v>294</v>
      </c>
      <c r="H687" s="1">
        <v>45893</v>
      </c>
      <c r="I687">
        <v>14</v>
      </c>
      <c r="J687">
        <v>114.99</v>
      </c>
      <c r="K687">
        <v>1609.86</v>
      </c>
      <c r="L687">
        <v>0.05</v>
      </c>
      <c r="M687">
        <v>0.02</v>
      </c>
    </row>
    <row r="688" spans="1:13">
      <c r="A688" t="s">
        <v>1239</v>
      </c>
      <c r="B688" t="s">
        <v>47</v>
      </c>
      <c r="C688" t="s">
        <v>48</v>
      </c>
      <c r="D688" t="s">
        <v>1057</v>
      </c>
      <c r="E688" t="s">
        <v>1058</v>
      </c>
      <c r="F688" t="s">
        <v>196</v>
      </c>
      <c r="G688" t="s">
        <v>197</v>
      </c>
      <c r="H688" s="1">
        <v>45899</v>
      </c>
      <c r="I688">
        <v>3</v>
      </c>
      <c r="J688">
        <v>77.5</v>
      </c>
      <c r="K688">
        <v>232.5</v>
      </c>
      <c r="L688">
        <v>0.05</v>
      </c>
      <c r="M688">
        <v>0.02</v>
      </c>
    </row>
    <row r="689" spans="1:13">
      <c r="A689" t="s">
        <v>1240</v>
      </c>
      <c r="B689" t="s">
        <v>81</v>
      </c>
      <c r="C689" t="s">
        <v>82</v>
      </c>
      <c r="D689" t="s">
        <v>408</v>
      </c>
      <c r="E689" t="s">
        <v>409</v>
      </c>
      <c r="F689" t="s">
        <v>25</v>
      </c>
      <c r="G689" t="s">
        <v>26</v>
      </c>
      <c r="H689" s="1">
        <v>45871</v>
      </c>
      <c r="I689">
        <v>20</v>
      </c>
      <c r="J689">
        <v>120.83</v>
      </c>
      <c r="K689">
        <v>2416.6</v>
      </c>
      <c r="L689">
        <v>0.1</v>
      </c>
      <c r="M689">
        <v>0.02</v>
      </c>
    </row>
    <row r="690" spans="1:13">
      <c r="A690" t="s">
        <v>1241</v>
      </c>
      <c r="B690" t="s">
        <v>187</v>
      </c>
      <c r="C690" t="s">
        <v>188</v>
      </c>
      <c r="D690" t="s">
        <v>632</v>
      </c>
      <c r="E690" t="s">
        <v>633</v>
      </c>
      <c r="F690" t="s">
        <v>107</v>
      </c>
      <c r="G690" t="s">
        <v>108</v>
      </c>
      <c r="H690" s="1">
        <v>45875</v>
      </c>
      <c r="I690">
        <v>24</v>
      </c>
      <c r="J690">
        <v>179.53</v>
      </c>
      <c r="K690">
        <v>4308.72</v>
      </c>
      <c r="L690">
        <v>0.1</v>
      </c>
      <c r="M690">
        <v>0.02</v>
      </c>
    </row>
    <row r="691" spans="1:13">
      <c r="A691" t="s">
        <v>1242</v>
      </c>
      <c r="B691" t="s">
        <v>386</v>
      </c>
      <c r="C691" t="s">
        <v>387</v>
      </c>
      <c r="D691" t="s">
        <v>296</v>
      </c>
      <c r="E691" t="s">
        <v>297</v>
      </c>
      <c r="F691" t="s">
        <v>179</v>
      </c>
      <c r="G691" t="s">
        <v>180</v>
      </c>
      <c r="H691" s="1">
        <v>45870</v>
      </c>
      <c r="I691">
        <v>23</v>
      </c>
      <c r="J691">
        <v>125.42</v>
      </c>
      <c r="K691">
        <v>2884.66</v>
      </c>
      <c r="L691">
        <v>0.1</v>
      </c>
      <c r="M691">
        <v>0.02</v>
      </c>
    </row>
    <row r="692" spans="1:13">
      <c r="A692" t="s">
        <v>1243</v>
      </c>
      <c r="B692" t="s">
        <v>182</v>
      </c>
      <c r="C692" t="s">
        <v>183</v>
      </c>
      <c r="D692" t="s">
        <v>769</v>
      </c>
      <c r="E692" t="s">
        <v>770</v>
      </c>
      <c r="F692" t="s">
        <v>32</v>
      </c>
      <c r="G692" t="s">
        <v>33</v>
      </c>
      <c r="H692" s="1">
        <v>45886</v>
      </c>
      <c r="I692">
        <v>17</v>
      </c>
      <c r="J692">
        <v>88.32</v>
      </c>
      <c r="K692">
        <v>1501.44</v>
      </c>
      <c r="L692">
        <v>0</v>
      </c>
      <c r="M692">
        <v>0.02</v>
      </c>
    </row>
    <row r="693" spans="1:13">
      <c r="A693" t="s">
        <v>1244</v>
      </c>
      <c r="B693" t="s">
        <v>246</v>
      </c>
      <c r="C693" t="s">
        <v>247</v>
      </c>
      <c r="D693" t="s">
        <v>525</v>
      </c>
      <c r="E693" t="s">
        <v>526</v>
      </c>
      <c r="F693" t="s">
        <v>107</v>
      </c>
      <c r="G693" t="s">
        <v>108</v>
      </c>
      <c r="H693" s="1">
        <v>45881</v>
      </c>
      <c r="I693">
        <v>6</v>
      </c>
      <c r="J693">
        <v>179.53</v>
      </c>
      <c r="K693">
        <v>1077.18</v>
      </c>
      <c r="L693">
        <v>0.1</v>
      </c>
      <c r="M693">
        <v>0.02</v>
      </c>
    </row>
    <row r="694" spans="1:13">
      <c r="A694" t="s">
        <v>1245</v>
      </c>
      <c r="B694" t="s">
        <v>21</v>
      </c>
      <c r="C694" t="s">
        <v>22</v>
      </c>
      <c r="D694" t="s">
        <v>177</v>
      </c>
      <c r="E694" t="s">
        <v>178</v>
      </c>
      <c r="F694" t="s">
        <v>174</v>
      </c>
      <c r="G694" t="s">
        <v>175</v>
      </c>
      <c r="H694" s="1">
        <v>45893</v>
      </c>
      <c r="I694">
        <v>9</v>
      </c>
      <c r="J694">
        <v>183.4</v>
      </c>
      <c r="K694">
        <v>1650.6</v>
      </c>
      <c r="L694">
        <v>0.1</v>
      </c>
      <c r="M694">
        <v>0.02</v>
      </c>
    </row>
    <row r="695" spans="1:13">
      <c r="A695" t="s">
        <v>1246</v>
      </c>
      <c r="B695" t="s">
        <v>67</v>
      </c>
      <c r="C695" t="s">
        <v>68</v>
      </c>
      <c r="D695" t="s">
        <v>281</v>
      </c>
      <c r="E695" t="s">
        <v>282</v>
      </c>
      <c r="F695" t="s">
        <v>174</v>
      </c>
      <c r="G695" t="s">
        <v>175</v>
      </c>
      <c r="H695" s="1">
        <v>45880</v>
      </c>
      <c r="I695">
        <v>1</v>
      </c>
      <c r="J695">
        <v>183.4</v>
      </c>
      <c r="K695">
        <v>183.4</v>
      </c>
      <c r="L695">
        <v>0.1</v>
      </c>
      <c r="M695">
        <v>0.02</v>
      </c>
    </row>
    <row r="696" spans="1:13">
      <c r="A696" t="s">
        <v>1247</v>
      </c>
      <c r="B696" t="s">
        <v>246</v>
      </c>
      <c r="C696" t="s">
        <v>247</v>
      </c>
      <c r="D696" t="s">
        <v>329</v>
      </c>
      <c r="E696" t="s">
        <v>330</v>
      </c>
      <c r="F696" t="s">
        <v>18</v>
      </c>
      <c r="G696" t="s">
        <v>19</v>
      </c>
      <c r="H696" s="1">
        <v>45878</v>
      </c>
      <c r="I696">
        <v>3</v>
      </c>
      <c r="J696">
        <v>52.65</v>
      </c>
      <c r="K696">
        <v>157.94999999999999</v>
      </c>
      <c r="L696">
        <v>0.05</v>
      </c>
      <c r="M696">
        <v>0.02</v>
      </c>
    </row>
    <row r="697" spans="1:13">
      <c r="A697" t="s">
        <v>1248</v>
      </c>
      <c r="B697" t="s">
        <v>62</v>
      </c>
      <c r="C697" t="s">
        <v>63</v>
      </c>
      <c r="D697" t="s">
        <v>189</v>
      </c>
      <c r="E697" t="s">
        <v>190</v>
      </c>
      <c r="F697" t="s">
        <v>166</v>
      </c>
      <c r="G697" t="s">
        <v>167</v>
      </c>
      <c r="H697" s="1">
        <v>45884</v>
      </c>
      <c r="I697">
        <v>16</v>
      </c>
      <c r="J697">
        <v>176.86</v>
      </c>
      <c r="K697">
        <v>2829.76</v>
      </c>
      <c r="L697">
        <v>0.1</v>
      </c>
      <c r="M697">
        <v>0.02</v>
      </c>
    </row>
    <row r="698" spans="1:13">
      <c r="A698" t="s">
        <v>1249</v>
      </c>
      <c r="B698" t="s">
        <v>414</v>
      </c>
      <c r="C698" t="s">
        <v>415</v>
      </c>
      <c r="D698" t="s">
        <v>218</v>
      </c>
      <c r="E698" t="s">
        <v>219</v>
      </c>
      <c r="F698" t="s">
        <v>196</v>
      </c>
      <c r="G698" t="s">
        <v>197</v>
      </c>
      <c r="H698" s="1">
        <v>45875</v>
      </c>
      <c r="I698">
        <v>19</v>
      </c>
      <c r="J698">
        <v>77.5</v>
      </c>
      <c r="K698">
        <v>1472.5</v>
      </c>
      <c r="L698">
        <v>0.05</v>
      </c>
      <c r="M698">
        <v>0.02</v>
      </c>
    </row>
    <row r="699" spans="1:13">
      <c r="A699" t="s">
        <v>1250</v>
      </c>
      <c r="B699" t="s">
        <v>103</v>
      </c>
      <c r="C699" t="s">
        <v>104</v>
      </c>
      <c r="D699" t="s">
        <v>697</v>
      </c>
      <c r="E699" t="s">
        <v>698</v>
      </c>
      <c r="F699" t="s">
        <v>18</v>
      </c>
      <c r="G699" t="s">
        <v>19</v>
      </c>
      <c r="H699" s="1">
        <v>45898</v>
      </c>
      <c r="I699">
        <v>4</v>
      </c>
      <c r="J699">
        <v>52.65</v>
      </c>
      <c r="K699">
        <v>210.6</v>
      </c>
      <c r="L699">
        <v>0.05</v>
      </c>
      <c r="M699">
        <v>0.02</v>
      </c>
    </row>
    <row r="700" spans="1:13">
      <c r="A700" t="s">
        <v>1251</v>
      </c>
      <c r="B700" t="s">
        <v>135</v>
      </c>
      <c r="C700" t="s">
        <v>136</v>
      </c>
      <c r="D700" t="s">
        <v>522</v>
      </c>
      <c r="E700" t="s">
        <v>523</v>
      </c>
      <c r="F700" t="s">
        <v>107</v>
      </c>
      <c r="G700" t="s">
        <v>108</v>
      </c>
      <c r="H700" s="1">
        <v>45893</v>
      </c>
      <c r="I700">
        <v>8</v>
      </c>
      <c r="J700">
        <v>179.53</v>
      </c>
      <c r="K700">
        <v>1436.24</v>
      </c>
      <c r="L700">
        <v>0.1</v>
      </c>
      <c r="M700">
        <v>0.02</v>
      </c>
    </row>
    <row r="701" spans="1:13">
      <c r="A701" t="s">
        <v>1252</v>
      </c>
      <c r="B701" t="s">
        <v>414</v>
      </c>
      <c r="C701" t="s">
        <v>415</v>
      </c>
      <c r="D701" t="s">
        <v>773</v>
      </c>
      <c r="E701" t="s">
        <v>774</v>
      </c>
      <c r="F701" t="s">
        <v>196</v>
      </c>
      <c r="G701" t="s">
        <v>197</v>
      </c>
      <c r="H701" s="1">
        <v>45877</v>
      </c>
      <c r="I701">
        <v>1</v>
      </c>
      <c r="J701">
        <v>77.5</v>
      </c>
      <c r="K701">
        <v>77.5</v>
      </c>
      <c r="L701">
        <v>0.05</v>
      </c>
      <c r="M701">
        <v>0.02</v>
      </c>
    </row>
    <row r="702" spans="1:13">
      <c r="A702" t="s">
        <v>1253</v>
      </c>
      <c r="B702" t="s">
        <v>14</v>
      </c>
      <c r="C702" t="s">
        <v>15</v>
      </c>
      <c r="D702" t="s">
        <v>927</v>
      </c>
      <c r="E702" t="s">
        <v>928</v>
      </c>
      <c r="F702" t="s">
        <v>240</v>
      </c>
      <c r="G702" t="s">
        <v>241</v>
      </c>
      <c r="H702" s="1">
        <v>45875</v>
      </c>
      <c r="I702">
        <v>5</v>
      </c>
      <c r="J702">
        <v>130.94</v>
      </c>
      <c r="K702">
        <v>654.70000000000005</v>
      </c>
      <c r="L702">
        <v>0.05</v>
      </c>
      <c r="M702">
        <v>0.02</v>
      </c>
    </row>
    <row r="703" spans="1:13">
      <c r="A703" t="s">
        <v>1254</v>
      </c>
      <c r="B703" t="s">
        <v>42</v>
      </c>
      <c r="C703" t="s">
        <v>43</v>
      </c>
      <c r="D703" t="s">
        <v>561</v>
      </c>
      <c r="E703" t="s">
        <v>562</v>
      </c>
      <c r="F703" t="s">
        <v>139</v>
      </c>
      <c r="G703" t="s">
        <v>140</v>
      </c>
      <c r="H703" s="1">
        <v>45893</v>
      </c>
      <c r="I703">
        <v>23</v>
      </c>
      <c r="J703">
        <v>113.94</v>
      </c>
      <c r="K703">
        <v>2620.62</v>
      </c>
      <c r="L703">
        <v>0.05</v>
      </c>
      <c r="M703">
        <v>0.02</v>
      </c>
    </row>
    <row r="704" spans="1:13">
      <c r="A704" t="s">
        <v>1255</v>
      </c>
      <c r="B704" t="s">
        <v>159</v>
      </c>
      <c r="C704" t="s">
        <v>160</v>
      </c>
      <c r="D704" t="s">
        <v>569</v>
      </c>
      <c r="E704" t="s">
        <v>570</v>
      </c>
      <c r="F704" t="s">
        <v>59</v>
      </c>
      <c r="G704" t="s">
        <v>60</v>
      </c>
      <c r="H704" s="1">
        <v>45883</v>
      </c>
      <c r="I704">
        <v>8</v>
      </c>
      <c r="J704">
        <v>71.86</v>
      </c>
      <c r="K704">
        <v>574.88</v>
      </c>
      <c r="L704">
        <v>0.05</v>
      </c>
      <c r="M704">
        <v>0.02</v>
      </c>
    </row>
    <row r="705" spans="1:13">
      <c r="A705" t="s">
        <v>1256</v>
      </c>
      <c r="B705" t="s">
        <v>42</v>
      </c>
      <c r="C705" t="s">
        <v>43</v>
      </c>
      <c r="D705" t="s">
        <v>37</v>
      </c>
      <c r="E705" t="s">
        <v>38</v>
      </c>
      <c r="F705" t="s">
        <v>293</v>
      </c>
      <c r="G705" t="s">
        <v>294</v>
      </c>
      <c r="H705" s="1">
        <v>45888</v>
      </c>
      <c r="I705">
        <v>3</v>
      </c>
      <c r="J705">
        <v>114.99</v>
      </c>
      <c r="K705">
        <v>344.97</v>
      </c>
      <c r="L705">
        <v>0.05</v>
      </c>
      <c r="M705">
        <v>0.02</v>
      </c>
    </row>
    <row r="706" spans="1:13">
      <c r="A706" t="s">
        <v>1257</v>
      </c>
      <c r="B706" t="s">
        <v>103</v>
      </c>
      <c r="C706" t="s">
        <v>104</v>
      </c>
      <c r="D706" t="s">
        <v>281</v>
      </c>
      <c r="E706" t="s">
        <v>282</v>
      </c>
      <c r="F706" t="s">
        <v>396</v>
      </c>
      <c r="G706" t="s">
        <v>397</v>
      </c>
      <c r="H706" s="1">
        <v>45875</v>
      </c>
      <c r="I706">
        <v>2</v>
      </c>
      <c r="J706">
        <v>194.87</v>
      </c>
      <c r="K706">
        <v>389.74</v>
      </c>
      <c r="L706">
        <v>0.1</v>
      </c>
      <c r="M706">
        <v>0.02</v>
      </c>
    </row>
    <row r="707" spans="1:13">
      <c r="A707" t="s">
        <v>1258</v>
      </c>
      <c r="B707" t="s">
        <v>117</v>
      </c>
      <c r="C707" t="s">
        <v>118</v>
      </c>
      <c r="D707" t="s">
        <v>23</v>
      </c>
      <c r="E707" t="s">
        <v>24</v>
      </c>
      <c r="F707" t="s">
        <v>396</v>
      </c>
      <c r="G707" t="s">
        <v>397</v>
      </c>
      <c r="H707" s="1">
        <v>45900</v>
      </c>
      <c r="I707">
        <v>2</v>
      </c>
      <c r="J707">
        <v>194.87</v>
      </c>
      <c r="K707">
        <v>389.74</v>
      </c>
      <c r="L707">
        <v>0.1</v>
      </c>
      <c r="M707">
        <v>0.02</v>
      </c>
    </row>
    <row r="708" spans="1:13">
      <c r="A708" t="s">
        <v>1259</v>
      </c>
      <c r="B708" t="s">
        <v>74</v>
      </c>
      <c r="C708" t="s">
        <v>75</v>
      </c>
      <c r="D708" t="s">
        <v>459</v>
      </c>
      <c r="E708" t="s">
        <v>460</v>
      </c>
      <c r="F708" t="s">
        <v>302</v>
      </c>
      <c r="G708" t="s">
        <v>303</v>
      </c>
      <c r="H708" s="1">
        <v>45894</v>
      </c>
      <c r="I708">
        <v>10</v>
      </c>
      <c r="J708">
        <v>39.090000000000003</v>
      </c>
      <c r="K708">
        <v>390.9</v>
      </c>
      <c r="L708">
        <v>0</v>
      </c>
      <c r="M708">
        <v>0.02</v>
      </c>
    </row>
    <row r="709" spans="1:13">
      <c r="A709" t="s">
        <v>1260</v>
      </c>
      <c r="B709" t="s">
        <v>47</v>
      </c>
      <c r="C709" t="s">
        <v>48</v>
      </c>
      <c r="D709" t="s">
        <v>184</v>
      </c>
      <c r="E709" t="s">
        <v>185</v>
      </c>
      <c r="F709" t="s">
        <v>85</v>
      </c>
      <c r="G709" t="s">
        <v>86</v>
      </c>
      <c r="H709" s="1">
        <v>45884</v>
      </c>
      <c r="I709">
        <v>18</v>
      </c>
      <c r="J709">
        <v>72.040000000000006</v>
      </c>
      <c r="K709">
        <v>1296.72</v>
      </c>
      <c r="L709">
        <v>0.05</v>
      </c>
      <c r="M709">
        <v>0.02</v>
      </c>
    </row>
    <row r="710" spans="1:13">
      <c r="A710" t="s">
        <v>1261</v>
      </c>
      <c r="B710" t="s">
        <v>122</v>
      </c>
      <c r="C710" t="s">
        <v>123</v>
      </c>
      <c r="D710" t="s">
        <v>210</v>
      </c>
      <c r="E710" t="s">
        <v>211</v>
      </c>
      <c r="F710" t="s">
        <v>59</v>
      </c>
      <c r="G710" t="s">
        <v>60</v>
      </c>
      <c r="H710" s="1">
        <v>45895</v>
      </c>
      <c r="I710">
        <v>19</v>
      </c>
      <c r="J710">
        <v>71.86</v>
      </c>
      <c r="K710">
        <v>1365.34</v>
      </c>
      <c r="L710">
        <v>0.05</v>
      </c>
      <c r="M710">
        <v>0.02</v>
      </c>
    </row>
    <row r="711" spans="1:13">
      <c r="A711" t="s">
        <v>1262</v>
      </c>
      <c r="B711" t="s">
        <v>187</v>
      </c>
      <c r="C711" t="s">
        <v>188</v>
      </c>
      <c r="D711" t="s">
        <v>332</v>
      </c>
      <c r="E711" t="s">
        <v>333</v>
      </c>
      <c r="F711" t="s">
        <v>166</v>
      </c>
      <c r="G711" t="s">
        <v>167</v>
      </c>
      <c r="H711" s="1">
        <v>45881</v>
      </c>
      <c r="I711">
        <v>15</v>
      </c>
      <c r="J711">
        <v>176.86</v>
      </c>
      <c r="K711">
        <v>2652.9</v>
      </c>
      <c r="L711">
        <v>0.1</v>
      </c>
      <c r="M711">
        <v>0.02</v>
      </c>
    </row>
    <row r="712" spans="1:13">
      <c r="A712" t="s">
        <v>1263</v>
      </c>
      <c r="B712" t="s">
        <v>135</v>
      </c>
      <c r="C712" t="s">
        <v>136</v>
      </c>
      <c r="D712" t="s">
        <v>845</v>
      </c>
      <c r="E712" t="s">
        <v>846</v>
      </c>
      <c r="F712" t="s">
        <v>275</v>
      </c>
      <c r="G712" t="s">
        <v>276</v>
      </c>
      <c r="H712" s="1">
        <v>45876</v>
      </c>
      <c r="I712">
        <v>25</v>
      </c>
      <c r="J712">
        <v>44.71</v>
      </c>
      <c r="K712">
        <v>1117.75</v>
      </c>
      <c r="L712">
        <v>0</v>
      </c>
      <c r="M712">
        <v>0.02</v>
      </c>
    </row>
    <row r="713" spans="1:13">
      <c r="A713" t="s">
        <v>1264</v>
      </c>
      <c r="B713" t="s">
        <v>110</v>
      </c>
      <c r="C713" t="s">
        <v>111</v>
      </c>
      <c r="D713" t="s">
        <v>545</v>
      </c>
      <c r="E713" t="s">
        <v>546</v>
      </c>
      <c r="F713" t="s">
        <v>174</v>
      </c>
      <c r="G713" t="s">
        <v>175</v>
      </c>
      <c r="H713" s="1">
        <v>45874</v>
      </c>
      <c r="I713">
        <v>8</v>
      </c>
      <c r="J713">
        <v>183.4</v>
      </c>
      <c r="K713">
        <v>1467.2</v>
      </c>
      <c r="L713">
        <v>0.1</v>
      </c>
      <c r="M713">
        <v>0.02</v>
      </c>
    </row>
    <row r="714" spans="1:13">
      <c r="A714" t="s">
        <v>1265</v>
      </c>
      <c r="B714" t="s">
        <v>122</v>
      </c>
      <c r="C714" t="s">
        <v>123</v>
      </c>
      <c r="D714" t="s">
        <v>83</v>
      </c>
      <c r="E714" t="s">
        <v>84</v>
      </c>
      <c r="F714" t="s">
        <v>139</v>
      </c>
      <c r="G714" t="s">
        <v>140</v>
      </c>
      <c r="H714" s="1">
        <v>45881</v>
      </c>
      <c r="I714">
        <v>18</v>
      </c>
      <c r="J714">
        <v>113.94</v>
      </c>
      <c r="K714">
        <v>2050.92</v>
      </c>
      <c r="L714">
        <v>0.05</v>
      </c>
      <c r="M714">
        <v>0.02</v>
      </c>
    </row>
    <row r="715" spans="1:13">
      <c r="A715" t="s">
        <v>1266</v>
      </c>
      <c r="B715" t="s">
        <v>159</v>
      </c>
      <c r="C715" t="s">
        <v>160</v>
      </c>
      <c r="D715" t="s">
        <v>369</v>
      </c>
      <c r="E715" t="s">
        <v>370</v>
      </c>
      <c r="F715" t="s">
        <v>179</v>
      </c>
      <c r="G715" t="s">
        <v>180</v>
      </c>
      <c r="H715" s="1">
        <v>45900</v>
      </c>
      <c r="I715">
        <v>1</v>
      </c>
      <c r="J715">
        <v>125.42</v>
      </c>
      <c r="K715">
        <v>125.42</v>
      </c>
      <c r="L715">
        <v>0.1</v>
      </c>
      <c r="M715">
        <v>0.02</v>
      </c>
    </row>
    <row r="716" spans="1:13">
      <c r="A716" t="s">
        <v>1267</v>
      </c>
      <c r="B716" t="s">
        <v>145</v>
      </c>
      <c r="C716" t="s">
        <v>146</v>
      </c>
      <c r="D716" t="s">
        <v>773</v>
      </c>
      <c r="E716" t="s">
        <v>774</v>
      </c>
      <c r="F716" t="s">
        <v>107</v>
      </c>
      <c r="G716" t="s">
        <v>108</v>
      </c>
      <c r="H716" s="1">
        <v>45897</v>
      </c>
      <c r="I716">
        <v>13</v>
      </c>
      <c r="J716">
        <v>179.53</v>
      </c>
      <c r="K716">
        <v>2333.89</v>
      </c>
      <c r="L716">
        <v>0.1</v>
      </c>
      <c r="M716">
        <v>0.02</v>
      </c>
    </row>
    <row r="717" spans="1:13">
      <c r="A717" t="s">
        <v>1268</v>
      </c>
      <c r="B717" t="s">
        <v>110</v>
      </c>
      <c r="C717" t="s">
        <v>111</v>
      </c>
      <c r="D717" t="s">
        <v>591</v>
      </c>
      <c r="E717" t="s">
        <v>592</v>
      </c>
      <c r="F717" t="s">
        <v>293</v>
      </c>
      <c r="G717" t="s">
        <v>294</v>
      </c>
      <c r="H717" s="1">
        <v>45886</v>
      </c>
      <c r="I717">
        <v>7</v>
      </c>
      <c r="J717">
        <v>114.99</v>
      </c>
      <c r="K717">
        <v>804.93</v>
      </c>
      <c r="L717">
        <v>0.05</v>
      </c>
      <c r="M717">
        <v>0.02</v>
      </c>
    </row>
    <row r="718" spans="1:13">
      <c r="A718" t="s">
        <v>1269</v>
      </c>
      <c r="B718" t="s">
        <v>117</v>
      </c>
      <c r="C718" t="s">
        <v>118</v>
      </c>
      <c r="D718" t="s">
        <v>569</v>
      </c>
      <c r="E718" t="s">
        <v>570</v>
      </c>
      <c r="F718" t="s">
        <v>396</v>
      </c>
      <c r="G718" t="s">
        <v>397</v>
      </c>
      <c r="H718" s="1">
        <v>45874</v>
      </c>
      <c r="I718">
        <v>2</v>
      </c>
      <c r="J718">
        <v>194.87</v>
      </c>
      <c r="K718">
        <v>389.74</v>
      </c>
      <c r="L718">
        <v>0.1</v>
      </c>
      <c r="M718">
        <v>0.02</v>
      </c>
    </row>
    <row r="719" spans="1:13">
      <c r="A719" t="s">
        <v>1270</v>
      </c>
      <c r="B719" t="s">
        <v>62</v>
      </c>
      <c r="C719" t="s">
        <v>63</v>
      </c>
      <c r="D719" t="s">
        <v>1144</v>
      </c>
      <c r="E719" t="s">
        <v>1145</v>
      </c>
      <c r="F719" t="s">
        <v>71</v>
      </c>
      <c r="G719" t="s">
        <v>72</v>
      </c>
      <c r="H719" s="1">
        <v>45898</v>
      </c>
      <c r="I719">
        <v>8</v>
      </c>
      <c r="J719">
        <v>123.65</v>
      </c>
      <c r="K719">
        <v>989.2</v>
      </c>
      <c r="L719">
        <v>0.05</v>
      </c>
      <c r="M719">
        <v>0.02</v>
      </c>
    </row>
    <row r="720" spans="1:13">
      <c r="A720" t="s">
        <v>1271</v>
      </c>
      <c r="B720" t="s">
        <v>47</v>
      </c>
      <c r="C720" t="s">
        <v>48</v>
      </c>
      <c r="D720" t="s">
        <v>1272</v>
      </c>
      <c r="E720" t="s">
        <v>1273</v>
      </c>
      <c r="F720" t="s">
        <v>215</v>
      </c>
      <c r="G720" t="s">
        <v>216</v>
      </c>
      <c r="H720" s="1">
        <v>45884</v>
      </c>
      <c r="I720">
        <v>12</v>
      </c>
      <c r="J720">
        <v>176.7</v>
      </c>
      <c r="K720">
        <v>2120.4</v>
      </c>
      <c r="L720">
        <v>0.1</v>
      </c>
      <c r="M720">
        <v>0.02</v>
      </c>
    </row>
    <row r="721" spans="1:13">
      <c r="A721" t="s">
        <v>1274</v>
      </c>
      <c r="B721" t="s">
        <v>110</v>
      </c>
      <c r="C721" t="s">
        <v>111</v>
      </c>
      <c r="D721" t="s">
        <v>256</v>
      </c>
      <c r="E721" t="s">
        <v>257</v>
      </c>
      <c r="F721" t="s">
        <v>100</v>
      </c>
      <c r="G721" t="s">
        <v>101</v>
      </c>
      <c r="H721" s="1">
        <v>45874</v>
      </c>
      <c r="I721">
        <v>17</v>
      </c>
      <c r="J721">
        <v>181.7</v>
      </c>
      <c r="K721">
        <v>3088.9</v>
      </c>
      <c r="L721">
        <v>0.1</v>
      </c>
      <c r="M721">
        <v>0.02</v>
      </c>
    </row>
    <row r="722" spans="1:13">
      <c r="A722" t="s">
        <v>1275</v>
      </c>
      <c r="B722" t="s">
        <v>159</v>
      </c>
      <c r="C722" t="s">
        <v>160</v>
      </c>
      <c r="D722" t="s">
        <v>742</v>
      </c>
      <c r="E722" t="s">
        <v>743</v>
      </c>
      <c r="F722" t="s">
        <v>240</v>
      </c>
      <c r="G722" t="s">
        <v>241</v>
      </c>
      <c r="H722" s="1">
        <v>45888</v>
      </c>
      <c r="I722">
        <v>19</v>
      </c>
      <c r="J722">
        <v>130.94</v>
      </c>
      <c r="K722">
        <v>2487.86</v>
      </c>
      <c r="L722">
        <v>0.05</v>
      </c>
      <c r="M722">
        <v>0.02</v>
      </c>
    </row>
    <row r="723" spans="1:13">
      <c r="A723" t="s">
        <v>1276</v>
      </c>
      <c r="B723" t="s">
        <v>14</v>
      </c>
      <c r="C723" t="s">
        <v>15</v>
      </c>
      <c r="D723" t="s">
        <v>221</v>
      </c>
      <c r="E723" t="s">
        <v>222</v>
      </c>
      <c r="F723" t="s">
        <v>191</v>
      </c>
      <c r="G723" t="s">
        <v>192</v>
      </c>
      <c r="H723" s="1">
        <v>45877</v>
      </c>
      <c r="I723">
        <v>5</v>
      </c>
      <c r="J723">
        <v>144.35</v>
      </c>
      <c r="K723">
        <v>721.75</v>
      </c>
      <c r="L723">
        <v>0.1</v>
      </c>
      <c r="M723">
        <v>0.02</v>
      </c>
    </row>
    <row r="724" spans="1:13">
      <c r="A724" t="s">
        <v>1277</v>
      </c>
      <c r="B724" t="s">
        <v>187</v>
      </c>
      <c r="C724" t="s">
        <v>188</v>
      </c>
      <c r="D724" t="s">
        <v>248</v>
      </c>
      <c r="E724" t="s">
        <v>249</v>
      </c>
      <c r="F724" t="s">
        <v>234</v>
      </c>
      <c r="G724" t="s">
        <v>235</v>
      </c>
      <c r="H724" s="1">
        <v>45892</v>
      </c>
      <c r="I724">
        <v>13</v>
      </c>
      <c r="J724">
        <v>37.18</v>
      </c>
      <c r="K724">
        <v>483.34</v>
      </c>
      <c r="L724">
        <v>0</v>
      </c>
      <c r="M724">
        <v>0.02</v>
      </c>
    </row>
    <row r="725" spans="1:13">
      <c r="A725" t="s">
        <v>1278</v>
      </c>
      <c r="B725" t="s">
        <v>35</v>
      </c>
      <c r="C725" t="s">
        <v>36</v>
      </c>
      <c r="D725" t="s">
        <v>112</v>
      </c>
      <c r="E725" t="s">
        <v>113</v>
      </c>
      <c r="F725" t="s">
        <v>85</v>
      </c>
      <c r="G725" t="s">
        <v>86</v>
      </c>
      <c r="H725" s="1">
        <v>45878</v>
      </c>
      <c r="I725">
        <v>15</v>
      </c>
      <c r="J725">
        <v>72.040000000000006</v>
      </c>
      <c r="K725">
        <v>1080.5999999999999</v>
      </c>
      <c r="L725">
        <v>0.05</v>
      </c>
      <c r="M725">
        <v>0.02</v>
      </c>
    </row>
    <row r="726" spans="1:13">
      <c r="A726" t="s">
        <v>1279</v>
      </c>
      <c r="B726" t="s">
        <v>117</v>
      </c>
      <c r="C726" t="s">
        <v>118</v>
      </c>
      <c r="D726" t="s">
        <v>645</v>
      </c>
      <c r="E726" t="s">
        <v>646</v>
      </c>
      <c r="F726" t="s">
        <v>32</v>
      </c>
      <c r="G726" t="s">
        <v>33</v>
      </c>
      <c r="H726" s="1">
        <v>45894</v>
      </c>
      <c r="I726">
        <v>5</v>
      </c>
      <c r="J726">
        <v>88.32</v>
      </c>
      <c r="K726">
        <v>441.6</v>
      </c>
      <c r="L726">
        <v>0</v>
      </c>
      <c r="M726">
        <v>0.02</v>
      </c>
    </row>
    <row r="727" spans="1:13">
      <c r="A727" t="s">
        <v>1280</v>
      </c>
      <c r="B727" t="s">
        <v>93</v>
      </c>
      <c r="C727" t="s">
        <v>94</v>
      </c>
      <c r="D727" t="s">
        <v>95</v>
      </c>
      <c r="E727" t="s">
        <v>96</v>
      </c>
      <c r="F727" t="s">
        <v>71</v>
      </c>
      <c r="G727" t="s">
        <v>72</v>
      </c>
      <c r="H727" s="1">
        <v>45875</v>
      </c>
      <c r="I727">
        <v>4</v>
      </c>
      <c r="J727">
        <v>123.65</v>
      </c>
      <c r="K727">
        <v>494.6</v>
      </c>
      <c r="L727">
        <v>0.05</v>
      </c>
      <c r="M727">
        <v>0.02</v>
      </c>
    </row>
    <row r="728" spans="1:13">
      <c r="A728" t="s">
        <v>1281</v>
      </c>
      <c r="B728" t="s">
        <v>306</v>
      </c>
      <c r="C728" t="s">
        <v>307</v>
      </c>
      <c r="D728" t="s">
        <v>227</v>
      </c>
      <c r="E728" t="s">
        <v>228</v>
      </c>
      <c r="F728" t="s">
        <v>293</v>
      </c>
      <c r="G728" t="s">
        <v>294</v>
      </c>
      <c r="H728" s="1">
        <v>45887</v>
      </c>
      <c r="I728">
        <v>4</v>
      </c>
      <c r="J728">
        <v>114.99</v>
      </c>
      <c r="K728">
        <v>459.96</v>
      </c>
      <c r="L728">
        <v>0.05</v>
      </c>
      <c r="M728">
        <v>0.02</v>
      </c>
    </row>
    <row r="729" spans="1:13">
      <c r="A729" t="s">
        <v>1282</v>
      </c>
      <c r="B729" t="s">
        <v>103</v>
      </c>
      <c r="C729" t="s">
        <v>104</v>
      </c>
      <c r="D729" t="s">
        <v>388</v>
      </c>
      <c r="E729" t="s">
        <v>389</v>
      </c>
      <c r="F729" t="s">
        <v>59</v>
      </c>
      <c r="G729" t="s">
        <v>60</v>
      </c>
      <c r="H729" s="1">
        <v>45884</v>
      </c>
      <c r="I729">
        <v>10</v>
      </c>
      <c r="J729">
        <v>71.86</v>
      </c>
      <c r="K729">
        <v>718.6</v>
      </c>
      <c r="L729">
        <v>0.05</v>
      </c>
      <c r="M729">
        <v>0.02</v>
      </c>
    </row>
    <row r="730" spans="1:13">
      <c r="A730" t="s">
        <v>1283</v>
      </c>
      <c r="B730" t="s">
        <v>230</v>
      </c>
      <c r="C730" t="s">
        <v>231</v>
      </c>
      <c r="D730" t="s">
        <v>686</v>
      </c>
      <c r="E730" t="s">
        <v>687</v>
      </c>
      <c r="F730" t="s">
        <v>71</v>
      </c>
      <c r="G730" t="s">
        <v>72</v>
      </c>
      <c r="H730" s="1">
        <v>45895</v>
      </c>
      <c r="I730">
        <v>6</v>
      </c>
      <c r="J730">
        <v>123.65</v>
      </c>
      <c r="K730">
        <v>741.9</v>
      </c>
      <c r="L730">
        <v>0.05</v>
      </c>
      <c r="M730">
        <v>0.02</v>
      </c>
    </row>
    <row r="731" spans="1:13">
      <c r="A731" t="s">
        <v>1284</v>
      </c>
      <c r="B731" t="s">
        <v>208</v>
      </c>
      <c r="C731" t="s">
        <v>209</v>
      </c>
      <c r="D731" t="s">
        <v>532</v>
      </c>
      <c r="E731" t="s">
        <v>533</v>
      </c>
      <c r="F731" t="s">
        <v>90</v>
      </c>
      <c r="G731" t="s">
        <v>91</v>
      </c>
      <c r="H731" s="1">
        <v>45889</v>
      </c>
      <c r="I731">
        <v>23</v>
      </c>
      <c r="J731">
        <v>50.51</v>
      </c>
      <c r="K731">
        <v>1161.73</v>
      </c>
      <c r="L731">
        <v>0</v>
      </c>
      <c r="M731">
        <v>0.02</v>
      </c>
    </row>
    <row r="732" spans="1:13">
      <c r="A732" t="s">
        <v>1285</v>
      </c>
      <c r="B732" t="s">
        <v>14</v>
      </c>
      <c r="C732" t="s">
        <v>15</v>
      </c>
      <c r="D732" t="s">
        <v>287</v>
      </c>
      <c r="E732" t="s">
        <v>288</v>
      </c>
      <c r="F732" t="s">
        <v>90</v>
      </c>
      <c r="G732" t="s">
        <v>91</v>
      </c>
      <c r="H732" s="1">
        <v>45874</v>
      </c>
      <c r="I732">
        <v>11</v>
      </c>
      <c r="J732">
        <v>50.51</v>
      </c>
      <c r="K732">
        <v>555.61</v>
      </c>
      <c r="L732">
        <v>0</v>
      </c>
      <c r="M732">
        <v>0.02</v>
      </c>
    </row>
    <row r="733" spans="1:13">
      <c r="A733" t="s">
        <v>1286</v>
      </c>
      <c r="B733" t="s">
        <v>423</v>
      </c>
      <c r="C733" t="s">
        <v>424</v>
      </c>
      <c r="D733" t="s">
        <v>579</v>
      </c>
      <c r="E733" t="s">
        <v>580</v>
      </c>
      <c r="F733" t="s">
        <v>18</v>
      </c>
      <c r="G733" t="s">
        <v>19</v>
      </c>
      <c r="H733" s="1">
        <v>45882</v>
      </c>
      <c r="I733">
        <v>12</v>
      </c>
      <c r="J733">
        <v>52.65</v>
      </c>
      <c r="K733">
        <v>631.79999999999995</v>
      </c>
      <c r="L733">
        <v>0.05</v>
      </c>
      <c r="M733">
        <v>0.02</v>
      </c>
    </row>
    <row r="734" spans="1:13">
      <c r="A734" t="s">
        <v>1287</v>
      </c>
      <c r="B734" t="s">
        <v>414</v>
      </c>
      <c r="C734" t="s">
        <v>415</v>
      </c>
      <c r="D734" t="s">
        <v>881</v>
      </c>
      <c r="E734" t="s">
        <v>882</v>
      </c>
      <c r="F734" t="s">
        <v>191</v>
      </c>
      <c r="G734" t="s">
        <v>192</v>
      </c>
      <c r="H734" s="1">
        <v>45896</v>
      </c>
      <c r="I734">
        <v>9</v>
      </c>
      <c r="J734">
        <v>144.35</v>
      </c>
      <c r="K734">
        <v>1299.1500000000001</v>
      </c>
      <c r="L734">
        <v>0.1</v>
      </c>
      <c r="M734">
        <v>0.02</v>
      </c>
    </row>
    <row r="735" spans="1:13">
      <c r="A735" t="s">
        <v>1288</v>
      </c>
      <c r="B735" t="s">
        <v>182</v>
      </c>
      <c r="C735" t="s">
        <v>183</v>
      </c>
      <c r="D735" t="s">
        <v>814</v>
      </c>
      <c r="E735" t="s">
        <v>815</v>
      </c>
      <c r="F735" t="s">
        <v>32</v>
      </c>
      <c r="G735" t="s">
        <v>33</v>
      </c>
      <c r="H735" s="1">
        <v>45887</v>
      </c>
      <c r="I735">
        <v>15</v>
      </c>
      <c r="J735">
        <v>88.32</v>
      </c>
      <c r="K735">
        <v>1324.8</v>
      </c>
      <c r="L735">
        <v>0</v>
      </c>
      <c r="M735">
        <v>0.02</v>
      </c>
    </row>
    <row r="736" spans="1:13">
      <c r="A736" t="s">
        <v>1289</v>
      </c>
      <c r="B736" t="s">
        <v>110</v>
      </c>
      <c r="C736" t="s">
        <v>111</v>
      </c>
      <c r="D736" t="s">
        <v>44</v>
      </c>
      <c r="E736" t="s">
        <v>45</v>
      </c>
      <c r="F736" t="s">
        <v>18</v>
      </c>
      <c r="G736" t="s">
        <v>19</v>
      </c>
      <c r="H736" s="1">
        <v>45873</v>
      </c>
      <c r="I736">
        <v>15</v>
      </c>
      <c r="J736">
        <v>52.65</v>
      </c>
      <c r="K736">
        <v>789.75</v>
      </c>
      <c r="L736">
        <v>0.05</v>
      </c>
      <c r="M736">
        <v>0.02</v>
      </c>
    </row>
    <row r="737" spans="1:13">
      <c r="A737" t="s">
        <v>1290</v>
      </c>
      <c r="B737" t="s">
        <v>246</v>
      </c>
      <c r="C737" t="s">
        <v>247</v>
      </c>
      <c r="D737" t="s">
        <v>467</v>
      </c>
      <c r="E737" t="s">
        <v>468</v>
      </c>
      <c r="F737" t="s">
        <v>78</v>
      </c>
      <c r="G737" t="s">
        <v>79</v>
      </c>
      <c r="H737" s="1">
        <v>45871</v>
      </c>
      <c r="I737">
        <v>1</v>
      </c>
      <c r="J737">
        <v>139.22</v>
      </c>
      <c r="K737">
        <v>139.22</v>
      </c>
      <c r="L737">
        <v>0.05</v>
      </c>
      <c r="M737">
        <v>0.02</v>
      </c>
    </row>
    <row r="738" spans="1:13">
      <c r="A738" t="s">
        <v>1291</v>
      </c>
      <c r="B738" t="s">
        <v>35</v>
      </c>
      <c r="C738" t="s">
        <v>36</v>
      </c>
      <c r="D738" t="s">
        <v>739</v>
      </c>
      <c r="E738" t="s">
        <v>740</v>
      </c>
      <c r="F738" t="s">
        <v>275</v>
      </c>
      <c r="G738" t="s">
        <v>276</v>
      </c>
      <c r="H738" s="1">
        <v>45876</v>
      </c>
      <c r="I738">
        <v>5</v>
      </c>
      <c r="J738">
        <v>44.71</v>
      </c>
      <c r="K738">
        <v>223.55</v>
      </c>
      <c r="L738">
        <v>0</v>
      </c>
      <c r="M738">
        <v>0.02</v>
      </c>
    </row>
    <row r="739" spans="1:13">
      <c r="A739" t="s">
        <v>1292</v>
      </c>
      <c r="B739" t="s">
        <v>35</v>
      </c>
      <c r="C739" t="s">
        <v>36</v>
      </c>
      <c r="D739" t="s">
        <v>615</v>
      </c>
      <c r="E739" t="s">
        <v>616</v>
      </c>
      <c r="F739" t="s">
        <v>240</v>
      </c>
      <c r="G739" t="s">
        <v>241</v>
      </c>
      <c r="H739" s="1">
        <v>45900</v>
      </c>
      <c r="I739">
        <v>21</v>
      </c>
      <c r="J739">
        <v>130.94</v>
      </c>
      <c r="K739">
        <v>2749.74</v>
      </c>
      <c r="L739">
        <v>0.05</v>
      </c>
      <c r="M739">
        <v>0.02</v>
      </c>
    </row>
    <row r="740" spans="1:13">
      <c r="A740" t="s">
        <v>1293</v>
      </c>
      <c r="B740" t="s">
        <v>159</v>
      </c>
      <c r="C740" t="s">
        <v>160</v>
      </c>
      <c r="D740" t="s">
        <v>256</v>
      </c>
      <c r="E740" t="s">
        <v>257</v>
      </c>
      <c r="F740" t="s">
        <v>100</v>
      </c>
      <c r="G740" t="s">
        <v>101</v>
      </c>
      <c r="H740" s="1">
        <v>45899</v>
      </c>
      <c r="I740">
        <v>9</v>
      </c>
      <c r="J740">
        <v>181.7</v>
      </c>
      <c r="K740">
        <v>1635.3</v>
      </c>
      <c r="L740">
        <v>0.1</v>
      </c>
      <c r="M740">
        <v>0.02</v>
      </c>
    </row>
    <row r="741" spans="1:13">
      <c r="A741" t="s">
        <v>1294</v>
      </c>
      <c r="B741" t="s">
        <v>35</v>
      </c>
      <c r="C741" t="s">
        <v>36</v>
      </c>
      <c r="D741" t="s">
        <v>645</v>
      </c>
      <c r="E741" t="s">
        <v>646</v>
      </c>
      <c r="F741" t="s">
        <v>139</v>
      </c>
      <c r="G741" t="s">
        <v>140</v>
      </c>
      <c r="H741" s="1">
        <v>45876</v>
      </c>
      <c r="I741">
        <v>3</v>
      </c>
      <c r="J741">
        <v>113.94</v>
      </c>
      <c r="K741">
        <v>341.82</v>
      </c>
      <c r="L741">
        <v>0.05</v>
      </c>
      <c r="M741">
        <v>0.02</v>
      </c>
    </row>
    <row r="742" spans="1:13">
      <c r="A742" t="s">
        <v>1295</v>
      </c>
      <c r="B742" t="s">
        <v>67</v>
      </c>
      <c r="C742" t="s">
        <v>68</v>
      </c>
      <c r="D742" t="s">
        <v>818</v>
      </c>
      <c r="E742" t="s">
        <v>819</v>
      </c>
      <c r="F742" t="s">
        <v>25</v>
      </c>
      <c r="G742" t="s">
        <v>26</v>
      </c>
      <c r="H742" s="1">
        <v>45872</v>
      </c>
      <c r="I742">
        <v>5</v>
      </c>
      <c r="J742">
        <v>120.83</v>
      </c>
      <c r="K742">
        <v>604.15</v>
      </c>
      <c r="L742">
        <v>0.1</v>
      </c>
      <c r="M742">
        <v>0.02</v>
      </c>
    </row>
    <row r="743" spans="1:13">
      <c r="A743" t="s">
        <v>1296</v>
      </c>
      <c r="B743" t="s">
        <v>67</v>
      </c>
      <c r="C743" t="s">
        <v>68</v>
      </c>
      <c r="D743" t="s">
        <v>482</v>
      </c>
      <c r="E743" t="s">
        <v>483</v>
      </c>
      <c r="F743" t="s">
        <v>90</v>
      </c>
      <c r="G743" t="s">
        <v>91</v>
      </c>
      <c r="H743" s="1">
        <v>45873</v>
      </c>
      <c r="I743">
        <v>11</v>
      </c>
      <c r="J743">
        <v>50.51</v>
      </c>
      <c r="K743">
        <v>555.61</v>
      </c>
      <c r="L743">
        <v>0</v>
      </c>
      <c r="M743">
        <v>0.02</v>
      </c>
    </row>
    <row r="744" spans="1:13">
      <c r="A744" t="s">
        <v>1297</v>
      </c>
      <c r="B744" t="s">
        <v>14</v>
      </c>
      <c r="C744" t="s">
        <v>15</v>
      </c>
      <c r="D744" t="s">
        <v>142</v>
      </c>
      <c r="E744" t="s">
        <v>143</v>
      </c>
      <c r="F744" t="s">
        <v>196</v>
      </c>
      <c r="G744" t="s">
        <v>197</v>
      </c>
      <c r="H744" s="1">
        <v>45883</v>
      </c>
      <c r="I744">
        <v>19</v>
      </c>
      <c r="J744">
        <v>77.5</v>
      </c>
      <c r="K744">
        <v>1472.5</v>
      </c>
      <c r="L744">
        <v>0.05</v>
      </c>
      <c r="M744">
        <v>0.02</v>
      </c>
    </row>
    <row r="745" spans="1:13">
      <c r="A745" t="s">
        <v>1298</v>
      </c>
      <c r="B745" t="s">
        <v>35</v>
      </c>
      <c r="C745" t="s">
        <v>36</v>
      </c>
      <c r="D745" t="s">
        <v>127</v>
      </c>
      <c r="E745" t="s">
        <v>128</v>
      </c>
      <c r="F745" t="s">
        <v>240</v>
      </c>
      <c r="G745" t="s">
        <v>241</v>
      </c>
      <c r="H745" s="1">
        <v>45882</v>
      </c>
      <c r="I745">
        <v>1</v>
      </c>
      <c r="J745">
        <v>130.94</v>
      </c>
      <c r="K745">
        <v>130.94</v>
      </c>
      <c r="L745">
        <v>0.05</v>
      </c>
      <c r="M745">
        <v>0.02</v>
      </c>
    </row>
    <row r="746" spans="1:13">
      <c r="A746" t="s">
        <v>1299</v>
      </c>
      <c r="B746" t="s">
        <v>208</v>
      </c>
      <c r="C746" t="s">
        <v>209</v>
      </c>
      <c r="D746" t="s">
        <v>329</v>
      </c>
      <c r="E746" t="s">
        <v>330</v>
      </c>
      <c r="F746" t="s">
        <v>129</v>
      </c>
      <c r="G746" t="s">
        <v>130</v>
      </c>
      <c r="H746" s="1">
        <v>45899</v>
      </c>
      <c r="I746">
        <v>7</v>
      </c>
      <c r="J746">
        <v>92.19</v>
      </c>
      <c r="K746">
        <v>645.33000000000004</v>
      </c>
      <c r="L746">
        <v>0.05</v>
      </c>
      <c r="M746">
        <v>0.02</v>
      </c>
    </row>
    <row r="747" spans="1:13">
      <c r="A747" t="s">
        <v>1300</v>
      </c>
      <c r="B747" t="s">
        <v>182</v>
      </c>
      <c r="C747" t="s">
        <v>183</v>
      </c>
      <c r="D747" t="s">
        <v>251</v>
      </c>
      <c r="E747" t="s">
        <v>252</v>
      </c>
      <c r="F747" t="s">
        <v>18</v>
      </c>
      <c r="G747" t="s">
        <v>19</v>
      </c>
      <c r="H747" s="1">
        <v>45871</v>
      </c>
      <c r="I747">
        <v>5</v>
      </c>
      <c r="J747">
        <v>52.65</v>
      </c>
      <c r="K747">
        <v>263.25</v>
      </c>
      <c r="L747">
        <v>0.05</v>
      </c>
      <c r="M747">
        <v>0.02</v>
      </c>
    </row>
    <row r="748" spans="1:13">
      <c r="A748" t="s">
        <v>1301</v>
      </c>
      <c r="B748" t="s">
        <v>28</v>
      </c>
      <c r="C748" t="s">
        <v>29</v>
      </c>
      <c r="D748" t="s">
        <v>652</v>
      </c>
      <c r="E748" t="s">
        <v>653</v>
      </c>
      <c r="F748" t="s">
        <v>166</v>
      </c>
      <c r="G748" t="s">
        <v>167</v>
      </c>
      <c r="H748" s="1">
        <v>45879</v>
      </c>
      <c r="I748">
        <v>21</v>
      </c>
      <c r="J748">
        <v>176.86</v>
      </c>
      <c r="K748">
        <v>3714.06</v>
      </c>
      <c r="L748">
        <v>0.1</v>
      </c>
      <c r="M748">
        <v>0.02</v>
      </c>
    </row>
    <row r="749" spans="1:13">
      <c r="A749" t="s">
        <v>1302</v>
      </c>
      <c r="B749" t="s">
        <v>55</v>
      </c>
      <c r="C749" t="s">
        <v>56</v>
      </c>
      <c r="D749" t="s">
        <v>1035</v>
      </c>
      <c r="E749" t="s">
        <v>1036</v>
      </c>
      <c r="F749" t="s">
        <v>39</v>
      </c>
      <c r="G749" t="s">
        <v>40</v>
      </c>
      <c r="H749" s="1">
        <v>45871</v>
      </c>
      <c r="I749">
        <v>16</v>
      </c>
      <c r="J749">
        <v>87.21</v>
      </c>
      <c r="K749">
        <v>1395.36</v>
      </c>
      <c r="L749">
        <v>0</v>
      </c>
      <c r="M749">
        <v>0.02</v>
      </c>
    </row>
    <row r="750" spans="1:13">
      <c r="A750" t="s">
        <v>1303</v>
      </c>
      <c r="B750" t="s">
        <v>423</v>
      </c>
      <c r="C750" t="s">
        <v>424</v>
      </c>
      <c r="D750" t="s">
        <v>1144</v>
      </c>
      <c r="E750" t="s">
        <v>1145</v>
      </c>
      <c r="F750" t="s">
        <v>240</v>
      </c>
      <c r="G750" t="s">
        <v>241</v>
      </c>
      <c r="H750" s="1">
        <v>45876</v>
      </c>
      <c r="I750">
        <v>14</v>
      </c>
      <c r="J750">
        <v>130.94</v>
      </c>
      <c r="K750">
        <v>1833.16</v>
      </c>
      <c r="L750">
        <v>0.05</v>
      </c>
      <c r="M750">
        <v>0.02</v>
      </c>
    </row>
    <row r="751" spans="1:13">
      <c r="A751" t="s">
        <v>1304</v>
      </c>
      <c r="B751" t="s">
        <v>159</v>
      </c>
      <c r="C751" t="s">
        <v>160</v>
      </c>
      <c r="D751" t="s">
        <v>404</v>
      </c>
      <c r="E751" t="s">
        <v>405</v>
      </c>
      <c r="F751" t="s">
        <v>114</v>
      </c>
      <c r="G751" t="s">
        <v>115</v>
      </c>
      <c r="H751" s="1">
        <v>45895</v>
      </c>
      <c r="I751">
        <v>21</v>
      </c>
      <c r="J751">
        <v>91.13</v>
      </c>
      <c r="K751">
        <v>1913.73</v>
      </c>
      <c r="L751">
        <v>0.1</v>
      </c>
      <c r="M751">
        <v>0.02</v>
      </c>
    </row>
    <row r="752" spans="1:13">
      <c r="A752" t="s">
        <v>1305</v>
      </c>
      <c r="B752" t="s">
        <v>259</v>
      </c>
      <c r="C752" t="s">
        <v>260</v>
      </c>
      <c r="D752" t="s">
        <v>467</v>
      </c>
      <c r="E752" t="s">
        <v>468</v>
      </c>
      <c r="F752" t="s">
        <v>139</v>
      </c>
      <c r="G752" t="s">
        <v>140</v>
      </c>
      <c r="H752" s="1">
        <v>45895</v>
      </c>
      <c r="I752">
        <v>13</v>
      </c>
      <c r="J752">
        <v>113.94</v>
      </c>
      <c r="K752">
        <v>1481.22</v>
      </c>
      <c r="L752">
        <v>0.05</v>
      </c>
      <c r="M752">
        <v>0.02</v>
      </c>
    </row>
    <row r="753" spans="1:13">
      <c r="A753" t="s">
        <v>1306</v>
      </c>
      <c r="B753" t="s">
        <v>62</v>
      </c>
      <c r="C753" t="s">
        <v>63</v>
      </c>
      <c r="D753" t="s">
        <v>1030</v>
      </c>
      <c r="E753" t="s">
        <v>1031</v>
      </c>
      <c r="F753" t="s">
        <v>25</v>
      </c>
      <c r="G753" t="s">
        <v>26</v>
      </c>
      <c r="H753" s="1">
        <v>45881</v>
      </c>
      <c r="I753">
        <v>16</v>
      </c>
      <c r="J753">
        <v>120.83</v>
      </c>
      <c r="K753">
        <v>1933.28</v>
      </c>
      <c r="L753">
        <v>0.1</v>
      </c>
      <c r="M753">
        <v>0.02</v>
      </c>
    </row>
    <row r="754" spans="1:13">
      <c r="A754" t="s">
        <v>1307</v>
      </c>
      <c r="B754" t="s">
        <v>42</v>
      </c>
      <c r="C754" t="s">
        <v>43</v>
      </c>
      <c r="D754" t="s">
        <v>675</v>
      </c>
      <c r="E754" t="s">
        <v>676</v>
      </c>
      <c r="F754" t="s">
        <v>396</v>
      </c>
      <c r="G754" t="s">
        <v>397</v>
      </c>
      <c r="H754" s="1">
        <v>45878</v>
      </c>
      <c r="I754">
        <v>13</v>
      </c>
      <c r="J754">
        <v>194.87</v>
      </c>
      <c r="K754">
        <v>2533.31</v>
      </c>
      <c r="L754">
        <v>0.1</v>
      </c>
      <c r="M754">
        <v>0.02</v>
      </c>
    </row>
    <row r="755" spans="1:13">
      <c r="A755" t="s">
        <v>1308</v>
      </c>
      <c r="B755" t="s">
        <v>182</v>
      </c>
      <c r="C755" t="s">
        <v>183</v>
      </c>
      <c r="D755" t="s">
        <v>1309</v>
      </c>
      <c r="E755" t="s">
        <v>1310</v>
      </c>
      <c r="F755" t="s">
        <v>293</v>
      </c>
      <c r="G755" t="s">
        <v>294</v>
      </c>
      <c r="H755" s="1">
        <v>45870</v>
      </c>
      <c r="I755">
        <v>8</v>
      </c>
      <c r="J755">
        <v>114.99</v>
      </c>
      <c r="K755">
        <v>919.92</v>
      </c>
      <c r="L755">
        <v>0.05</v>
      </c>
      <c r="M755">
        <v>0.02</v>
      </c>
    </row>
    <row r="756" spans="1:13">
      <c r="A756" t="s">
        <v>1311</v>
      </c>
      <c r="B756" t="s">
        <v>67</v>
      </c>
      <c r="C756" t="s">
        <v>68</v>
      </c>
      <c r="D756" t="s">
        <v>1312</v>
      </c>
      <c r="E756" t="s">
        <v>1313</v>
      </c>
      <c r="F756" t="s">
        <v>174</v>
      </c>
      <c r="G756" t="s">
        <v>175</v>
      </c>
      <c r="H756" s="1">
        <v>45895</v>
      </c>
      <c r="I756">
        <v>2</v>
      </c>
      <c r="J756">
        <v>183.4</v>
      </c>
      <c r="K756">
        <v>366.8</v>
      </c>
      <c r="L756">
        <v>0.1</v>
      </c>
      <c r="M756">
        <v>0.02</v>
      </c>
    </row>
    <row r="757" spans="1:13">
      <c r="A757" t="s">
        <v>1314</v>
      </c>
      <c r="B757" t="s">
        <v>55</v>
      </c>
      <c r="C757" t="s">
        <v>56</v>
      </c>
      <c r="D757" t="s">
        <v>825</v>
      </c>
      <c r="E757" t="s">
        <v>826</v>
      </c>
      <c r="F757" t="s">
        <v>85</v>
      </c>
      <c r="G757" t="s">
        <v>86</v>
      </c>
      <c r="H757" s="1">
        <v>45877</v>
      </c>
      <c r="I757">
        <v>19</v>
      </c>
      <c r="J757">
        <v>72.040000000000006</v>
      </c>
      <c r="K757">
        <v>1368.76</v>
      </c>
      <c r="L757">
        <v>0.05</v>
      </c>
      <c r="M757">
        <v>0.02</v>
      </c>
    </row>
    <row r="758" spans="1:13">
      <c r="A758" t="s">
        <v>1315</v>
      </c>
      <c r="B758" t="s">
        <v>182</v>
      </c>
      <c r="C758" t="s">
        <v>183</v>
      </c>
      <c r="D758" t="s">
        <v>444</v>
      </c>
      <c r="E758" t="s">
        <v>445</v>
      </c>
      <c r="F758" t="s">
        <v>18</v>
      </c>
      <c r="G758" t="s">
        <v>19</v>
      </c>
      <c r="H758" s="1">
        <v>45878</v>
      </c>
      <c r="I758">
        <v>8</v>
      </c>
      <c r="J758">
        <v>52.65</v>
      </c>
      <c r="K758">
        <v>421.2</v>
      </c>
      <c r="L758">
        <v>0.05</v>
      </c>
      <c r="M758">
        <v>0.02</v>
      </c>
    </row>
    <row r="759" spans="1:13">
      <c r="A759" t="s">
        <v>1316</v>
      </c>
      <c r="B759" t="s">
        <v>259</v>
      </c>
      <c r="C759" t="s">
        <v>260</v>
      </c>
      <c r="D759" t="s">
        <v>714</v>
      </c>
      <c r="E759" t="s">
        <v>715</v>
      </c>
      <c r="F759" t="s">
        <v>174</v>
      </c>
      <c r="G759" t="s">
        <v>175</v>
      </c>
      <c r="H759" s="1">
        <v>45871</v>
      </c>
      <c r="I759">
        <v>24</v>
      </c>
      <c r="J759">
        <v>183.4</v>
      </c>
      <c r="K759">
        <v>4401.6000000000004</v>
      </c>
      <c r="L759">
        <v>0.1</v>
      </c>
      <c r="M759">
        <v>0.02</v>
      </c>
    </row>
    <row r="760" spans="1:13">
      <c r="A760" t="s">
        <v>1317</v>
      </c>
      <c r="B760" t="s">
        <v>93</v>
      </c>
      <c r="C760" t="s">
        <v>94</v>
      </c>
      <c r="D760" t="s">
        <v>267</v>
      </c>
      <c r="E760" t="s">
        <v>268</v>
      </c>
      <c r="F760" t="s">
        <v>100</v>
      </c>
      <c r="G760" t="s">
        <v>101</v>
      </c>
      <c r="H760" s="1">
        <v>45881</v>
      </c>
      <c r="I760">
        <v>13</v>
      </c>
      <c r="J760">
        <v>181.7</v>
      </c>
      <c r="K760">
        <v>2362.1</v>
      </c>
      <c r="L760">
        <v>0.1</v>
      </c>
      <c r="M760">
        <v>0.02</v>
      </c>
    </row>
    <row r="761" spans="1:13">
      <c r="A761" t="s">
        <v>1318</v>
      </c>
      <c r="B761" t="s">
        <v>42</v>
      </c>
      <c r="C761" t="s">
        <v>43</v>
      </c>
      <c r="D761" t="s">
        <v>369</v>
      </c>
      <c r="E761" t="s">
        <v>370</v>
      </c>
      <c r="F761" t="s">
        <v>275</v>
      </c>
      <c r="G761" t="s">
        <v>276</v>
      </c>
      <c r="H761" s="1">
        <v>45875</v>
      </c>
      <c r="I761">
        <v>6</v>
      </c>
      <c r="J761">
        <v>44.71</v>
      </c>
      <c r="K761">
        <v>268.26</v>
      </c>
      <c r="L761">
        <v>0</v>
      </c>
      <c r="M761">
        <v>0.02</v>
      </c>
    </row>
    <row r="762" spans="1:13">
      <c r="A762" t="s">
        <v>1319</v>
      </c>
      <c r="B762" t="s">
        <v>117</v>
      </c>
      <c r="C762" t="s">
        <v>118</v>
      </c>
      <c r="D762" t="s">
        <v>1153</v>
      </c>
      <c r="E762" t="s">
        <v>1154</v>
      </c>
      <c r="F762" t="s">
        <v>293</v>
      </c>
      <c r="G762" t="s">
        <v>294</v>
      </c>
      <c r="H762" s="1">
        <v>45892</v>
      </c>
      <c r="I762">
        <v>24</v>
      </c>
      <c r="J762">
        <v>114.99</v>
      </c>
      <c r="K762">
        <v>2759.76</v>
      </c>
      <c r="L762">
        <v>0.05</v>
      </c>
      <c r="M762">
        <v>0.02</v>
      </c>
    </row>
    <row r="763" spans="1:13">
      <c r="A763" t="s">
        <v>1320</v>
      </c>
      <c r="B763" t="s">
        <v>103</v>
      </c>
      <c r="C763" t="s">
        <v>104</v>
      </c>
      <c r="D763" t="s">
        <v>1153</v>
      </c>
      <c r="E763" t="s">
        <v>1154</v>
      </c>
      <c r="F763" t="s">
        <v>139</v>
      </c>
      <c r="G763" t="s">
        <v>140</v>
      </c>
      <c r="H763" s="1">
        <v>45881</v>
      </c>
      <c r="I763">
        <v>23</v>
      </c>
      <c r="J763">
        <v>113.94</v>
      </c>
      <c r="K763">
        <v>2620.62</v>
      </c>
      <c r="L763">
        <v>0.05</v>
      </c>
      <c r="M763">
        <v>0.02</v>
      </c>
    </row>
    <row r="764" spans="1:13">
      <c r="A764" t="s">
        <v>1321</v>
      </c>
      <c r="B764" t="s">
        <v>135</v>
      </c>
      <c r="C764" t="s">
        <v>136</v>
      </c>
      <c r="D764" t="s">
        <v>675</v>
      </c>
      <c r="E764" t="s">
        <v>676</v>
      </c>
      <c r="F764" t="s">
        <v>78</v>
      </c>
      <c r="G764" t="s">
        <v>79</v>
      </c>
      <c r="H764" s="1">
        <v>45896</v>
      </c>
      <c r="I764">
        <v>7</v>
      </c>
      <c r="J764">
        <v>139.22</v>
      </c>
      <c r="K764">
        <v>974.54</v>
      </c>
      <c r="L764">
        <v>0.05</v>
      </c>
      <c r="M764">
        <v>0.02</v>
      </c>
    </row>
    <row r="765" spans="1:13">
      <c r="A765" t="s">
        <v>1322</v>
      </c>
      <c r="B765" t="s">
        <v>246</v>
      </c>
      <c r="C765" t="s">
        <v>247</v>
      </c>
      <c r="D765" t="s">
        <v>845</v>
      </c>
      <c r="E765" t="s">
        <v>846</v>
      </c>
      <c r="F765" t="s">
        <v>114</v>
      </c>
      <c r="G765" t="s">
        <v>115</v>
      </c>
      <c r="H765" s="1">
        <v>45885</v>
      </c>
      <c r="I765">
        <v>6</v>
      </c>
      <c r="J765">
        <v>91.13</v>
      </c>
      <c r="K765">
        <v>546.78</v>
      </c>
      <c r="L765">
        <v>0.1</v>
      </c>
      <c r="M765">
        <v>0.02</v>
      </c>
    </row>
    <row r="766" spans="1:13">
      <c r="A766" t="s">
        <v>1323</v>
      </c>
      <c r="B766" t="s">
        <v>14</v>
      </c>
      <c r="C766" t="s">
        <v>15</v>
      </c>
      <c r="D766" t="s">
        <v>618</v>
      </c>
      <c r="E766" t="s">
        <v>619</v>
      </c>
      <c r="F766" t="s">
        <v>196</v>
      </c>
      <c r="G766" t="s">
        <v>197</v>
      </c>
      <c r="H766" s="1">
        <v>45877</v>
      </c>
      <c r="I766">
        <v>20</v>
      </c>
      <c r="J766">
        <v>77.5</v>
      </c>
      <c r="K766">
        <v>1550</v>
      </c>
      <c r="L766">
        <v>0.05</v>
      </c>
      <c r="M766">
        <v>0.02</v>
      </c>
    </row>
    <row r="767" spans="1:13">
      <c r="A767" t="s">
        <v>1324</v>
      </c>
      <c r="B767" t="s">
        <v>122</v>
      </c>
      <c r="C767" t="s">
        <v>123</v>
      </c>
      <c r="D767" t="s">
        <v>1325</v>
      </c>
      <c r="E767" t="s">
        <v>1326</v>
      </c>
      <c r="F767" t="s">
        <v>25</v>
      </c>
      <c r="G767" t="s">
        <v>26</v>
      </c>
      <c r="H767" s="1">
        <v>45899</v>
      </c>
      <c r="I767">
        <v>11</v>
      </c>
      <c r="J767">
        <v>120.83</v>
      </c>
      <c r="K767">
        <v>1329.13</v>
      </c>
      <c r="L767">
        <v>0.1</v>
      </c>
      <c r="M767">
        <v>0.02</v>
      </c>
    </row>
    <row r="768" spans="1:13">
      <c r="A768" t="s">
        <v>1327</v>
      </c>
      <c r="B768" t="s">
        <v>28</v>
      </c>
      <c r="C768" t="s">
        <v>29</v>
      </c>
      <c r="D768" t="s">
        <v>791</v>
      </c>
      <c r="E768" t="s">
        <v>792</v>
      </c>
      <c r="F768" t="s">
        <v>319</v>
      </c>
      <c r="G768" t="s">
        <v>320</v>
      </c>
      <c r="H768" s="1">
        <v>45892</v>
      </c>
      <c r="I768">
        <v>11</v>
      </c>
      <c r="J768">
        <v>93.41</v>
      </c>
      <c r="K768">
        <v>1027.51</v>
      </c>
      <c r="L768">
        <v>0</v>
      </c>
      <c r="M768">
        <v>0.02</v>
      </c>
    </row>
    <row r="769" spans="1:13">
      <c r="A769" t="s">
        <v>1328</v>
      </c>
      <c r="B769" t="s">
        <v>182</v>
      </c>
      <c r="C769" t="s">
        <v>183</v>
      </c>
      <c r="D769" t="s">
        <v>23</v>
      </c>
      <c r="E769" t="s">
        <v>24</v>
      </c>
      <c r="F769" t="s">
        <v>234</v>
      </c>
      <c r="G769" t="s">
        <v>235</v>
      </c>
      <c r="H769" s="1">
        <v>45871</v>
      </c>
      <c r="I769">
        <v>11</v>
      </c>
      <c r="J769">
        <v>37.18</v>
      </c>
      <c r="K769">
        <v>408.98</v>
      </c>
      <c r="L769">
        <v>0</v>
      </c>
      <c r="M769">
        <v>0.02</v>
      </c>
    </row>
    <row r="770" spans="1:13">
      <c r="A770" t="s">
        <v>1329</v>
      </c>
      <c r="B770" t="s">
        <v>122</v>
      </c>
      <c r="C770" t="s">
        <v>123</v>
      </c>
      <c r="D770" t="s">
        <v>470</v>
      </c>
      <c r="E770" t="s">
        <v>471</v>
      </c>
      <c r="F770" t="s">
        <v>100</v>
      </c>
      <c r="G770" t="s">
        <v>101</v>
      </c>
      <c r="H770" s="1">
        <v>45894</v>
      </c>
      <c r="I770">
        <v>5</v>
      </c>
      <c r="J770">
        <v>181.7</v>
      </c>
      <c r="K770">
        <v>908.5</v>
      </c>
      <c r="L770">
        <v>0.1</v>
      </c>
      <c r="M770">
        <v>0.02</v>
      </c>
    </row>
    <row r="771" spans="1:13">
      <c r="A771" t="s">
        <v>1330</v>
      </c>
      <c r="B771" t="s">
        <v>386</v>
      </c>
      <c r="C771" t="s">
        <v>387</v>
      </c>
      <c r="D771" t="s">
        <v>482</v>
      </c>
      <c r="E771" t="s">
        <v>483</v>
      </c>
      <c r="F771" t="s">
        <v>114</v>
      </c>
      <c r="G771" t="s">
        <v>115</v>
      </c>
      <c r="H771" s="1">
        <v>45900</v>
      </c>
      <c r="I771">
        <v>12</v>
      </c>
      <c r="J771">
        <v>91.13</v>
      </c>
      <c r="K771">
        <v>1093.56</v>
      </c>
      <c r="L771">
        <v>0.1</v>
      </c>
      <c r="M771">
        <v>0.02</v>
      </c>
    </row>
    <row r="772" spans="1:13">
      <c r="A772" t="s">
        <v>1331</v>
      </c>
      <c r="B772" t="s">
        <v>423</v>
      </c>
      <c r="C772" t="s">
        <v>424</v>
      </c>
      <c r="D772" t="s">
        <v>822</v>
      </c>
      <c r="E772" t="s">
        <v>823</v>
      </c>
      <c r="F772" t="s">
        <v>179</v>
      </c>
      <c r="G772" t="s">
        <v>180</v>
      </c>
      <c r="H772" s="1">
        <v>45882</v>
      </c>
      <c r="I772">
        <v>22</v>
      </c>
      <c r="J772">
        <v>125.42</v>
      </c>
      <c r="K772">
        <v>2759.24</v>
      </c>
      <c r="L772">
        <v>0.1</v>
      </c>
      <c r="M772">
        <v>0.02</v>
      </c>
    </row>
    <row r="773" spans="1:13">
      <c r="A773" t="s">
        <v>1332</v>
      </c>
      <c r="B773" t="s">
        <v>135</v>
      </c>
      <c r="C773" t="s">
        <v>136</v>
      </c>
      <c r="D773" t="s">
        <v>444</v>
      </c>
      <c r="E773" t="s">
        <v>445</v>
      </c>
      <c r="F773" t="s">
        <v>85</v>
      </c>
      <c r="G773" t="s">
        <v>86</v>
      </c>
      <c r="H773" s="1">
        <v>45874</v>
      </c>
      <c r="I773">
        <v>11</v>
      </c>
      <c r="J773">
        <v>72.040000000000006</v>
      </c>
      <c r="K773">
        <v>792.44</v>
      </c>
      <c r="L773">
        <v>0.05</v>
      </c>
      <c r="M773">
        <v>0.02</v>
      </c>
    </row>
    <row r="774" spans="1:13">
      <c r="A774" t="s">
        <v>1333</v>
      </c>
      <c r="B774" t="s">
        <v>182</v>
      </c>
      <c r="C774" t="s">
        <v>183</v>
      </c>
      <c r="D774" t="s">
        <v>783</v>
      </c>
      <c r="E774" t="s">
        <v>784</v>
      </c>
      <c r="F774" t="s">
        <v>32</v>
      </c>
      <c r="G774" t="s">
        <v>33</v>
      </c>
      <c r="H774" s="1">
        <v>45900</v>
      </c>
      <c r="I774">
        <v>21</v>
      </c>
      <c r="J774">
        <v>88.32</v>
      </c>
      <c r="K774">
        <v>1854.72</v>
      </c>
      <c r="L774">
        <v>0</v>
      </c>
      <c r="M774">
        <v>0.02</v>
      </c>
    </row>
    <row r="775" spans="1:13">
      <c r="A775" t="s">
        <v>1334</v>
      </c>
      <c r="B775" t="s">
        <v>55</v>
      </c>
      <c r="C775" t="s">
        <v>56</v>
      </c>
      <c r="D775" t="s">
        <v>438</v>
      </c>
      <c r="E775" t="s">
        <v>439</v>
      </c>
      <c r="F775" t="s">
        <v>293</v>
      </c>
      <c r="G775" t="s">
        <v>294</v>
      </c>
      <c r="H775" s="1">
        <v>45900</v>
      </c>
      <c r="I775">
        <v>23</v>
      </c>
      <c r="J775">
        <v>114.99</v>
      </c>
      <c r="K775">
        <v>2644.77</v>
      </c>
      <c r="L775">
        <v>0.05</v>
      </c>
      <c r="M775">
        <v>0.02</v>
      </c>
    </row>
    <row r="776" spans="1:13">
      <c r="A776" t="s">
        <v>1335</v>
      </c>
      <c r="B776" t="s">
        <v>259</v>
      </c>
      <c r="C776" t="s">
        <v>260</v>
      </c>
      <c r="D776" t="s">
        <v>76</v>
      </c>
      <c r="E776" t="s">
        <v>77</v>
      </c>
      <c r="F776" t="s">
        <v>39</v>
      </c>
      <c r="G776" t="s">
        <v>40</v>
      </c>
      <c r="H776" s="1">
        <v>45895</v>
      </c>
      <c r="I776">
        <v>20</v>
      </c>
      <c r="J776">
        <v>87.21</v>
      </c>
      <c r="K776">
        <v>1744.2</v>
      </c>
      <c r="L776">
        <v>0</v>
      </c>
      <c r="M776">
        <v>0.02</v>
      </c>
    </row>
    <row r="777" spans="1:13">
      <c r="A777" t="s">
        <v>1336</v>
      </c>
      <c r="B777" t="s">
        <v>103</v>
      </c>
      <c r="C777" t="s">
        <v>104</v>
      </c>
      <c r="D777" t="s">
        <v>752</v>
      </c>
      <c r="E777" t="s">
        <v>753</v>
      </c>
      <c r="F777" t="s">
        <v>191</v>
      </c>
      <c r="G777" t="s">
        <v>192</v>
      </c>
      <c r="H777" s="1">
        <v>45882</v>
      </c>
      <c r="I777">
        <v>6</v>
      </c>
      <c r="J777">
        <v>144.35</v>
      </c>
      <c r="K777">
        <v>866.1</v>
      </c>
      <c r="L777">
        <v>0.1</v>
      </c>
      <c r="M777">
        <v>0.02</v>
      </c>
    </row>
    <row r="778" spans="1:13">
      <c r="A778" t="s">
        <v>1337</v>
      </c>
      <c r="B778" t="s">
        <v>187</v>
      </c>
      <c r="C778" t="s">
        <v>188</v>
      </c>
      <c r="D778" t="s">
        <v>783</v>
      </c>
      <c r="E778" t="s">
        <v>784</v>
      </c>
      <c r="F778" t="s">
        <v>179</v>
      </c>
      <c r="G778" t="s">
        <v>180</v>
      </c>
      <c r="H778" s="1">
        <v>45875</v>
      </c>
      <c r="I778">
        <v>5</v>
      </c>
      <c r="J778">
        <v>125.42</v>
      </c>
      <c r="K778">
        <v>627.1</v>
      </c>
      <c r="L778">
        <v>0.1</v>
      </c>
      <c r="M778">
        <v>0.02</v>
      </c>
    </row>
    <row r="779" spans="1:13">
      <c r="A779" t="s">
        <v>1338</v>
      </c>
      <c r="B779" t="s">
        <v>110</v>
      </c>
      <c r="C779" t="s">
        <v>111</v>
      </c>
      <c r="D779" t="s">
        <v>773</v>
      </c>
      <c r="E779" t="s">
        <v>774</v>
      </c>
      <c r="F779" t="s">
        <v>32</v>
      </c>
      <c r="G779" t="s">
        <v>33</v>
      </c>
      <c r="H779" s="1">
        <v>45882</v>
      </c>
      <c r="I779">
        <v>19</v>
      </c>
      <c r="J779">
        <v>88.32</v>
      </c>
      <c r="K779">
        <v>1678.08</v>
      </c>
      <c r="L779">
        <v>0</v>
      </c>
      <c r="M779">
        <v>0.02</v>
      </c>
    </row>
    <row r="780" spans="1:13">
      <c r="A780" t="s">
        <v>1339</v>
      </c>
      <c r="B780" t="s">
        <v>47</v>
      </c>
      <c r="C780" t="s">
        <v>48</v>
      </c>
      <c r="D780" t="s">
        <v>388</v>
      </c>
      <c r="E780" t="s">
        <v>389</v>
      </c>
      <c r="F780" t="s">
        <v>450</v>
      </c>
      <c r="G780" t="s">
        <v>451</v>
      </c>
      <c r="H780" s="1">
        <v>45875</v>
      </c>
      <c r="I780">
        <v>2</v>
      </c>
      <c r="J780">
        <v>45.4</v>
      </c>
      <c r="K780">
        <v>90.8</v>
      </c>
      <c r="L780">
        <v>0</v>
      </c>
      <c r="M780">
        <v>0.02</v>
      </c>
    </row>
    <row r="781" spans="1:13">
      <c r="A781" t="s">
        <v>1340</v>
      </c>
      <c r="B781" t="s">
        <v>28</v>
      </c>
      <c r="C781" t="s">
        <v>29</v>
      </c>
      <c r="D781" t="s">
        <v>30</v>
      </c>
      <c r="E781" t="s">
        <v>31</v>
      </c>
      <c r="F781" t="s">
        <v>356</v>
      </c>
      <c r="G781" t="s">
        <v>357</v>
      </c>
      <c r="H781" s="1">
        <v>45877</v>
      </c>
      <c r="I781">
        <v>20</v>
      </c>
      <c r="J781">
        <v>54.03</v>
      </c>
      <c r="K781">
        <v>1080.5999999999999</v>
      </c>
      <c r="L781">
        <v>0</v>
      </c>
      <c r="M781">
        <v>0.02</v>
      </c>
    </row>
    <row r="782" spans="1:13">
      <c r="A782" t="s">
        <v>1341</v>
      </c>
      <c r="B782" t="s">
        <v>159</v>
      </c>
      <c r="C782" t="s">
        <v>160</v>
      </c>
      <c r="D782" t="s">
        <v>675</v>
      </c>
      <c r="E782" t="s">
        <v>676</v>
      </c>
      <c r="F782" t="s">
        <v>71</v>
      </c>
      <c r="G782" t="s">
        <v>72</v>
      </c>
      <c r="H782" s="1">
        <v>45874</v>
      </c>
      <c r="I782">
        <v>16</v>
      </c>
      <c r="J782">
        <v>123.65</v>
      </c>
      <c r="K782">
        <v>1978.4</v>
      </c>
      <c r="L782">
        <v>0.05</v>
      </c>
      <c r="M782">
        <v>0.02</v>
      </c>
    </row>
    <row r="783" spans="1:13">
      <c r="A783" t="s">
        <v>1342</v>
      </c>
      <c r="B783" t="s">
        <v>145</v>
      </c>
      <c r="C783" t="s">
        <v>146</v>
      </c>
      <c r="D783" t="s">
        <v>493</v>
      </c>
      <c r="E783" t="s">
        <v>494</v>
      </c>
      <c r="F783" t="s">
        <v>196</v>
      </c>
      <c r="G783" t="s">
        <v>197</v>
      </c>
      <c r="H783" s="1">
        <v>45880</v>
      </c>
      <c r="I783">
        <v>12</v>
      </c>
      <c r="J783">
        <v>77.5</v>
      </c>
      <c r="K783">
        <v>930</v>
      </c>
      <c r="L783">
        <v>0.05</v>
      </c>
      <c r="M783">
        <v>0.02</v>
      </c>
    </row>
    <row r="784" spans="1:13">
      <c r="A784" t="s">
        <v>1343</v>
      </c>
      <c r="B784" t="s">
        <v>182</v>
      </c>
      <c r="C784" t="s">
        <v>183</v>
      </c>
      <c r="D784" t="s">
        <v>377</v>
      </c>
      <c r="E784" t="s">
        <v>378</v>
      </c>
      <c r="F784" t="s">
        <v>39</v>
      </c>
      <c r="G784" t="s">
        <v>40</v>
      </c>
      <c r="H784" s="1">
        <v>45896</v>
      </c>
      <c r="I784">
        <v>3</v>
      </c>
      <c r="J784">
        <v>87.21</v>
      </c>
      <c r="K784">
        <v>261.63</v>
      </c>
      <c r="L784">
        <v>0</v>
      </c>
      <c r="M784">
        <v>0.02</v>
      </c>
    </row>
    <row r="785" spans="1:13">
      <c r="A785" t="s">
        <v>1344</v>
      </c>
      <c r="B785" t="s">
        <v>62</v>
      </c>
      <c r="C785" t="s">
        <v>63</v>
      </c>
      <c r="D785" t="s">
        <v>169</v>
      </c>
      <c r="E785" t="s">
        <v>170</v>
      </c>
      <c r="F785" t="s">
        <v>166</v>
      </c>
      <c r="G785" t="s">
        <v>167</v>
      </c>
      <c r="H785" s="1">
        <v>45884</v>
      </c>
      <c r="I785">
        <v>11</v>
      </c>
      <c r="J785">
        <v>176.86</v>
      </c>
      <c r="K785">
        <v>1945.46</v>
      </c>
      <c r="L785">
        <v>0.1</v>
      </c>
      <c r="M785">
        <v>0.02</v>
      </c>
    </row>
    <row r="786" spans="1:13">
      <c r="A786" t="s">
        <v>1345</v>
      </c>
      <c r="B786" t="s">
        <v>122</v>
      </c>
      <c r="C786" t="s">
        <v>123</v>
      </c>
      <c r="D786" t="s">
        <v>453</v>
      </c>
      <c r="E786" t="s">
        <v>454</v>
      </c>
      <c r="F786" t="s">
        <v>59</v>
      </c>
      <c r="G786" t="s">
        <v>60</v>
      </c>
      <c r="H786" s="1">
        <v>45872</v>
      </c>
      <c r="I786">
        <v>23</v>
      </c>
      <c r="J786">
        <v>71.86</v>
      </c>
      <c r="K786">
        <v>1652.78</v>
      </c>
      <c r="L786">
        <v>0.05</v>
      </c>
      <c r="M786">
        <v>0.02</v>
      </c>
    </row>
    <row r="787" spans="1:13">
      <c r="A787" t="s">
        <v>1346</v>
      </c>
      <c r="B787" t="s">
        <v>103</v>
      </c>
      <c r="C787" t="s">
        <v>104</v>
      </c>
      <c r="D787" t="s">
        <v>172</v>
      </c>
      <c r="E787" t="s">
        <v>173</v>
      </c>
      <c r="F787" t="s">
        <v>174</v>
      </c>
      <c r="G787" t="s">
        <v>175</v>
      </c>
      <c r="H787" s="1">
        <v>45870</v>
      </c>
      <c r="I787">
        <v>24</v>
      </c>
      <c r="J787">
        <v>183.4</v>
      </c>
      <c r="K787">
        <v>4401.6000000000004</v>
      </c>
      <c r="L787">
        <v>0.1</v>
      </c>
      <c r="M787">
        <v>0.02</v>
      </c>
    </row>
    <row r="788" spans="1:13">
      <c r="A788" t="s">
        <v>1347</v>
      </c>
      <c r="B788" t="s">
        <v>14</v>
      </c>
      <c r="C788" t="s">
        <v>15</v>
      </c>
      <c r="D788" t="s">
        <v>433</v>
      </c>
      <c r="E788" t="s">
        <v>434</v>
      </c>
      <c r="F788" t="s">
        <v>215</v>
      </c>
      <c r="G788" t="s">
        <v>216</v>
      </c>
      <c r="H788" s="1">
        <v>45875</v>
      </c>
      <c r="I788">
        <v>14</v>
      </c>
      <c r="J788">
        <v>176.7</v>
      </c>
      <c r="K788">
        <v>2473.8000000000002</v>
      </c>
      <c r="L788">
        <v>0.1</v>
      </c>
      <c r="M788">
        <v>0.02</v>
      </c>
    </row>
    <row r="789" spans="1:13">
      <c r="A789" t="s">
        <v>1348</v>
      </c>
      <c r="B789" t="s">
        <v>67</v>
      </c>
      <c r="C789" t="s">
        <v>68</v>
      </c>
      <c r="D789" t="s">
        <v>1035</v>
      </c>
      <c r="E789" t="s">
        <v>1036</v>
      </c>
      <c r="F789" t="s">
        <v>396</v>
      </c>
      <c r="G789" t="s">
        <v>397</v>
      </c>
      <c r="H789" s="1">
        <v>45881</v>
      </c>
      <c r="I789">
        <v>13</v>
      </c>
      <c r="J789">
        <v>194.87</v>
      </c>
      <c r="K789">
        <v>2533.31</v>
      </c>
      <c r="L789">
        <v>0.1</v>
      </c>
      <c r="M789">
        <v>0.02</v>
      </c>
    </row>
    <row r="790" spans="1:13">
      <c r="A790" t="s">
        <v>1349</v>
      </c>
      <c r="B790" t="s">
        <v>259</v>
      </c>
      <c r="C790" t="s">
        <v>260</v>
      </c>
      <c r="D790" t="s">
        <v>726</v>
      </c>
      <c r="E790" t="s">
        <v>727</v>
      </c>
      <c r="F790" t="s">
        <v>71</v>
      </c>
      <c r="G790" t="s">
        <v>72</v>
      </c>
      <c r="H790" s="1">
        <v>45895</v>
      </c>
      <c r="I790">
        <v>16</v>
      </c>
      <c r="J790">
        <v>123.65</v>
      </c>
      <c r="K790">
        <v>1978.4</v>
      </c>
      <c r="L790">
        <v>0.05</v>
      </c>
      <c r="M790">
        <v>0.02</v>
      </c>
    </row>
    <row r="791" spans="1:13">
      <c r="A791" t="s">
        <v>1350</v>
      </c>
      <c r="B791" t="s">
        <v>47</v>
      </c>
      <c r="C791" t="s">
        <v>48</v>
      </c>
      <c r="D791" t="s">
        <v>189</v>
      </c>
      <c r="E791" t="s">
        <v>190</v>
      </c>
      <c r="F791" t="s">
        <v>191</v>
      </c>
      <c r="G791" t="s">
        <v>192</v>
      </c>
      <c r="H791" s="1">
        <v>45877</v>
      </c>
      <c r="I791">
        <v>22</v>
      </c>
      <c r="J791">
        <v>144.35</v>
      </c>
      <c r="K791">
        <v>3175.7</v>
      </c>
      <c r="L791">
        <v>0.1</v>
      </c>
      <c r="M791">
        <v>0.02</v>
      </c>
    </row>
    <row r="792" spans="1:13">
      <c r="A792" t="s">
        <v>1351</v>
      </c>
      <c r="B792" t="s">
        <v>182</v>
      </c>
      <c r="C792" t="s">
        <v>183</v>
      </c>
      <c r="D792" t="s">
        <v>237</v>
      </c>
      <c r="E792" t="s">
        <v>238</v>
      </c>
      <c r="F792" t="s">
        <v>196</v>
      </c>
      <c r="G792" t="s">
        <v>197</v>
      </c>
      <c r="H792" s="1">
        <v>45879</v>
      </c>
      <c r="I792">
        <v>2</v>
      </c>
      <c r="J792">
        <v>77.5</v>
      </c>
      <c r="K792">
        <v>155</v>
      </c>
      <c r="L792">
        <v>0.05</v>
      </c>
      <c r="M792">
        <v>0.02</v>
      </c>
    </row>
    <row r="793" spans="1:13">
      <c r="A793" t="s">
        <v>1352</v>
      </c>
      <c r="B793" t="s">
        <v>122</v>
      </c>
      <c r="C793" t="s">
        <v>123</v>
      </c>
      <c r="D793" t="s">
        <v>30</v>
      </c>
      <c r="E793" t="s">
        <v>31</v>
      </c>
      <c r="F793" t="s">
        <v>18</v>
      </c>
      <c r="G793" t="s">
        <v>19</v>
      </c>
      <c r="H793" s="1">
        <v>45872</v>
      </c>
      <c r="I793">
        <v>4</v>
      </c>
      <c r="J793">
        <v>52.65</v>
      </c>
      <c r="K793">
        <v>210.6</v>
      </c>
      <c r="L793">
        <v>0.05</v>
      </c>
      <c r="M793">
        <v>0.02</v>
      </c>
    </row>
    <row r="794" spans="1:13">
      <c r="A794" t="s">
        <v>1353</v>
      </c>
      <c r="B794" t="s">
        <v>145</v>
      </c>
      <c r="C794" t="s">
        <v>146</v>
      </c>
      <c r="D794" t="s">
        <v>660</v>
      </c>
      <c r="E794" t="s">
        <v>661</v>
      </c>
      <c r="F794" t="s">
        <v>39</v>
      </c>
      <c r="G794" t="s">
        <v>40</v>
      </c>
      <c r="H794" s="1">
        <v>45893</v>
      </c>
      <c r="I794">
        <v>6</v>
      </c>
      <c r="J794">
        <v>87.21</v>
      </c>
      <c r="K794">
        <v>523.26</v>
      </c>
      <c r="L794">
        <v>0</v>
      </c>
      <c r="M794">
        <v>0.02</v>
      </c>
    </row>
    <row r="795" spans="1:13">
      <c r="A795" t="s">
        <v>1354</v>
      </c>
      <c r="B795" t="s">
        <v>423</v>
      </c>
      <c r="C795" t="s">
        <v>424</v>
      </c>
      <c r="D795" t="s">
        <v>44</v>
      </c>
      <c r="E795" t="s">
        <v>45</v>
      </c>
      <c r="F795" t="s">
        <v>32</v>
      </c>
      <c r="G795" t="s">
        <v>33</v>
      </c>
      <c r="H795" s="1">
        <v>45880</v>
      </c>
      <c r="I795">
        <v>3</v>
      </c>
      <c r="J795">
        <v>88.32</v>
      </c>
      <c r="K795">
        <v>264.95999999999998</v>
      </c>
      <c r="L795">
        <v>0</v>
      </c>
      <c r="M795">
        <v>0.02</v>
      </c>
    </row>
    <row r="796" spans="1:13">
      <c r="A796" t="s">
        <v>1355</v>
      </c>
      <c r="B796" t="s">
        <v>28</v>
      </c>
      <c r="C796" t="s">
        <v>29</v>
      </c>
      <c r="D796" t="s">
        <v>609</v>
      </c>
      <c r="E796" t="s">
        <v>610</v>
      </c>
      <c r="F796" t="s">
        <v>39</v>
      </c>
      <c r="G796" t="s">
        <v>40</v>
      </c>
      <c r="H796" s="1">
        <v>45870</v>
      </c>
      <c r="I796">
        <v>23</v>
      </c>
      <c r="J796">
        <v>87.21</v>
      </c>
      <c r="K796">
        <v>2005.83</v>
      </c>
      <c r="L796">
        <v>0</v>
      </c>
      <c r="M796">
        <v>0.02</v>
      </c>
    </row>
    <row r="797" spans="1:13">
      <c r="A797" t="s">
        <v>1356</v>
      </c>
      <c r="B797" t="s">
        <v>81</v>
      </c>
      <c r="C797" t="s">
        <v>82</v>
      </c>
      <c r="D797" t="s">
        <v>448</v>
      </c>
      <c r="E797" t="s">
        <v>449</v>
      </c>
      <c r="F797" t="s">
        <v>129</v>
      </c>
      <c r="G797" t="s">
        <v>130</v>
      </c>
      <c r="H797" s="1">
        <v>45875</v>
      </c>
      <c r="I797">
        <v>14</v>
      </c>
      <c r="J797">
        <v>92.19</v>
      </c>
      <c r="K797">
        <v>1290.6600000000001</v>
      </c>
      <c r="L797">
        <v>0.05</v>
      </c>
      <c r="M797">
        <v>0.02</v>
      </c>
    </row>
    <row r="798" spans="1:13">
      <c r="A798" t="s">
        <v>1357</v>
      </c>
      <c r="B798" t="s">
        <v>14</v>
      </c>
      <c r="C798" t="s">
        <v>15</v>
      </c>
      <c r="D798" t="s">
        <v>444</v>
      </c>
      <c r="E798" t="s">
        <v>445</v>
      </c>
      <c r="F798" t="s">
        <v>85</v>
      </c>
      <c r="G798" t="s">
        <v>86</v>
      </c>
      <c r="H798" s="1">
        <v>45883</v>
      </c>
      <c r="I798">
        <v>7</v>
      </c>
      <c r="J798">
        <v>72.040000000000006</v>
      </c>
      <c r="K798">
        <v>504.28</v>
      </c>
      <c r="L798">
        <v>0.05</v>
      </c>
      <c r="M798">
        <v>0.02</v>
      </c>
    </row>
    <row r="799" spans="1:13">
      <c r="A799" t="s">
        <v>1358</v>
      </c>
      <c r="B799" t="s">
        <v>62</v>
      </c>
      <c r="C799" t="s">
        <v>63</v>
      </c>
      <c r="D799" t="s">
        <v>429</v>
      </c>
      <c r="E799" t="s">
        <v>430</v>
      </c>
      <c r="F799" t="s">
        <v>107</v>
      </c>
      <c r="G799" t="s">
        <v>108</v>
      </c>
      <c r="H799" s="1">
        <v>45887</v>
      </c>
      <c r="I799">
        <v>24</v>
      </c>
      <c r="J799">
        <v>179.53</v>
      </c>
      <c r="K799">
        <v>4308.72</v>
      </c>
      <c r="L799">
        <v>0.1</v>
      </c>
      <c r="M799">
        <v>0.02</v>
      </c>
    </row>
    <row r="800" spans="1:13">
      <c r="A800" t="s">
        <v>1359</v>
      </c>
      <c r="B800" t="s">
        <v>230</v>
      </c>
      <c r="C800" t="s">
        <v>231</v>
      </c>
      <c r="D800" t="s">
        <v>137</v>
      </c>
      <c r="E800" t="s">
        <v>138</v>
      </c>
      <c r="F800" t="s">
        <v>293</v>
      </c>
      <c r="G800" t="s">
        <v>294</v>
      </c>
      <c r="H800" s="1">
        <v>45873</v>
      </c>
      <c r="I800">
        <v>8</v>
      </c>
      <c r="J800">
        <v>114.99</v>
      </c>
      <c r="K800">
        <v>919.92</v>
      </c>
      <c r="L800">
        <v>0.05</v>
      </c>
      <c r="M800">
        <v>0.02</v>
      </c>
    </row>
    <row r="801" spans="1:13">
      <c r="A801" t="s">
        <v>1360</v>
      </c>
      <c r="B801" t="s">
        <v>14</v>
      </c>
      <c r="C801" t="s">
        <v>15</v>
      </c>
      <c r="D801" t="s">
        <v>710</v>
      </c>
      <c r="E801" t="s">
        <v>711</v>
      </c>
      <c r="F801" t="s">
        <v>100</v>
      </c>
      <c r="G801" t="s">
        <v>101</v>
      </c>
      <c r="H801" s="1">
        <v>45874</v>
      </c>
      <c r="I801">
        <v>16</v>
      </c>
      <c r="J801">
        <v>181.7</v>
      </c>
      <c r="K801">
        <v>2907.2</v>
      </c>
      <c r="L801">
        <v>0.1</v>
      </c>
      <c r="M801">
        <v>0.02</v>
      </c>
    </row>
    <row r="802" spans="1:13">
      <c r="A802" t="s">
        <v>1361</v>
      </c>
      <c r="B802" t="s">
        <v>14</v>
      </c>
      <c r="C802" t="s">
        <v>15</v>
      </c>
      <c r="D802" t="s">
        <v>218</v>
      </c>
      <c r="E802" t="s">
        <v>219</v>
      </c>
      <c r="F802" t="s">
        <v>139</v>
      </c>
      <c r="G802" t="s">
        <v>140</v>
      </c>
      <c r="H802" s="1">
        <v>45879</v>
      </c>
      <c r="I802">
        <v>3</v>
      </c>
      <c r="J802">
        <v>113.94</v>
      </c>
      <c r="K802">
        <v>341.82</v>
      </c>
      <c r="L802">
        <v>0.05</v>
      </c>
      <c r="M802">
        <v>0.02</v>
      </c>
    </row>
    <row r="803" spans="1:13">
      <c r="A803" t="s">
        <v>1362</v>
      </c>
      <c r="B803" t="s">
        <v>35</v>
      </c>
      <c r="C803" t="s">
        <v>36</v>
      </c>
      <c r="D803" t="s">
        <v>137</v>
      </c>
      <c r="E803" t="s">
        <v>138</v>
      </c>
      <c r="F803" t="s">
        <v>166</v>
      </c>
      <c r="G803" t="s">
        <v>167</v>
      </c>
      <c r="H803" s="1">
        <v>45876</v>
      </c>
      <c r="I803">
        <v>16</v>
      </c>
      <c r="J803">
        <v>176.86</v>
      </c>
      <c r="K803">
        <v>2829.76</v>
      </c>
      <c r="L803">
        <v>0.1</v>
      </c>
      <c r="M803">
        <v>0.02</v>
      </c>
    </row>
    <row r="804" spans="1:13">
      <c r="A804" t="s">
        <v>1363</v>
      </c>
      <c r="B804" t="s">
        <v>386</v>
      </c>
      <c r="C804" t="s">
        <v>387</v>
      </c>
      <c r="D804" t="s">
        <v>1309</v>
      </c>
      <c r="E804" t="s">
        <v>1310</v>
      </c>
      <c r="F804" t="s">
        <v>59</v>
      </c>
      <c r="G804" t="s">
        <v>60</v>
      </c>
      <c r="H804" s="1">
        <v>45879</v>
      </c>
      <c r="I804">
        <v>21</v>
      </c>
      <c r="J804">
        <v>71.86</v>
      </c>
      <c r="K804">
        <v>1509.06</v>
      </c>
      <c r="L804">
        <v>0.05</v>
      </c>
      <c r="M804">
        <v>0.02</v>
      </c>
    </row>
    <row r="805" spans="1:13">
      <c r="A805" t="s">
        <v>1364</v>
      </c>
      <c r="B805" t="s">
        <v>423</v>
      </c>
      <c r="C805" t="s">
        <v>424</v>
      </c>
      <c r="D805" t="s">
        <v>49</v>
      </c>
      <c r="E805" t="s">
        <v>50</v>
      </c>
      <c r="F805" t="s">
        <v>234</v>
      </c>
      <c r="G805" t="s">
        <v>235</v>
      </c>
      <c r="H805" s="1">
        <v>45895</v>
      </c>
      <c r="I805">
        <v>10</v>
      </c>
      <c r="J805">
        <v>37.18</v>
      </c>
      <c r="K805">
        <v>371.8</v>
      </c>
      <c r="L805">
        <v>0</v>
      </c>
      <c r="M805">
        <v>0.02</v>
      </c>
    </row>
    <row r="806" spans="1:13">
      <c r="A806" t="s">
        <v>1365</v>
      </c>
      <c r="B806" t="s">
        <v>74</v>
      </c>
      <c r="C806" t="s">
        <v>75</v>
      </c>
      <c r="D806" t="s">
        <v>927</v>
      </c>
      <c r="E806" t="s">
        <v>928</v>
      </c>
      <c r="F806" t="s">
        <v>396</v>
      </c>
      <c r="G806" t="s">
        <v>397</v>
      </c>
      <c r="H806" s="1">
        <v>45878</v>
      </c>
      <c r="I806">
        <v>22</v>
      </c>
      <c r="J806">
        <v>194.87</v>
      </c>
      <c r="K806">
        <v>4287.1400000000003</v>
      </c>
      <c r="L806">
        <v>0.1</v>
      </c>
      <c r="M806">
        <v>0.02</v>
      </c>
    </row>
    <row r="807" spans="1:13">
      <c r="A807" t="s">
        <v>1366</v>
      </c>
      <c r="B807" t="s">
        <v>423</v>
      </c>
      <c r="C807" t="s">
        <v>424</v>
      </c>
      <c r="D807" t="s">
        <v>865</v>
      </c>
      <c r="E807" t="s">
        <v>866</v>
      </c>
      <c r="F807" t="s">
        <v>114</v>
      </c>
      <c r="G807" t="s">
        <v>115</v>
      </c>
      <c r="H807" s="1">
        <v>45881</v>
      </c>
      <c r="I807">
        <v>6</v>
      </c>
      <c r="J807">
        <v>91.13</v>
      </c>
      <c r="K807">
        <v>546.78</v>
      </c>
      <c r="L807">
        <v>0.1</v>
      </c>
      <c r="M807">
        <v>0.02</v>
      </c>
    </row>
    <row r="808" spans="1:13">
      <c r="A808" t="s">
        <v>1367</v>
      </c>
      <c r="B808" t="s">
        <v>67</v>
      </c>
      <c r="C808" t="s">
        <v>68</v>
      </c>
      <c r="D808" t="s">
        <v>150</v>
      </c>
      <c r="E808" t="s">
        <v>151</v>
      </c>
      <c r="F808" t="s">
        <v>240</v>
      </c>
      <c r="G808" t="s">
        <v>241</v>
      </c>
      <c r="H808" s="1">
        <v>45871</v>
      </c>
      <c r="I808">
        <v>15</v>
      </c>
      <c r="J808">
        <v>130.94</v>
      </c>
      <c r="K808">
        <v>1964.1</v>
      </c>
      <c r="L808">
        <v>0.05</v>
      </c>
      <c r="M808">
        <v>0.02</v>
      </c>
    </row>
    <row r="809" spans="1:13">
      <c r="A809" t="s">
        <v>1368</v>
      </c>
      <c r="B809" t="s">
        <v>230</v>
      </c>
      <c r="C809" t="s">
        <v>231</v>
      </c>
      <c r="D809" t="s">
        <v>694</v>
      </c>
      <c r="E809" t="s">
        <v>695</v>
      </c>
      <c r="F809" t="s">
        <v>25</v>
      </c>
      <c r="G809" t="s">
        <v>26</v>
      </c>
      <c r="H809" s="1">
        <v>45896</v>
      </c>
      <c r="I809">
        <v>8</v>
      </c>
      <c r="J809">
        <v>120.83</v>
      </c>
      <c r="K809">
        <v>966.64</v>
      </c>
      <c r="L809">
        <v>0.1</v>
      </c>
      <c r="M809">
        <v>0.02</v>
      </c>
    </row>
    <row r="810" spans="1:13">
      <c r="A810" t="s">
        <v>1369</v>
      </c>
      <c r="B810" t="s">
        <v>230</v>
      </c>
      <c r="C810" t="s">
        <v>231</v>
      </c>
      <c r="D810" t="s">
        <v>675</v>
      </c>
      <c r="E810" t="s">
        <v>676</v>
      </c>
      <c r="F810" t="s">
        <v>196</v>
      </c>
      <c r="G810" t="s">
        <v>197</v>
      </c>
      <c r="H810" s="1">
        <v>45892</v>
      </c>
      <c r="I810">
        <v>25</v>
      </c>
      <c r="J810">
        <v>77.5</v>
      </c>
      <c r="K810">
        <v>1937.5</v>
      </c>
      <c r="L810">
        <v>0.05</v>
      </c>
      <c r="M810">
        <v>0.02</v>
      </c>
    </row>
    <row r="811" spans="1:13">
      <c r="A811" t="s">
        <v>1370</v>
      </c>
      <c r="B811" t="s">
        <v>208</v>
      </c>
      <c r="C811" t="s">
        <v>209</v>
      </c>
      <c r="D811" t="s">
        <v>596</v>
      </c>
      <c r="E811" t="s">
        <v>597</v>
      </c>
      <c r="F811" t="s">
        <v>71</v>
      </c>
      <c r="G811" t="s">
        <v>72</v>
      </c>
      <c r="H811" s="1">
        <v>45895</v>
      </c>
      <c r="I811">
        <v>12</v>
      </c>
      <c r="J811">
        <v>123.65</v>
      </c>
      <c r="K811">
        <v>1483.8</v>
      </c>
      <c r="L811">
        <v>0.05</v>
      </c>
      <c r="M811">
        <v>0.02</v>
      </c>
    </row>
    <row r="812" spans="1:13">
      <c r="A812" t="s">
        <v>1371</v>
      </c>
      <c r="B812" t="s">
        <v>259</v>
      </c>
      <c r="C812" t="s">
        <v>260</v>
      </c>
      <c r="D812" t="s">
        <v>1035</v>
      </c>
      <c r="E812" t="s">
        <v>1036</v>
      </c>
      <c r="F812" t="s">
        <v>450</v>
      </c>
      <c r="G812" t="s">
        <v>451</v>
      </c>
      <c r="H812" s="1">
        <v>45877</v>
      </c>
      <c r="I812">
        <v>19</v>
      </c>
      <c r="J812">
        <v>45.4</v>
      </c>
      <c r="K812">
        <v>862.6</v>
      </c>
      <c r="L812">
        <v>0</v>
      </c>
      <c r="M812">
        <v>0.02</v>
      </c>
    </row>
    <row r="813" spans="1:13">
      <c r="A813" t="s">
        <v>1372</v>
      </c>
      <c r="B813" t="s">
        <v>259</v>
      </c>
      <c r="C813" t="s">
        <v>260</v>
      </c>
      <c r="D813" t="s">
        <v>1183</v>
      </c>
      <c r="E813" t="s">
        <v>1184</v>
      </c>
      <c r="F813" t="s">
        <v>234</v>
      </c>
      <c r="G813" t="s">
        <v>235</v>
      </c>
      <c r="H813" s="1">
        <v>45883</v>
      </c>
      <c r="I813">
        <v>17</v>
      </c>
      <c r="J813">
        <v>37.18</v>
      </c>
      <c r="K813">
        <v>632.05999999999995</v>
      </c>
      <c r="L813">
        <v>0</v>
      </c>
      <c r="M813">
        <v>0.02</v>
      </c>
    </row>
    <row r="814" spans="1:13">
      <c r="A814" t="s">
        <v>1373</v>
      </c>
      <c r="B814" t="s">
        <v>259</v>
      </c>
      <c r="C814" t="s">
        <v>260</v>
      </c>
      <c r="D814" t="s">
        <v>202</v>
      </c>
      <c r="E814" t="s">
        <v>203</v>
      </c>
      <c r="F814" t="s">
        <v>302</v>
      </c>
      <c r="G814" t="s">
        <v>303</v>
      </c>
      <c r="H814" s="1">
        <v>45888</v>
      </c>
      <c r="I814">
        <v>16</v>
      </c>
      <c r="J814">
        <v>39.090000000000003</v>
      </c>
      <c r="K814">
        <v>625.44000000000005</v>
      </c>
      <c r="L814">
        <v>0</v>
      </c>
      <c r="M814">
        <v>0.02</v>
      </c>
    </row>
    <row r="815" spans="1:13">
      <c r="A815" t="s">
        <v>1374</v>
      </c>
      <c r="B815" t="s">
        <v>67</v>
      </c>
      <c r="C815" t="s">
        <v>68</v>
      </c>
      <c r="D815" t="s">
        <v>542</v>
      </c>
      <c r="E815" t="s">
        <v>543</v>
      </c>
      <c r="F815" t="s">
        <v>25</v>
      </c>
      <c r="G815" t="s">
        <v>26</v>
      </c>
      <c r="H815" s="1">
        <v>45882</v>
      </c>
      <c r="I815">
        <v>3</v>
      </c>
      <c r="J815">
        <v>120.83</v>
      </c>
      <c r="K815">
        <v>362.49</v>
      </c>
      <c r="L815">
        <v>0.1</v>
      </c>
      <c r="M815">
        <v>0.02</v>
      </c>
    </row>
    <row r="816" spans="1:13">
      <c r="A816" t="s">
        <v>1375</v>
      </c>
      <c r="B816" t="s">
        <v>67</v>
      </c>
      <c r="C816" t="s">
        <v>68</v>
      </c>
      <c r="D816" t="s">
        <v>686</v>
      </c>
      <c r="E816" t="s">
        <v>687</v>
      </c>
      <c r="F816" t="s">
        <v>179</v>
      </c>
      <c r="G816" t="s">
        <v>180</v>
      </c>
      <c r="H816" s="1">
        <v>45888</v>
      </c>
      <c r="I816">
        <v>17</v>
      </c>
      <c r="J816">
        <v>125.42</v>
      </c>
      <c r="K816">
        <v>2132.14</v>
      </c>
      <c r="L816">
        <v>0.1</v>
      </c>
      <c r="M816">
        <v>0.02</v>
      </c>
    </row>
    <row r="817" spans="1:13">
      <c r="A817" t="s">
        <v>1376</v>
      </c>
      <c r="B817" t="s">
        <v>67</v>
      </c>
      <c r="C817" t="s">
        <v>68</v>
      </c>
      <c r="D817" t="s">
        <v>802</v>
      </c>
      <c r="E817" t="s">
        <v>803</v>
      </c>
      <c r="F817" t="s">
        <v>319</v>
      </c>
      <c r="G817" t="s">
        <v>320</v>
      </c>
      <c r="H817" s="1">
        <v>45889</v>
      </c>
      <c r="I817">
        <v>22</v>
      </c>
      <c r="J817">
        <v>93.41</v>
      </c>
      <c r="K817">
        <v>2055.02</v>
      </c>
      <c r="L817">
        <v>0</v>
      </c>
      <c r="M817">
        <v>0.02</v>
      </c>
    </row>
    <row r="818" spans="1:13">
      <c r="A818" t="s">
        <v>1377</v>
      </c>
      <c r="B818" t="s">
        <v>21</v>
      </c>
      <c r="C818" t="s">
        <v>22</v>
      </c>
      <c r="D818" t="s">
        <v>281</v>
      </c>
      <c r="E818" t="s">
        <v>282</v>
      </c>
      <c r="F818" t="s">
        <v>32</v>
      </c>
      <c r="G818" t="s">
        <v>33</v>
      </c>
      <c r="H818" s="1">
        <v>45875</v>
      </c>
      <c r="I818">
        <v>15</v>
      </c>
      <c r="J818">
        <v>88.32</v>
      </c>
      <c r="K818">
        <v>1324.8</v>
      </c>
      <c r="L818">
        <v>0</v>
      </c>
      <c r="M818">
        <v>0.02</v>
      </c>
    </row>
    <row r="819" spans="1:13">
      <c r="A819" t="s">
        <v>1378</v>
      </c>
      <c r="B819" t="s">
        <v>182</v>
      </c>
      <c r="C819" t="s">
        <v>183</v>
      </c>
      <c r="D819" t="s">
        <v>147</v>
      </c>
      <c r="E819" t="s">
        <v>148</v>
      </c>
      <c r="F819" t="s">
        <v>319</v>
      </c>
      <c r="G819" t="s">
        <v>320</v>
      </c>
      <c r="H819" s="1">
        <v>45871</v>
      </c>
      <c r="I819">
        <v>5</v>
      </c>
      <c r="J819">
        <v>93.41</v>
      </c>
      <c r="K819">
        <v>467.05</v>
      </c>
      <c r="L819">
        <v>0</v>
      </c>
      <c r="M819">
        <v>0.02</v>
      </c>
    </row>
    <row r="820" spans="1:13">
      <c r="A820" t="s">
        <v>1379</v>
      </c>
      <c r="B820" t="s">
        <v>81</v>
      </c>
      <c r="C820" t="s">
        <v>82</v>
      </c>
      <c r="D820" t="s">
        <v>153</v>
      </c>
      <c r="E820" t="s">
        <v>154</v>
      </c>
      <c r="F820" t="s">
        <v>275</v>
      </c>
      <c r="G820" t="s">
        <v>276</v>
      </c>
      <c r="H820" s="1">
        <v>45876</v>
      </c>
      <c r="I820">
        <v>14</v>
      </c>
      <c r="J820">
        <v>44.71</v>
      </c>
      <c r="K820">
        <v>625.94000000000005</v>
      </c>
      <c r="L820">
        <v>0</v>
      </c>
      <c r="M820">
        <v>0.02</v>
      </c>
    </row>
    <row r="821" spans="1:13">
      <c r="A821" t="s">
        <v>1380</v>
      </c>
      <c r="B821" t="s">
        <v>35</v>
      </c>
      <c r="C821" t="s">
        <v>36</v>
      </c>
      <c r="D821" t="s">
        <v>57</v>
      </c>
      <c r="E821" t="s">
        <v>58</v>
      </c>
      <c r="F821" t="s">
        <v>78</v>
      </c>
      <c r="G821" t="s">
        <v>79</v>
      </c>
      <c r="H821" s="1">
        <v>45878</v>
      </c>
      <c r="I821">
        <v>20</v>
      </c>
      <c r="J821">
        <v>139.22</v>
      </c>
      <c r="K821">
        <v>2784.4</v>
      </c>
      <c r="L821">
        <v>0.05</v>
      </c>
      <c r="M821">
        <v>0.02</v>
      </c>
    </row>
    <row r="822" spans="1:13">
      <c r="A822" t="s">
        <v>1381</v>
      </c>
      <c r="B822" t="s">
        <v>145</v>
      </c>
      <c r="C822" t="s">
        <v>146</v>
      </c>
      <c r="D822" t="s">
        <v>591</v>
      </c>
      <c r="E822" t="s">
        <v>592</v>
      </c>
      <c r="F822" t="s">
        <v>326</v>
      </c>
      <c r="G822" t="s">
        <v>327</v>
      </c>
      <c r="H822" s="1">
        <v>45872</v>
      </c>
      <c r="I822">
        <v>3</v>
      </c>
      <c r="J822">
        <v>63.32</v>
      </c>
      <c r="K822">
        <v>189.96</v>
      </c>
      <c r="L822">
        <v>0</v>
      </c>
      <c r="M822">
        <v>0.02</v>
      </c>
    </row>
    <row r="823" spans="1:13">
      <c r="A823" t="s">
        <v>1382</v>
      </c>
      <c r="B823" t="s">
        <v>74</v>
      </c>
      <c r="C823" t="s">
        <v>75</v>
      </c>
      <c r="D823" t="s">
        <v>16</v>
      </c>
      <c r="E823" t="s">
        <v>17</v>
      </c>
      <c r="F823" t="s">
        <v>240</v>
      </c>
      <c r="G823" t="s">
        <v>241</v>
      </c>
      <c r="H823" s="1">
        <v>45897</v>
      </c>
      <c r="I823">
        <v>11</v>
      </c>
      <c r="J823">
        <v>130.94</v>
      </c>
      <c r="K823">
        <v>1440.34</v>
      </c>
      <c r="L823">
        <v>0.05</v>
      </c>
      <c r="M823">
        <v>0.02</v>
      </c>
    </row>
    <row r="824" spans="1:13">
      <c r="A824" t="s">
        <v>1383</v>
      </c>
      <c r="B824" t="s">
        <v>230</v>
      </c>
      <c r="C824" t="s">
        <v>231</v>
      </c>
      <c r="D824" t="s">
        <v>1272</v>
      </c>
      <c r="E824" t="s">
        <v>1273</v>
      </c>
      <c r="F824" t="s">
        <v>25</v>
      </c>
      <c r="G824" t="s">
        <v>26</v>
      </c>
      <c r="H824" s="1">
        <v>45895</v>
      </c>
      <c r="I824">
        <v>1</v>
      </c>
      <c r="J824">
        <v>120.83</v>
      </c>
      <c r="K824">
        <v>120.83</v>
      </c>
      <c r="L824">
        <v>0.1</v>
      </c>
      <c r="M824">
        <v>0.02</v>
      </c>
    </row>
    <row r="825" spans="1:13">
      <c r="A825" t="s">
        <v>1384</v>
      </c>
      <c r="B825" t="s">
        <v>62</v>
      </c>
      <c r="C825" t="s">
        <v>63</v>
      </c>
      <c r="D825" t="s">
        <v>132</v>
      </c>
      <c r="E825" t="s">
        <v>133</v>
      </c>
      <c r="F825" t="s">
        <v>100</v>
      </c>
      <c r="G825" t="s">
        <v>101</v>
      </c>
      <c r="H825" s="1">
        <v>45873</v>
      </c>
      <c r="I825">
        <v>14</v>
      </c>
      <c r="J825">
        <v>181.7</v>
      </c>
      <c r="K825">
        <v>2543.8000000000002</v>
      </c>
      <c r="L825">
        <v>0.1</v>
      </c>
      <c r="M825">
        <v>0.02</v>
      </c>
    </row>
    <row r="826" spans="1:13">
      <c r="A826" t="s">
        <v>1385</v>
      </c>
      <c r="B826" t="s">
        <v>81</v>
      </c>
      <c r="C826" t="s">
        <v>82</v>
      </c>
      <c r="D826" t="s">
        <v>317</v>
      </c>
      <c r="E826" t="s">
        <v>318</v>
      </c>
      <c r="F826" t="s">
        <v>78</v>
      </c>
      <c r="G826" t="s">
        <v>79</v>
      </c>
      <c r="H826" s="1">
        <v>45888</v>
      </c>
      <c r="I826">
        <v>19</v>
      </c>
      <c r="J826">
        <v>139.22</v>
      </c>
      <c r="K826">
        <v>2645.18</v>
      </c>
      <c r="L826">
        <v>0.05</v>
      </c>
      <c r="M826">
        <v>0.02</v>
      </c>
    </row>
    <row r="827" spans="1:13">
      <c r="A827" t="s">
        <v>1386</v>
      </c>
      <c r="B827" t="s">
        <v>93</v>
      </c>
      <c r="C827" t="s">
        <v>94</v>
      </c>
      <c r="D827" t="s">
        <v>444</v>
      </c>
      <c r="E827" t="s">
        <v>445</v>
      </c>
      <c r="F827" t="s">
        <v>356</v>
      </c>
      <c r="G827" t="s">
        <v>357</v>
      </c>
      <c r="H827" s="1">
        <v>45894</v>
      </c>
      <c r="I827">
        <v>19</v>
      </c>
      <c r="J827">
        <v>54.03</v>
      </c>
      <c r="K827">
        <v>1026.57</v>
      </c>
      <c r="L827">
        <v>0</v>
      </c>
      <c r="M827">
        <v>0.02</v>
      </c>
    </row>
    <row r="828" spans="1:13">
      <c r="A828" t="s">
        <v>1387</v>
      </c>
      <c r="B828" t="s">
        <v>386</v>
      </c>
      <c r="C828" t="s">
        <v>387</v>
      </c>
      <c r="D828" t="s">
        <v>346</v>
      </c>
      <c r="E828" t="s">
        <v>347</v>
      </c>
      <c r="F828" t="s">
        <v>293</v>
      </c>
      <c r="G828" t="s">
        <v>294</v>
      </c>
      <c r="H828" s="1">
        <v>45898</v>
      </c>
      <c r="I828">
        <v>18</v>
      </c>
      <c r="J828">
        <v>114.99</v>
      </c>
      <c r="K828">
        <v>2069.8200000000002</v>
      </c>
      <c r="L828">
        <v>0.05</v>
      </c>
      <c r="M828">
        <v>0.02</v>
      </c>
    </row>
    <row r="829" spans="1:13">
      <c r="A829" t="s">
        <v>1388</v>
      </c>
      <c r="B829" t="s">
        <v>103</v>
      </c>
      <c r="C829" t="s">
        <v>104</v>
      </c>
      <c r="D829" t="s">
        <v>1035</v>
      </c>
      <c r="E829" t="s">
        <v>1036</v>
      </c>
      <c r="F829" t="s">
        <v>18</v>
      </c>
      <c r="G829" t="s">
        <v>19</v>
      </c>
      <c r="H829" s="1">
        <v>45885</v>
      </c>
      <c r="I829">
        <v>21</v>
      </c>
      <c r="J829">
        <v>52.65</v>
      </c>
      <c r="K829">
        <v>1105.6500000000001</v>
      </c>
      <c r="L829">
        <v>0.05</v>
      </c>
      <c r="M829">
        <v>0.02</v>
      </c>
    </row>
    <row r="830" spans="1:13">
      <c r="A830" t="s">
        <v>1389</v>
      </c>
      <c r="B830" t="s">
        <v>135</v>
      </c>
      <c r="C830" t="s">
        <v>136</v>
      </c>
      <c r="D830" t="s">
        <v>907</v>
      </c>
      <c r="E830" t="s">
        <v>908</v>
      </c>
      <c r="F830" t="s">
        <v>25</v>
      </c>
      <c r="G830" t="s">
        <v>26</v>
      </c>
      <c r="H830" s="1">
        <v>45878</v>
      </c>
      <c r="I830">
        <v>6</v>
      </c>
      <c r="J830">
        <v>120.83</v>
      </c>
      <c r="K830">
        <v>724.98</v>
      </c>
      <c r="L830">
        <v>0.1</v>
      </c>
      <c r="M830">
        <v>0.02</v>
      </c>
    </row>
    <row r="831" spans="1:13">
      <c r="A831" t="s">
        <v>1390</v>
      </c>
      <c r="B831" t="s">
        <v>74</v>
      </c>
      <c r="C831" t="s">
        <v>75</v>
      </c>
      <c r="D831" t="s">
        <v>516</v>
      </c>
      <c r="E831" t="s">
        <v>517</v>
      </c>
      <c r="F831" t="s">
        <v>166</v>
      </c>
      <c r="G831" t="s">
        <v>167</v>
      </c>
      <c r="H831" s="1">
        <v>45892</v>
      </c>
      <c r="I831">
        <v>22</v>
      </c>
      <c r="J831">
        <v>176.86</v>
      </c>
      <c r="K831">
        <v>3890.92</v>
      </c>
      <c r="L831">
        <v>0.1</v>
      </c>
      <c r="M831">
        <v>0.02</v>
      </c>
    </row>
    <row r="832" spans="1:13">
      <c r="A832" t="s">
        <v>1391</v>
      </c>
      <c r="B832" t="s">
        <v>74</v>
      </c>
      <c r="C832" t="s">
        <v>75</v>
      </c>
      <c r="D832" t="s">
        <v>683</v>
      </c>
      <c r="E832" t="s">
        <v>684</v>
      </c>
      <c r="F832" t="s">
        <v>240</v>
      </c>
      <c r="G832" t="s">
        <v>241</v>
      </c>
      <c r="H832" s="1">
        <v>45892</v>
      </c>
      <c r="I832">
        <v>11</v>
      </c>
      <c r="J832">
        <v>130.94</v>
      </c>
      <c r="K832">
        <v>1440.34</v>
      </c>
      <c r="L832">
        <v>0.05</v>
      </c>
      <c r="M832">
        <v>0.02</v>
      </c>
    </row>
    <row r="833" spans="1:13">
      <c r="A833" t="s">
        <v>1392</v>
      </c>
      <c r="B833" t="s">
        <v>117</v>
      </c>
      <c r="C833" t="s">
        <v>118</v>
      </c>
      <c r="D833" t="s">
        <v>881</v>
      </c>
      <c r="E833" t="s">
        <v>882</v>
      </c>
      <c r="F833" t="s">
        <v>107</v>
      </c>
      <c r="G833" t="s">
        <v>108</v>
      </c>
      <c r="H833" s="1">
        <v>45898</v>
      </c>
      <c r="I833">
        <v>9</v>
      </c>
      <c r="J833">
        <v>179.53</v>
      </c>
      <c r="K833">
        <v>1615.77</v>
      </c>
      <c r="L833">
        <v>0.1</v>
      </c>
      <c r="M833">
        <v>0.02</v>
      </c>
    </row>
    <row r="834" spans="1:13">
      <c r="A834" t="s">
        <v>1393</v>
      </c>
      <c r="B834" t="s">
        <v>103</v>
      </c>
      <c r="C834" t="s">
        <v>104</v>
      </c>
      <c r="D834" t="s">
        <v>164</v>
      </c>
      <c r="E834" t="s">
        <v>165</v>
      </c>
      <c r="F834" t="s">
        <v>85</v>
      </c>
      <c r="G834" t="s">
        <v>86</v>
      </c>
      <c r="H834" s="1">
        <v>45879</v>
      </c>
      <c r="I834">
        <v>10</v>
      </c>
      <c r="J834">
        <v>72.040000000000006</v>
      </c>
      <c r="K834">
        <v>720.4</v>
      </c>
      <c r="L834">
        <v>0.05</v>
      </c>
      <c r="M834">
        <v>0.02</v>
      </c>
    </row>
    <row r="835" spans="1:13">
      <c r="A835" t="s">
        <v>1394</v>
      </c>
      <c r="B835" t="s">
        <v>230</v>
      </c>
      <c r="C835" t="s">
        <v>231</v>
      </c>
      <c r="D835" t="s">
        <v>890</v>
      </c>
      <c r="E835" t="s">
        <v>891</v>
      </c>
      <c r="F835" t="s">
        <v>396</v>
      </c>
      <c r="G835" t="s">
        <v>397</v>
      </c>
      <c r="H835" s="1">
        <v>45891</v>
      </c>
      <c r="I835">
        <v>23</v>
      </c>
      <c r="J835">
        <v>194.87</v>
      </c>
      <c r="K835">
        <v>4482.01</v>
      </c>
      <c r="L835">
        <v>0.1</v>
      </c>
      <c r="M835">
        <v>0.02</v>
      </c>
    </row>
    <row r="836" spans="1:13">
      <c r="A836" t="s">
        <v>1395</v>
      </c>
      <c r="B836" t="s">
        <v>386</v>
      </c>
      <c r="C836" t="s">
        <v>387</v>
      </c>
      <c r="D836" t="s">
        <v>462</v>
      </c>
      <c r="E836" t="s">
        <v>463</v>
      </c>
      <c r="F836" t="s">
        <v>78</v>
      </c>
      <c r="G836" t="s">
        <v>79</v>
      </c>
      <c r="H836" s="1">
        <v>45884</v>
      </c>
      <c r="I836">
        <v>24</v>
      </c>
      <c r="J836">
        <v>139.22</v>
      </c>
      <c r="K836">
        <v>3341.28</v>
      </c>
      <c r="L836">
        <v>0.05</v>
      </c>
      <c r="M836">
        <v>0.02</v>
      </c>
    </row>
    <row r="837" spans="1:13">
      <c r="A837" t="s">
        <v>1396</v>
      </c>
      <c r="B837" t="s">
        <v>93</v>
      </c>
      <c r="C837" t="s">
        <v>94</v>
      </c>
      <c r="D837" t="s">
        <v>1397</v>
      </c>
      <c r="E837" t="s">
        <v>1398</v>
      </c>
      <c r="F837" t="s">
        <v>85</v>
      </c>
      <c r="G837" t="s">
        <v>86</v>
      </c>
      <c r="H837" s="1">
        <v>45883</v>
      </c>
      <c r="I837">
        <v>24</v>
      </c>
      <c r="J837">
        <v>72.040000000000006</v>
      </c>
      <c r="K837">
        <v>1728.96</v>
      </c>
      <c r="L837">
        <v>0.05</v>
      </c>
      <c r="M837">
        <v>0.02</v>
      </c>
    </row>
    <row r="838" spans="1:13">
      <c r="A838" t="s">
        <v>1399</v>
      </c>
      <c r="B838" t="s">
        <v>28</v>
      </c>
      <c r="C838" t="s">
        <v>29</v>
      </c>
      <c r="D838" t="s">
        <v>818</v>
      </c>
      <c r="E838" t="s">
        <v>819</v>
      </c>
      <c r="F838" t="s">
        <v>71</v>
      </c>
      <c r="G838" t="s">
        <v>72</v>
      </c>
      <c r="H838" s="1">
        <v>45876</v>
      </c>
      <c r="I838">
        <v>15</v>
      </c>
      <c r="J838">
        <v>123.65</v>
      </c>
      <c r="K838">
        <v>1854.75</v>
      </c>
      <c r="L838">
        <v>0.05</v>
      </c>
      <c r="M838">
        <v>0.02</v>
      </c>
    </row>
    <row r="839" spans="1:13">
      <c r="A839" t="s">
        <v>1400</v>
      </c>
      <c r="B839" t="s">
        <v>42</v>
      </c>
      <c r="C839" t="s">
        <v>43</v>
      </c>
      <c r="D839" t="s">
        <v>525</v>
      </c>
      <c r="E839" t="s">
        <v>526</v>
      </c>
      <c r="F839" t="s">
        <v>215</v>
      </c>
      <c r="G839" t="s">
        <v>216</v>
      </c>
      <c r="H839" s="1">
        <v>45894</v>
      </c>
      <c r="I839">
        <v>16</v>
      </c>
      <c r="J839">
        <v>176.7</v>
      </c>
      <c r="K839">
        <v>2827.2</v>
      </c>
      <c r="L839">
        <v>0.1</v>
      </c>
      <c r="M839">
        <v>0.02</v>
      </c>
    </row>
    <row r="840" spans="1:13">
      <c r="A840" t="s">
        <v>1401</v>
      </c>
      <c r="B840" t="s">
        <v>414</v>
      </c>
      <c r="C840" t="s">
        <v>415</v>
      </c>
      <c r="D840" t="s">
        <v>822</v>
      </c>
      <c r="E840" t="s">
        <v>823</v>
      </c>
      <c r="F840" t="s">
        <v>90</v>
      </c>
      <c r="G840" t="s">
        <v>91</v>
      </c>
      <c r="H840" s="1">
        <v>45895</v>
      </c>
      <c r="I840">
        <v>17</v>
      </c>
      <c r="J840">
        <v>50.51</v>
      </c>
      <c r="K840">
        <v>858.67</v>
      </c>
      <c r="L840">
        <v>0</v>
      </c>
      <c r="M840">
        <v>0.02</v>
      </c>
    </row>
    <row r="841" spans="1:13">
      <c r="A841" t="s">
        <v>1402</v>
      </c>
      <c r="B841" t="s">
        <v>182</v>
      </c>
      <c r="C841" t="s">
        <v>183</v>
      </c>
      <c r="D841" t="s">
        <v>839</v>
      </c>
      <c r="E841" t="s">
        <v>840</v>
      </c>
      <c r="F841" t="s">
        <v>293</v>
      </c>
      <c r="G841" t="s">
        <v>294</v>
      </c>
      <c r="H841" s="1">
        <v>45882</v>
      </c>
      <c r="I841">
        <v>17</v>
      </c>
      <c r="J841">
        <v>114.99</v>
      </c>
      <c r="K841">
        <v>1954.83</v>
      </c>
      <c r="L841">
        <v>0.05</v>
      </c>
      <c r="M841">
        <v>0.02</v>
      </c>
    </row>
    <row r="842" spans="1:13">
      <c r="A842" t="s">
        <v>1403</v>
      </c>
      <c r="B842" t="s">
        <v>21</v>
      </c>
      <c r="C842" t="s">
        <v>22</v>
      </c>
      <c r="D842" t="s">
        <v>739</v>
      </c>
      <c r="E842" t="s">
        <v>740</v>
      </c>
      <c r="F842" t="s">
        <v>234</v>
      </c>
      <c r="G842" t="s">
        <v>235</v>
      </c>
      <c r="H842" s="1">
        <v>45870</v>
      </c>
      <c r="I842">
        <v>19</v>
      </c>
      <c r="J842">
        <v>37.18</v>
      </c>
      <c r="K842">
        <v>706.42</v>
      </c>
      <c r="L842">
        <v>0</v>
      </c>
      <c r="M842">
        <v>0.02</v>
      </c>
    </row>
    <row r="843" spans="1:13">
      <c r="A843" t="s">
        <v>1404</v>
      </c>
      <c r="B843" t="s">
        <v>182</v>
      </c>
      <c r="C843" t="s">
        <v>183</v>
      </c>
      <c r="D843" t="s">
        <v>291</v>
      </c>
      <c r="E843" t="s">
        <v>292</v>
      </c>
      <c r="F843" t="s">
        <v>302</v>
      </c>
      <c r="G843" t="s">
        <v>303</v>
      </c>
      <c r="H843" s="1">
        <v>45896</v>
      </c>
      <c r="I843">
        <v>7</v>
      </c>
      <c r="J843">
        <v>39.090000000000003</v>
      </c>
      <c r="K843">
        <v>273.63</v>
      </c>
      <c r="L843">
        <v>0</v>
      </c>
      <c r="M843">
        <v>0.02</v>
      </c>
    </row>
    <row r="844" spans="1:13">
      <c r="A844" t="s">
        <v>1405</v>
      </c>
      <c r="B844" t="s">
        <v>14</v>
      </c>
      <c r="C844" t="s">
        <v>15</v>
      </c>
      <c r="D844" t="s">
        <v>828</v>
      </c>
      <c r="E844" t="s">
        <v>829</v>
      </c>
      <c r="F844" t="s">
        <v>139</v>
      </c>
      <c r="G844" t="s">
        <v>140</v>
      </c>
      <c r="H844" s="1">
        <v>45899</v>
      </c>
      <c r="I844">
        <v>2</v>
      </c>
      <c r="J844">
        <v>113.94</v>
      </c>
      <c r="K844">
        <v>227.88</v>
      </c>
      <c r="L844">
        <v>0.05</v>
      </c>
      <c r="M844">
        <v>0.02</v>
      </c>
    </row>
    <row r="845" spans="1:13">
      <c r="A845" t="s">
        <v>1406</v>
      </c>
      <c r="B845" t="s">
        <v>103</v>
      </c>
      <c r="C845" t="s">
        <v>104</v>
      </c>
      <c r="D845" t="s">
        <v>416</v>
      </c>
      <c r="E845" t="s">
        <v>417</v>
      </c>
      <c r="F845" t="s">
        <v>129</v>
      </c>
      <c r="G845" t="s">
        <v>130</v>
      </c>
      <c r="H845" s="1">
        <v>45896</v>
      </c>
      <c r="I845">
        <v>12</v>
      </c>
      <c r="J845">
        <v>92.19</v>
      </c>
      <c r="K845">
        <v>1106.28</v>
      </c>
      <c r="L845">
        <v>0.05</v>
      </c>
      <c r="M845">
        <v>0.02</v>
      </c>
    </row>
    <row r="846" spans="1:13">
      <c r="A846" t="s">
        <v>1407</v>
      </c>
      <c r="B846" t="s">
        <v>306</v>
      </c>
      <c r="C846" t="s">
        <v>307</v>
      </c>
      <c r="D846" t="s">
        <v>585</v>
      </c>
      <c r="E846" t="s">
        <v>586</v>
      </c>
      <c r="F846" t="s">
        <v>240</v>
      </c>
      <c r="G846" t="s">
        <v>241</v>
      </c>
      <c r="H846" s="1">
        <v>45891</v>
      </c>
      <c r="I846">
        <v>4</v>
      </c>
      <c r="J846">
        <v>130.94</v>
      </c>
      <c r="K846">
        <v>523.76</v>
      </c>
      <c r="L846">
        <v>0.05</v>
      </c>
      <c r="M846">
        <v>0.02</v>
      </c>
    </row>
    <row r="847" spans="1:13">
      <c r="A847" t="s">
        <v>1408</v>
      </c>
      <c r="B847" t="s">
        <v>122</v>
      </c>
      <c r="C847" t="s">
        <v>123</v>
      </c>
      <c r="D847" t="s">
        <v>1057</v>
      </c>
      <c r="E847" t="s">
        <v>1058</v>
      </c>
      <c r="F847" t="s">
        <v>240</v>
      </c>
      <c r="G847" t="s">
        <v>241</v>
      </c>
      <c r="H847" s="1">
        <v>45884</v>
      </c>
      <c r="I847">
        <v>20</v>
      </c>
      <c r="J847">
        <v>130.94</v>
      </c>
      <c r="K847">
        <v>2618.8000000000002</v>
      </c>
      <c r="L847">
        <v>0.05</v>
      </c>
      <c r="M847">
        <v>0.02</v>
      </c>
    </row>
    <row r="848" spans="1:13">
      <c r="A848" t="s">
        <v>1409</v>
      </c>
      <c r="B848" t="s">
        <v>182</v>
      </c>
      <c r="C848" t="s">
        <v>183</v>
      </c>
      <c r="D848" t="s">
        <v>49</v>
      </c>
      <c r="E848" t="s">
        <v>50</v>
      </c>
      <c r="F848" t="s">
        <v>100</v>
      </c>
      <c r="G848" t="s">
        <v>101</v>
      </c>
      <c r="H848" s="1">
        <v>45881</v>
      </c>
      <c r="I848">
        <v>12</v>
      </c>
      <c r="J848">
        <v>181.7</v>
      </c>
      <c r="K848">
        <v>2180.4</v>
      </c>
      <c r="L848">
        <v>0.1</v>
      </c>
      <c r="M848">
        <v>0.02</v>
      </c>
    </row>
    <row r="849" spans="1:13">
      <c r="A849" t="s">
        <v>1410</v>
      </c>
      <c r="B849" t="s">
        <v>182</v>
      </c>
      <c r="C849" t="s">
        <v>183</v>
      </c>
      <c r="D849" t="s">
        <v>369</v>
      </c>
      <c r="E849" t="s">
        <v>370</v>
      </c>
      <c r="F849" t="s">
        <v>39</v>
      </c>
      <c r="G849" t="s">
        <v>40</v>
      </c>
      <c r="H849" s="1">
        <v>45896</v>
      </c>
      <c r="I849">
        <v>24</v>
      </c>
      <c r="J849">
        <v>87.21</v>
      </c>
      <c r="K849">
        <v>2093.04</v>
      </c>
      <c r="L849">
        <v>0</v>
      </c>
      <c r="M849">
        <v>0.02</v>
      </c>
    </row>
    <row r="850" spans="1:13">
      <c r="A850" t="s">
        <v>1411</v>
      </c>
      <c r="B850" t="s">
        <v>62</v>
      </c>
      <c r="C850" t="s">
        <v>63</v>
      </c>
      <c r="D850" t="s">
        <v>618</v>
      </c>
      <c r="E850" t="s">
        <v>619</v>
      </c>
      <c r="F850" t="s">
        <v>293</v>
      </c>
      <c r="G850" t="s">
        <v>294</v>
      </c>
      <c r="H850" s="1">
        <v>45871</v>
      </c>
      <c r="I850">
        <v>13</v>
      </c>
      <c r="J850">
        <v>114.99</v>
      </c>
      <c r="K850">
        <v>1494.87</v>
      </c>
      <c r="L850">
        <v>0.05</v>
      </c>
      <c r="M850">
        <v>0.02</v>
      </c>
    </row>
    <row r="851" spans="1:13">
      <c r="A851" t="s">
        <v>1412</v>
      </c>
      <c r="B851" t="s">
        <v>182</v>
      </c>
      <c r="C851" t="s">
        <v>183</v>
      </c>
      <c r="D851" t="s">
        <v>686</v>
      </c>
      <c r="E851" t="s">
        <v>687</v>
      </c>
      <c r="F851" t="s">
        <v>100</v>
      </c>
      <c r="G851" t="s">
        <v>101</v>
      </c>
      <c r="H851" s="1">
        <v>45897</v>
      </c>
      <c r="I851">
        <v>7</v>
      </c>
      <c r="J851">
        <v>181.7</v>
      </c>
      <c r="K851">
        <v>1271.9000000000001</v>
      </c>
      <c r="L851">
        <v>0.1</v>
      </c>
      <c r="M851">
        <v>0.02</v>
      </c>
    </row>
    <row r="852" spans="1:13">
      <c r="A852" t="s">
        <v>1413</v>
      </c>
      <c r="B852" t="s">
        <v>117</v>
      </c>
      <c r="C852" t="s">
        <v>118</v>
      </c>
      <c r="D852" t="s">
        <v>818</v>
      </c>
      <c r="E852" t="s">
        <v>819</v>
      </c>
      <c r="F852" t="s">
        <v>59</v>
      </c>
      <c r="G852" t="s">
        <v>60</v>
      </c>
      <c r="H852" s="1">
        <v>45878</v>
      </c>
      <c r="I852">
        <v>7</v>
      </c>
      <c r="J852">
        <v>71.86</v>
      </c>
      <c r="K852">
        <v>503.02</v>
      </c>
      <c r="L852">
        <v>0.05</v>
      </c>
      <c r="M852">
        <v>0.02</v>
      </c>
    </row>
    <row r="853" spans="1:13">
      <c r="A853" t="s">
        <v>1414</v>
      </c>
      <c r="B853" t="s">
        <v>159</v>
      </c>
      <c r="C853" t="s">
        <v>160</v>
      </c>
      <c r="D853" t="s">
        <v>83</v>
      </c>
      <c r="E853" t="s">
        <v>84</v>
      </c>
      <c r="F853" t="s">
        <v>396</v>
      </c>
      <c r="G853" t="s">
        <v>397</v>
      </c>
      <c r="H853" s="1">
        <v>45900</v>
      </c>
      <c r="I853">
        <v>25</v>
      </c>
      <c r="J853">
        <v>194.87</v>
      </c>
      <c r="K853">
        <v>4871.75</v>
      </c>
      <c r="L853">
        <v>0.1</v>
      </c>
      <c r="M853">
        <v>0.02</v>
      </c>
    </row>
    <row r="854" spans="1:13">
      <c r="A854" t="s">
        <v>1415</v>
      </c>
      <c r="B854" t="s">
        <v>93</v>
      </c>
      <c r="C854" t="s">
        <v>94</v>
      </c>
      <c r="D854" t="s">
        <v>900</v>
      </c>
      <c r="E854" t="s">
        <v>901</v>
      </c>
      <c r="F854" t="s">
        <v>139</v>
      </c>
      <c r="G854" t="s">
        <v>140</v>
      </c>
      <c r="H854" s="1">
        <v>45890</v>
      </c>
      <c r="I854">
        <v>5</v>
      </c>
      <c r="J854">
        <v>113.94</v>
      </c>
      <c r="K854">
        <v>569.70000000000005</v>
      </c>
      <c r="L854">
        <v>0.05</v>
      </c>
      <c r="M854">
        <v>0.02</v>
      </c>
    </row>
    <row r="855" spans="1:13">
      <c r="A855" t="s">
        <v>1416</v>
      </c>
      <c r="B855" t="s">
        <v>182</v>
      </c>
      <c r="C855" t="s">
        <v>183</v>
      </c>
      <c r="D855" t="s">
        <v>420</v>
      </c>
      <c r="E855" t="s">
        <v>421</v>
      </c>
      <c r="F855" t="s">
        <v>319</v>
      </c>
      <c r="G855" t="s">
        <v>320</v>
      </c>
      <c r="H855" s="1">
        <v>45878</v>
      </c>
      <c r="I855">
        <v>8</v>
      </c>
      <c r="J855">
        <v>93.41</v>
      </c>
      <c r="K855">
        <v>747.28</v>
      </c>
      <c r="L855">
        <v>0</v>
      </c>
      <c r="M855">
        <v>0.02</v>
      </c>
    </row>
    <row r="856" spans="1:13">
      <c r="A856" t="s">
        <v>1417</v>
      </c>
      <c r="B856" t="s">
        <v>28</v>
      </c>
      <c r="C856" t="s">
        <v>29</v>
      </c>
      <c r="D856" t="s">
        <v>1211</v>
      </c>
      <c r="E856" t="s">
        <v>1212</v>
      </c>
      <c r="F856" t="s">
        <v>32</v>
      </c>
      <c r="G856" t="s">
        <v>33</v>
      </c>
      <c r="H856" s="1">
        <v>45900</v>
      </c>
      <c r="I856">
        <v>23</v>
      </c>
      <c r="J856">
        <v>88.32</v>
      </c>
      <c r="K856">
        <v>2031.36</v>
      </c>
      <c r="L856">
        <v>0</v>
      </c>
      <c r="M856">
        <v>0.02</v>
      </c>
    </row>
    <row r="857" spans="1:13">
      <c r="A857" t="s">
        <v>1418</v>
      </c>
      <c r="B857" t="s">
        <v>62</v>
      </c>
      <c r="C857" t="s">
        <v>63</v>
      </c>
      <c r="D857" t="s">
        <v>865</v>
      </c>
      <c r="E857" t="s">
        <v>866</v>
      </c>
      <c r="F857" t="s">
        <v>18</v>
      </c>
      <c r="G857" t="s">
        <v>19</v>
      </c>
      <c r="H857" s="1">
        <v>45897</v>
      </c>
      <c r="I857">
        <v>13</v>
      </c>
      <c r="J857">
        <v>52.65</v>
      </c>
      <c r="K857">
        <v>684.45</v>
      </c>
      <c r="L857">
        <v>0.05</v>
      </c>
      <c r="M857">
        <v>0.02</v>
      </c>
    </row>
    <row r="858" spans="1:13">
      <c r="A858" t="s">
        <v>1419</v>
      </c>
      <c r="B858" t="s">
        <v>103</v>
      </c>
      <c r="C858" t="s">
        <v>104</v>
      </c>
      <c r="D858" t="s">
        <v>476</v>
      </c>
      <c r="E858" t="s">
        <v>477</v>
      </c>
      <c r="F858" t="s">
        <v>18</v>
      </c>
      <c r="G858" t="s">
        <v>19</v>
      </c>
      <c r="H858" s="1">
        <v>45879</v>
      </c>
      <c r="I858">
        <v>15</v>
      </c>
      <c r="J858">
        <v>52.65</v>
      </c>
      <c r="K858">
        <v>789.75</v>
      </c>
      <c r="L858">
        <v>0.05</v>
      </c>
      <c r="M858">
        <v>0.02</v>
      </c>
    </row>
    <row r="859" spans="1:13">
      <c r="A859" t="s">
        <v>1420</v>
      </c>
      <c r="B859" t="s">
        <v>208</v>
      </c>
      <c r="C859" t="s">
        <v>209</v>
      </c>
      <c r="D859" t="s">
        <v>1272</v>
      </c>
      <c r="E859" t="s">
        <v>1273</v>
      </c>
      <c r="F859" t="s">
        <v>90</v>
      </c>
      <c r="G859" t="s">
        <v>91</v>
      </c>
      <c r="H859" s="1">
        <v>45888</v>
      </c>
      <c r="I859">
        <v>13</v>
      </c>
      <c r="J859">
        <v>50.51</v>
      </c>
      <c r="K859">
        <v>656.63</v>
      </c>
      <c r="L859">
        <v>0</v>
      </c>
      <c r="M859">
        <v>0.02</v>
      </c>
    </row>
    <row r="860" spans="1:13">
      <c r="A860" t="s">
        <v>1421</v>
      </c>
      <c r="B860" t="s">
        <v>386</v>
      </c>
      <c r="C860" t="s">
        <v>387</v>
      </c>
      <c r="D860" t="s">
        <v>760</v>
      </c>
      <c r="E860" t="s">
        <v>761</v>
      </c>
      <c r="F860" t="s">
        <v>396</v>
      </c>
      <c r="G860" t="s">
        <v>397</v>
      </c>
      <c r="H860" s="1">
        <v>45900</v>
      </c>
      <c r="I860">
        <v>22</v>
      </c>
      <c r="J860">
        <v>194.87</v>
      </c>
      <c r="K860">
        <v>4287.1400000000003</v>
      </c>
      <c r="L860">
        <v>0.1</v>
      </c>
      <c r="M860">
        <v>0.02</v>
      </c>
    </row>
    <row r="861" spans="1:13">
      <c r="A861" t="s">
        <v>1422</v>
      </c>
      <c r="B861" t="s">
        <v>35</v>
      </c>
      <c r="C861" t="s">
        <v>36</v>
      </c>
      <c r="D861" t="s">
        <v>369</v>
      </c>
      <c r="E861" t="s">
        <v>370</v>
      </c>
      <c r="F861" t="s">
        <v>240</v>
      </c>
      <c r="G861" t="s">
        <v>241</v>
      </c>
      <c r="H861" s="1">
        <v>45889</v>
      </c>
      <c r="I861">
        <v>21</v>
      </c>
      <c r="J861">
        <v>130.94</v>
      </c>
      <c r="K861">
        <v>2749.74</v>
      </c>
      <c r="L861">
        <v>0.05</v>
      </c>
      <c r="M861">
        <v>0.02</v>
      </c>
    </row>
    <row r="862" spans="1:13">
      <c r="A862" t="s">
        <v>1423</v>
      </c>
      <c r="B862" t="s">
        <v>28</v>
      </c>
      <c r="C862" t="s">
        <v>29</v>
      </c>
      <c r="D862" t="s">
        <v>629</v>
      </c>
      <c r="E862" t="s">
        <v>630</v>
      </c>
      <c r="F862" t="s">
        <v>293</v>
      </c>
      <c r="G862" t="s">
        <v>294</v>
      </c>
      <c r="H862" s="1">
        <v>45885</v>
      </c>
      <c r="I862">
        <v>4</v>
      </c>
      <c r="J862">
        <v>114.99</v>
      </c>
      <c r="K862">
        <v>459.96</v>
      </c>
      <c r="L862">
        <v>0.05</v>
      </c>
      <c r="M862">
        <v>0.02</v>
      </c>
    </row>
    <row r="863" spans="1:13">
      <c r="A863" t="s">
        <v>1424</v>
      </c>
      <c r="B863" t="s">
        <v>423</v>
      </c>
      <c r="C863" t="s">
        <v>424</v>
      </c>
      <c r="D863" t="s">
        <v>513</v>
      </c>
      <c r="E863" t="s">
        <v>514</v>
      </c>
      <c r="F863" t="s">
        <v>275</v>
      </c>
      <c r="G863" t="s">
        <v>276</v>
      </c>
      <c r="H863" s="1">
        <v>45880</v>
      </c>
      <c r="I863">
        <v>21</v>
      </c>
      <c r="J863">
        <v>44.71</v>
      </c>
      <c r="K863">
        <v>938.91</v>
      </c>
      <c r="L863">
        <v>0</v>
      </c>
      <c r="M863">
        <v>0.02</v>
      </c>
    </row>
    <row r="864" spans="1:13">
      <c r="A864" t="s">
        <v>1425</v>
      </c>
      <c r="B864" t="s">
        <v>47</v>
      </c>
      <c r="C864" t="s">
        <v>48</v>
      </c>
      <c r="D864" t="s">
        <v>251</v>
      </c>
      <c r="E864" t="s">
        <v>252</v>
      </c>
      <c r="F864" t="s">
        <v>18</v>
      </c>
      <c r="G864" t="s">
        <v>19</v>
      </c>
      <c r="H864" s="1">
        <v>45900</v>
      </c>
      <c r="I864">
        <v>23</v>
      </c>
      <c r="J864">
        <v>52.65</v>
      </c>
      <c r="K864">
        <v>1210.95</v>
      </c>
      <c r="L864">
        <v>0.05</v>
      </c>
      <c r="M864">
        <v>0.02</v>
      </c>
    </row>
    <row r="865" spans="1:13">
      <c r="A865" t="s">
        <v>1426</v>
      </c>
      <c r="B865" t="s">
        <v>67</v>
      </c>
      <c r="C865" t="s">
        <v>68</v>
      </c>
      <c r="D865" t="s">
        <v>438</v>
      </c>
      <c r="E865" t="s">
        <v>439</v>
      </c>
      <c r="F865" t="s">
        <v>293</v>
      </c>
      <c r="G865" t="s">
        <v>294</v>
      </c>
      <c r="H865" s="1">
        <v>45886</v>
      </c>
      <c r="I865">
        <v>5</v>
      </c>
      <c r="J865">
        <v>114.99</v>
      </c>
      <c r="K865">
        <v>574.95000000000005</v>
      </c>
      <c r="L865">
        <v>0.05</v>
      </c>
      <c r="M865">
        <v>0.02</v>
      </c>
    </row>
    <row r="866" spans="1:13">
      <c r="A866" t="s">
        <v>1427</v>
      </c>
      <c r="B866" t="s">
        <v>93</v>
      </c>
      <c r="C866" t="s">
        <v>94</v>
      </c>
      <c r="D866" t="s">
        <v>1057</v>
      </c>
      <c r="E866" t="s">
        <v>1058</v>
      </c>
      <c r="F866" t="s">
        <v>39</v>
      </c>
      <c r="G866" t="s">
        <v>40</v>
      </c>
      <c r="H866" s="1">
        <v>45882</v>
      </c>
      <c r="I866">
        <v>20</v>
      </c>
      <c r="J866">
        <v>87.21</v>
      </c>
      <c r="K866">
        <v>1744.2</v>
      </c>
      <c r="L866">
        <v>0</v>
      </c>
      <c r="M866">
        <v>0.02</v>
      </c>
    </row>
    <row r="867" spans="1:13">
      <c r="A867" t="s">
        <v>1428</v>
      </c>
      <c r="B867" t="s">
        <v>208</v>
      </c>
      <c r="C867" t="s">
        <v>209</v>
      </c>
      <c r="D867" t="s">
        <v>30</v>
      </c>
      <c r="E867" t="s">
        <v>31</v>
      </c>
      <c r="F867" t="s">
        <v>179</v>
      </c>
      <c r="G867" t="s">
        <v>180</v>
      </c>
      <c r="H867" s="1">
        <v>45870</v>
      </c>
      <c r="I867">
        <v>24</v>
      </c>
      <c r="J867">
        <v>125.42</v>
      </c>
      <c r="K867">
        <v>3010.08</v>
      </c>
      <c r="L867">
        <v>0.1</v>
      </c>
      <c r="M867">
        <v>0.02</v>
      </c>
    </row>
    <row r="868" spans="1:13">
      <c r="A868" t="s">
        <v>1429</v>
      </c>
      <c r="B868" t="s">
        <v>159</v>
      </c>
      <c r="C868" t="s">
        <v>160</v>
      </c>
      <c r="D868" t="s">
        <v>769</v>
      </c>
      <c r="E868" t="s">
        <v>770</v>
      </c>
      <c r="F868" t="s">
        <v>275</v>
      </c>
      <c r="G868" t="s">
        <v>276</v>
      </c>
      <c r="H868" s="1">
        <v>45899</v>
      </c>
      <c r="I868">
        <v>9</v>
      </c>
      <c r="J868">
        <v>44.71</v>
      </c>
      <c r="K868">
        <v>402.39</v>
      </c>
      <c r="L868">
        <v>0</v>
      </c>
      <c r="M868">
        <v>0.02</v>
      </c>
    </row>
    <row r="869" spans="1:13">
      <c r="A869" t="s">
        <v>1430</v>
      </c>
      <c r="B869" t="s">
        <v>81</v>
      </c>
      <c r="C869" t="s">
        <v>82</v>
      </c>
      <c r="D869" t="s">
        <v>648</v>
      </c>
      <c r="E869" t="s">
        <v>649</v>
      </c>
      <c r="F869" t="s">
        <v>240</v>
      </c>
      <c r="G869" t="s">
        <v>241</v>
      </c>
      <c r="H869" s="1">
        <v>45888</v>
      </c>
      <c r="I869">
        <v>2</v>
      </c>
      <c r="J869">
        <v>130.94</v>
      </c>
      <c r="K869">
        <v>261.88</v>
      </c>
      <c r="L869">
        <v>0.05</v>
      </c>
      <c r="M869">
        <v>0.02</v>
      </c>
    </row>
    <row r="870" spans="1:13">
      <c r="A870" t="s">
        <v>1431</v>
      </c>
      <c r="B870" t="s">
        <v>62</v>
      </c>
      <c r="C870" t="s">
        <v>63</v>
      </c>
      <c r="D870" t="s">
        <v>736</v>
      </c>
      <c r="E870" t="s">
        <v>737</v>
      </c>
      <c r="F870" t="s">
        <v>319</v>
      </c>
      <c r="G870" t="s">
        <v>320</v>
      </c>
      <c r="H870" s="1">
        <v>45893</v>
      </c>
      <c r="I870">
        <v>11</v>
      </c>
      <c r="J870">
        <v>93.41</v>
      </c>
      <c r="K870">
        <v>1027.51</v>
      </c>
      <c r="L870">
        <v>0</v>
      </c>
      <c r="M870">
        <v>0.02</v>
      </c>
    </row>
    <row r="871" spans="1:13">
      <c r="A871" t="s">
        <v>1432</v>
      </c>
      <c r="B871" t="s">
        <v>62</v>
      </c>
      <c r="C871" t="s">
        <v>63</v>
      </c>
      <c r="D871" t="s">
        <v>267</v>
      </c>
      <c r="E871" t="s">
        <v>268</v>
      </c>
      <c r="F871" t="s">
        <v>179</v>
      </c>
      <c r="G871" t="s">
        <v>180</v>
      </c>
      <c r="H871" s="1">
        <v>45895</v>
      </c>
      <c r="I871">
        <v>21</v>
      </c>
      <c r="J871">
        <v>125.42</v>
      </c>
      <c r="K871">
        <v>2633.82</v>
      </c>
      <c r="L871">
        <v>0.1</v>
      </c>
      <c r="M871">
        <v>0.02</v>
      </c>
    </row>
    <row r="872" spans="1:13">
      <c r="A872" t="s">
        <v>1433</v>
      </c>
      <c r="B872" t="s">
        <v>55</v>
      </c>
      <c r="C872" t="s">
        <v>56</v>
      </c>
      <c r="D872" t="s">
        <v>169</v>
      </c>
      <c r="E872" t="s">
        <v>170</v>
      </c>
      <c r="F872" t="s">
        <v>85</v>
      </c>
      <c r="G872" t="s">
        <v>86</v>
      </c>
      <c r="H872" s="1">
        <v>45897</v>
      </c>
      <c r="I872">
        <v>10</v>
      </c>
      <c r="J872">
        <v>72.040000000000006</v>
      </c>
      <c r="K872">
        <v>720.4</v>
      </c>
      <c r="L872">
        <v>0.05</v>
      </c>
      <c r="M872">
        <v>0.02</v>
      </c>
    </row>
    <row r="873" spans="1:13">
      <c r="A873" t="s">
        <v>1434</v>
      </c>
      <c r="B873" t="s">
        <v>182</v>
      </c>
      <c r="C873" t="s">
        <v>183</v>
      </c>
      <c r="D873" t="s">
        <v>890</v>
      </c>
      <c r="E873" t="s">
        <v>891</v>
      </c>
      <c r="F873" t="s">
        <v>191</v>
      </c>
      <c r="G873" t="s">
        <v>192</v>
      </c>
      <c r="H873" s="1">
        <v>45875</v>
      </c>
      <c r="I873">
        <v>18</v>
      </c>
      <c r="J873">
        <v>144.35</v>
      </c>
      <c r="K873">
        <v>2598.3000000000002</v>
      </c>
      <c r="L873">
        <v>0.1</v>
      </c>
      <c r="M873">
        <v>0.02</v>
      </c>
    </row>
    <row r="874" spans="1:13">
      <c r="A874" t="s">
        <v>1435</v>
      </c>
      <c r="B874" t="s">
        <v>187</v>
      </c>
      <c r="C874" t="s">
        <v>188</v>
      </c>
      <c r="D874" t="s">
        <v>596</v>
      </c>
      <c r="E874" t="s">
        <v>597</v>
      </c>
      <c r="F874" t="s">
        <v>25</v>
      </c>
      <c r="G874" t="s">
        <v>26</v>
      </c>
      <c r="H874" s="1">
        <v>45878</v>
      </c>
      <c r="I874">
        <v>24</v>
      </c>
      <c r="J874">
        <v>120.83</v>
      </c>
      <c r="K874">
        <v>2899.92</v>
      </c>
      <c r="L874">
        <v>0.1</v>
      </c>
      <c r="M874">
        <v>0.02</v>
      </c>
    </row>
    <row r="875" spans="1:13">
      <c r="A875" t="s">
        <v>1436</v>
      </c>
      <c r="B875" t="s">
        <v>110</v>
      </c>
      <c r="C875" t="s">
        <v>111</v>
      </c>
      <c r="D875" t="s">
        <v>1211</v>
      </c>
      <c r="E875" t="s">
        <v>1212</v>
      </c>
      <c r="F875" t="s">
        <v>114</v>
      </c>
      <c r="G875" t="s">
        <v>115</v>
      </c>
      <c r="H875" s="1">
        <v>45900</v>
      </c>
      <c r="I875">
        <v>6</v>
      </c>
      <c r="J875">
        <v>91.13</v>
      </c>
      <c r="K875">
        <v>546.78</v>
      </c>
      <c r="L875">
        <v>0.1</v>
      </c>
      <c r="M875">
        <v>0.02</v>
      </c>
    </row>
    <row r="876" spans="1:13">
      <c r="A876" t="s">
        <v>1437</v>
      </c>
      <c r="B876" t="s">
        <v>208</v>
      </c>
      <c r="C876" t="s">
        <v>209</v>
      </c>
      <c r="D876" t="s">
        <v>553</v>
      </c>
      <c r="E876" t="s">
        <v>554</v>
      </c>
      <c r="F876" t="s">
        <v>191</v>
      </c>
      <c r="G876" t="s">
        <v>192</v>
      </c>
      <c r="H876" s="1">
        <v>45881</v>
      </c>
      <c r="I876">
        <v>8</v>
      </c>
      <c r="J876">
        <v>144.35</v>
      </c>
      <c r="K876">
        <v>1154.8</v>
      </c>
      <c r="L876">
        <v>0.1</v>
      </c>
      <c r="M876">
        <v>0.02</v>
      </c>
    </row>
    <row r="877" spans="1:13">
      <c r="A877" t="s">
        <v>1438</v>
      </c>
      <c r="B877" t="s">
        <v>117</v>
      </c>
      <c r="C877" t="s">
        <v>118</v>
      </c>
      <c r="D877" t="s">
        <v>493</v>
      </c>
      <c r="E877" t="s">
        <v>494</v>
      </c>
      <c r="F877" t="s">
        <v>302</v>
      </c>
      <c r="G877" t="s">
        <v>303</v>
      </c>
      <c r="H877" s="1">
        <v>45895</v>
      </c>
      <c r="I877">
        <v>14</v>
      </c>
      <c r="J877">
        <v>39.090000000000003</v>
      </c>
      <c r="K877">
        <v>547.26</v>
      </c>
      <c r="L877">
        <v>0</v>
      </c>
      <c r="M877">
        <v>0.02</v>
      </c>
    </row>
    <row r="878" spans="1:13">
      <c r="A878" t="s">
        <v>1439</v>
      </c>
      <c r="B878" t="s">
        <v>67</v>
      </c>
      <c r="C878" t="s">
        <v>68</v>
      </c>
      <c r="D878" t="s">
        <v>1103</v>
      </c>
      <c r="E878" t="s">
        <v>1104</v>
      </c>
      <c r="F878" t="s">
        <v>240</v>
      </c>
      <c r="G878" t="s">
        <v>241</v>
      </c>
      <c r="H878" s="1">
        <v>45879</v>
      </c>
      <c r="I878">
        <v>19</v>
      </c>
      <c r="J878">
        <v>130.94</v>
      </c>
      <c r="K878">
        <v>2487.86</v>
      </c>
      <c r="L878">
        <v>0.05</v>
      </c>
      <c r="M878">
        <v>0.02</v>
      </c>
    </row>
    <row r="879" spans="1:13">
      <c r="A879" t="s">
        <v>1440</v>
      </c>
      <c r="B879" t="s">
        <v>306</v>
      </c>
      <c r="C879" t="s">
        <v>307</v>
      </c>
      <c r="D879" t="s">
        <v>213</v>
      </c>
      <c r="E879" t="s">
        <v>214</v>
      </c>
      <c r="F879" t="s">
        <v>71</v>
      </c>
      <c r="G879" t="s">
        <v>72</v>
      </c>
      <c r="H879" s="1">
        <v>45897</v>
      </c>
      <c r="I879">
        <v>2</v>
      </c>
      <c r="J879">
        <v>123.65</v>
      </c>
      <c r="K879">
        <v>247.3</v>
      </c>
      <c r="L879">
        <v>0.05</v>
      </c>
      <c r="M879">
        <v>0.02</v>
      </c>
    </row>
    <row r="880" spans="1:13">
      <c r="A880" t="s">
        <v>1441</v>
      </c>
      <c r="B880" t="s">
        <v>159</v>
      </c>
      <c r="C880" t="s">
        <v>160</v>
      </c>
      <c r="D880" t="s">
        <v>95</v>
      </c>
      <c r="E880" t="s">
        <v>96</v>
      </c>
      <c r="F880" t="s">
        <v>100</v>
      </c>
      <c r="G880" t="s">
        <v>101</v>
      </c>
      <c r="H880" s="1">
        <v>45872</v>
      </c>
      <c r="I880">
        <v>20</v>
      </c>
      <c r="J880">
        <v>181.7</v>
      </c>
      <c r="K880">
        <v>3634</v>
      </c>
      <c r="L880">
        <v>0.1</v>
      </c>
      <c r="M880">
        <v>0.02</v>
      </c>
    </row>
    <row r="881" spans="1:13">
      <c r="A881" t="s">
        <v>1442</v>
      </c>
      <c r="B881" t="s">
        <v>55</v>
      </c>
      <c r="C881" t="s">
        <v>56</v>
      </c>
      <c r="D881" t="s">
        <v>291</v>
      </c>
      <c r="E881" t="s">
        <v>292</v>
      </c>
      <c r="F881" t="s">
        <v>396</v>
      </c>
      <c r="G881" t="s">
        <v>397</v>
      </c>
      <c r="H881" s="1">
        <v>45882</v>
      </c>
      <c r="I881">
        <v>22</v>
      </c>
      <c r="J881">
        <v>194.87</v>
      </c>
      <c r="K881">
        <v>4287.1400000000003</v>
      </c>
      <c r="L881">
        <v>0.1</v>
      </c>
      <c r="M881">
        <v>0.02</v>
      </c>
    </row>
    <row r="882" spans="1:13">
      <c r="A882" t="s">
        <v>1443</v>
      </c>
      <c r="B882" t="s">
        <v>414</v>
      </c>
      <c r="C882" t="s">
        <v>415</v>
      </c>
      <c r="D882" t="s">
        <v>105</v>
      </c>
      <c r="E882" t="s">
        <v>106</v>
      </c>
      <c r="F882" t="s">
        <v>215</v>
      </c>
      <c r="G882" t="s">
        <v>216</v>
      </c>
      <c r="H882" s="1">
        <v>45874</v>
      </c>
      <c r="I882">
        <v>5</v>
      </c>
      <c r="J882">
        <v>176.7</v>
      </c>
      <c r="K882">
        <v>883.5</v>
      </c>
      <c r="L882">
        <v>0.1</v>
      </c>
      <c r="M882">
        <v>0.02</v>
      </c>
    </row>
    <row r="883" spans="1:13">
      <c r="A883" t="s">
        <v>1444</v>
      </c>
      <c r="B883" t="s">
        <v>254</v>
      </c>
      <c r="C883" t="s">
        <v>255</v>
      </c>
      <c r="D883" t="s">
        <v>308</v>
      </c>
      <c r="E883" t="s">
        <v>309</v>
      </c>
      <c r="F883" t="s">
        <v>215</v>
      </c>
      <c r="G883" t="s">
        <v>216</v>
      </c>
      <c r="H883" s="1">
        <v>45898</v>
      </c>
      <c r="I883">
        <v>19</v>
      </c>
      <c r="J883">
        <v>176.7</v>
      </c>
      <c r="K883">
        <v>3357.3</v>
      </c>
      <c r="L883">
        <v>0.1</v>
      </c>
      <c r="M883">
        <v>0.02</v>
      </c>
    </row>
    <row r="884" spans="1:13">
      <c r="A884" t="s">
        <v>1445</v>
      </c>
      <c r="B884" t="s">
        <v>42</v>
      </c>
      <c r="C884" t="s">
        <v>43</v>
      </c>
      <c r="D884" t="s">
        <v>476</v>
      </c>
      <c r="E884" t="s">
        <v>477</v>
      </c>
      <c r="F884" t="s">
        <v>78</v>
      </c>
      <c r="G884" t="s">
        <v>79</v>
      </c>
      <c r="H884" s="1">
        <v>45875</v>
      </c>
      <c r="I884">
        <v>23</v>
      </c>
      <c r="J884">
        <v>139.22</v>
      </c>
      <c r="K884">
        <v>3202.06</v>
      </c>
      <c r="L884">
        <v>0.05</v>
      </c>
      <c r="M884">
        <v>0.02</v>
      </c>
    </row>
    <row r="885" spans="1:13">
      <c r="A885" t="s">
        <v>1446</v>
      </c>
      <c r="B885" t="s">
        <v>93</v>
      </c>
      <c r="C885" t="s">
        <v>94</v>
      </c>
      <c r="D885" t="s">
        <v>153</v>
      </c>
      <c r="E885" t="s">
        <v>154</v>
      </c>
      <c r="F885" t="s">
        <v>396</v>
      </c>
      <c r="G885" t="s">
        <v>397</v>
      </c>
      <c r="H885" s="1">
        <v>45875</v>
      </c>
      <c r="I885">
        <v>21</v>
      </c>
      <c r="J885">
        <v>194.87</v>
      </c>
      <c r="K885">
        <v>4092.27</v>
      </c>
      <c r="L885">
        <v>0.1</v>
      </c>
      <c r="M885">
        <v>0.02</v>
      </c>
    </row>
    <row r="886" spans="1:13">
      <c r="A886" t="s">
        <v>1447</v>
      </c>
      <c r="B886" t="s">
        <v>145</v>
      </c>
      <c r="C886" t="s">
        <v>146</v>
      </c>
      <c r="D886" t="s">
        <v>377</v>
      </c>
      <c r="E886" t="s">
        <v>378</v>
      </c>
      <c r="F886" t="s">
        <v>196</v>
      </c>
      <c r="G886" t="s">
        <v>197</v>
      </c>
      <c r="H886" s="1">
        <v>45878</v>
      </c>
      <c r="I886">
        <v>15</v>
      </c>
      <c r="J886">
        <v>77.5</v>
      </c>
      <c r="K886">
        <v>1162.5</v>
      </c>
      <c r="L886">
        <v>0.05</v>
      </c>
      <c r="M886">
        <v>0.02</v>
      </c>
    </row>
    <row r="887" spans="1:13">
      <c r="A887" t="s">
        <v>1448</v>
      </c>
      <c r="B887" t="s">
        <v>254</v>
      </c>
      <c r="C887" t="s">
        <v>255</v>
      </c>
      <c r="D887" t="s">
        <v>261</v>
      </c>
      <c r="E887" t="s">
        <v>262</v>
      </c>
      <c r="F887" t="s">
        <v>174</v>
      </c>
      <c r="G887" t="s">
        <v>175</v>
      </c>
      <c r="H887" s="1">
        <v>45894</v>
      </c>
      <c r="I887">
        <v>19</v>
      </c>
      <c r="J887">
        <v>183.4</v>
      </c>
      <c r="K887">
        <v>3484.6</v>
      </c>
      <c r="L887">
        <v>0.1</v>
      </c>
      <c r="M887">
        <v>0.02</v>
      </c>
    </row>
    <row r="888" spans="1:13">
      <c r="A888" t="s">
        <v>1449</v>
      </c>
      <c r="B888" t="s">
        <v>182</v>
      </c>
      <c r="C888" t="s">
        <v>183</v>
      </c>
      <c r="D888" t="s">
        <v>264</v>
      </c>
      <c r="E888" t="s">
        <v>265</v>
      </c>
      <c r="F888" t="s">
        <v>174</v>
      </c>
      <c r="G888" t="s">
        <v>175</v>
      </c>
      <c r="H888" s="1">
        <v>45872</v>
      </c>
      <c r="I888">
        <v>25</v>
      </c>
      <c r="J888">
        <v>183.4</v>
      </c>
      <c r="K888">
        <v>4585</v>
      </c>
      <c r="L888">
        <v>0.1</v>
      </c>
      <c r="M888">
        <v>0.02</v>
      </c>
    </row>
    <row r="889" spans="1:13">
      <c r="A889" t="s">
        <v>1450</v>
      </c>
      <c r="B889" t="s">
        <v>21</v>
      </c>
      <c r="C889" t="s">
        <v>22</v>
      </c>
      <c r="D889" t="s">
        <v>609</v>
      </c>
      <c r="E889" t="s">
        <v>610</v>
      </c>
      <c r="F889" t="s">
        <v>215</v>
      </c>
      <c r="G889" t="s">
        <v>216</v>
      </c>
      <c r="H889" s="1">
        <v>45882</v>
      </c>
      <c r="I889">
        <v>14</v>
      </c>
      <c r="J889">
        <v>176.7</v>
      </c>
      <c r="K889">
        <v>2473.8000000000002</v>
      </c>
      <c r="L889">
        <v>0.1</v>
      </c>
      <c r="M889">
        <v>0.02</v>
      </c>
    </row>
    <row r="890" spans="1:13">
      <c r="A890" t="s">
        <v>1451</v>
      </c>
      <c r="B890" t="s">
        <v>81</v>
      </c>
      <c r="C890" t="s">
        <v>82</v>
      </c>
      <c r="D890" t="s">
        <v>311</v>
      </c>
      <c r="E890" t="s">
        <v>312</v>
      </c>
      <c r="F890" t="s">
        <v>240</v>
      </c>
      <c r="G890" t="s">
        <v>241</v>
      </c>
      <c r="H890" s="1">
        <v>45887</v>
      </c>
      <c r="I890">
        <v>2</v>
      </c>
      <c r="J890">
        <v>130.94</v>
      </c>
      <c r="K890">
        <v>261.88</v>
      </c>
      <c r="L890">
        <v>0.05</v>
      </c>
      <c r="M890">
        <v>0.02</v>
      </c>
    </row>
    <row r="891" spans="1:13">
      <c r="A891" t="s">
        <v>1452</v>
      </c>
      <c r="B891" t="s">
        <v>254</v>
      </c>
      <c r="C891" t="s">
        <v>255</v>
      </c>
      <c r="D891" t="s">
        <v>783</v>
      </c>
      <c r="E891" t="s">
        <v>784</v>
      </c>
      <c r="F891" t="s">
        <v>240</v>
      </c>
      <c r="G891" t="s">
        <v>241</v>
      </c>
      <c r="H891" s="1">
        <v>45898</v>
      </c>
      <c r="I891">
        <v>1</v>
      </c>
      <c r="J891">
        <v>130.94</v>
      </c>
      <c r="K891">
        <v>130.94</v>
      </c>
      <c r="L891">
        <v>0.05</v>
      </c>
      <c r="M891">
        <v>0.02</v>
      </c>
    </row>
    <row r="892" spans="1:13">
      <c r="A892" t="s">
        <v>1453</v>
      </c>
      <c r="B892" t="s">
        <v>145</v>
      </c>
      <c r="C892" t="s">
        <v>146</v>
      </c>
      <c r="D892" t="s">
        <v>626</v>
      </c>
      <c r="E892" t="s">
        <v>627</v>
      </c>
      <c r="F892" t="s">
        <v>90</v>
      </c>
      <c r="G892" t="s">
        <v>91</v>
      </c>
      <c r="H892" s="1">
        <v>45870</v>
      </c>
      <c r="I892">
        <v>7</v>
      </c>
      <c r="J892">
        <v>50.51</v>
      </c>
      <c r="K892">
        <v>353.57</v>
      </c>
      <c r="L892">
        <v>0</v>
      </c>
      <c r="M892">
        <v>0.02</v>
      </c>
    </row>
    <row r="893" spans="1:13">
      <c r="A893" t="s">
        <v>1454</v>
      </c>
      <c r="B893" t="s">
        <v>208</v>
      </c>
      <c r="C893" t="s">
        <v>209</v>
      </c>
      <c r="D893" t="s">
        <v>760</v>
      </c>
      <c r="E893" t="s">
        <v>761</v>
      </c>
      <c r="F893" t="s">
        <v>166</v>
      </c>
      <c r="G893" t="s">
        <v>167</v>
      </c>
      <c r="H893" s="1">
        <v>45877</v>
      </c>
      <c r="I893">
        <v>8</v>
      </c>
      <c r="J893">
        <v>176.86</v>
      </c>
      <c r="K893">
        <v>1414.88</v>
      </c>
      <c r="L893">
        <v>0.1</v>
      </c>
      <c r="M893">
        <v>0.02</v>
      </c>
    </row>
    <row r="894" spans="1:13">
      <c r="A894" t="s">
        <v>1455</v>
      </c>
      <c r="B894" t="s">
        <v>62</v>
      </c>
      <c r="C894" t="s">
        <v>63</v>
      </c>
      <c r="D894" t="s">
        <v>876</v>
      </c>
      <c r="E894" t="s">
        <v>877</v>
      </c>
      <c r="F894" t="s">
        <v>293</v>
      </c>
      <c r="G894" t="s">
        <v>294</v>
      </c>
      <c r="H894" s="1">
        <v>45882</v>
      </c>
      <c r="I894">
        <v>4</v>
      </c>
      <c r="J894">
        <v>114.99</v>
      </c>
      <c r="K894">
        <v>459.96</v>
      </c>
      <c r="L894">
        <v>0.05</v>
      </c>
      <c r="M894">
        <v>0.02</v>
      </c>
    </row>
    <row r="895" spans="1:13">
      <c r="A895" t="s">
        <v>1456</v>
      </c>
      <c r="B895" t="s">
        <v>414</v>
      </c>
      <c r="C895" t="s">
        <v>415</v>
      </c>
      <c r="D895" t="s">
        <v>557</v>
      </c>
      <c r="E895" t="s">
        <v>558</v>
      </c>
      <c r="F895" t="s">
        <v>293</v>
      </c>
      <c r="G895" t="s">
        <v>294</v>
      </c>
      <c r="H895" s="1">
        <v>45896</v>
      </c>
      <c r="I895">
        <v>3</v>
      </c>
      <c r="J895">
        <v>114.99</v>
      </c>
      <c r="K895">
        <v>344.97</v>
      </c>
      <c r="L895">
        <v>0.05</v>
      </c>
      <c r="M895">
        <v>0.02</v>
      </c>
    </row>
    <row r="896" spans="1:13">
      <c r="A896" t="s">
        <v>1457</v>
      </c>
      <c r="B896" t="s">
        <v>14</v>
      </c>
      <c r="C896" t="s">
        <v>15</v>
      </c>
      <c r="D896" t="s">
        <v>105</v>
      </c>
      <c r="E896" t="s">
        <v>106</v>
      </c>
      <c r="F896" t="s">
        <v>32</v>
      </c>
      <c r="G896" t="s">
        <v>33</v>
      </c>
      <c r="H896" s="1">
        <v>45893</v>
      </c>
      <c r="I896">
        <v>15</v>
      </c>
      <c r="J896">
        <v>88.32</v>
      </c>
      <c r="K896">
        <v>1324.8</v>
      </c>
      <c r="L896">
        <v>0</v>
      </c>
      <c r="M896">
        <v>0.02</v>
      </c>
    </row>
    <row r="897" spans="1:13">
      <c r="A897" t="s">
        <v>1458</v>
      </c>
      <c r="B897" t="s">
        <v>414</v>
      </c>
      <c r="C897" t="s">
        <v>415</v>
      </c>
      <c r="D897" t="s">
        <v>1459</v>
      </c>
      <c r="E897" t="s">
        <v>1460</v>
      </c>
      <c r="F897" t="s">
        <v>114</v>
      </c>
      <c r="G897" t="s">
        <v>115</v>
      </c>
      <c r="H897" s="1">
        <v>45898</v>
      </c>
      <c r="I897">
        <v>14</v>
      </c>
      <c r="J897">
        <v>91.13</v>
      </c>
      <c r="K897">
        <v>1275.82</v>
      </c>
      <c r="L897">
        <v>0.1</v>
      </c>
      <c r="M897">
        <v>0.02</v>
      </c>
    </row>
    <row r="898" spans="1:13">
      <c r="A898" t="s">
        <v>1461</v>
      </c>
      <c r="B898" t="s">
        <v>208</v>
      </c>
      <c r="C898" t="s">
        <v>209</v>
      </c>
      <c r="D898" t="s">
        <v>834</v>
      </c>
      <c r="E898" t="s">
        <v>835</v>
      </c>
      <c r="F898" t="s">
        <v>85</v>
      </c>
      <c r="G898" t="s">
        <v>86</v>
      </c>
      <c r="H898" s="1">
        <v>45881</v>
      </c>
      <c r="I898">
        <v>16</v>
      </c>
      <c r="J898">
        <v>72.040000000000006</v>
      </c>
      <c r="K898">
        <v>1152.6400000000001</v>
      </c>
      <c r="L898">
        <v>0.05</v>
      </c>
      <c r="M898">
        <v>0.02</v>
      </c>
    </row>
    <row r="899" spans="1:13">
      <c r="A899" t="s">
        <v>1462</v>
      </c>
      <c r="B899" t="s">
        <v>93</v>
      </c>
      <c r="C899" t="s">
        <v>94</v>
      </c>
      <c r="D899" t="s">
        <v>394</v>
      </c>
      <c r="E899" t="s">
        <v>395</v>
      </c>
      <c r="F899" t="s">
        <v>129</v>
      </c>
      <c r="G899" t="s">
        <v>130</v>
      </c>
      <c r="H899" s="1">
        <v>45870</v>
      </c>
      <c r="I899">
        <v>13</v>
      </c>
      <c r="J899">
        <v>92.19</v>
      </c>
      <c r="K899">
        <v>1198.47</v>
      </c>
      <c r="L899">
        <v>0.05</v>
      </c>
      <c r="M899">
        <v>0.02</v>
      </c>
    </row>
    <row r="900" spans="1:13">
      <c r="A900" t="s">
        <v>1463</v>
      </c>
      <c r="B900" t="s">
        <v>117</v>
      </c>
      <c r="C900" t="s">
        <v>118</v>
      </c>
      <c r="D900" t="s">
        <v>752</v>
      </c>
      <c r="E900" t="s">
        <v>753</v>
      </c>
      <c r="F900" t="s">
        <v>107</v>
      </c>
      <c r="G900" t="s">
        <v>108</v>
      </c>
      <c r="H900" s="1">
        <v>45876</v>
      </c>
      <c r="I900">
        <v>5</v>
      </c>
      <c r="J900">
        <v>179.53</v>
      </c>
      <c r="K900">
        <v>897.65</v>
      </c>
      <c r="L900">
        <v>0.1</v>
      </c>
      <c r="M900">
        <v>0.02</v>
      </c>
    </row>
    <row r="901" spans="1:13">
      <c r="A901" t="s">
        <v>1464</v>
      </c>
      <c r="B901" t="s">
        <v>110</v>
      </c>
      <c r="C901" t="s">
        <v>111</v>
      </c>
      <c r="D901" t="s">
        <v>164</v>
      </c>
      <c r="E901" t="s">
        <v>165</v>
      </c>
      <c r="F901" t="s">
        <v>100</v>
      </c>
      <c r="G901" t="s">
        <v>101</v>
      </c>
      <c r="H901" s="1">
        <v>45873</v>
      </c>
      <c r="I901">
        <v>6</v>
      </c>
      <c r="J901">
        <v>181.7</v>
      </c>
      <c r="K901">
        <v>1090.2</v>
      </c>
      <c r="L901">
        <v>0.1</v>
      </c>
      <c r="M901">
        <v>0.02</v>
      </c>
    </row>
    <row r="902" spans="1:13">
      <c r="A902" t="s">
        <v>1465</v>
      </c>
      <c r="B902" t="s">
        <v>103</v>
      </c>
      <c r="C902" t="s">
        <v>104</v>
      </c>
      <c r="D902" t="s">
        <v>579</v>
      </c>
      <c r="E902" t="s">
        <v>580</v>
      </c>
      <c r="F902" t="s">
        <v>191</v>
      </c>
      <c r="G902" t="s">
        <v>192</v>
      </c>
      <c r="H902" s="1">
        <v>45882</v>
      </c>
      <c r="I902">
        <v>2</v>
      </c>
      <c r="J902">
        <v>144.35</v>
      </c>
      <c r="K902">
        <v>288.7</v>
      </c>
      <c r="L902">
        <v>0.1</v>
      </c>
      <c r="M902">
        <v>0.02</v>
      </c>
    </row>
    <row r="903" spans="1:13">
      <c r="A903" t="s">
        <v>1466</v>
      </c>
      <c r="B903" t="s">
        <v>67</v>
      </c>
      <c r="C903" t="s">
        <v>68</v>
      </c>
      <c r="D903" t="s">
        <v>52</v>
      </c>
      <c r="E903" t="s">
        <v>53</v>
      </c>
      <c r="F903" t="s">
        <v>18</v>
      </c>
      <c r="G903" t="s">
        <v>19</v>
      </c>
      <c r="H903" s="1">
        <v>45889</v>
      </c>
      <c r="I903">
        <v>18</v>
      </c>
      <c r="J903">
        <v>52.65</v>
      </c>
      <c r="K903">
        <v>947.7</v>
      </c>
      <c r="L903">
        <v>0.05</v>
      </c>
      <c r="M903">
        <v>0.02</v>
      </c>
    </row>
    <row r="904" spans="1:13">
      <c r="A904" t="s">
        <v>1467</v>
      </c>
      <c r="B904" t="s">
        <v>14</v>
      </c>
      <c r="C904" t="s">
        <v>15</v>
      </c>
      <c r="D904" t="s">
        <v>1459</v>
      </c>
      <c r="E904" t="s">
        <v>1460</v>
      </c>
      <c r="F904" t="s">
        <v>275</v>
      </c>
      <c r="G904" t="s">
        <v>276</v>
      </c>
      <c r="H904" s="1">
        <v>45873</v>
      </c>
      <c r="I904">
        <v>22</v>
      </c>
      <c r="J904">
        <v>44.71</v>
      </c>
      <c r="K904">
        <v>983.62</v>
      </c>
      <c r="L904">
        <v>0</v>
      </c>
      <c r="M904">
        <v>0.02</v>
      </c>
    </row>
    <row r="905" spans="1:13">
      <c r="A905" t="s">
        <v>1468</v>
      </c>
      <c r="B905" t="s">
        <v>159</v>
      </c>
      <c r="C905" t="s">
        <v>160</v>
      </c>
      <c r="D905" t="s">
        <v>369</v>
      </c>
      <c r="E905" t="s">
        <v>370</v>
      </c>
      <c r="F905" t="s">
        <v>139</v>
      </c>
      <c r="G905" t="s">
        <v>140</v>
      </c>
      <c r="H905" s="1">
        <v>45873</v>
      </c>
      <c r="I905">
        <v>23</v>
      </c>
      <c r="J905">
        <v>113.94</v>
      </c>
      <c r="K905">
        <v>2620.62</v>
      </c>
      <c r="L905">
        <v>0.05</v>
      </c>
      <c r="M905">
        <v>0.02</v>
      </c>
    </row>
    <row r="906" spans="1:13">
      <c r="A906" t="s">
        <v>1469</v>
      </c>
      <c r="B906" t="s">
        <v>81</v>
      </c>
      <c r="C906" t="s">
        <v>82</v>
      </c>
      <c r="D906" t="s">
        <v>374</v>
      </c>
      <c r="E906" t="s">
        <v>375</v>
      </c>
      <c r="F906" t="s">
        <v>240</v>
      </c>
      <c r="G906" t="s">
        <v>241</v>
      </c>
      <c r="H906" s="1">
        <v>45878</v>
      </c>
      <c r="I906">
        <v>18</v>
      </c>
      <c r="J906">
        <v>130.94</v>
      </c>
      <c r="K906">
        <v>2356.92</v>
      </c>
      <c r="L906">
        <v>0.05</v>
      </c>
      <c r="M906">
        <v>0.02</v>
      </c>
    </row>
    <row r="907" spans="1:13">
      <c r="A907" t="s">
        <v>1470</v>
      </c>
      <c r="B907" t="s">
        <v>55</v>
      </c>
      <c r="C907" t="s">
        <v>56</v>
      </c>
      <c r="D907" t="s">
        <v>278</v>
      </c>
      <c r="E907" t="s">
        <v>279</v>
      </c>
      <c r="F907" t="s">
        <v>78</v>
      </c>
      <c r="G907" t="s">
        <v>79</v>
      </c>
      <c r="H907" s="1">
        <v>45891</v>
      </c>
      <c r="I907">
        <v>23</v>
      </c>
      <c r="J907">
        <v>139.22</v>
      </c>
      <c r="K907">
        <v>3202.06</v>
      </c>
      <c r="L907">
        <v>0.05</v>
      </c>
      <c r="M907">
        <v>0.02</v>
      </c>
    </row>
    <row r="908" spans="1:13">
      <c r="A908" t="s">
        <v>1471</v>
      </c>
      <c r="B908" t="s">
        <v>159</v>
      </c>
      <c r="C908" t="s">
        <v>160</v>
      </c>
      <c r="D908" t="s">
        <v>893</v>
      </c>
      <c r="E908" t="s">
        <v>894</v>
      </c>
      <c r="F908" t="s">
        <v>293</v>
      </c>
      <c r="G908" t="s">
        <v>294</v>
      </c>
      <c r="H908" s="1">
        <v>45873</v>
      </c>
      <c r="I908">
        <v>22</v>
      </c>
      <c r="J908">
        <v>114.99</v>
      </c>
      <c r="K908">
        <v>2529.7800000000002</v>
      </c>
      <c r="L908">
        <v>0.05</v>
      </c>
      <c r="M908">
        <v>0.02</v>
      </c>
    </row>
    <row r="909" spans="1:13">
      <c r="A909" t="s">
        <v>1472</v>
      </c>
      <c r="B909" t="s">
        <v>208</v>
      </c>
      <c r="C909" t="s">
        <v>209</v>
      </c>
      <c r="D909" t="s">
        <v>1272</v>
      </c>
      <c r="E909" t="s">
        <v>1273</v>
      </c>
      <c r="F909" t="s">
        <v>18</v>
      </c>
      <c r="G909" t="s">
        <v>19</v>
      </c>
      <c r="H909" s="1">
        <v>45892</v>
      </c>
      <c r="I909">
        <v>20</v>
      </c>
      <c r="J909">
        <v>52.65</v>
      </c>
      <c r="K909">
        <v>1053</v>
      </c>
      <c r="L909">
        <v>0.05</v>
      </c>
      <c r="M909">
        <v>0.02</v>
      </c>
    </row>
    <row r="910" spans="1:13">
      <c r="A910" t="s">
        <v>1473</v>
      </c>
      <c r="B910" t="s">
        <v>21</v>
      </c>
      <c r="C910" t="s">
        <v>22</v>
      </c>
      <c r="D910" t="s">
        <v>569</v>
      </c>
      <c r="E910" t="s">
        <v>570</v>
      </c>
      <c r="F910" t="s">
        <v>90</v>
      </c>
      <c r="G910" t="s">
        <v>91</v>
      </c>
      <c r="H910" s="1">
        <v>45886</v>
      </c>
      <c r="I910">
        <v>4</v>
      </c>
      <c r="J910">
        <v>50.51</v>
      </c>
      <c r="K910">
        <v>202.04</v>
      </c>
      <c r="L910">
        <v>0</v>
      </c>
      <c r="M910">
        <v>0.02</v>
      </c>
    </row>
    <row r="911" spans="1:13">
      <c r="A911" t="s">
        <v>1474</v>
      </c>
      <c r="B911" t="s">
        <v>110</v>
      </c>
      <c r="C911" t="s">
        <v>111</v>
      </c>
      <c r="D911" t="s">
        <v>652</v>
      </c>
      <c r="E911" t="s">
        <v>653</v>
      </c>
      <c r="F911" t="s">
        <v>71</v>
      </c>
      <c r="G911" t="s">
        <v>72</v>
      </c>
      <c r="H911" s="1">
        <v>45895</v>
      </c>
      <c r="I911">
        <v>4</v>
      </c>
      <c r="J911">
        <v>123.65</v>
      </c>
      <c r="K911">
        <v>494.6</v>
      </c>
      <c r="L911">
        <v>0.05</v>
      </c>
      <c r="M911">
        <v>0.02</v>
      </c>
    </row>
    <row r="912" spans="1:13">
      <c r="A912" t="s">
        <v>1475</v>
      </c>
      <c r="B912" t="s">
        <v>386</v>
      </c>
      <c r="C912" t="s">
        <v>387</v>
      </c>
      <c r="D912" t="s">
        <v>769</v>
      </c>
      <c r="E912" t="s">
        <v>770</v>
      </c>
      <c r="F912" t="s">
        <v>129</v>
      </c>
      <c r="G912" t="s">
        <v>130</v>
      </c>
      <c r="H912" s="1">
        <v>45894</v>
      </c>
      <c r="I912">
        <v>7</v>
      </c>
      <c r="J912">
        <v>92.19</v>
      </c>
      <c r="K912">
        <v>645.33000000000004</v>
      </c>
      <c r="L912">
        <v>0.05</v>
      </c>
      <c r="M912">
        <v>0.02</v>
      </c>
    </row>
    <row r="913" spans="1:13">
      <c r="A913" t="s">
        <v>1476</v>
      </c>
      <c r="B913" t="s">
        <v>230</v>
      </c>
      <c r="C913" t="s">
        <v>231</v>
      </c>
      <c r="D913" t="s">
        <v>853</v>
      </c>
      <c r="E913" t="s">
        <v>854</v>
      </c>
      <c r="F913" t="s">
        <v>114</v>
      </c>
      <c r="G913" t="s">
        <v>115</v>
      </c>
      <c r="H913" s="1">
        <v>45881</v>
      </c>
      <c r="I913">
        <v>7</v>
      </c>
      <c r="J913">
        <v>91.13</v>
      </c>
      <c r="K913">
        <v>637.91</v>
      </c>
      <c r="L913">
        <v>0.1</v>
      </c>
      <c r="M913">
        <v>0.02</v>
      </c>
    </row>
    <row r="914" spans="1:13">
      <c r="A914" t="s">
        <v>1477</v>
      </c>
      <c r="B914" t="s">
        <v>62</v>
      </c>
      <c r="C914" t="s">
        <v>63</v>
      </c>
      <c r="D914" t="s">
        <v>83</v>
      </c>
      <c r="E914" t="s">
        <v>84</v>
      </c>
      <c r="F914" t="s">
        <v>293</v>
      </c>
      <c r="G914" t="s">
        <v>294</v>
      </c>
      <c r="H914" s="1">
        <v>45887</v>
      </c>
      <c r="I914">
        <v>2</v>
      </c>
      <c r="J914">
        <v>114.99</v>
      </c>
      <c r="K914">
        <v>229.98</v>
      </c>
      <c r="L914">
        <v>0.05</v>
      </c>
      <c r="M914">
        <v>0.02</v>
      </c>
    </row>
    <row r="915" spans="1:13">
      <c r="A915" t="s">
        <v>1478</v>
      </c>
      <c r="B915" t="s">
        <v>55</v>
      </c>
      <c r="C915" t="s">
        <v>56</v>
      </c>
      <c r="D915" t="s">
        <v>1113</v>
      </c>
      <c r="E915" t="s">
        <v>1114</v>
      </c>
      <c r="F915" t="s">
        <v>179</v>
      </c>
      <c r="G915" t="s">
        <v>180</v>
      </c>
      <c r="H915" s="1">
        <v>45880</v>
      </c>
      <c r="I915">
        <v>16</v>
      </c>
      <c r="J915">
        <v>125.42</v>
      </c>
      <c r="K915">
        <v>2006.72</v>
      </c>
      <c r="L915">
        <v>0.1</v>
      </c>
      <c r="M915">
        <v>0.02</v>
      </c>
    </row>
    <row r="916" spans="1:13">
      <c r="A916" t="s">
        <v>1479</v>
      </c>
      <c r="B916" t="s">
        <v>117</v>
      </c>
      <c r="C916" t="s">
        <v>118</v>
      </c>
      <c r="D916" t="s">
        <v>773</v>
      </c>
      <c r="E916" t="s">
        <v>774</v>
      </c>
      <c r="F916" t="s">
        <v>139</v>
      </c>
      <c r="G916" t="s">
        <v>140</v>
      </c>
      <c r="H916" s="1">
        <v>45899</v>
      </c>
      <c r="I916">
        <v>3</v>
      </c>
      <c r="J916">
        <v>113.94</v>
      </c>
      <c r="K916">
        <v>341.82</v>
      </c>
      <c r="L916">
        <v>0.05</v>
      </c>
      <c r="M916">
        <v>0.02</v>
      </c>
    </row>
    <row r="917" spans="1:13">
      <c r="A917" t="s">
        <v>1480</v>
      </c>
      <c r="B917" t="s">
        <v>386</v>
      </c>
      <c r="C917" t="s">
        <v>387</v>
      </c>
      <c r="D917" t="s">
        <v>538</v>
      </c>
      <c r="E917" t="s">
        <v>539</v>
      </c>
      <c r="F917" t="s">
        <v>100</v>
      </c>
      <c r="G917" t="s">
        <v>101</v>
      </c>
      <c r="H917" s="1">
        <v>45874</v>
      </c>
      <c r="I917">
        <v>16</v>
      </c>
      <c r="J917">
        <v>181.7</v>
      </c>
      <c r="K917">
        <v>2907.2</v>
      </c>
      <c r="L917">
        <v>0.1</v>
      </c>
      <c r="M917">
        <v>0.02</v>
      </c>
    </row>
    <row r="918" spans="1:13">
      <c r="A918" t="s">
        <v>1481</v>
      </c>
      <c r="B918" t="s">
        <v>423</v>
      </c>
      <c r="C918" t="s">
        <v>424</v>
      </c>
      <c r="D918" t="s">
        <v>739</v>
      </c>
      <c r="E918" t="s">
        <v>740</v>
      </c>
      <c r="F918" t="s">
        <v>396</v>
      </c>
      <c r="G918" t="s">
        <v>397</v>
      </c>
      <c r="H918" s="1">
        <v>45893</v>
      </c>
      <c r="I918">
        <v>24</v>
      </c>
      <c r="J918">
        <v>194.87</v>
      </c>
      <c r="K918">
        <v>4676.88</v>
      </c>
      <c r="L918">
        <v>0.1</v>
      </c>
      <c r="M918">
        <v>0.02</v>
      </c>
    </row>
    <row r="919" spans="1:13">
      <c r="A919" t="s">
        <v>1482</v>
      </c>
      <c r="B919" t="s">
        <v>386</v>
      </c>
      <c r="C919" t="s">
        <v>387</v>
      </c>
      <c r="D919" t="s">
        <v>172</v>
      </c>
      <c r="E919" t="s">
        <v>173</v>
      </c>
      <c r="F919" t="s">
        <v>191</v>
      </c>
      <c r="G919" t="s">
        <v>192</v>
      </c>
      <c r="H919" s="1">
        <v>45879</v>
      </c>
      <c r="I919">
        <v>15</v>
      </c>
      <c r="J919">
        <v>144.35</v>
      </c>
      <c r="K919">
        <v>2165.25</v>
      </c>
      <c r="L919">
        <v>0.1</v>
      </c>
      <c r="M919">
        <v>0.02</v>
      </c>
    </row>
    <row r="920" spans="1:13">
      <c r="A920" t="s">
        <v>1483</v>
      </c>
      <c r="B920" t="s">
        <v>230</v>
      </c>
      <c r="C920" t="s">
        <v>231</v>
      </c>
      <c r="D920" t="s">
        <v>142</v>
      </c>
      <c r="E920" t="s">
        <v>143</v>
      </c>
      <c r="F920" t="s">
        <v>196</v>
      </c>
      <c r="G920" t="s">
        <v>197</v>
      </c>
      <c r="H920" s="1">
        <v>45897</v>
      </c>
      <c r="I920">
        <v>6</v>
      </c>
      <c r="J920">
        <v>77.5</v>
      </c>
      <c r="K920">
        <v>465</v>
      </c>
      <c r="L920">
        <v>0.05</v>
      </c>
      <c r="M920">
        <v>0.02</v>
      </c>
    </row>
    <row r="921" spans="1:13">
      <c r="A921" t="s">
        <v>1484</v>
      </c>
      <c r="B921" t="s">
        <v>14</v>
      </c>
      <c r="C921" t="s">
        <v>15</v>
      </c>
      <c r="D921" t="s">
        <v>686</v>
      </c>
      <c r="E921" t="s">
        <v>687</v>
      </c>
      <c r="F921" t="s">
        <v>293</v>
      </c>
      <c r="G921" t="s">
        <v>294</v>
      </c>
      <c r="H921" s="1">
        <v>45880</v>
      </c>
      <c r="I921">
        <v>22</v>
      </c>
      <c r="J921">
        <v>114.99</v>
      </c>
      <c r="K921">
        <v>2529.7800000000002</v>
      </c>
      <c r="L921">
        <v>0.05</v>
      </c>
      <c r="M921">
        <v>0.02</v>
      </c>
    </row>
    <row r="922" spans="1:13">
      <c r="A922" t="s">
        <v>1485</v>
      </c>
      <c r="B922" t="s">
        <v>81</v>
      </c>
      <c r="C922" t="s">
        <v>82</v>
      </c>
      <c r="D922" t="s">
        <v>332</v>
      </c>
      <c r="E922" t="s">
        <v>333</v>
      </c>
      <c r="F922" t="s">
        <v>71</v>
      </c>
      <c r="G922" t="s">
        <v>72</v>
      </c>
      <c r="H922" s="1">
        <v>45898</v>
      </c>
      <c r="I922">
        <v>25</v>
      </c>
      <c r="J922">
        <v>123.65</v>
      </c>
      <c r="K922">
        <v>3091.25</v>
      </c>
      <c r="L922">
        <v>0.05</v>
      </c>
      <c r="M922">
        <v>0.02</v>
      </c>
    </row>
    <row r="923" spans="1:13">
      <c r="A923" t="s">
        <v>1486</v>
      </c>
      <c r="B923" t="s">
        <v>14</v>
      </c>
      <c r="C923" t="s">
        <v>15</v>
      </c>
      <c r="D923" t="s">
        <v>893</v>
      </c>
      <c r="E923" t="s">
        <v>894</v>
      </c>
      <c r="F923" t="s">
        <v>234</v>
      </c>
      <c r="G923" t="s">
        <v>235</v>
      </c>
      <c r="H923" s="1">
        <v>45890</v>
      </c>
      <c r="I923">
        <v>22</v>
      </c>
      <c r="J923">
        <v>37.18</v>
      </c>
      <c r="K923">
        <v>817.96</v>
      </c>
      <c r="L923">
        <v>0</v>
      </c>
      <c r="M923">
        <v>0.02</v>
      </c>
    </row>
    <row r="924" spans="1:13">
      <c r="A924" t="s">
        <v>1487</v>
      </c>
      <c r="B924" t="s">
        <v>182</v>
      </c>
      <c r="C924" t="s">
        <v>183</v>
      </c>
      <c r="D924" t="s">
        <v>1103</v>
      </c>
      <c r="E924" t="s">
        <v>1104</v>
      </c>
      <c r="F924" t="s">
        <v>85</v>
      </c>
      <c r="G924" t="s">
        <v>86</v>
      </c>
      <c r="H924" s="1">
        <v>45900</v>
      </c>
      <c r="I924">
        <v>15</v>
      </c>
      <c r="J924">
        <v>72.040000000000006</v>
      </c>
      <c r="K924">
        <v>1080.5999999999999</v>
      </c>
      <c r="L924">
        <v>0.05</v>
      </c>
      <c r="M924">
        <v>0.02</v>
      </c>
    </row>
    <row r="925" spans="1:13">
      <c r="A925" t="s">
        <v>1488</v>
      </c>
      <c r="B925" t="s">
        <v>28</v>
      </c>
      <c r="C925" t="s">
        <v>29</v>
      </c>
      <c r="D925" t="s">
        <v>1489</v>
      </c>
      <c r="E925" t="s">
        <v>1490</v>
      </c>
      <c r="F925" t="s">
        <v>302</v>
      </c>
      <c r="G925" t="s">
        <v>303</v>
      </c>
      <c r="H925" s="1">
        <v>45881</v>
      </c>
      <c r="I925">
        <v>3</v>
      </c>
      <c r="J925">
        <v>39.090000000000003</v>
      </c>
      <c r="K925">
        <v>117.27</v>
      </c>
      <c r="L925">
        <v>0</v>
      </c>
      <c r="M925">
        <v>0.02</v>
      </c>
    </row>
    <row r="926" spans="1:13">
      <c r="A926" t="s">
        <v>1491</v>
      </c>
      <c r="B926" t="s">
        <v>35</v>
      </c>
      <c r="C926" t="s">
        <v>36</v>
      </c>
      <c r="D926" t="s">
        <v>308</v>
      </c>
      <c r="E926" t="s">
        <v>309</v>
      </c>
      <c r="F926" t="s">
        <v>129</v>
      </c>
      <c r="G926" t="s">
        <v>130</v>
      </c>
      <c r="H926" s="1">
        <v>45882</v>
      </c>
      <c r="I926">
        <v>13</v>
      </c>
      <c r="J926">
        <v>92.19</v>
      </c>
      <c r="K926">
        <v>1198.47</v>
      </c>
      <c r="L926">
        <v>0.05</v>
      </c>
      <c r="M926">
        <v>0.02</v>
      </c>
    </row>
    <row r="927" spans="1:13">
      <c r="A927" t="s">
        <v>1492</v>
      </c>
      <c r="B927" t="s">
        <v>306</v>
      </c>
      <c r="C927" t="s">
        <v>307</v>
      </c>
      <c r="D927" t="s">
        <v>224</v>
      </c>
      <c r="E927" t="s">
        <v>225</v>
      </c>
      <c r="F927" t="s">
        <v>90</v>
      </c>
      <c r="G927" t="s">
        <v>91</v>
      </c>
      <c r="H927" s="1">
        <v>45897</v>
      </c>
      <c r="I927">
        <v>23</v>
      </c>
      <c r="J927">
        <v>50.51</v>
      </c>
      <c r="K927">
        <v>1161.73</v>
      </c>
      <c r="L927">
        <v>0</v>
      </c>
      <c r="M927">
        <v>0.02</v>
      </c>
    </row>
    <row r="928" spans="1:13">
      <c r="A928" t="s">
        <v>1493</v>
      </c>
      <c r="B928" t="s">
        <v>55</v>
      </c>
      <c r="C928" t="s">
        <v>56</v>
      </c>
      <c r="D928" t="s">
        <v>404</v>
      </c>
      <c r="E928" t="s">
        <v>405</v>
      </c>
      <c r="F928" t="s">
        <v>215</v>
      </c>
      <c r="G928" t="s">
        <v>216</v>
      </c>
      <c r="H928" s="1">
        <v>45873</v>
      </c>
      <c r="I928">
        <v>6</v>
      </c>
      <c r="J928">
        <v>176.7</v>
      </c>
      <c r="K928">
        <v>1060.2</v>
      </c>
      <c r="L928">
        <v>0.1</v>
      </c>
      <c r="M928">
        <v>0.02</v>
      </c>
    </row>
    <row r="929" spans="1:13">
      <c r="A929" t="s">
        <v>1494</v>
      </c>
      <c r="B929" t="s">
        <v>21</v>
      </c>
      <c r="C929" t="s">
        <v>22</v>
      </c>
      <c r="D929" t="s">
        <v>401</v>
      </c>
      <c r="E929" t="s">
        <v>402</v>
      </c>
      <c r="F929" t="s">
        <v>107</v>
      </c>
      <c r="G929" t="s">
        <v>108</v>
      </c>
      <c r="H929" s="1">
        <v>45873</v>
      </c>
      <c r="I929">
        <v>6</v>
      </c>
      <c r="J929">
        <v>179.53</v>
      </c>
      <c r="K929">
        <v>1077.18</v>
      </c>
      <c r="L929">
        <v>0.1</v>
      </c>
      <c r="M929">
        <v>0.02</v>
      </c>
    </row>
    <row r="930" spans="1:13">
      <c r="A930" t="s">
        <v>1495</v>
      </c>
      <c r="B930" t="s">
        <v>81</v>
      </c>
      <c r="C930" t="s">
        <v>82</v>
      </c>
      <c r="D930" t="s">
        <v>1153</v>
      </c>
      <c r="E930" t="s">
        <v>1154</v>
      </c>
      <c r="F930" t="s">
        <v>396</v>
      </c>
      <c r="G930" t="s">
        <v>397</v>
      </c>
      <c r="H930" s="1">
        <v>45891</v>
      </c>
      <c r="I930">
        <v>19</v>
      </c>
      <c r="J930">
        <v>194.87</v>
      </c>
      <c r="K930">
        <v>3702.53</v>
      </c>
      <c r="L930">
        <v>0.1</v>
      </c>
      <c r="M930">
        <v>0.02</v>
      </c>
    </row>
    <row r="931" spans="1:13">
      <c r="A931" t="s">
        <v>1496</v>
      </c>
      <c r="B931" t="s">
        <v>306</v>
      </c>
      <c r="C931" t="s">
        <v>307</v>
      </c>
      <c r="D931" t="s">
        <v>719</v>
      </c>
      <c r="E931" t="s">
        <v>720</v>
      </c>
      <c r="F931" t="s">
        <v>166</v>
      </c>
      <c r="G931" t="s">
        <v>167</v>
      </c>
      <c r="H931" s="1">
        <v>45881</v>
      </c>
      <c r="I931">
        <v>25</v>
      </c>
      <c r="J931">
        <v>176.86</v>
      </c>
      <c r="K931">
        <v>4421.5</v>
      </c>
      <c r="L931">
        <v>0.1</v>
      </c>
      <c r="M931">
        <v>0.02</v>
      </c>
    </row>
    <row r="932" spans="1:13">
      <c r="A932" t="s">
        <v>1497</v>
      </c>
      <c r="B932" t="s">
        <v>28</v>
      </c>
      <c r="C932" t="s">
        <v>29</v>
      </c>
      <c r="D932" t="s">
        <v>814</v>
      </c>
      <c r="E932" t="s">
        <v>815</v>
      </c>
      <c r="F932" t="s">
        <v>302</v>
      </c>
      <c r="G932" t="s">
        <v>303</v>
      </c>
      <c r="H932" s="1">
        <v>45898</v>
      </c>
      <c r="I932">
        <v>24</v>
      </c>
      <c r="J932">
        <v>39.090000000000003</v>
      </c>
      <c r="K932">
        <v>938.16</v>
      </c>
      <c r="L932">
        <v>0</v>
      </c>
      <c r="M932">
        <v>0.02</v>
      </c>
    </row>
    <row r="933" spans="1:13">
      <c r="A933" t="s">
        <v>1498</v>
      </c>
      <c r="B933" t="s">
        <v>21</v>
      </c>
      <c r="C933" t="s">
        <v>22</v>
      </c>
      <c r="D933" t="s">
        <v>510</v>
      </c>
      <c r="E933" t="s">
        <v>511</v>
      </c>
      <c r="F933" t="s">
        <v>356</v>
      </c>
      <c r="G933" t="s">
        <v>357</v>
      </c>
      <c r="H933" s="1">
        <v>45898</v>
      </c>
      <c r="I933">
        <v>4</v>
      </c>
      <c r="J933">
        <v>54.03</v>
      </c>
      <c r="K933">
        <v>216.12</v>
      </c>
      <c r="L933">
        <v>0</v>
      </c>
      <c r="M933">
        <v>0.02</v>
      </c>
    </row>
    <row r="934" spans="1:13">
      <c r="A934" t="s">
        <v>1499</v>
      </c>
      <c r="B934" t="s">
        <v>81</v>
      </c>
      <c r="C934" t="s">
        <v>82</v>
      </c>
      <c r="D934" t="s">
        <v>694</v>
      </c>
      <c r="E934" t="s">
        <v>695</v>
      </c>
      <c r="F934" t="s">
        <v>196</v>
      </c>
      <c r="G934" t="s">
        <v>197</v>
      </c>
      <c r="H934" s="1">
        <v>45890</v>
      </c>
      <c r="I934">
        <v>9</v>
      </c>
      <c r="J934">
        <v>77.5</v>
      </c>
      <c r="K934">
        <v>697.5</v>
      </c>
      <c r="L934">
        <v>0.05</v>
      </c>
      <c r="M934">
        <v>0.02</v>
      </c>
    </row>
    <row r="935" spans="1:13">
      <c r="A935" t="s">
        <v>1500</v>
      </c>
      <c r="B935" t="s">
        <v>145</v>
      </c>
      <c r="C935" t="s">
        <v>146</v>
      </c>
      <c r="D935" t="s">
        <v>296</v>
      </c>
      <c r="E935" t="s">
        <v>297</v>
      </c>
      <c r="F935" t="s">
        <v>179</v>
      </c>
      <c r="G935" t="s">
        <v>180</v>
      </c>
      <c r="H935" s="1">
        <v>45886</v>
      </c>
      <c r="I935">
        <v>22</v>
      </c>
      <c r="J935">
        <v>125.42</v>
      </c>
      <c r="K935">
        <v>2759.24</v>
      </c>
      <c r="L935">
        <v>0.1</v>
      </c>
      <c r="M935">
        <v>0.02</v>
      </c>
    </row>
    <row r="936" spans="1:13">
      <c r="A936" t="s">
        <v>1501</v>
      </c>
      <c r="B936" t="s">
        <v>93</v>
      </c>
      <c r="C936" t="s">
        <v>94</v>
      </c>
      <c r="D936" t="s">
        <v>493</v>
      </c>
      <c r="E936" t="s">
        <v>494</v>
      </c>
      <c r="F936" t="s">
        <v>100</v>
      </c>
      <c r="G936" t="s">
        <v>101</v>
      </c>
      <c r="H936" s="1">
        <v>45877</v>
      </c>
      <c r="I936">
        <v>19</v>
      </c>
      <c r="J936">
        <v>181.7</v>
      </c>
      <c r="K936">
        <v>3452.3</v>
      </c>
      <c r="L936">
        <v>0.1</v>
      </c>
      <c r="M936">
        <v>0.02</v>
      </c>
    </row>
    <row r="937" spans="1:13">
      <c r="A937" t="s">
        <v>1502</v>
      </c>
      <c r="B937" t="s">
        <v>208</v>
      </c>
      <c r="C937" t="s">
        <v>209</v>
      </c>
      <c r="D937" t="s">
        <v>513</v>
      </c>
      <c r="E937" t="s">
        <v>514</v>
      </c>
      <c r="F937" t="s">
        <v>396</v>
      </c>
      <c r="G937" t="s">
        <v>397</v>
      </c>
      <c r="H937" s="1">
        <v>45892</v>
      </c>
      <c r="I937">
        <v>23</v>
      </c>
      <c r="J937">
        <v>194.87</v>
      </c>
      <c r="K937">
        <v>4482.01</v>
      </c>
      <c r="L937">
        <v>0.1</v>
      </c>
      <c r="M937">
        <v>0.02</v>
      </c>
    </row>
    <row r="938" spans="1:13">
      <c r="A938" t="s">
        <v>1503</v>
      </c>
      <c r="B938" t="s">
        <v>28</v>
      </c>
      <c r="C938" t="s">
        <v>29</v>
      </c>
      <c r="D938" t="s">
        <v>596</v>
      </c>
      <c r="E938" t="s">
        <v>597</v>
      </c>
      <c r="F938" t="s">
        <v>215</v>
      </c>
      <c r="G938" t="s">
        <v>216</v>
      </c>
      <c r="H938" s="1">
        <v>45877</v>
      </c>
      <c r="I938">
        <v>24</v>
      </c>
      <c r="J938">
        <v>176.7</v>
      </c>
      <c r="K938">
        <v>4240.8</v>
      </c>
      <c r="L938">
        <v>0.1</v>
      </c>
      <c r="M938">
        <v>0.02</v>
      </c>
    </row>
    <row r="939" spans="1:13">
      <c r="A939" t="s">
        <v>1504</v>
      </c>
      <c r="B939" t="s">
        <v>55</v>
      </c>
      <c r="C939" t="s">
        <v>56</v>
      </c>
      <c r="D939" t="s">
        <v>876</v>
      </c>
      <c r="E939" t="s">
        <v>877</v>
      </c>
      <c r="F939" t="s">
        <v>191</v>
      </c>
      <c r="G939" t="s">
        <v>192</v>
      </c>
      <c r="H939" s="1">
        <v>45882</v>
      </c>
      <c r="I939">
        <v>21</v>
      </c>
      <c r="J939">
        <v>144.35</v>
      </c>
      <c r="K939">
        <v>3031.35</v>
      </c>
      <c r="L939">
        <v>0.1</v>
      </c>
      <c r="M939">
        <v>0.02</v>
      </c>
    </row>
    <row r="940" spans="1:13">
      <c r="A940" t="s">
        <v>1505</v>
      </c>
      <c r="B940" t="s">
        <v>21</v>
      </c>
      <c r="C940" t="s">
        <v>22</v>
      </c>
      <c r="D940" t="s">
        <v>369</v>
      </c>
      <c r="E940" t="s">
        <v>370</v>
      </c>
      <c r="F940" t="s">
        <v>90</v>
      </c>
      <c r="G940" t="s">
        <v>91</v>
      </c>
      <c r="H940" s="1">
        <v>45871</v>
      </c>
      <c r="I940">
        <v>20</v>
      </c>
      <c r="J940">
        <v>50.51</v>
      </c>
      <c r="K940">
        <v>1010.2</v>
      </c>
      <c r="L940">
        <v>0</v>
      </c>
      <c r="M940">
        <v>0.02</v>
      </c>
    </row>
    <row r="941" spans="1:13">
      <c r="A941" t="s">
        <v>1506</v>
      </c>
      <c r="B941" t="s">
        <v>122</v>
      </c>
      <c r="C941" t="s">
        <v>123</v>
      </c>
      <c r="D941" t="s">
        <v>865</v>
      </c>
      <c r="E941" t="s">
        <v>866</v>
      </c>
      <c r="F941" t="s">
        <v>356</v>
      </c>
      <c r="G941" t="s">
        <v>357</v>
      </c>
      <c r="H941" s="1">
        <v>45897</v>
      </c>
      <c r="I941">
        <v>17</v>
      </c>
      <c r="J941">
        <v>54.03</v>
      </c>
      <c r="K941">
        <v>918.51</v>
      </c>
      <c r="L941">
        <v>0</v>
      </c>
      <c r="M941">
        <v>0.02</v>
      </c>
    </row>
    <row r="942" spans="1:13">
      <c r="A942" t="s">
        <v>1507</v>
      </c>
      <c r="B942" t="s">
        <v>55</v>
      </c>
      <c r="C942" t="s">
        <v>56</v>
      </c>
      <c r="D942" t="s">
        <v>686</v>
      </c>
      <c r="E942" t="s">
        <v>687</v>
      </c>
      <c r="F942" t="s">
        <v>396</v>
      </c>
      <c r="G942" t="s">
        <v>397</v>
      </c>
      <c r="H942" s="1">
        <v>45872</v>
      </c>
      <c r="I942">
        <v>6</v>
      </c>
      <c r="J942">
        <v>194.87</v>
      </c>
      <c r="K942">
        <v>1169.22</v>
      </c>
      <c r="L942">
        <v>0.1</v>
      </c>
      <c r="M942">
        <v>0.02</v>
      </c>
    </row>
    <row r="943" spans="1:13">
      <c r="A943" t="s">
        <v>1508</v>
      </c>
      <c r="B943" t="s">
        <v>93</v>
      </c>
      <c r="C943" t="s">
        <v>94</v>
      </c>
      <c r="D943" t="s">
        <v>264</v>
      </c>
      <c r="E943" t="s">
        <v>265</v>
      </c>
      <c r="F943" t="s">
        <v>85</v>
      </c>
      <c r="G943" t="s">
        <v>86</v>
      </c>
      <c r="H943" s="1">
        <v>45878</v>
      </c>
      <c r="I943">
        <v>11</v>
      </c>
      <c r="J943">
        <v>72.040000000000006</v>
      </c>
      <c r="K943">
        <v>792.44</v>
      </c>
      <c r="L943">
        <v>0.05</v>
      </c>
      <c r="M943">
        <v>0.02</v>
      </c>
    </row>
    <row r="944" spans="1:13">
      <c r="A944" t="s">
        <v>1509</v>
      </c>
      <c r="B944" t="s">
        <v>14</v>
      </c>
      <c r="C944" t="s">
        <v>15</v>
      </c>
      <c r="D944" t="s">
        <v>585</v>
      </c>
      <c r="E944" t="s">
        <v>586</v>
      </c>
      <c r="F944" t="s">
        <v>59</v>
      </c>
      <c r="G944" t="s">
        <v>60</v>
      </c>
      <c r="H944" s="1">
        <v>45882</v>
      </c>
      <c r="I944">
        <v>21</v>
      </c>
      <c r="J944">
        <v>71.86</v>
      </c>
      <c r="K944">
        <v>1509.06</v>
      </c>
      <c r="L944">
        <v>0.05</v>
      </c>
      <c r="M944">
        <v>0.02</v>
      </c>
    </row>
    <row r="945" spans="1:13">
      <c r="A945" t="s">
        <v>1510</v>
      </c>
      <c r="B945" t="s">
        <v>74</v>
      </c>
      <c r="C945" t="s">
        <v>75</v>
      </c>
      <c r="D945" t="s">
        <v>742</v>
      </c>
      <c r="E945" t="s">
        <v>743</v>
      </c>
      <c r="F945" t="s">
        <v>59</v>
      </c>
      <c r="G945" t="s">
        <v>60</v>
      </c>
      <c r="H945" s="1">
        <v>45884</v>
      </c>
      <c r="I945">
        <v>15</v>
      </c>
      <c r="J945">
        <v>71.86</v>
      </c>
      <c r="K945">
        <v>1077.9000000000001</v>
      </c>
      <c r="L945">
        <v>0.05</v>
      </c>
      <c r="M945">
        <v>0.02</v>
      </c>
    </row>
    <row r="946" spans="1:13">
      <c r="A946" t="s">
        <v>1511</v>
      </c>
      <c r="B946" t="s">
        <v>246</v>
      </c>
      <c r="C946" t="s">
        <v>247</v>
      </c>
      <c r="D946" t="s">
        <v>736</v>
      </c>
      <c r="E946" t="s">
        <v>737</v>
      </c>
      <c r="F946" t="s">
        <v>25</v>
      </c>
      <c r="G946" t="s">
        <v>26</v>
      </c>
      <c r="H946" s="1">
        <v>45884</v>
      </c>
      <c r="I946">
        <v>16</v>
      </c>
      <c r="J946">
        <v>120.83</v>
      </c>
      <c r="K946">
        <v>1933.28</v>
      </c>
      <c r="L946">
        <v>0.1</v>
      </c>
      <c r="M946">
        <v>0.02</v>
      </c>
    </row>
    <row r="947" spans="1:13">
      <c r="A947" t="s">
        <v>1512</v>
      </c>
      <c r="B947" t="s">
        <v>145</v>
      </c>
      <c r="C947" t="s">
        <v>146</v>
      </c>
      <c r="D947" t="s">
        <v>281</v>
      </c>
      <c r="E947" t="s">
        <v>282</v>
      </c>
      <c r="F947" t="s">
        <v>275</v>
      </c>
      <c r="G947" t="s">
        <v>276</v>
      </c>
      <c r="H947" s="1">
        <v>45890</v>
      </c>
      <c r="I947">
        <v>24</v>
      </c>
      <c r="J947">
        <v>44.71</v>
      </c>
      <c r="K947">
        <v>1073.04</v>
      </c>
      <c r="L947">
        <v>0</v>
      </c>
      <c r="M947">
        <v>0.02</v>
      </c>
    </row>
    <row r="948" spans="1:13">
      <c r="A948" t="s">
        <v>1513</v>
      </c>
      <c r="B948" t="s">
        <v>122</v>
      </c>
      <c r="C948" t="s">
        <v>123</v>
      </c>
      <c r="D948" t="s">
        <v>1130</v>
      </c>
      <c r="E948" t="s">
        <v>1131</v>
      </c>
      <c r="F948" t="s">
        <v>215</v>
      </c>
      <c r="G948" t="s">
        <v>216</v>
      </c>
      <c r="H948" s="1">
        <v>45887</v>
      </c>
      <c r="I948">
        <v>2</v>
      </c>
      <c r="J948">
        <v>176.7</v>
      </c>
      <c r="K948">
        <v>353.4</v>
      </c>
      <c r="L948">
        <v>0.1</v>
      </c>
      <c r="M948">
        <v>0.02</v>
      </c>
    </row>
    <row r="949" spans="1:13">
      <c r="A949" t="s">
        <v>1514</v>
      </c>
      <c r="B949" t="s">
        <v>259</v>
      </c>
      <c r="C949" t="s">
        <v>260</v>
      </c>
      <c r="D949" t="s">
        <v>773</v>
      </c>
      <c r="E949" t="s">
        <v>774</v>
      </c>
      <c r="F949" t="s">
        <v>90</v>
      </c>
      <c r="G949" t="s">
        <v>91</v>
      </c>
      <c r="H949" s="1">
        <v>45900</v>
      </c>
      <c r="I949">
        <v>20</v>
      </c>
      <c r="J949">
        <v>50.51</v>
      </c>
      <c r="K949">
        <v>1010.2</v>
      </c>
      <c r="L949">
        <v>0</v>
      </c>
      <c r="M949">
        <v>0.02</v>
      </c>
    </row>
    <row r="950" spans="1:13">
      <c r="A950" t="s">
        <v>1515</v>
      </c>
      <c r="B950" t="s">
        <v>28</v>
      </c>
      <c r="C950" t="s">
        <v>29</v>
      </c>
      <c r="D950" t="s">
        <v>52</v>
      </c>
      <c r="E950" t="s">
        <v>53</v>
      </c>
      <c r="F950" t="s">
        <v>293</v>
      </c>
      <c r="G950" t="s">
        <v>294</v>
      </c>
      <c r="H950" s="1">
        <v>45887</v>
      </c>
      <c r="I950">
        <v>17</v>
      </c>
      <c r="J950">
        <v>114.99</v>
      </c>
      <c r="K950">
        <v>1954.83</v>
      </c>
      <c r="L950">
        <v>0.05</v>
      </c>
      <c r="M950">
        <v>0.02</v>
      </c>
    </row>
    <row r="951" spans="1:13">
      <c r="A951" t="s">
        <v>1516</v>
      </c>
      <c r="B951" t="s">
        <v>254</v>
      </c>
      <c r="C951" t="s">
        <v>255</v>
      </c>
      <c r="D951" t="s">
        <v>448</v>
      </c>
      <c r="E951" t="s">
        <v>449</v>
      </c>
      <c r="F951" t="s">
        <v>191</v>
      </c>
      <c r="G951" t="s">
        <v>192</v>
      </c>
      <c r="H951" s="1">
        <v>45881</v>
      </c>
      <c r="I951">
        <v>11</v>
      </c>
      <c r="J951">
        <v>144.35</v>
      </c>
      <c r="K951">
        <v>1587.85</v>
      </c>
      <c r="L951">
        <v>0.1</v>
      </c>
      <c r="M951">
        <v>0.02</v>
      </c>
    </row>
    <row r="952" spans="1:13">
      <c r="A952" t="s">
        <v>1517</v>
      </c>
      <c r="B952" t="s">
        <v>35</v>
      </c>
      <c r="C952" t="s">
        <v>36</v>
      </c>
      <c r="D952" t="s">
        <v>299</v>
      </c>
      <c r="E952" t="s">
        <v>300</v>
      </c>
      <c r="F952" t="s">
        <v>319</v>
      </c>
      <c r="G952" t="s">
        <v>320</v>
      </c>
      <c r="H952" s="1">
        <v>45880</v>
      </c>
      <c r="I952">
        <v>15</v>
      </c>
      <c r="J952">
        <v>93.41</v>
      </c>
      <c r="K952">
        <v>1401.15</v>
      </c>
      <c r="L952">
        <v>0</v>
      </c>
      <c r="M952">
        <v>0.02</v>
      </c>
    </row>
    <row r="953" spans="1:13">
      <c r="A953" t="s">
        <v>1518</v>
      </c>
      <c r="B953" t="s">
        <v>259</v>
      </c>
      <c r="C953" t="s">
        <v>260</v>
      </c>
      <c r="D953" t="s">
        <v>498</v>
      </c>
      <c r="E953" t="s">
        <v>499</v>
      </c>
      <c r="F953" t="s">
        <v>166</v>
      </c>
      <c r="G953" t="s">
        <v>167</v>
      </c>
      <c r="H953" s="1">
        <v>45892</v>
      </c>
      <c r="I953">
        <v>16</v>
      </c>
      <c r="J953">
        <v>176.86</v>
      </c>
      <c r="K953">
        <v>2829.76</v>
      </c>
      <c r="L953">
        <v>0.1</v>
      </c>
      <c r="M953">
        <v>0.02</v>
      </c>
    </row>
    <row r="954" spans="1:13">
      <c r="A954" t="s">
        <v>1519</v>
      </c>
      <c r="B954" t="s">
        <v>208</v>
      </c>
      <c r="C954" t="s">
        <v>209</v>
      </c>
      <c r="D954" t="s">
        <v>1520</v>
      </c>
      <c r="E954" t="s">
        <v>1521</v>
      </c>
      <c r="F954" t="s">
        <v>179</v>
      </c>
      <c r="G954" t="s">
        <v>180</v>
      </c>
      <c r="H954" s="1">
        <v>45873</v>
      </c>
      <c r="I954">
        <v>4</v>
      </c>
      <c r="J954">
        <v>125.42</v>
      </c>
      <c r="K954">
        <v>501.68</v>
      </c>
      <c r="L954">
        <v>0.1</v>
      </c>
      <c r="M954">
        <v>0.02</v>
      </c>
    </row>
    <row r="955" spans="1:13">
      <c r="A955" t="s">
        <v>1522</v>
      </c>
      <c r="B955" t="s">
        <v>93</v>
      </c>
      <c r="C955" t="s">
        <v>94</v>
      </c>
      <c r="D955" t="s">
        <v>391</v>
      </c>
      <c r="E955" t="s">
        <v>392</v>
      </c>
      <c r="F955" t="s">
        <v>59</v>
      </c>
      <c r="G955" t="s">
        <v>60</v>
      </c>
      <c r="H955" s="1">
        <v>45881</v>
      </c>
      <c r="I955">
        <v>11</v>
      </c>
      <c r="J955">
        <v>71.86</v>
      </c>
      <c r="K955">
        <v>790.46</v>
      </c>
      <c r="L955">
        <v>0.05</v>
      </c>
      <c r="M955">
        <v>0.02</v>
      </c>
    </row>
    <row r="956" spans="1:13">
      <c r="A956" t="s">
        <v>1523</v>
      </c>
      <c r="B956" t="s">
        <v>35</v>
      </c>
      <c r="C956" t="s">
        <v>36</v>
      </c>
      <c r="D956" t="s">
        <v>377</v>
      </c>
      <c r="E956" t="s">
        <v>378</v>
      </c>
      <c r="F956" t="s">
        <v>450</v>
      </c>
      <c r="G956" t="s">
        <v>451</v>
      </c>
      <c r="H956" s="1">
        <v>45887</v>
      </c>
      <c r="I956">
        <v>10</v>
      </c>
      <c r="J956">
        <v>45.4</v>
      </c>
      <c r="K956">
        <v>454</v>
      </c>
      <c r="L956">
        <v>0</v>
      </c>
      <c r="M956">
        <v>0.02</v>
      </c>
    </row>
    <row r="957" spans="1:13">
      <c r="A957" t="s">
        <v>1524</v>
      </c>
      <c r="B957" t="s">
        <v>414</v>
      </c>
      <c r="C957" t="s">
        <v>415</v>
      </c>
      <c r="D957" t="s">
        <v>822</v>
      </c>
      <c r="E957" t="s">
        <v>823</v>
      </c>
      <c r="F957" t="s">
        <v>179</v>
      </c>
      <c r="G957" t="s">
        <v>180</v>
      </c>
      <c r="H957" s="1">
        <v>45898</v>
      </c>
      <c r="I957">
        <v>2</v>
      </c>
      <c r="J957">
        <v>125.42</v>
      </c>
      <c r="K957">
        <v>250.84</v>
      </c>
      <c r="L957">
        <v>0.1</v>
      </c>
      <c r="M957">
        <v>0.02</v>
      </c>
    </row>
    <row r="958" spans="1:13">
      <c r="A958" t="s">
        <v>1525</v>
      </c>
      <c r="B958" t="s">
        <v>182</v>
      </c>
      <c r="C958" t="s">
        <v>183</v>
      </c>
      <c r="D958" t="s">
        <v>845</v>
      </c>
      <c r="E958" t="s">
        <v>846</v>
      </c>
      <c r="F958" t="s">
        <v>78</v>
      </c>
      <c r="G958" t="s">
        <v>79</v>
      </c>
      <c r="H958" s="1">
        <v>45893</v>
      </c>
      <c r="I958">
        <v>23</v>
      </c>
      <c r="J958">
        <v>139.22</v>
      </c>
      <c r="K958">
        <v>3202.06</v>
      </c>
      <c r="L958">
        <v>0.05</v>
      </c>
      <c r="M958">
        <v>0.02</v>
      </c>
    </row>
    <row r="959" spans="1:13">
      <c r="A959" t="s">
        <v>1526</v>
      </c>
      <c r="B959" t="s">
        <v>110</v>
      </c>
      <c r="C959" t="s">
        <v>111</v>
      </c>
      <c r="D959" t="s">
        <v>83</v>
      </c>
      <c r="E959" t="s">
        <v>84</v>
      </c>
      <c r="F959" t="s">
        <v>71</v>
      </c>
      <c r="G959" t="s">
        <v>72</v>
      </c>
      <c r="H959" s="1">
        <v>45876</v>
      </c>
      <c r="I959">
        <v>20</v>
      </c>
      <c r="J959">
        <v>123.65</v>
      </c>
      <c r="K959">
        <v>2473</v>
      </c>
      <c r="L959">
        <v>0.05</v>
      </c>
      <c r="M959">
        <v>0.02</v>
      </c>
    </row>
    <row r="960" spans="1:13">
      <c r="A960" t="s">
        <v>1527</v>
      </c>
      <c r="B960" t="s">
        <v>254</v>
      </c>
      <c r="C960" t="s">
        <v>255</v>
      </c>
      <c r="D960" t="s">
        <v>281</v>
      </c>
      <c r="E960" t="s">
        <v>282</v>
      </c>
      <c r="F960" t="s">
        <v>356</v>
      </c>
      <c r="G960" t="s">
        <v>357</v>
      </c>
      <c r="H960" s="1">
        <v>45876</v>
      </c>
      <c r="I960">
        <v>13</v>
      </c>
      <c r="J960">
        <v>54.03</v>
      </c>
      <c r="K960">
        <v>702.39</v>
      </c>
      <c r="L960">
        <v>0</v>
      </c>
      <c r="M960">
        <v>0.02</v>
      </c>
    </row>
    <row r="961" spans="1:13">
      <c r="A961" t="s">
        <v>1528</v>
      </c>
      <c r="B961" t="s">
        <v>306</v>
      </c>
      <c r="C961" t="s">
        <v>307</v>
      </c>
      <c r="D961" t="s">
        <v>1397</v>
      </c>
      <c r="E961" t="s">
        <v>1398</v>
      </c>
      <c r="F961" t="s">
        <v>174</v>
      </c>
      <c r="G961" t="s">
        <v>175</v>
      </c>
      <c r="H961" s="1">
        <v>45880</v>
      </c>
      <c r="I961">
        <v>23</v>
      </c>
      <c r="J961">
        <v>183.4</v>
      </c>
      <c r="K961">
        <v>4218.2</v>
      </c>
      <c r="L961">
        <v>0.1</v>
      </c>
      <c r="M961">
        <v>0.02</v>
      </c>
    </row>
    <row r="962" spans="1:13">
      <c r="A962" t="s">
        <v>1529</v>
      </c>
      <c r="B962" t="s">
        <v>386</v>
      </c>
      <c r="C962" t="s">
        <v>387</v>
      </c>
      <c r="D962" t="s">
        <v>626</v>
      </c>
      <c r="E962" t="s">
        <v>627</v>
      </c>
      <c r="F962" t="s">
        <v>215</v>
      </c>
      <c r="G962" t="s">
        <v>216</v>
      </c>
      <c r="H962" s="1">
        <v>45896</v>
      </c>
      <c r="I962">
        <v>21</v>
      </c>
      <c r="J962">
        <v>176.7</v>
      </c>
      <c r="K962">
        <v>3710.7</v>
      </c>
      <c r="L962">
        <v>0.1</v>
      </c>
      <c r="M962">
        <v>0.02</v>
      </c>
    </row>
    <row r="963" spans="1:13">
      <c r="A963" t="s">
        <v>1530</v>
      </c>
      <c r="B963" t="s">
        <v>208</v>
      </c>
      <c r="C963" t="s">
        <v>209</v>
      </c>
      <c r="D963" t="s">
        <v>557</v>
      </c>
      <c r="E963" t="s">
        <v>558</v>
      </c>
      <c r="F963" t="s">
        <v>78</v>
      </c>
      <c r="G963" t="s">
        <v>79</v>
      </c>
      <c r="H963" s="1">
        <v>45884</v>
      </c>
      <c r="I963">
        <v>15</v>
      </c>
      <c r="J963">
        <v>139.22</v>
      </c>
      <c r="K963">
        <v>2088.3000000000002</v>
      </c>
      <c r="L963">
        <v>0.05</v>
      </c>
      <c r="M963">
        <v>0.02</v>
      </c>
    </row>
    <row r="964" spans="1:13">
      <c r="A964" t="s">
        <v>1531</v>
      </c>
      <c r="B964" t="s">
        <v>208</v>
      </c>
      <c r="C964" t="s">
        <v>209</v>
      </c>
      <c r="D964" t="s">
        <v>557</v>
      </c>
      <c r="E964" t="s">
        <v>558</v>
      </c>
      <c r="F964" t="s">
        <v>32</v>
      </c>
      <c r="G964" t="s">
        <v>33</v>
      </c>
      <c r="H964" s="1">
        <v>45900</v>
      </c>
      <c r="I964">
        <v>5</v>
      </c>
      <c r="J964">
        <v>88.32</v>
      </c>
      <c r="K964">
        <v>441.6</v>
      </c>
      <c r="L964">
        <v>0</v>
      </c>
      <c r="M964">
        <v>0.02</v>
      </c>
    </row>
    <row r="965" spans="1:13">
      <c r="A965" t="s">
        <v>1532</v>
      </c>
      <c r="B965" t="s">
        <v>55</v>
      </c>
      <c r="C965" t="s">
        <v>56</v>
      </c>
      <c r="D965" t="s">
        <v>760</v>
      </c>
      <c r="E965" t="s">
        <v>761</v>
      </c>
      <c r="F965" t="s">
        <v>114</v>
      </c>
      <c r="G965" t="s">
        <v>115</v>
      </c>
      <c r="H965" s="1">
        <v>45887</v>
      </c>
      <c r="I965">
        <v>2</v>
      </c>
      <c r="J965">
        <v>91.13</v>
      </c>
      <c r="K965">
        <v>182.26</v>
      </c>
      <c r="L965">
        <v>0.1</v>
      </c>
      <c r="M965">
        <v>0.02</v>
      </c>
    </row>
    <row r="966" spans="1:13">
      <c r="A966" t="s">
        <v>1533</v>
      </c>
      <c r="B966" t="s">
        <v>42</v>
      </c>
      <c r="C966" t="s">
        <v>43</v>
      </c>
      <c r="D966" t="s">
        <v>1083</v>
      </c>
      <c r="E966" t="s">
        <v>1084</v>
      </c>
      <c r="F966" t="s">
        <v>90</v>
      </c>
      <c r="G966" t="s">
        <v>91</v>
      </c>
      <c r="H966" s="1">
        <v>45899</v>
      </c>
      <c r="I966">
        <v>16</v>
      </c>
      <c r="J966">
        <v>50.51</v>
      </c>
      <c r="K966">
        <v>808.16</v>
      </c>
      <c r="L966">
        <v>0</v>
      </c>
      <c r="M966">
        <v>0.02</v>
      </c>
    </row>
    <row r="967" spans="1:13">
      <c r="A967" t="s">
        <v>1534</v>
      </c>
      <c r="B967" t="s">
        <v>414</v>
      </c>
      <c r="C967" t="s">
        <v>415</v>
      </c>
      <c r="D967" t="s">
        <v>739</v>
      </c>
      <c r="E967" t="s">
        <v>740</v>
      </c>
      <c r="F967" t="s">
        <v>356</v>
      </c>
      <c r="G967" t="s">
        <v>357</v>
      </c>
      <c r="H967" s="1">
        <v>45892</v>
      </c>
      <c r="I967">
        <v>6</v>
      </c>
      <c r="J967">
        <v>54.03</v>
      </c>
      <c r="K967">
        <v>324.18</v>
      </c>
      <c r="L967">
        <v>0</v>
      </c>
      <c r="M967">
        <v>0.02</v>
      </c>
    </row>
    <row r="968" spans="1:13">
      <c r="A968" t="s">
        <v>1535</v>
      </c>
      <c r="B968" t="s">
        <v>135</v>
      </c>
      <c r="C968" t="s">
        <v>136</v>
      </c>
      <c r="D968" t="s">
        <v>336</v>
      </c>
      <c r="E968" t="s">
        <v>337</v>
      </c>
      <c r="F968" t="s">
        <v>107</v>
      </c>
      <c r="G968" t="s">
        <v>108</v>
      </c>
      <c r="H968" s="1">
        <v>45873</v>
      </c>
      <c r="I968">
        <v>5</v>
      </c>
      <c r="J968">
        <v>179.53</v>
      </c>
      <c r="K968">
        <v>897.65</v>
      </c>
      <c r="L968">
        <v>0.1</v>
      </c>
      <c r="M968">
        <v>0.02</v>
      </c>
    </row>
    <row r="969" spans="1:13">
      <c r="A969" t="s">
        <v>1536</v>
      </c>
      <c r="B969" t="s">
        <v>74</v>
      </c>
      <c r="C969" t="s">
        <v>75</v>
      </c>
      <c r="D969" t="s">
        <v>391</v>
      </c>
      <c r="E969" t="s">
        <v>392</v>
      </c>
      <c r="F969" t="s">
        <v>166</v>
      </c>
      <c r="G969" t="s">
        <v>167</v>
      </c>
      <c r="H969" s="1">
        <v>45886</v>
      </c>
      <c r="I969">
        <v>11</v>
      </c>
      <c r="J969">
        <v>176.86</v>
      </c>
      <c r="K969">
        <v>1945.46</v>
      </c>
      <c r="L969">
        <v>0.1</v>
      </c>
      <c r="M969">
        <v>0.02</v>
      </c>
    </row>
    <row r="970" spans="1:13">
      <c r="A970" t="s">
        <v>1537</v>
      </c>
      <c r="B970" t="s">
        <v>67</v>
      </c>
      <c r="C970" t="s">
        <v>68</v>
      </c>
      <c r="D970" t="s">
        <v>433</v>
      </c>
      <c r="E970" t="s">
        <v>434</v>
      </c>
      <c r="F970" t="s">
        <v>215</v>
      </c>
      <c r="G970" t="s">
        <v>216</v>
      </c>
      <c r="H970" s="1">
        <v>45899</v>
      </c>
      <c r="I970">
        <v>20</v>
      </c>
      <c r="J970">
        <v>176.7</v>
      </c>
      <c r="K970">
        <v>3534</v>
      </c>
      <c r="L970">
        <v>0.1</v>
      </c>
      <c r="M970">
        <v>0.02</v>
      </c>
    </row>
    <row r="971" spans="1:13">
      <c r="A971" t="s">
        <v>1538</v>
      </c>
      <c r="B971" t="s">
        <v>62</v>
      </c>
      <c r="C971" t="s">
        <v>63</v>
      </c>
      <c r="D971" t="s">
        <v>98</v>
      </c>
      <c r="E971" t="s">
        <v>99</v>
      </c>
      <c r="F971" t="s">
        <v>18</v>
      </c>
      <c r="G971" t="s">
        <v>19</v>
      </c>
      <c r="H971" s="1">
        <v>45900</v>
      </c>
      <c r="I971">
        <v>13</v>
      </c>
      <c r="J971">
        <v>52.65</v>
      </c>
      <c r="K971">
        <v>684.45</v>
      </c>
      <c r="L971">
        <v>0.05</v>
      </c>
      <c r="M971">
        <v>0.02</v>
      </c>
    </row>
    <row r="972" spans="1:13">
      <c r="A972" t="s">
        <v>1539</v>
      </c>
      <c r="B972" t="s">
        <v>145</v>
      </c>
      <c r="C972" t="s">
        <v>146</v>
      </c>
      <c r="D972" t="s">
        <v>488</v>
      </c>
      <c r="E972" t="s">
        <v>489</v>
      </c>
      <c r="F972" t="s">
        <v>25</v>
      </c>
      <c r="G972" t="s">
        <v>26</v>
      </c>
      <c r="H972" s="1">
        <v>45874</v>
      </c>
      <c r="I972">
        <v>5</v>
      </c>
      <c r="J972">
        <v>120.83</v>
      </c>
      <c r="K972">
        <v>604.15</v>
      </c>
      <c r="L972">
        <v>0.1</v>
      </c>
      <c r="M972">
        <v>0.02</v>
      </c>
    </row>
    <row r="973" spans="1:13">
      <c r="A973" t="s">
        <v>1540</v>
      </c>
      <c r="B973" t="s">
        <v>81</v>
      </c>
      <c r="C973" t="s">
        <v>82</v>
      </c>
      <c r="D973" t="s">
        <v>668</v>
      </c>
      <c r="E973" t="s">
        <v>669</v>
      </c>
      <c r="F973" t="s">
        <v>179</v>
      </c>
      <c r="G973" t="s">
        <v>180</v>
      </c>
      <c r="H973" s="1">
        <v>45886</v>
      </c>
      <c r="I973">
        <v>24</v>
      </c>
      <c r="J973">
        <v>125.42</v>
      </c>
      <c r="K973">
        <v>3010.08</v>
      </c>
      <c r="L973">
        <v>0.1</v>
      </c>
      <c r="M973">
        <v>0.02</v>
      </c>
    </row>
    <row r="974" spans="1:13">
      <c r="A974" t="s">
        <v>1541</v>
      </c>
      <c r="B974" t="s">
        <v>187</v>
      </c>
      <c r="C974" t="s">
        <v>188</v>
      </c>
      <c r="D974" t="s">
        <v>890</v>
      </c>
      <c r="E974" t="s">
        <v>891</v>
      </c>
      <c r="F974" t="s">
        <v>179</v>
      </c>
      <c r="G974" t="s">
        <v>180</v>
      </c>
      <c r="H974" s="1">
        <v>45892</v>
      </c>
      <c r="I974">
        <v>11</v>
      </c>
      <c r="J974">
        <v>125.42</v>
      </c>
      <c r="K974">
        <v>1379.62</v>
      </c>
      <c r="L974">
        <v>0.1</v>
      </c>
      <c r="M974">
        <v>0.02</v>
      </c>
    </row>
    <row r="975" spans="1:13">
      <c r="A975" t="s">
        <v>1542</v>
      </c>
      <c r="B975" t="s">
        <v>110</v>
      </c>
      <c r="C975" t="s">
        <v>111</v>
      </c>
      <c r="D975" t="s">
        <v>429</v>
      </c>
      <c r="E975" t="s">
        <v>430</v>
      </c>
      <c r="F975" t="s">
        <v>166</v>
      </c>
      <c r="G975" t="s">
        <v>167</v>
      </c>
      <c r="H975" s="1">
        <v>45876</v>
      </c>
      <c r="I975">
        <v>7</v>
      </c>
      <c r="J975">
        <v>176.86</v>
      </c>
      <c r="K975">
        <v>1238.02</v>
      </c>
      <c r="L975">
        <v>0.1</v>
      </c>
      <c r="M975">
        <v>0.02</v>
      </c>
    </row>
    <row r="976" spans="1:13">
      <c r="A976" t="s">
        <v>1543</v>
      </c>
      <c r="B976" t="s">
        <v>28</v>
      </c>
      <c r="C976" t="s">
        <v>29</v>
      </c>
      <c r="D976" t="s">
        <v>579</v>
      </c>
      <c r="E976" t="s">
        <v>580</v>
      </c>
      <c r="F976" t="s">
        <v>293</v>
      </c>
      <c r="G976" t="s">
        <v>294</v>
      </c>
      <c r="H976" s="1">
        <v>45899</v>
      </c>
      <c r="I976">
        <v>12</v>
      </c>
      <c r="J976">
        <v>114.99</v>
      </c>
      <c r="K976">
        <v>1379.88</v>
      </c>
      <c r="L976">
        <v>0.05</v>
      </c>
      <c r="M976">
        <v>0.02</v>
      </c>
    </row>
    <row r="977" spans="1:13">
      <c r="A977" t="s">
        <v>1544</v>
      </c>
      <c r="B977" t="s">
        <v>208</v>
      </c>
      <c r="C977" t="s">
        <v>209</v>
      </c>
      <c r="D977" t="s">
        <v>506</v>
      </c>
      <c r="E977" t="s">
        <v>507</v>
      </c>
      <c r="F977" t="s">
        <v>275</v>
      </c>
      <c r="G977" t="s">
        <v>276</v>
      </c>
      <c r="H977" s="1">
        <v>45900</v>
      </c>
      <c r="I977">
        <v>21</v>
      </c>
      <c r="J977">
        <v>44.71</v>
      </c>
      <c r="K977">
        <v>938.91</v>
      </c>
      <c r="L977">
        <v>0</v>
      </c>
      <c r="M977">
        <v>0.02</v>
      </c>
    </row>
    <row r="978" spans="1:13">
      <c r="A978" t="s">
        <v>1545</v>
      </c>
      <c r="B978" t="s">
        <v>182</v>
      </c>
      <c r="C978" t="s">
        <v>183</v>
      </c>
      <c r="D978" t="s">
        <v>362</v>
      </c>
      <c r="E978" t="s">
        <v>363</v>
      </c>
      <c r="F978" t="s">
        <v>114</v>
      </c>
      <c r="G978" t="s">
        <v>115</v>
      </c>
      <c r="H978" s="1">
        <v>45880</v>
      </c>
      <c r="I978">
        <v>21</v>
      </c>
      <c r="J978">
        <v>91.13</v>
      </c>
      <c r="K978">
        <v>1913.73</v>
      </c>
      <c r="L978">
        <v>0.1</v>
      </c>
      <c r="M978">
        <v>0.02</v>
      </c>
    </row>
    <row r="979" spans="1:13">
      <c r="A979" t="s">
        <v>1546</v>
      </c>
      <c r="B979" t="s">
        <v>62</v>
      </c>
      <c r="C979" t="s">
        <v>63</v>
      </c>
      <c r="D979" t="s">
        <v>408</v>
      </c>
      <c r="E979" t="s">
        <v>409</v>
      </c>
      <c r="F979" t="s">
        <v>174</v>
      </c>
      <c r="G979" t="s">
        <v>175</v>
      </c>
      <c r="H979" s="1">
        <v>45885</v>
      </c>
      <c r="I979">
        <v>18</v>
      </c>
      <c r="J979">
        <v>183.4</v>
      </c>
      <c r="K979">
        <v>3301.2</v>
      </c>
      <c r="L979">
        <v>0.1</v>
      </c>
      <c r="M979">
        <v>0.02</v>
      </c>
    </row>
    <row r="980" spans="1:13">
      <c r="A980" t="s">
        <v>1547</v>
      </c>
      <c r="B980" t="s">
        <v>135</v>
      </c>
      <c r="C980" t="s">
        <v>136</v>
      </c>
      <c r="D980" t="s">
        <v>736</v>
      </c>
      <c r="E980" t="s">
        <v>737</v>
      </c>
      <c r="F980" t="s">
        <v>32</v>
      </c>
      <c r="G980" t="s">
        <v>33</v>
      </c>
      <c r="H980" s="1">
        <v>45883</v>
      </c>
      <c r="I980">
        <v>23</v>
      </c>
      <c r="J980">
        <v>88.32</v>
      </c>
      <c r="K980">
        <v>2031.36</v>
      </c>
      <c r="L980">
        <v>0</v>
      </c>
      <c r="M980">
        <v>0.02</v>
      </c>
    </row>
    <row r="981" spans="1:13">
      <c r="A981" t="s">
        <v>1548</v>
      </c>
      <c r="B981" t="s">
        <v>208</v>
      </c>
      <c r="C981" t="s">
        <v>209</v>
      </c>
      <c r="D981" t="s">
        <v>177</v>
      </c>
      <c r="E981" t="s">
        <v>178</v>
      </c>
      <c r="F981" t="s">
        <v>39</v>
      </c>
      <c r="G981" t="s">
        <v>40</v>
      </c>
      <c r="H981" s="1">
        <v>45879</v>
      </c>
      <c r="I981">
        <v>18</v>
      </c>
      <c r="J981">
        <v>87.21</v>
      </c>
      <c r="K981">
        <v>1569.78</v>
      </c>
      <c r="L981">
        <v>0</v>
      </c>
      <c r="M981">
        <v>0.02</v>
      </c>
    </row>
    <row r="982" spans="1:13">
      <c r="A982" t="s">
        <v>1549</v>
      </c>
      <c r="B982" t="s">
        <v>67</v>
      </c>
      <c r="C982" t="s">
        <v>68</v>
      </c>
      <c r="D982" t="s">
        <v>482</v>
      </c>
      <c r="E982" t="s">
        <v>483</v>
      </c>
      <c r="F982" t="s">
        <v>215</v>
      </c>
      <c r="G982" t="s">
        <v>216</v>
      </c>
      <c r="H982" s="1">
        <v>45886</v>
      </c>
      <c r="I982">
        <v>1</v>
      </c>
      <c r="J982">
        <v>176.7</v>
      </c>
      <c r="K982">
        <v>176.7</v>
      </c>
      <c r="L982">
        <v>0.1</v>
      </c>
      <c r="M982">
        <v>0.02</v>
      </c>
    </row>
    <row r="983" spans="1:13">
      <c r="A983" t="s">
        <v>1550</v>
      </c>
      <c r="B983" t="s">
        <v>386</v>
      </c>
      <c r="C983" t="s">
        <v>387</v>
      </c>
      <c r="D983" t="s">
        <v>1309</v>
      </c>
      <c r="E983" t="s">
        <v>1310</v>
      </c>
      <c r="F983" t="s">
        <v>240</v>
      </c>
      <c r="G983" t="s">
        <v>241</v>
      </c>
      <c r="H983" s="1">
        <v>45891</v>
      </c>
      <c r="I983">
        <v>2</v>
      </c>
      <c r="J983">
        <v>130.94</v>
      </c>
      <c r="K983">
        <v>261.88</v>
      </c>
      <c r="L983">
        <v>0.05</v>
      </c>
      <c r="M983">
        <v>0.02</v>
      </c>
    </row>
    <row r="984" spans="1:13">
      <c r="A984" t="s">
        <v>1551</v>
      </c>
      <c r="B984" t="s">
        <v>14</v>
      </c>
      <c r="C984" t="s">
        <v>15</v>
      </c>
      <c r="D984" t="s">
        <v>791</v>
      </c>
      <c r="E984" t="s">
        <v>792</v>
      </c>
      <c r="F984" t="s">
        <v>18</v>
      </c>
      <c r="G984" t="s">
        <v>19</v>
      </c>
      <c r="H984" s="1">
        <v>45879</v>
      </c>
      <c r="I984">
        <v>6</v>
      </c>
      <c r="J984">
        <v>52.65</v>
      </c>
      <c r="K984">
        <v>315.89999999999998</v>
      </c>
      <c r="L984">
        <v>0.05</v>
      </c>
      <c r="M984">
        <v>0.02</v>
      </c>
    </row>
    <row r="985" spans="1:13">
      <c r="A985" t="s">
        <v>1552</v>
      </c>
      <c r="B985" t="s">
        <v>208</v>
      </c>
      <c r="C985" t="s">
        <v>209</v>
      </c>
      <c r="D985" t="s">
        <v>366</v>
      </c>
      <c r="E985" t="s">
        <v>367</v>
      </c>
      <c r="F985" t="s">
        <v>78</v>
      </c>
      <c r="G985" t="s">
        <v>79</v>
      </c>
      <c r="H985" s="1">
        <v>45892</v>
      </c>
      <c r="I985">
        <v>2</v>
      </c>
      <c r="J985">
        <v>139.22</v>
      </c>
      <c r="K985">
        <v>278.44</v>
      </c>
      <c r="L985">
        <v>0.05</v>
      </c>
      <c r="M985">
        <v>0.02</v>
      </c>
    </row>
    <row r="986" spans="1:13">
      <c r="A986" t="s">
        <v>1553</v>
      </c>
      <c r="B986" t="s">
        <v>246</v>
      </c>
      <c r="C986" t="s">
        <v>247</v>
      </c>
      <c r="D986" t="s">
        <v>488</v>
      </c>
      <c r="E986" t="s">
        <v>489</v>
      </c>
      <c r="F986" t="s">
        <v>59</v>
      </c>
      <c r="G986" t="s">
        <v>60</v>
      </c>
      <c r="H986" s="1">
        <v>45871</v>
      </c>
      <c r="I986">
        <v>18</v>
      </c>
      <c r="J986">
        <v>71.86</v>
      </c>
      <c r="K986">
        <v>1293.48</v>
      </c>
      <c r="L986">
        <v>0.05</v>
      </c>
      <c r="M986">
        <v>0.02</v>
      </c>
    </row>
    <row r="987" spans="1:13">
      <c r="A987" t="s">
        <v>1554</v>
      </c>
      <c r="B987" t="s">
        <v>103</v>
      </c>
      <c r="C987" t="s">
        <v>104</v>
      </c>
      <c r="D987" t="s">
        <v>714</v>
      </c>
      <c r="E987" t="s">
        <v>715</v>
      </c>
      <c r="F987" t="s">
        <v>25</v>
      </c>
      <c r="G987" t="s">
        <v>26</v>
      </c>
      <c r="H987" s="1">
        <v>45897</v>
      </c>
      <c r="I987">
        <v>20</v>
      </c>
      <c r="J987">
        <v>120.83</v>
      </c>
      <c r="K987">
        <v>2416.6</v>
      </c>
      <c r="L987">
        <v>0.1</v>
      </c>
      <c r="M987">
        <v>0.02</v>
      </c>
    </row>
    <row r="988" spans="1:13">
      <c r="A988" t="s">
        <v>1555</v>
      </c>
      <c r="B988" t="s">
        <v>208</v>
      </c>
      <c r="C988" t="s">
        <v>209</v>
      </c>
      <c r="D988" t="s">
        <v>332</v>
      </c>
      <c r="E988" t="s">
        <v>333</v>
      </c>
      <c r="F988" t="s">
        <v>100</v>
      </c>
      <c r="G988" t="s">
        <v>101</v>
      </c>
      <c r="H988" s="1">
        <v>45893</v>
      </c>
      <c r="I988">
        <v>8</v>
      </c>
      <c r="J988">
        <v>181.7</v>
      </c>
      <c r="K988">
        <v>1453.6</v>
      </c>
      <c r="L988">
        <v>0.1</v>
      </c>
      <c r="M988">
        <v>0.02</v>
      </c>
    </row>
    <row r="989" spans="1:13">
      <c r="A989" t="s">
        <v>1556</v>
      </c>
      <c r="B989" t="s">
        <v>159</v>
      </c>
      <c r="C989" t="s">
        <v>160</v>
      </c>
      <c r="D989" t="s">
        <v>641</v>
      </c>
      <c r="E989" t="s">
        <v>642</v>
      </c>
      <c r="F989" t="s">
        <v>240</v>
      </c>
      <c r="G989" t="s">
        <v>241</v>
      </c>
      <c r="H989" s="1">
        <v>45895</v>
      </c>
      <c r="I989">
        <v>17</v>
      </c>
      <c r="J989">
        <v>130.94</v>
      </c>
      <c r="K989">
        <v>2225.98</v>
      </c>
      <c r="L989">
        <v>0.05</v>
      </c>
      <c r="M989">
        <v>0.02</v>
      </c>
    </row>
    <row r="990" spans="1:13">
      <c r="A990" t="s">
        <v>1557</v>
      </c>
      <c r="B990" t="s">
        <v>246</v>
      </c>
      <c r="C990" t="s">
        <v>247</v>
      </c>
      <c r="D990" t="s">
        <v>404</v>
      </c>
      <c r="E990" t="s">
        <v>405</v>
      </c>
      <c r="F990" t="s">
        <v>179</v>
      </c>
      <c r="G990" t="s">
        <v>180</v>
      </c>
      <c r="H990" s="1">
        <v>45891</v>
      </c>
      <c r="I990">
        <v>23</v>
      </c>
      <c r="J990">
        <v>125.42</v>
      </c>
      <c r="K990">
        <v>2884.66</v>
      </c>
      <c r="L990">
        <v>0.1</v>
      </c>
      <c r="M990">
        <v>0.02</v>
      </c>
    </row>
    <row r="991" spans="1:13">
      <c r="A991" t="s">
        <v>1558</v>
      </c>
      <c r="B991" t="s">
        <v>14</v>
      </c>
      <c r="C991" t="s">
        <v>15</v>
      </c>
      <c r="D991" t="s">
        <v>150</v>
      </c>
      <c r="E991" t="s">
        <v>151</v>
      </c>
      <c r="F991" t="s">
        <v>240</v>
      </c>
      <c r="G991" t="s">
        <v>241</v>
      </c>
      <c r="H991" s="1">
        <v>45880</v>
      </c>
      <c r="I991">
        <v>22</v>
      </c>
      <c r="J991">
        <v>130.94</v>
      </c>
      <c r="K991">
        <v>2880.68</v>
      </c>
      <c r="L991">
        <v>0.05</v>
      </c>
      <c r="M991">
        <v>0.02</v>
      </c>
    </row>
    <row r="992" spans="1:13">
      <c r="A992" t="s">
        <v>1559</v>
      </c>
      <c r="B992" t="s">
        <v>259</v>
      </c>
      <c r="C992" t="s">
        <v>260</v>
      </c>
      <c r="D992" t="s">
        <v>299</v>
      </c>
      <c r="E992" t="s">
        <v>300</v>
      </c>
      <c r="F992" t="s">
        <v>139</v>
      </c>
      <c r="G992" t="s">
        <v>140</v>
      </c>
      <c r="H992" s="1">
        <v>45876</v>
      </c>
      <c r="I992">
        <v>9</v>
      </c>
      <c r="J992">
        <v>113.94</v>
      </c>
      <c r="K992">
        <v>1025.46</v>
      </c>
      <c r="L992">
        <v>0.05</v>
      </c>
      <c r="M992">
        <v>0.02</v>
      </c>
    </row>
    <row r="993" spans="1:13">
      <c r="A993" t="s">
        <v>1560</v>
      </c>
      <c r="B993" t="s">
        <v>28</v>
      </c>
      <c r="C993" t="s">
        <v>29</v>
      </c>
      <c r="D993" t="s">
        <v>739</v>
      </c>
      <c r="E993" t="s">
        <v>740</v>
      </c>
      <c r="F993" t="s">
        <v>302</v>
      </c>
      <c r="G993" t="s">
        <v>303</v>
      </c>
      <c r="H993" s="1">
        <v>45896</v>
      </c>
      <c r="I993">
        <v>15</v>
      </c>
      <c r="J993">
        <v>39.090000000000003</v>
      </c>
      <c r="K993">
        <v>586.35</v>
      </c>
      <c r="L993">
        <v>0</v>
      </c>
      <c r="M993">
        <v>0.02</v>
      </c>
    </row>
    <row r="994" spans="1:13">
      <c r="A994" t="s">
        <v>1561</v>
      </c>
      <c r="B994" t="s">
        <v>117</v>
      </c>
      <c r="C994" t="s">
        <v>118</v>
      </c>
      <c r="D994" t="s">
        <v>377</v>
      </c>
      <c r="E994" t="s">
        <v>378</v>
      </c>
      <c r="F994" t="s">
        <v>179</v>
      </c>
      <c r="G994" t="s">
        <v>180</v>
      </c>
      <c r="H994" s="1">
        <v>45881</v>
      </c>
      <c r="I994">
        <v>21</v>
      </c>
      <c r="J994">
        <v>125.42</v>
      </c>
      <c r="K994">
        <v>2633.82</v>
      </c>
      <c r="L994">
        <v>0.1</v>
      </c>
      <c r="M994">
        <v>0.02</v>
      </c>
    </row>
    <row r="995" spans="1:13">
      <c r="A995" t="s">
        <v>1562</v>
      </c>
      <c r="B995" t="s">
        <v>93</v>
      </c>
      <c r="C995" t="s">
        <v>94</v>
      </c>
      <c r="D995" t="s">
        <v>557</v>
      </c>
      <c r="E995" t="s">
        <v>558</v>
      </c>
      <c r="F995" t="s">
        <v>114</v>
      </c>
      <c r="G995" t="s">
        <v>115</v>
      </c>
      <c r="H995" s="1">
        <v>45876</v>
      </c>
      <c r="I995">
        <v>20</v>
      </c>
      <c r="J995">
        <v>91.13</v>
      </c>
      <c r="K995">
        <v>1822.6</v>
      </c>
      <c r="L995">
        <v>0.1</v>
      </c>
      <c r="M995">
        <v>0.02</v>
      </c>
    </row>
    <row r="996" spans="1:13">
      <c r="A996" t="s">
        <v>1563</v>
      </c>
      <c r="B996" t="s">
        <v>93</v>
      </c>
      <c r="C996" t="s">
        <v>94</v>
      </c>
      <c r="D996" t="s">
        <v>127</v>
      </c>
      <c r="E996" t="s">
        <v>128</v>
      </c>
      <c r="F996" t="s">
        <v>450</v>
      </c>
      <c r="G996" t="s">
        <v>451</v>
      </c>
      <c r="H996" s="1">
        <v>45884</v>
      </c>
      <c r="I996">
        <v>10</v>
      </c>
      <c r="J996">
        <v>45.4</v>
      </c>
      <c r="K996">
        <v>454</v>
      </c>
      <c r="L996">
        <v>0</v>
      </c>
      <c r="M996">
        <v>0.02</v>
      </c>
    </row>
    <row r="997" spans="1:13">
      <c r="A997" t="s">
        <v>1564</v>
      </c>
      <c r="B997" t="s">
        <v>182</v>
      </c>
      <c r="C997" t="s">
        <v>183</v>
      </c>
      <c r="D997" t="s">
        <v>900</v>
      </c>
      <c r="E997" t="s">
        <v>901</v>
      </c>
      <c r="F997" t="s">
        <v>196</v>
      </c>
      <c r="G997" t="s">
        <v>197</v>
      </c>
      <c r="H997" s="1">
        <v>45893</v>
      </c>
      <c r="I997">
        <v>6</v>
      </c>
      <c r="J997">
        <v>77.5</v>
      </c>
      <c r="K997">
        <v>465</v>
      </c>
      <c r="L997">
        <v>0.05</v>
      </c>
      <c r="M997">
        <v>0.02</v>
      </c>
    </row>
    <row r="998" spans="1:13">
      <c r="A998" t="s">
        <v>1565</v>
      </c>
      <c r="B998" t="s">
        <v>414</v>
      </c>
      <c r="C998" t="s">
        <v>415</v>
      </c>
      <c r="D998" t="s">
        <v>281</v>
      </c>
      <c r="E998" t="s">
        <v>282</v>
      </c>
      <c r="F998" t="s">
        <v>240</v>
      </c>
      <c r="G998" t="s">
        <v>241</v>
      </c>
      <c r="H998" s="1">
        <v>45878</v>
      </c>
      <c r="I998">
        <v>14</v>
      </c>
      <c r="J998">
        <v>130.94</v>
      </c>
      <c r="K998">
        <v>1833.16</v>
      </c>
      <c r="L998">
        <v>0.05</v>
      </c>
      <c r="M998">
        <v>0.02</v>
      </c>
    </row>
    <row r="999" spans="1:13">
      <c r="A999" t="s">
        <v>1566</v>
      </c>
      <c r="B999" t="s">
        <v>259</v>
      </c>
      <c r="C999" t="s">
        <v>260</v>
      </c>
      <c r="D999" t="s">
        <v>453</v>
      </c>
      <c r="E999" t="s">
        <v>454</v>
      </c>
      <c r="F999" t="s">
        <v>78</v>
      </c>
      <c r="G999" t="s">
        <v>79</v>
      </c>
      <c r="H999" s="1">
        <v>45897</v>
      </c>
      <c r="I999">
        <v>19</v>
      </c>
      <c r="J999">
        <v>139.22</v>
      </c>
      <c r="K999">
        <v>2645.18</v>
      </c>
      <c r="L999">
        <v>0.05</v>
      </c>
      <c r="M999">
        <v>0.02</v>
      </c>
    </row>
    <row r="1000" spans="1:13">
      <c r="A1000" t="s">
        <v>1567</v>
      </c>
      <c r="B1000" t="s">
        <v>230</v>
      </c>
      <c r="C1000" t="s">
        <v>231</v>
      </c>
      <c r="D1000" t="s">
        <v>760</v>
      </c>
      <c r="E1000" t="s">
        <v>761</v>
      </c>
      <c r="F1000" t="s">
        <v>85</v>
      </c>
      <c r="G1000" t="s">
        <v>86</v>
      </c>
      <c r="H1000" s="1">
        <v>45899</v>
      </c>
      <c r="I1000">
        <v>23</v>
      </c>
      <c r="J1000">
        <v>72.040000000000006</v>
      </c>
      <c r="K1000">
        <v>1656.92</v>
      </c>
      <c r="L1000">
        <v>0.05</v>
      </c>
      <c r="M1000">
        <v>0.02</v>
      </c>
    </row>
    <row r="1001" spans="1:13">
      <c r="A1001" t="s">
        <v>1568</v>
      </c>
      <c r="B1001" t="s">
        <v>21</v>
      </c>
      <c r="C1001" t="s">
        <v>22</v>
      </c>
      <c r="D1001" t="s">
        <v>161</v>
      </c>
      <c r="E1001" t="s">
        <v>162</v>
      </c>
      <c r="F1001" t="s">
        <v>78</v>
      </c>
      <c r="G1001" t="s">
        <v>79</v>
      </c>
      <c r="H1001" s="1">
        <v>45889</v>
      </c>
      <c r="I1001">
        <v>11</v>
      </c>
      <c r="J1001">
        <v>139.22</v>
      </c>
      <c r="K1001">
        <v>1531.42</v>
      </c>
      <c r="L1001">
        <v>0.05</v>
      </c>
      <c r="M1001">
        <v>0.02</v>
      </c>
    </row>
    <row r="1002" spans="1:13">
      <c r="A1002" t="s">
        <v>1569</v>
      </c>
      <c r="B1002" t="s">
        <v>14</v>
      </c>
      <c r="C1002" t="s">
        <v>15</v>
      </c>
      <c r="D1002" t="s">
        <v>700</v>
      </c>
      <c r="E1002" t="s">
        <v>701</v>
      </c>
      <c r="F1002" t="s">
        <v>356</v>
      </c>
      <c r="G1002" t="s">
        <v>357</v>
      </c>
      <c r="H1002" s="1">
        <v>45896</v>
      </c>
      <c r="I1002">
        <v>20</v>
      </c>
      <c r="J1002">
        <v>54.03</v>
      </c>
      <c r="K1002">
        <v>1080.5999999999999</v>
      </c>
      <c r="L1002">
        <v>0</v>
      </c>
      <c r="M1002">
        <v>0.02</v>
      </c>
    </row>
    <row r="1003" spans="1:13">
      <c r="A1003" t="s">
        <v>1570</v>
      </c>
      <c r="B1003" t="s">
        <v>208</v>
      </c>
      <c r="C1003" t="s">
        <v>209</v>
      </c>
      <c r="D1003" t="s">
        <v>532</v>
      </c>
      <c r="E1003" t="s">
        <v>533</v>
      </c>
      <c r="F1003" t="s">
        <v>396</v>
      </c>
      <c r="G1003" t="s">
        <v>397</v>
      </c>
      <c r="H1003" s="1">
        <v>45887</v>
      </c>
      <c r="I1003">
        <v>19</v>
      </c>
      <c r="J1003">
        <v>194.87</v>
      </c>
      <c r="K1003">
        <v>3702.53</v>
      </c>
      <c r="L1003">
        <v>0.1</v>
      </c>
      <c r="M1003">
        <v>0.02</v>
      </c>
    </row>
    <row r="1004" spans="1:13">
      <c r="A1004" t="s">
        <v>1571</v>
      </c>
      <c r="B1004" t="s">
        <v>103</v>
      </c>
      <c r="C1004" t="s">
        <v>104</v>
      </c>
      <c r="D1004" t="s">
        <v>314</v>
      </c>
      <c r="E1004" t="s">
        <v>315</v>
      </c>
      <c r="F1004" t="s">
        <v>174</v>
      </c>
      <c r="G1004" t="s">
        <v>175</v>
      </c>
      <c r="H1004" s="1">
        <v>45886</v>
      </c>
      <c r="I1004">
        <v>11</v>
      </c>
      <c r="J1004">
        <v>183.4</v>
      </c>
      <c r="K1004">
        <v>2017.4</v>
      </c>
      <c r="L1004">
        <v>0.1</v>
      </c>
      <c r="M1004">
        <v>0.02</v>
      </c>
    </row>
    <row r="1005" spans="1:13">
      <c r="A1005" t="s">
        <v>1572</v>
      </c>
      <c r="B1005" t="s">
        <v>117</v>
      </c>
      <c r="C1005" t="s">
        <v>118</v>
      </c>
      <c r="D1005" t="s">
        <v>776</v>
      </c>
      <c r="E1005" t="s">
        <v>777</v>
      </c>
      <c r="F1005" t="s">
        <v>114</v>
      </c>
      <c r="G1005" t="s">
        <v>115</v>
      </c>
      <c r="H1005" s="1">
        <v>45875</v>
      </c>
      <c r="I1005">
        <v>17</v>
      </c>
      <c r="J1005">
        <v>91.13</v>
      </c>
      <c r="K1005">
        <v>1549.21</v>
      </c>
      <c r="L1005">
        <v>0.1</v>
      </c>
      <c r="M1005">
        <v>0.02</v>
      </c>
    </row>
    <row r="1006" spans="1:13">
      <c r="A1006" t="s">
        <v>1573</v>
      </c>
      <c r="B1006" t="s">
        <v>81</v>
      </c>
      <c r="C1006" t="s">
        <v>82</v>
      </c>
      <c r="D1006" t="s">
        <v>545</v>
      </c>
      <c r="E1006" t="s">
        <v>546</v>
      </c>
      <c r="F1006" t="s">
        <v>114</v>
      </c>
      <c r="G1006" t="s">
        <v>115</v>
      </c>
      <c r="H1006" s="1">
        <v>45881</v>
      </c>
      <c r="I1006">
        <v>3</v>
      </c>
      <c r="J1006">
        <v>91.13</v>
      </c>
      <c r="K1006">
        <v>273.39</v>
      </c>
      <c r="L1006">
        <v>0.1</v>
      </c>
      <c r="M1006">
        <v>0.02</v>
      </c>
    </row>
    <row r="1007" spans="1:13">
      <c r="A1007" t="s">
        <v>1574</v>
      </c>
      <c r="B1007" t="s">
        <v>117</v>
      </c>
      <c r="C1007" t="s">
        <v>118</v>
      </c>
      <c r="D1007" t="s">
        <v>147</v>
      </c>
      <c r="E1007" t="s">
        <v>148</v>
      </c>
      <c r="F1007" t="s">
        <v>191</v>
      </c>
      <c r="G1007" t="s">
        <v>192</v>
      </c>
      <c r="H1007" s="1">
        <v>45881</v>
      </c>
      <c r="I1007">
        <v>11</v>
      </c>
      <c r="J1007">
        <v>144.35</v>
      </c>
      <c r="K1007">
        <v>1587.85</v>
      </c>
      <c r="L1007">
        <v>0.1</v>
      </c>
      <c r="M1007">
        <v>0.02</v>
      </c>
    </row>
    <row r="1008" spans="1:13">
      <c r="A1008" t="s">
        <v>1575</v>
      </c>
      <c r="B1008" t="s">
        <v>187</v>
      </c>
      <c r="C1008" t="s">
        <v>188</v>
      </c>
      <c r="D1008" t="s">
        <v>287</v>
      </c>
      <c r="E1008" t="s">
        <v>288</v>
      </c>
      <c r="F1008" t="s">
        <v>32</v>
      </c>
      <c r="G1008" t="s">
        <v>33</v>
      </c>
      <c r="H1008" s="1">
        <v>45886</v>
      </c>
      <c r="I1008">
        <v>20</v>
      </c>
      <c r="J1008">
        <v>88.32</v>
      </c>
      <c r="K1008">
        <v>1766.4</v>
      </c>
      <c r="L1008">
        <v>0</v>
      </c>
      <c r="M1008">
        <v>0.02</v>
      </c>
    </row>
    <row r="1009" spans="1:13">
      <c r="A1009" t="s">
        <v>1576</v>
      </c>
      <c r="B1009" t="s">
        <v>55</v>
      </c>
      <c r="C1009" t="s">
        <v>56</v>
      </c>
      <c r="D1009" t="s">
        <v>641</v>
      </c>
      <c r="E1009" t="s">
        <v>642</v>
      </c>
      <c r="F1009" t="s">
        <v>90</v>
      </c>
      <c r="G1009" t="s">
        <v>91</v>
      </c>
      <c r="H1009" s="1">
        <v>45870</v>
      </c>
      <c r="I1009">
        <v>21</v>
      </c>
      <c r="J1009">
        <v>50.51</v>
      </c>
      <c r="K1009">
        <v>1060.71</v>
      </c>
      <c r="L1009">
        <v>0</v>
      </c>
      <c r="M1009">
        <v>0.02</v>
      </c>
    </row>
    <row r="1010" spans="1:13">
      <c r="A1010" t="s">
        <v>1577</v>
      </c>
      <c r="B1010" t="s">
        <v>386</v>
      </c>
      <c r="C1010" t="s">
        <v>387</v>
      </c>
      <c r="D1010" t="s">
        <v>169</v>
      </c>
      <c r="E1010" t="s">
        <v>170</v>
      </c>
      <c r="F1010" t="s">
        <v>85</v>
      </c>
      <c r="G1010" t="s">
        <v>86</v>
      </c>
      <c r="H1010" s="1">
        <v>45898</v>
      </c>
      <c r="I1010">
        <v>8</v>
      </c>
      <c r="J1010">
        <v>72.040000000000006</v>
      </c>
      <c r="K1010">
        <v>576.32000000000005</v>
      </c>
      <c r="L1010">
        <v>0.05</v>
      </c>
      <c r="M1010">
        <v>0.02</v>
      </c>
    </row>
    <row r="1011" spans="1:13">
      <c r="A1011" t="s">
        <v>1578</v>
      </c>
      <c r="B1011" t="s">
        <v>159</v>
      </c>
      <c r="C1011" t="s">
        <v>160</v>
      </c>
      <c r="D1011" t="s">
        <v>609</v>
      </c>
      <c r="E1011" t="s">
        <v>610</v>
      </c>
      <c r="F1011" t="s">
        <v>326</v>
      </c>
      <c r="G1011" t="s">
        <v>327</v>
      </c>
      <c r="H1011" s="1">
        <v>45900</v>
      </c>
      <c r="I1011">
        <v>8</v>
      </c>
      <c r="J1011">
        <v>63.32</v>
      </c>
      <c r="K1011">
        <v>506.56</v>
      </c>
      <c r="L1011">
        <v>0</v>
      </c>
      <c r="M1011">
        <v>0.02</v>
      </c>
    </row>
    <row r="1012" spans="1:13">
      <c r="A1012" t="s">
        <v>1579</v>
      </c>
      <c r="B1012" t="s">
        <v>14</v>
      </c>
      <c r="C1012" t="s">
        <v>15</v>
      </c>
      <c r="D1012" t="s">
        <v>900</v>
      </c>
      <c r="E1012" t="s">
        <v>901</v>
      </c>
      <c r="F1012" t="s">
        <v>39</v>
      </c>
      <c r="G1012" t="s">
        <v>40</v>
      </c>
      <c r="H1012" s="1">
        <v>45899</v>
      </c>
      <c r="I1012">
        <v>13</v>
      </c>
      <c r="J1012">
        <v>87.21</v>
      </c>
      <c r="K1012">
        <v>1133.73</v>
      </c>
      <c r="L1012">
        <v>0</v>
      </c>
      <c r="M1012">
        <v>0.02</v>
      </c>
    </row>
    <row r="1013" spans="1:13">
      <c r="A1013" t="s">
        <v>1580</v>
      </c>
      <c r="B1013" t="s">
        <v>246</v>
      </c>
      <c r="C1013" t="s">
        <v>247</v>
      </c>
      <c r="D1013" t="s">
        <v>408</v>
      </c>
      <c r="E1013" t="s">
        <v>409</v>
      </c>
      <c r="F1013" t="s">
        <v>240</v>
      </c>
      <c r="G1013" t="s">
        <v>241</v>
      </c>
      <c r="H1013" s="1">
        <v>45893</v>
      </c>
      <c r="I1013">
        <v>18</v>
      </c>
      <c r="J1013">
        <v>130.94</v>
      </c>
      <c r="K1013">
        <v>2356.92</v>
      </c>
      <c r="L1013">
        <v>0.05</v>
      </c>
      <c r="M1013">
        <v>0.02</v>
      </c>
    </row>
    <row r="1014" spans="1:13">
      <c r="A1014" t="s">
        <v>1581</v>
      </c>
      <c r="B1014" t="s">
        <v>187</v>
      </c>
      <c r="C1014" t="s">
        <v>188</v>
      </c>
      <c r="D1014" t="s">
        <v>1309</v>
      </c>
      <c r="E1014" t="s">
        <v>1310</v>
      </c>
      <c r="F1014" t="s">
        <v>326</v>
      </c>
      <c r="G1014" t="s">
        <v>327</v>
      </c>
      <c r="H1014" s="1">
        <v>45881</v>
      </c>
      <c r="I1014">
        <v>25</v>
      </c>
      <c r="J1014">
        <v>63.32</v>
      </c>
      <c r="K1014">
        <v>1583</v>
      </c>
      <c r="L1014">
        <v>0</v>
      </c>
      <c r="M1014">
        <v>0.02</v>
      </c>
    </row>
    <row r="1015" spans="1:13">
      <c r="A1015" t="s">
        <v>1582</v>
      </c>
      <c r="B1015" t="s">
        <v>414</v>
      </c>
      <c r="C1015" t="s">
        <v>415</v>
      </c>
      <c r="D1015" t="s">
        <v>23</v>
      </c>
      <c r="E1015" t="s">
        <v>24</v>
      </c>
      <c r="F1015" t="s">
        <v>396</v>
      </c>
      <c r="G1015" t="s">
        <v>397</v>
      </c>
      <c r="H1015" s="1">
        <v>45871</v>
      </c>
      <c r="I1015">
        <v>16</v>
      </c>
      <c r="J1015">
        <v>194.87</v>
      </c>
      <c r="K1015">
        <v>3117.92</v>
      </c>
      <c r="L1015">
        <v>0.1</v>
      </c>
      <c r="M1015">
        <v>0.02</v>
      </c>
    </row>
    <row r="1016" spans="1:13">
      <c r="A1016" t="s">
        <v>1583</v>
      </c>
      <c r="B1016" t="s">
        <v>187</v>
      </c>
      <c r="C1016" t="s">
        <v>188</v>
      </c>
      <c r="D1016" t="s">
        <v>438</v>
      </c>
      <c r="E1016" t="s">
        <v>439</v>
      </c>
      <c r="F1016" t="s">
        <v>129</v>
      </c>
      <c r="G1016" t="s">
        <v>130</v>
      </c>
      <c r="H1016" s="1">
        <v>45872</v>
      </c>
      <c r="I1016">
        <v>17</v>
      </c>
      <c r="J1016">
        <v>92.19</v>
      </c>
      <c r="K1016">
        <v>1567.23</v>
      </c>
      <c r="L1016">
        <v>0.05</v>
      </c>
      <c r="M1016">
        <v>0.02</v>
      </c>
    </row>
    <row r="1017" spans="1:13">
      <c r="A1017" t="s">
        <v>1584</v>
      </c>
      <c r="B1017" t="s">
        <v>386</v>
      </c>
      <c r="C1017" t="s">
        <v>387</v>
      </c>
      <c r="D1017" t="s">
        <v>351</v>
      </c>
      <c r="E1017" t="s">
        <v>352</v>
      </c>
      <c r="F1017" t="s">
        <v>450</v>
      </c>
      <c r="G1017" t="s">
        <v>451</v>
      </c>
      <c r="H1017" s="1">
        <v>45887</v>
      </c>
      <c r="I1017">
        <v>25</v>
      </c>
      <c r="J1017">
        <v>45.4</v>
      </c>
      <c r="K1017">
        <v>1135</v>
      </c>
      <c r="L1017">
        <v>0</v>
      </c>
      <c r="M1017">
        <v>0.02</v>
      </c>
    </row>
    <row r="1018" spans="1:13">
      <c r="A1018" t="s">
        <v>1585</v>
      </c>
      <c r="B1018" t="s">
        <v>259</v>
      </c>
      <c r="C1018" t="s">
        <v>260</v>
      </c>
      <c r="D1018" t="s">
        <v>760</v>
      </c>
      <c r="E1018" t="s">
        <v>761</v>
      </c>
      <c r="F1018" t="s">
        <v>166</v>
      </c>
      <c r="G1018" t="s">
        <v>167</v>
      </c>
      <c r="H1018" s="1">
        <v>45891</v>
      </c>
      <c r="I1018">
        <v>7</v>
      </c>
      <c r="J1018">
        <v>176.86</v>
      </c>
      <c r="K1018">
        <v>1238.02</v>
      </c>
      <c r="L1018">
        <v>0.1</v>
      </c>
      <c r="M1018">
        <v>0.02</v>
      </c>
    </row>
    <row r="1019" spans="1:13">
      <c r="A1019" t="s">
        <v>1586</v>
      </c>
      <c r="B1019" t="s">
        <v>159</v>
      </c>
      <c r="C1019" t="s">
        <v>160</v>
      </c>
      <c r="D1019" t="s">
        <v>700</v>
      </c>
      <c r="E1019" t="s">
        <v>701</v>
      </c>
      <c r="F1019" t="s">
        <v>59</v>
      </c>
      <c r="G1019" t="s">
        <v>60</v>
      </c>
      <c r="H1019" s="1">
        <v>45883</v>
      </c>
      <c r="I1019">
        <v>22</v>
      </c>
      <c r="J1019">
        <v>71.86</v>
      </c>
      <c r="K1019">
        <v>1580.92</v>
      </c>
      <c r="L1019">
        <v>0.05</v>
      </c>
      <c r="M1019">
        <v>0.02</v>
      </c>
    </row>
    <row r="1020" spans="1:13">
      <c r="A1020" t="s">
        <v>1587</v>
      </c>
      <c r="B1020" t="s">
        <v>35</v>
      </c>
      <c r="C1020" t="s">
        <v>36</v>
      </c>
      <c r="D1020" t="s">
        <v>1130</v>
      </c>
      <c r="E1020" t="s">
        <v>1131</v>
      </c>
      <c r="F1020" t="s">
        <v>59</v>
      </c>
      <c r="G1020" t="s">
        <v>60</v>
      </c>
      <c r="H1020" s="1">
        <v>45898</v>
      </c>
      <c r="I1020">
        <v>23</v>
      </c>
      <c r="J1020">
        <v>71.86</v>
      </c>
      <c r="K1020">
        <v>1652.78</v>
      </c>
      <c r="L1020">
        <v>0.05</v>
      </c>
      <c r="M1020">
        <v>0.02</v>
      </c>
    </row>
    <row r="1021" spans="1:13">
      <c r="A1021" t="s">
        <v>1588</v>
      </c>
      <c r="B1021" t="s">
        <v>110</v>
      </c>
      <c r="C1021" t="s">
        <v>111</v>
      </c>
      <c r="D1021" t="s">
        <v>700</v>
      </c>
      <c r="E1021" t="s">
        <v>701</v>
      </c>
      <c r="F1021" t="s">
        <v>215</v>
      </c>
      <c r="G1021" t="s">
        <v>216</v>
      </c>
      <c r="H1021" s="1">
        <v>45893</v>
      </c>
      <c r="I1021">
        <v>3</v>
      </c>
      <c r="J1021">
        <v>176.7</v>
      </c>
      <c r="K1021">
        <v>530.1</v>
      </c>
      <c r="L1021">
        <v>0.1</v>
      </c>
      <c r="M1021">
        <v>0.02</v>
      </c>
    </row>
    <row r="1022" spans="1:13">
      <c r="A1022" t="s">
        <v>1589</v>
      </c>
      <c r="B1022" t="s">
        <v>208</v>
      </c>
      <c r="C1022" t="s">
        <v>209</v>
      </c>
      <c r="D1022" t="s">
        <v>411</v>
      </c>
      <c r="E1022" t="s">
        <v>412</v>
      </c>
      <c r="F1022" t="s">
        <v>139</v>
      </c>
      <c r="G1022" t="s">
        <v>140</v>
      </c>
      <c r="H1022" s="1">
        <v>45880</v>
      </c>
      <c r="I1022">
        <v>23</v>
      </c>
      <c r="J1022">
        <v>113.94</v>
      </c>
      <c r="K1022">
        <v>2620.62</v>
      </c>
      <c r="L1022">
        <v>0.05</v>
      </c>
      <c r="M1022">
        <v>0.02</v>
      </c>
    </row>
    <row r="1023" spans="1:13">
      <c r="A1023" t="s">
        <v>1590</v>
      </c>
      <c r="B1023" t="s">
        <v>14</v>
      </c>
      <c r="C1023" t="s">
        <v>15</v>
      </c>
      <c r="D1023" t="s">
        <v>655</v>
      </c>
      <c r="E1023" t="s">
        <v>656</v>
      </c>
      <c r="F1023" t="s">
        <v>196</v>
      </c>
      <c r="G1023" t="s">
        <v>197</v>
      </c>
      <c r="H1023" s="1">
        <v>45895</v>
      </c>
      <c r="I1023">
        <v>6</v>
      </c>
      <c r="J1023">
        <v>77.5</v>
      </c>
      <c r="K1023">
        <v>465</v>
      </c>
      <c r="L1023">
        <v>0.05</v>
      </c>
      <c r="M1023">
        <v>0.02</v>
      </c>
    </row>
    <row r="1024" spans="1:13">
      <c r="A1024" t="s">
        <v>1591</v>
      </c>
      <c r="B1024" t="s">
        <v>230</v>
      </c>
      <c r="C1024" t="s">
        <v>231</v>
      </c>
      <c r="D1024" t="s">
        <v>16</v>
      </c>
      <c r="E1024" t="s">
        <v>17</v>
      </c>
      <c r="F1024" t="s">
        <v>196</v>
      </c>
      <c r="G1024" t="s">
        <v>197</v>
      </c>
      <c r="H1024" s="1">
        <v>45899</v>
      </c>
      <c r="I1024">
        <v>8</v>
      </c>
      <c r="J1024">
        <v>77.5</v>
      </c>
      <c r="K1024">
        <v>620</v>
      </c>
      <c r="L1024">
        <v>0.05</v>
      </c>
      <c r="M1024">
        <v>0.02</v>
      </c>
    </row>
    <row r="1025" spans="1:13">
      <c r="A1025" t="s">
        <v>1592</v>
      </c>
      <c r="B1025" t="s">
        <v>230</v>
      </c>
      <c r="C1025" t="s">
        <v>231</v>
      </c>
      <c r="D1025" t="s">
        <v>83</v>
      </c>
      <c r="E1025" t="s">
        <v>84</v>
      </c>
      <c r="F1025" t="s">
        <v>240</v>
      </c>
      <c r="G1025" t="s">
        <v>241</v>
      </c>
      <c r="H1025" s="1">
        <v>45882</v>
      </c>
      <c r="I1025">
        <v>21</v>
      </c>
      <c r="J1025">
        <v>130.94</v>
      </c>
      <c r="K1025">
        <v>2749.74</v>
      </c>
      <c r="L1025">
        <v>0.05</v>
      </c>
      <c r="M1025">
        <v>0.02</v>
      </c>
    </row>
    <row r="1026" spans="1:13">
      <c r="A1026" t="s">
        <v>1593</v>
      </c>
      <c r="B1026" t="s">
        <v>81</v>
      </c>
      <c r="C1026" t="s">
        <v>82</v>
      </c>
      <c r="D1026" t="s">
        <v>1071</v>
      </c>
      <c r="E1026" t="s">
        <v>1072</v>
      </c>
      <c r="F1026" t="s">
        <v>139</v>
      </c>
      <c r="G1026" t="s">
        <v>140</v>
      </c>
      <c r="H1026" s="1">
        <v>45873</v>
      </c>
      <c r="I1026">
        <v>22</v>
      </c>
      <c r="J1026">
        <v>113.94</v>
      </c>
      <c r="K1026">
        <v>2506.6799999999998</v>
      </c>
      <c r="L1026">
        <v>0.05</v>
      </c>
      <c r="M1026">
        <v>0.02</v>
      </c>
    </row>
    <row r="1027" spans="1:13">
      <c r="A1027" t="s">
        <v>1594</v>
      </c>
      <c r="B1027" t="s">
        <v>259</v>
      </c>
      <c r="C1027" t="s">
        <v>260</v>
      </c>
      <c r="D1027" t="s">
        <v>760</v>
      </c>
      <c r="E1027" t="s">
        <v>761</v>
      </c>
      <c r="F1027" t="s">
        <v>191</v>
      </c>
      <c r="G1027" t="s">
        <v>192</v>
      </c>
      <c r="H1027" s="1">
        <v>45872</v>
      </c>
      <c r="I1027">
        <v>20</v>
      </c>
      <c r="J1027">
        <v>144.35</v>
      </c>
      <c r="K1027">
        <v>2887</v>
      </c>
      <c r="L1027">
        <v>0.1</v>
      </c>
      <c r="M1027">
        <v>0.02</v>
      </c>
    </row>
    <row r="1028" spans="1:13">
      <c r="A1028" t="s">
        <v>1595</v>
      </c>
      <c r="B1028" t="s">
        <v>93</v>
      </c>
      <c r="C1028" t="s">
        <v>94</v>
      </c>
      <c r="D1028" t="s">
        <v>493</v>
      </c>
      <c r="E1028" t="s">
        <v>494</v>
      </c>
      <c r="F1028" t="s">
        <v>100</v>
      </c>
      <c r="G1028" t="s">
        <v>101</v>
      </c>
      <c r="H1028" s="1">
        <v>45897</v>
      </c>
      <c r="I1028">
        <v>23</v>
      </c>
      <c r="J1028">
        <v>181.7</v>
      </c>
      <c r="K1028">
        <v>4179.1000000000004</v>
      </c>
      <c r="L1028">
        <v>0.1</v>
      </c>
      <c r="M1028">
        <v>0.02</v>
      </c>
    </row>
    <row r="1029" spans="1:13">
      <c r="A1029" t="s">
        <v>1596</v>
      </c>
      <c r="B1029" t="s">
        <v>423</v>
      </c>
      <c r="C1029" t="s">
        <v>424</v>
      </c>
      <c r="D1029" t="s">
        <v>1030</v>
      </c>
      <c r="E1029" t="s">
        <v>1031</v>
      </c>
      <c r="F1029" t="s">
        <v>356</v>
      </c>
      <c r="G1029" t="s">
        <v>357</v>
      </c>
      <c r="H1029" s="1">
        <v>45879</v>
      </c>
      <c r="I1029">
        <v>4</v>
      </c>
      <c r="J1029">
        <v>54.03</v>
      </c>
      <c r="K1029">
        <v>216.12</v>
      </c>
      <c r="L1029">
        <v>0</v>
      </c>
      <c r="M1029">
        <v>0.02</v>
      </c>
    </row>
    <row r="1030" spans="1:13">
      <c r="A1030" t="s">
        <v>1597</v>
      </c>
      <c r="B1030" t="s">
        <v>246</v>
      </c>
      <c r="C1030" t="s">
        <v>247</v>
      </c>
      <c r="D1030" t="s">
        <v>202</v>
      </c>
      <c r="E1030" t="s">
        <v>203</v>
      </c>
      <c r="F1030" t="s">
        <v>293</v>
      </c>
      <c r="G1030" t="s">
        <v>294</v>
      </c>
      <c r="H1030" s="1">
        <v>45879</v>
      </c>
      <c r="I1030">
        <v>3</v>
      </c>
      <c r="J1030">
        <v>114.99</v>
      </c>
      <c r="K1030">
        <v>344.97</v>
      </c>
      <c r="L1030">
        <v>0.05</v>
      </c>
      <c r="M1030">
        <v>0.02</v>
      </c>
    </row>
    <row r="1031" spans="1:13">
      <c r="A1031" t="s">
        <v>1598</v>
      </c>
      <c r="B1031" t="s">
        <v>93</v>
      </c>
      <c r="C1031" t="s">
        <v>94</v>
      </c>
      <c r="D1031" t="s">
        <v>694</v>
      </c>
      <c r="E1031" t="s">
        <v>695</v>
      </c>
      <c r="F1031" t="s">
        <v>240</v>
      </c>
      <c r="G1031" t="s">
        <v>241</v>
      </c>
      <c r="H1031" s="1">
        <v>45870</v>
      </c>
      <c r="I1031">
        <v>22</v>
      </c>
      <c r="J1031">
        <v>130.94</v>
      </c>
      <c r="K1031">
        <v>2880.68</v>
      </c>
      <c r="L1031">
        <v>0.05</v>
      </c>
      <c r="M1031">
        <v>0.02</v>
      </c>
    </row>
    <row r="1032" spans="1:13">
      <c r="A1032" t="s">
        <v>1599</v>
      </c>
      <c r="B1032" t="s">
        <v>55</v>
      </c>
      <c r="C1032" t="s">
        <v>56</v>
      </c>
      <c r="D1032" t="s">
        <v>697</v>
      </c>
      <c r="E1032" t="s">
        <v>698</v>
      </c>
      <c r="F1032" t="s">
        <v>114</v>
      </c>
      <c r="G1032" t="s">
        <v>115</v>
      </c>
      <c r="H1032" s="1">
        <v>45893</v>
      </c>
      <c r="I1032">
        <v>5</v>
      </c>
      <c r="J1032">
        <v>91.13</v>
      </c>
      <c r="K1032">
        <v>455.65</v>
      </c>
      <c r="L1032">
        <v>0.1</v>
      </c>
      <c r="M1032">
        <v>0.02</v>
      </c>
    </row>
    <row r="1033" spans="1:13">
      <c r="A1033" t="s">
        <v>1600</v>
      </c>
      <c r="B1033" t="s">
        <v>74</v>
      </c>
      <c r="C1033" t="s">
        <v>75</v>
      </c>
      <c r="D1033" t="s">
        <v>467</v>
      </c>
      <c r="E1033" t="s">
        <v>468</v>
      </c>
      <c r="F1033" t="s">
        <v>174</v>
      </c>
      <c r="G1033" t="s">
        <v>175</v>
      </c>
      <c r="H1033" s="1">
        <v>45879</v>
      </c>
      <c r="I1033">
        <v>18</v>
      </c>
      <c r="J1033">
        <v>183.4</v>
      </c>
      <c r="K1033">
        <v>3301.2</v>
      </c>
      <c r="L1033">
        <v>0.1</v>
      </c>
      <c r="M1033">
        <v>0.02</v>
      </c>
    </row>
    <row r="1034" spans="1:13">
      <c r="A1034" t="s">
        <v>1601</v>
      </c>
      <c r="B1034" t="s">
        <v>159</v>
      </c>
      <c r="C1034" t="s">
        <v>160</v>
      </c>
      <c r="D1034" t="s">
        <v>516</v>
      </c>
      <c r="E1034" t="s">
        <v>517</v>
      </c>
      <c r="F1034" t="s">
        <v>293</v>
      </c>
      <c r="G1034" t="s">
        <v>294</v>
      </c>
      <c r="H1034" s="1">
        <v>45890</v>
      </c>
      <c r="I1034">
        <v>24</v>
      </c>
      <c r="J1034">
        <v>114.99</v>
      </c>
      <c r="K1034">
        <v>2759.76</v>
      </c>
      <c r="L1034">
        <v>0.05</v>
      </c>
      <c r="M1034">
        <v>0.02</v>
      </c>
    </row>
    <row r="1035" spans="1:13">
      <c r="A1035" t="s">
        <v>1602</v>
      </c>
      <c r="B1035" t="s">
        <v>103</v>
      </c>
      <c r="C1035" t="s">
        <v>104</v>
      </c>
      <c r="D1035" t="s">
        <v>893</v>
      </c>
      <c r="E1035" t="s">
        <v>894</v>
      </c>
      <c r="F1035" t="s">
        <v>114</v>
      </c>
      <c r="G1035" t="s">
        <v>115</v>
      </c>
      <c r="H1035" s="1">
        <v>45874</v>
      </c>
      <c r="I1035">
        <v>18</v>
      </c>
      <c r="J1035">
        <v>91.13</v>
      </c>
      <c r="K1035">
        <v>1640.34</v>
      </c>
      <c r="L1035">
        <v>0.1</v>
      </c>
      <c r="M1035">
        <v>0.02</v>
      </c>
    </row>
    <row r="1036" spans="1:13">
      <c r="A1036" t="s">
        <v>1603</v>
      </c>
      <c r="B1036" t="s">
        <v>386</v>
      </c>
      <c r="C1036" t="s">
        <v>387</v>
      </c>
      <c r="D1036" t="s">
        <v>161</v>
      </c>
      <c r="E1036" t="s">
        <v>162</v>
      </c>
      <c r="F1036" t="s">
        <v>139</v>
      </c>
      <c r="G1036" t="s">
        <v>140</v>
      </c>
      <c r="H1036" s="1">
        <v>45882</v>
      </c>
      <c r="I1036">
        <v>20</v>
      </c>
      <c r="J1036">
        <v>113.94</v>
      </c>
      <c r="K1036">
        <v>2278.8000000000002</v>
      </c>
      <c r="L1036">
        <v>0.05</v>
      </c>
      <c r="M1036">
        <v>0.02</v>
      </c>
    </row>
    <row r="1037" spans="1:13">
      <c r="A1037" t="s">
        <v>1604</v>
      </c>
      <c r="B1037" t="s">
        <v>259</v>
      </c>
      <c r="C1037" t="s">
        <v>260</v>
      </c>
      <c r="D1037" t="s">
        <v>44</v>
      </c>
      <c r="E1037" t="s">
        <v>45</v>
      </c>
      <c r="F1037" t="s">
        <v>32</v>
      </c>
      <c r="G1037" t="s">
        <v>33</v>
      </c>
      <c r="H1037" s="1">
        <v>45876</v>
      </c>
      <c r="I1037">
        <v>10</v>
      </c>
      <c r="J1037">
        <v>88.32</v>
      </c>
      <c r="K1037">
        <v>883.2</v>
      </c>
      <c r="L1037">
        <v>0</v>
      </c>
      <c r="M1037">
        <v>0.02</v>
      </c>
    </row>
    <row r="1038" spans="1:13">
      <c r="A1038" t="s">
        <v>1605</v>
      </c>
      <c r="B1038" t="s">
        <v>110</v>
      </c>
      <c r="C1038" t="s">
        <v>111</v>
      </c>
      <c r="D1038" t="s">
        <v>332</v>
      </c>
      <c r="E1038" t="s">
        <v>333</v>
      </c>
      <c r="F1038" t="s">
        <v>326</v>
      </c>
      <c r="G1038" t="s">
        <v>327</v>
      </c>
      <c r="H1038" s="1">
        <v>45876</v>
      </c>
      <c r="I1038">
        <v>12</v>
      </c>
      <c r="J1038">
        <v>63.32</v>
      </c>
      <c r="K1038">
        <v>759.84</v>
      </c>
      <c r="L1038">
        <v>0</v>
      </c>
      <c r="M1038">
        <v>0.02</v>
      </c>
    </row>
    <row r="1039" spans="1:13">
      <c r="A1039" t="s">
        <v>1606</v>
      </c>
      <c r="B1039" t="s">
        <v>81</v>
      </c>
      <c r="C1039" t="s">
        <v>82</v>
      </c>
      <c r="D1039" t="s">
        <v>818</v>
      </c>
      <c r="E1039" t="s">
        <v>819</v>
      </c>
      <c r="F1039" t="s">
        <v>234</v>
      </c>
      <c r="G1039" t="s">
        <v>235</v>
      </c>
      <c r="H1039" s="1">
        <v>45875</v>
      </c>
      <c r="I1039">
        <v>5</v>
      </c>
      <c r="J1039">
        <v>37.18</v>
      </c>
      <c r="K1039">
        <v>185.9</v>
      </c>
      <c r="L1039">
        <v>0</v>
      </c>
      <c r="M1039">
        <v>0.02</v>
      </c>
    </row>
    <row r="1040" spans="1:13">
      <c r="A1040" t="s">
        <v>1607</v>
      </c>
      <c r="B1040" t="s">
        <v>182</v>
      </c>
      <c r="C1040" t="s">
        <v>183</v>
      </c>
      <c r="D1040" t="s">
        <v>267</v>
      </c>
      <c r="E1040" t="s">
        <v>268</v>
      </c>
      <c r="F1040" t="s">
        <v>166</v>
      </c>
      <c r="G1040" t="s">
        <v>167</v>
      </c>
      <c r="H1040" s="1">
        <v>45876</v>
      </c>
      <c r="I1040">
        <v>9</v>
      </c>
      <c r="J1040">
        <v>176.86</v>
      </c>
      <c r="K1040">
        <v>1591.74</v>
      </c>
      <c r="L1040">
        <v>0.1</v>
      </c>
      <c r="M1040">
        <v>0.02</v>
      </c>
    </row>
    <row r="1041" spans="1:13">
      <c r="A1041" t="s">
        <v>1608</v>
      </c>
      <c r="B1041" t="s">
        <v>386</v>
      </c>
      <c r="C1041" t="s">
        <v>387</v>
      </c>
      <c r="D1041" t="s">
        <v>719</v>
      </c>
      <c r="E1041" t="s">
        <v>720</v>
      </c>
      <c r="F1041" t="s">
        <v>191</v>
      </c>
      <c r="G1041" t="s">
        <v>192</v>
      </c>
      <c r="H1041" s="1">
        <v>45897</v>
      </c>
      <c r="I1041">
        <v>19</v>
      </c>
      <c r="J1041">
        <v>144.35</v>
      </c>
      <c r="K1041">
        <v>2742.65</v>
      </c>
      <c r="L1041">
        <v>0.1</v>
      </c>
      <c r="M1041">
        <v>0.02</v>
      </c>
    </row>
    <row r="1042" spans="1:13">
      <c r="A1042" t="s">
        <v>1609</v>
      </c>
      <c r="B1042" t="s">
        <v>14</v>
      </c>
      <c r="C1042" t="s">
        <v>15</v>
      </c>
      <c r="D1042" t="s">
        <v>213</v>
      </c>
      <c r="E1042" t="s">
        <v>214</v>
      </c>
      <c r="F1042" t="s">
        <v>107</v>
      </c>
      <c r="G1042" t="s">
        <v>108</v>
      </c>
      <c r="H1042" s="1">
        <v>45884</v>
      </c>
      <c r="I1042">
        <v>18</v>
      </c>
      <c r="J1042">
        <v>179.53</v>
      </c>
      <c r="K1042">
        <v>3231.54</v>
      </c>
      <c r="L1042">
        <v>0.1</v>
      </c>
      <c r="M1042">
        <v>0.02</v>
      </c>
    </row>
    <row r="1043" spans="1:13">
      <c r="A1043" t="s">
        <v>1610</v>
      </c>
      <c r="B1043" t="s">
        <v>159</v>
      </c>
      <c r="C1043" t="s">
        <v>160</v>
      </c>
      <c r="D1043" t="s">
        <v>44</v>
      </c>
      <c r="E1043" t="s">
        <v>45</v>
      </c>
      <c r="F1043" t="s">
        <v>196</v>
      </c>
      <c r="G1043" t="s">
        <v>197</v>
      </c>
      <c r="H1043" s="1">
        <v>45872</v>
      </c>
      <c r="I1043">
        <v>22</v>
      </c>
      <c r="J1043">
        <v>77.5</v>
      </c>
      <c r="K1043">
        <v>1705</v>
      </c>
      <c r="L1043">
        <v>0.05</v>
      </c>
      <c r="M1043">
        <v>0.02</v>
      </c>
    </row>
    <row r="1044" spans="1:13">
      <c r="A1044" t="s">
        <v>1611</v>
      </c>
      <c r="B1044" t="s">
        <v>230</v>
      </c>
      <c r="C1044" t="s">
        <v>231</v>
      </c>
      <c r="D1044" t="s">
        <v>444</v>
      </c>
      <c r="E1044" t="s">
        <v>445</v>
      </c>
      <c r="F1044" t="s">
        <v>129</v>
      </c>
      <c r="G1044" t="s">
        <v>130</v>
      </c>
      <c r="H1044" s="1">
        <v>45885</v>
      </c>
      <c r="I1044">
        <v>19</v>
      </c>
      <c r="J1044">
        <v>92.19</v>
      </c>
      <c r="K1044">
        <v>1751.61</v>
      </c>
      <c r="L1044">
        <v>0.05</v>
      </c>
      <c r="M1044">
        <v>0.02</v>
      </c>
    </row>
    <row r="1045" spans="1:13">
      <c r="A1045" t="s">
        <v>1612</v>
      </c>
      <c r="B1045" t="s">
        <v>145</v>
      </c>
      <c r="C1045" t="s">
        <v>146</v>
      </c>
      <c r="D1045" t="s">
        <v>1030</v>
      </c>
      <c r="E1045" t="s">
        <v>1031</v>
      </c>
      <c r="F1045" t="s">
        <v>78</v>
      </c>
      <c r="G1045" t="s">
        <v>79</v>
      </c>
      <c r="H1045" s="1">
        <v>45877</v>
      </c>
      <c r="I1045">
        <v>21</v>
      </c>
      <c r="J1045">
        <v>139.22</v>
      </c>
      <c r="K1045">
        <v>2923.62</v>
      </c>
      <c r="L1045">
        <v>0.05</v>
      </c>
      <c r="M1045">
        <v>0.02</v>
      </c>
    </row>
    <row r="1046" spans="1:13">
      <c r="A1046" t="s">
        <v>1613</v>
      </c>
      <c r="B1046" t="s">
        <v>386</v>
      </c>
      <c r="C1046" t="s">
        <v>387</v>
      </c>
      <c r="D1046" t="s">
        <v>629</v>
      </c>
      <c r="E1046" t="s">
        <v>630</v>
      </c>
      <c r="F1046" t="s">
        <v>166</v>
      </c>
      <c r="G1046" t="s">
        <v>167</v>
      </c>
      <c r="H1046" s="1">
        <v>45880</v>
      </c>
      <c r="I1046">
        <v>7</v>
      </c>
      <c r="J1046">
        <v>176.86</v>
      </c>
      <c r="K1046">
        <v>1238.02</v>
      </c>
      <c r="L1046">
        <v>0.1</v>
      </c>
      <c r="M1046">
        <v>0.02</v>
      </c>
    </row>
    <row r="1047" spans="1:13">
      <c r="A1047" t="s">
        <v>1614</v>
      </c>
      <c r="B1047" t="s">
        <v>55</v>
      </c>
      <c r="C1047" t="s">
        <v>56</v>
      </c>
      <c r="D1047" t="s">
        <v>237</v>
      </c>
      <c r="E1047" t="s">
        <v>238</v>
      </c>
      <c r="F1047" t="s">
        <v>85</v>
      </c>
      <c r="G1047" t="s">
        <v>86</v>
      </c>
      <c r="H1047" s="1">
        <v>45879</v>
      </c>
      <c r="I1047">
        <v>22</v>
      </c>
      <c r="J1047">
        <v>72.040000000000006</v>
      </c>
      <c r="K1047">
        <v>1584.88</v>
      </c>
      <c r="L1047">
        <v>0.05</v>
      </c>
      <c r="M1047">
        <v>0.02</v>
      </c>
    </row>
    <row r="1048" spans="1:13">
      <c r="A1048" t="s">
        <v>1615</v>
      </c>
      <c r="B1048" t="s">
        <v>62</v>
      </c>
      <c r="C1048" t="s">
        <v>63</v>
      </c>
      <c r="D1048" t="s">
        <v>95</v>
      </c>
      <c r="E1048" t="s">
        <v>96</v>
      </c>
      <c r="F1048" t="s">
        <v>78</v>
      </c>
      <c r="G1048" t="s">
        <v>79</v>
      </c>
      <c r="H1048" s="1">
        <v>45881</v>
      </c>
      <c r="I1048">
        <v>19</v>
      </c>
      <c r="J1048">
        <v>139.22</v>
      </c>
      <c r="K1048">
        <v>2645.18</v>
      </c>
      <c r="L1048">
        <v>0.05</v>
      </c>
      <c r="M1048">
        <v>0.02</v>
      </c>
    </row>
    <row r="1049" spans="1:13">
      <c r="A1049" t="s">
        <v>1616</v>
      </c>
      <c r="B1049" t="s">
        <v>246</v>
      </c>
      <c r="C1049" t="s">
        <v>247</v>
      </c>
      <c r="D1049" t="s">
        <v>1071</v>
      </c>
      <c r="E1049" t="s">
        <v>1072</v>
      </c>
      <c r="F1049" t="s">
        <v>32</v>
      </c>
      <c r="G1049" t="s">
        <v>33</v>
      </c>
      <c r="H1049" s="1">
        <v>45870</v>
      </c>
      <c r="I1049">
        <v>6</v>
      </c>
      <c r="J1049">
        <v>88.32</v>
      </c>
      <c r="K1049">
        <v>529.91999999999996</v>
      </c>
      <c r="L1049">
        <v>0</v>
      </c>
      <c r="M1049">
        <v>0.02</v>
      </c>
    </row>
    <row r="1050" spans="1:13">
      <c r="A1050" t="s">
        <v>1617</v>
      </c>
      <c r="B1050" t="s">
        <v>145</v>
      </c>
      <c r="C1050" t="s">
        <v>146</v>
      </c>
      <c r="D1050" t="s">
        <v>828</v>
      </c>
      <c r="E1050" t="s">
        <v>829</v>
      </c>
      <c r="F1050" t="s">
        <v>174</v>
      </c>
      <c r="G1050" t="s">
        <v>175</v>
      </c>
      <c r="H1050" s="1">
        <v>45893</v>
      </c>
      <c r="I1050">
        <v>23</v>
      </c>
      <c r="J1050">
        <v>183.4</v>
      </c>
      <c r="K1050">
        <v>4218.2</v>
      </c>
      <c r="L1050">
        <v>0.1</v>
      </c>
      <c r="M1050">
        <v>0.02</v>
      </c>
    </row>
    <row r="1051" spans="1:13">
      <c r="A1051" t="s">
        <v>1618</v>
      </c>
      <c r="B1051" t="s">
        <v>159</v>
      </c>
      <c r="C1051" t="s">
        <v>160</v>
      </c>
      <c r="D1051" t="s">
        <v>221</v>
      </c>
      <c r="E1051" t="s">
        <v>222</v>
      </c>
      <c r="F1051" t="s">
        <v>18</v>
      </c>
      <c r="G1051" t="s">
        <v>19</v>
      </c>
      <c r="H1051" s="1">
        <v>45874</v>
      </c>
      <c r="I1051">
        <v>12</v>
      </c>
      <c r="J1051">
        <v>52.65</v>
      </c>
      <c r="K1051">
        <v>631.79999999999995</v>
      </c>
      <c r="L1051">
        <v>0.05</v>
      </c>
      <c r="M1051">
        <v>0.02</v>
      </c>
    </row>
    <row r="1052" spans="1:13">
      <c r="A1052" t="s">
        <v>1619</v>
      </c>
      <c r="B1052" t="s">
        <v>208</v>
      </c>
      <c r="C1052" t="s">
        <v>209</v>
      </c>
      <c r="D1052" t="s">
        <v>783</v>
      </c>
      <c r="E1052" t="s">
        <v>784</v>
      </c>
      <c r="F1052" t="s">
        <v>85</v>
      </c>
      <c r="G1052" t="s">
        <v>86</v>
      </c>
      <c r="H1052" s="1">
        <v>45884</v>
      </c>
      <c r="I1052">
        <v>16</v>
      </c>
      <c r="J1052">
        <v>72.040000000000006</v>
      </c>
      <c r="K1052">
        <v>1152.6400000000001</v>
      </c>
      <c r="L1052">
        <v>0.05</v>
      </c>
      <c r="M1052">
        <v>0.02</v>
      </c>
    </row>
    <row r="1053" spans="1:13">
      <c r="A1053" t="s">
        <v>1620</v>
      </c>
      <c r="B1053" t="s">
        <v>306</v>
      </c>
      <c r="C1053" t="s">
        <v>307</v>
      </c>
      <c r="D1053" t="s">
        <v>1030</v>
      </c>
      <c r="E1053" t="s">
        <v>1031</v>
      </c>
      <c r="F1053" t="s">
        <v>174</v>
      </c>
      <c r="G1053" t="s">
        <v>175</v>
      </c>
      <c r="H1053" s="1">
        <v>45887</v>
      </c>
      <c r="I1053">
        <v>16</v>
      </c>
      <c r="J1053">
        <v>183.4</v>
      </c>
      <c r="K1053">
        <v>2934.4</v>
      </c>
      <c r="L1053">
        <v>0.1</v>
      </c>
      <c r="M1053">
        <v>0.02</v>
      </c>
    </row>
    <row r="1054" spans="1:13">
      <c r="A1054" t="s">
        <v>1621</v>
      </c>
      <c r="B1054" t="s">
        <v>386</v>
      </c>
      <c r="C1054" t="s">
        <v>387</v>
      </c>
      <c r="D1054" t="s">
        <v>336</v>
      </c>
      <c r="E1054" t="s">
        <v>337</v>
      </c>
      <c r="F1054" t="s">
        <v>191</v>
      </c>
      <c r="G1054" t="s">
        <v>192</v>
      </c>
      <c r="H1054" s="1">
        <v>45896</v>
      </c>
      <c r="I1054">
        <v>3</v>
      </c>
      <c r="J1054">
        <v>144.35</v>
      </c>
      <c r="K1054">
        <v>433.05</v>
      </c>
      <c r="L1054">
        <v>0.1</v>
      </c>
      <c r="M1054">
        <v>0.02</v>
      </c>
    </row>
    <row r="1055" spans="1:13">
      <c r="A1055" t="s">
        <v>1622</v>
      </c>
      <c r="B1055" t="s">
        <v>230</v>
      </c>
      <c r="C1055" t="s">
        <v>231</v>
      </c>
      <c r="D1055" t="s">
        <v>561</v>
      </c>
      <c r="E1055" t="s">
        <v>562</v>
      </c>
      <c r="F1055" t="s">
        <v>90</v>
      </c>
      <c r="G1055" t="s">
        <v>91</v>
      </c>
      <c r="H1055" s="1">
        <v>45876</v>
      </c>
      <c r="I1055">
        <v>18</v>
      </c>
      <c r="J1055">
        <v>50.51</v>
      </c>
      <c r="K1055">
        <v>909.18</v>
      </c>
      <c r="L1055">
        <v>0</v>
      </c>
      <c r="M1055">
        <v>0.02</v>
      </c>
    </row>
    <row r="1056" spans="1:13">
      <c r="A1056" t="s">
        <v>1623</v>
      </c>
      <c r="B1056" t="s">
        <v>230</v>
      </c>
      <c r="C1056" t="s">
        <v>231</v>
      </c>
      <c r="D1056" t="s">
        <v>783</v>
      </c>
      <c r="E1056" t="s">
        <v>784</v>
      </c>
      <c r="F1056" t="s">
        <v>39</v>
      </c>
      <c r="G1056" t="s">
        <v>40</v>
      </c>
      <c r="H1056" s="1">
        <v>45893</v>
      </c>
      <c r="I1056">
        <v>3</v>
      </c>
      <c r="J1056">
        <v>87.21</v>
      </c>
      <c r="K1056">
        <v>261.63</v>
      </c>
      <c r="L1056">
        <v>0</v>
      </c>
      <c r="M1056">
        <v>0.02</v>
      </c>
    </row>
    <row r="1057" spans="1:13">
      <c r="A1057" t="s">
        <v>1624</v>
      </c>
      <c r="B1057" t="s">
        <v>423</v>
      </c>
      <c r="C1057" t="s">
        <v>424</v>
      </c>
      <c r="D1057" t="s">
        <v>566</v>
      </c>
      <c r="E1057" t="s">
        <v>567</v>
      </c>
      <c r="F1057" t="s">
        <v>234</v>
      </c>
      <c r="G1057" t="s">
        <v>235</v>
      </c>
      <c r="H1057" s="1">
        <v>45870</v>
      </c>
      <c r="I1057">
        <v>21</v>
      </c>
      <c r="J1057">
        <v>37.18</v>
      </c>
      <c r="K1057">
        <v>780.78</v>
      </c>
      <c r="L1057">
        <v>0</v>
      </c>
      <c r="M1057">
        <v>0.02</v>
      </c>
    </row>
    <row r="1058" spans="1:13">
      <c r="A1058" t="s">
        <v>1625</v>
      </c>
      <c r="B1058" t="s">
        <v>35</v>
      </c>
      <c r="C1058" t="s">
        <v>36</v>
      </c>
      <c r="D1058" t="s">
        <v>270</v>
      </c>
      <c r="E1058" t="s">
        <v>271</v>
      </c>
      <c r="F1058" t="s">
        <v>100</v>
      </c>
      <c r="G1058" t="s">
        <v>101</v>
      </c>
      <c r="H1058" s="1">
        <v>45888</v>
      </c>
      <c r="I1058">
        <v>25</v>
      </c>
      <c r="J1058">
        <v>181.7</v>
      </c>
      <c r="K1058">
        <v>4542.5</v>
      </c>
      <c r="L1058">
        <v>0.1</v>
      </c>
      <c r="M1058">
        <v>0.02</v>
      </c>
    </row>
    <row r="1059" spans="1:13">
      <c r="A1059" t="s">
        <v>1626</v>
      </c>
      <c r="B1059" t="s">
        <v>254</v>
      </c>
      <c r="C1059" t="s">
        <v>255</v>
      </c>
      <c r="D1059" t="s">
        <v>683</v>
      </c>
      <c r="E1059" t="s">
        <v>684</v>
      </c>
      <c r="F1059" t="s">
        <v>114</v>
      </c>
      <c r="G1059" t="s">
        <v>115</v>
      </c>
      <c r="H1059" s="1">
        <v>45898</v>
      </c>
      <c r="I1059">
        <v>18</v>
      </c>
      <c r="J1059">
        <v>91.13</v>
      </c>
      <c r="K1059">
        <v>1640.34</v>
      </c>
      <c r="L1059">
        <v>0.1</v>
      </c>
      <c r="M1059">
        <v>0.02</v>
      </c>
    </row>
    <row r="1060" spans="1:13">
      <c r="A1060" t="s">
        <v>1627</v>
      </c>
      <c r="B1060" t="s">
        <v>259</v>
      </c>
      <c r="C1060" t="s">
        <v>260</v>
      </c>
      <c r="D1060" t="s">
        <v>927</v>
      </c>
      <c r="E1060" t="s">
        <v>928</v>
      </c>
      <c r="F1060" t="s">
        <v>191</v>
      </c>
      <c r="G1060" t="s">
        <v>192</v>
      </c>
      <c r="H1060" s="1">
        <v>45881</v>
      </c>
      <c r="I1060">
        <v>5</v>
      </c>
      <c r="J1060">
        <v>144.35</v>
      </c>
      <c r="K1060">
        <v>721.75</v>
      </c>
      <c r="L1060">
        <v>0.1</v>
      </c>
      <c r="M1060">
        <v>0.02</v>
      </c>
    </row>
    <row r="1061" spans="1:13">
      <c r="A1061" t="s">
        <v>1628</v>
      </c>
      <c r="B1061" t="s">
        <v>74</v>
      </c>
      <c r="C1061" t="s">
        <v>75</v>
      </c>
      <c r="D1061" t="s">
        <v>752</v>
      </c>
      <c r="E1061" t="s">
        <v>753</v>
      </c>
      <c r="F1061" t="s">
        <v>39</v>
      </c>
      <c r="G1061" t="s">
        <v>40</v>
      </c>
      <c r="H1061" s="1">
        <v>45893</v>
      </c>
      <c r="I1061">
        <v>19</v>
      </c>
      <c r="J1061">
        <v>87.21</v>
      </c>
      <c r="K1061">
        <v>1656.99</v>
      </c>
      <c r="L1061">
        <v>0</v>
      </c>
      <c r="M1061">
        <v>0.02</v>
      </c>
    </row>
    <row r="1062" spans="1:13">
      <c r="A1062" t="s">
        <v>1629</v>
      </c>
      <c r="B1062" t="s">
        <v>47</v>
      </c>
      <c r="C1062" t="s">
        <v>48</v>
      </c>
      <c r="D1062" t="s">
        <v>1630</v>
      </c>
      <c r="E1062" t="s">
        <v>1631</v>
      </c>
      <c r="F1062" t="s">
        <v>78</v>
      </c>
      <c r="G1062" t="s">
        <v>79</v>
      </c>
      <c r="H1062" s="1">
        <v>45886</v>
      </c>
      <c r="I1062">
        <v>17</v>
      </c>
      <c r="J1062">
        <v>139.22</v>
      </c>
      <c r="K1062">
        <v>2366.7399999999998</v>
      </c>
      <c r="L1062">
        <v>0.05</v>
      </c>
      <c r="M1062">
        <v>0.02</v>
      </c>
    </row>
    <row r="1063" spans="1:13">
      <c r="A1063" t="s">
        <v>1632</v>
      </c>
      <c r="B1063" t="s">
        <v>423</v>
      </c>
      <c r="C1063" t="s">
        <v>424</v>
      </c>
      <c r="D1063" t="s">
        <v>548</v>
      </c>
      <c r="E1063" t="s">
        <v>549</v>
      </c>
      <c r="F1063" t="s">
        <v>240</v>
      </c>
      <c r="G1063" t="s">
        <v>241</v>
      </c>
      <c r="H1063" s="1">
        <v>45891</v>
      </c>
      <c r="I1063">
        <v>1</v>
      </c>
      <c r="J1063">
        <v>130.94</v>
      </c>
      <c r="K1063">
        <v>130.94</v>
      </c>
      <c r="L1063">
        <v>0.05</v>
      </c>
      <c r="M1063">
        <v>0.02</v>
      </c>
    </row>
    <row r="1064" spans="1:13">
      <c r="A1064" t="s">
        <v>1633</v>
      </c>
      <c r="B1064" t="s">
        <v>117</v>
      </c>
      <c r="C1064" t="s">
        <v>118</v>
      </c>
      <c r="D1064" t="s">
        <v>213</v>
      </c>
      <c r="E1064" t="s">
        <v>214</v>
      </c>
      <c r="F1064" t="s">
        <v>450</v>
      </c>
      <c r="G1064" t="s">
        <v>451</v>
      </c>
      <c r="H1064" s="1">
        <v>45891</v>
      </c>
      <c r="I1064">
        <v>20</v>
      </c>
      <c r="J1064">
        <v>45.4</v>
      </c>
      <c r="K1064">
        <v>908</v>
      </c>
      <c r="L1064">
        <v>0</v>
      </c>
      <c r="M1064">
        <v>0.02</v>
      </c>
    </row>
    <row r="1065" spans="1:13">
      <c r="A1065" t="s">
        <v>1634</v>
      </c>
      <c r="B1065" t="s">
        <v>182</v>
      </c>
      <c r="C1065" t="s">
        <v>183</v>
      </c>
      <c r="D1065" t="s">
        <v>626</v>
      </c>
      <c r="E1065" t="s">
        <v>627</v>
      </c>
      <c r="F1065" t="s">
        <v>396</v>
      </c>
      <c r="G1065" t="s">
        <v>397</v>
      </c>
      <c r="H1065" s="1">
        <v>45875</v>
      </c>
      <c r="I1065">
        <v>15</v>
      </c>
      <c r="J1065">
        <v>194.87</v>
      </c>
      <c r="K1065">
        <v>2923.05</v>
      </c>
      <c r="L1065">
        <v>0.1</v>
      </c>
      <c r="M1065">
        <v>0.02</v>
      </c>
    </row>
    <row r="1066" spans="1:13">
      <c r="A1066" t="s">
        <v>1635</v>
      </c>
      <c r="B1066" t="s">
        <v>182</v>
      </c>
      <c r="C1066" t="s">
        <v>183</v>
      </c>
      <c r="D1066" t="s">
        <v>675</v>
      </c>
      <c r="E1066" t="s">
        <v>676</v>
      </c>
      <c r="F1066" t="s">
        <v>32</v>
      </c>
      <c r="G1066" t="s">
        <v>33</v>
      </c>
      <c r="H1066" s="1">
        <v>45897</v>
      </c>
      <c r="I1066">
        <v>22</v>
      </c>
      <c r="J1066">
        <v>88.32</v>
      </c>
      <c r="K1066">
        <v>1943.04</v>
      </c>
      <c r="L1066">
        <v>0</v>
      </c>
      <c r="M1066">
        <v>0.02</v>
      </c>
    </row>
    <row r="1067" spans="1:13">
      <c r="A1067" t="s">
        <v>1636</v>
      </c>
      <c r="B1067" t="s">
        <v>21</v>
      </c>
      <c r="C1067" t="s">
        <v>22</v>
      </c>
      <c r="D1067" t="s">
        <v>112</v>
      </c>
      <c r="E1067" t="s">
        <v>113</v>
      </c>
      <c r="F1067" t="s">
        <v>107</v>
      </c>
      <c r="G1067" t="s">
        <v>108</v>
      </c>
      <c r="H1067" s="1">
        <v>45871</v>
      </c>
      <c r="I1067">
        <v>12</v>
      </c>
      <c r="J1067">
        <v>179.53</v>
      </c>
      <c r="K1067">
        <v>2154.36</v>
      </c>
      <c r="L1067">
        <v>0.1</v>
      </c>
      <c r="M1067">
        <v>0.02</v>
      </c>
    </row>
    <row r="1068" spans="1:13">
      <c r="A1068" t="s">
        <v>1637</v>
      </c>
      <c r="B1068" t="s">
        <v>117</v>
      </c>
      <c r="C1068" t="s">
        <v>118</v>
      </c>
      <c r="D1068" t="s">
        <v>261</v>
      </c>
      <c r="E1068" t="s">
        <v>262</v>
      </c>
      <c r="F1068" t="s">
        <v>396</v>
      </c>
      <c r="G1068" t="s">
        <v>397</v>
      </c>
      <c r="H1068" s="1">
        <v>45878</v>
      </c>
      <c r="I1068">
        <v>3</v>
      </c>
      <c r="J1068">
        <v>194.87</v>
      </c>
      <c r="K1068">
        <v>584.61</v>
      </c>
      <c r="L1068">
        <v>0.1</v>
      </c>
      <c r="M1068">
        <v>0.02</v>
      </c>
    </row>
    <row r="1069" spans="1:13">
      <c r="A1069" t="s">
        <v>1638</v>
      </c>
      <c r="B1069" t="s">
        <v>103</v>
      </c>
      <c r="C1069" t="s">
        <v>104</v>
      </c>
      <c r="D1069" t="s">
        <v>340</v>
      </c>
      <c r="E1069" t="s">
        <v>341</v>
      </c>
      <c r="F1069" t="s">
        <v>196</v>
      </c>
      <c r="G1069" t="s">
        <v>197</v>
      </c>
      <c r="H1069" s="1">
        <v>45886</v>
      </c>
      <c r="I1069">
        <v>7</v>
      </c>
      <c r="J1069">
        <v>77.5</v>
      </c>
      <c r="K1069">
        <v>542.5</v>
      </c>
      <c r="L1069">
        <v>0.05</v>
      </c>
      <c r="M1069">
        <v>0.02</v>
      </c>
    </row>
    <row r="1070" spans="1:13">
      <c r="A1070" t="s">
        <v>1639</v>
      </c>
      <c r="B1070" t="s">
        <v>42</v>
      </c>
      <c r="C1070" t="s">
        <v>43</v>
      </c>
      <c r="D1070" t="s">
        <v>323</v>
      </c>
      <c r="E1070" t="s">
        <v>324</v>
      </c>
      <c r="F1070" t="s">
        <v>240</v>
      </c>
      <c r="G1070" t="s">
        <v>241</v>
      </c>
      <c r="H1070" s="1">
        <v>45899</v>
      </c>
      <c r="I1070">
        <v>16</v>
      </c>
      <c r="J1070">
        <v>130.94</v>
      </c>
      <c r="K1070">
        <v>2095.04</v>
      </c>
      <c r="L1070">
        <v>0.05</v>
      </c>
      <c r="M1070">
        <v>0.02</v>
      </c>
    </row>
    <row r="1071" spans="1:13">
      <c r="A1071" t="s">
        <v>1640</v>
      </c>
      <c r="B1071" t="s">
        <v>306</v>
      </c>
      <c r="C1071" t="s">
        <v>307</v>
      </c>
      <c r="D1071" t="s">
        <v>730</v>
      </c>
      <c r="E1071" t="s">
        <v>731</v>
      </c>
      <c r="F1071" t="s">
        <v>139</v>
      </c>
      <c r="G1071" t="s">
        <v>140</v>
      </c>
      <c r="H1071" s="1">
        <v>45880</v>
      </c>
      <c r="I1071">
        <v>21</v>
      </c>
      <c r="J1071">
        <v>113.94</v>
      </c>
      <c r="K1071">
        <v>2392.7399999999998</v>
      </c>
      <c r="L1071">
        <v>0.05</v>
      </c>
      <c r="M1071">
        <v>0.02</v>
      </c>
    </row>
    <row r="1072" spans="1:13">
      <c r="A1072" t="s">
        <v>1641</v>
      </c>
      <c r="B1072" t="s">
        <v>386</v>
      </c>
      <c r="C1072" t="s">
        <v>387</v>
      </c>
      <c r="D1072" t="s">
        <v>416</v>
      </c>
      <c r="E1072" t="s">
        <v>417</v>
      </c>
      <c r="F1072" t="s">
        <v>450</v>
      </c>
      <c r="G1072" t="s">
        <v>451</v>
      </c>
      <c r="H1072" s="1">
        <v>45896</v>
      </c>
      <c r="I1072">
        <v>21</v>
      </c>
      <c r="J1072">
        <v>45.4</v>
      </c>
      <c r="K1072">
        <v>953.4</v>
      </c>
      <c r="L1072">
        <v>0</v>
      </c>
      <c r="M1072">
        <v>0.02</v>
      </c>
    </row>
    <row r="1073" spans="1:13">
      <c r="A1073" t="s">
        <v>1642</v>
      </c>
      <c r="B1073" t="s">
        <v>230</v>
      </c>
      <c r="C1073" t="s">
        <v>231</v>
      </c>
      <c r="D1073" t="s">
        <v>538</v>
      </c>
      <c r="E1073" t="s">
        <v>539</v>
      </c>
      <c r="F1073" t="s">
        <v>107</v>
      </c>
      <c r="G1073" t="s">
        <v>108</v>
      </c>
      <c r="H1073" s="1">
        <v>45887</v>
      </c>
      <c r="I1073">
        <v>19</v>
      </c>
      <c r="J1073">
        <v>179.53</v>
      </c>
      <c r="K1073">
        <v>3411.07</v>
      </c>
      <c r="L1073">
        <v>0.1</v>
      </c>
      <c r="M1073">
        <v>0.02</v>
      </c>
    </row>
    <row r="1074" spans="1:13">
      <c r="A1074" t="s">
        <v>1643</v>
      </c>
      <c r="B1074" t="s">
        <v>135</v>
      </c>
      <c r="C1074" t="s">
        <v>136</v>
      </c>
      <c r="D1074" t="s">
        <v>336</v>
      </c>
      <c r="E1074" t="s">
        <v>337</v>
      </c>
      <c r="F1074" t="s">
        <v>240</v>
      </c>
      <c r="G1074" t="s">
        <v>241</v>
      </c>
      <c r="H1074" s="1">
        <v>45881</v>
      </c>
      <c r="I1074">
        <v>13</v>
      </c>
      <c r="J1074">
        <v>130.94</v>
      </c>
      <c r="K1074">
        <v>1702.22</v>
      </c>
      <c r="L1074">
        <v>0.05</v>
      </c>
      <c r="M1074">
        <v>0.02</v>
      </c>
    </row>
    <row r="1075" spans="1:13">
      <c r="A1075" t="s">
        <v>1644</v>
      </c>
      <c r="B1075" t="s">
        <v>135</v>
      </c>
      <c r="C1075" t="s">
        <v>136</v>
      </c>
      <c r="D1075" t="s">
        <v>448</v>
      </c>
      <c r="E1075" t="s">
        <v>449</v>
      </c>
      <c r="F1075" t="s">
        <v>39</v>
      </c>
      <c r="G1075" t="s">
        <v>40</v>
      </c>
      <c r="H1075" s="1">
        <v>45886</v>
      </c>
      <c r="I1075">
        <v>3</v>
      </c>
      <c r="J1075">
        <v>87.21</v>
      </c>
      <c r="K1075">
        <v>261.63</v>
      </c>
      <c r="L1075">
        <v>0</v>
      </c>
      <c r="M1075">
        <v>0.02</v>
      </c>
    </row>
    <row r="1076" spans="1:13">
      <c r="A1076" t="s">
        <v>1645</v>
      </c>
      <c r="B1076" t="s">
        <v>230</v>
      </c>
      <c r="C1076" t="s">
        <v>231</v>
      </c>
      <c r="D1076" t="s">
        <v>726</v>
      </c>
      <c r="E1076" t="s">
        <v>727</v>
      </c>
      <c r="F1076" t="s">
        <v>450</v>
      </c>
      <c r="G1076" t="s">
        <v>451</v>
      </c>
      <c r="H1076" s="1">
        <v>45886</v>
      </c>
      <c r="I1076">
        <v>8</v>
      </c>
      <c r="J1076">
        <v>45.4</v>
      </c>
      <c r="K1076">
        <v>363.2</v>
      </c>
      <c r="L1076">
        <v>0</v>
      </c>
      <c r="M1076">
        <v>0.02</v>
      </c>
    </row>
    <row r="1077" spans="1:13">
      <c r="A1077" t="s">
        <v>1646</v>
      </c>
      <c r="B1077" t="s">
        <v>74</v>
      </c>
      <c r="C1077" t="s">
        <v>75</v>
      </c>
      <c r="D1077" t="s">
        <v>680</v>
      </c>
      <c r="E1077" t="s">
        <v>681</v>
      </c>
      <c r="F1077" t="s">
        <v>319</v>
      </c>
      <c r="G1077" t="s">
        <v>320</v>
      </c>
      <c r="H1077" s="1">
        <v>45885</v>
      </c>
      <c r="I1077">
        <v>12</v>
      </c>
      <c r="J1077">
        <v>93.41</v>
      </c>
      <c r="K1077">
        <v>1120.92</v>
      </c>
      <c r="L1077">
        <v>0</v>
      </c>
      <c r="M1077">
        <v>0.02</v>
      </c>
    </row>
    <row r="1078" spans="1:13">
      <c r="A1078" t="s">
        <v>1647</v>
      </c>
      <c r="B1078" t="s">
        <v>246</v>
      </c>
      <c r="C1078" t="s">
        <v>247</v>
      </c>
      <c r="D1078" t="s">
        <v>510</v>
      </c>
      <c r="E1078" t="s">
        <v>511</v>
      </c>
      <c r="F1078" t="s">
        <v>39</v>
      </c>
      <c r="G1078" t="s">
        <v>40</v>
      </c>
      <c r="H1078" s="1">
        <v>45886</v>
      </c>
      <c r="I1078">
        <v>1</v>
      </c>
      <c r="J1078">
        <v>87.21</v>
      </c>
      <c r="K1078">
        <v>87.21</v>
      </c>
      <c r="L1078">
        <v>0</v>
      </c>
      <c r="M1078">
        <v>0.02</v>
      </c>
    </row>
    <row r="1079" spans="1:13">
      <c r="A1079" t="s">
        <v>1648</v>
      </c>
      <c r="B1079" t="s">
        <v>67</v>
      </c>
      <c r="C1079" t="s">
        <v>68</v>
      </c>
      <c r="D1079" t="s">
        <v>757</v>
      </c>
      <c r="E1079" t="s">
        <v>758</v>
      </c>
      <c r="F1079" t="s">
        <v>215</v>
      </c>
      <c r="G1079" t="s">
        <v>216</v>
      </c>
      <c r="H1079" s="1">
        <v>45872</v>
      </c>
      <c r="I1079">
        <v>8</v>
      </c>
      <c r="J1079">
        <v>176.7</v>
      </c>
      <c r="K1079">
        <v>1413.6</v>
      </c>
      <c r="L1079">
        <v>0.1</v>
      </c>
      <c r="M1079">
        <v>0.02</v>
      </c>
    </row>
    <row r="1080" spans="1:13">
      <c r="A1080" t="s">
        <v>1649</v>
      </c>
      <c r="B1080" t="s">
        <v>414</v>
      </c>
      <c r="C1080" t="s">
        <v>415</v>
      </c>
      <c r="D1080" t="s">
        <v>865</v>
      </c>
      <c r="E1080" t="s">
        <v>866</v>
      </c>
      <c r="F1080" t="s">
        <v>293</v>
      </c>
      <c r="G1080" t="s">
        <v>294</v>
      </c>
      <c r="H1080" s="1">
        <v>45875</v>
      </c>
      <c r="I1080">
        <v>5</v>
      </c>
      <c r="J1080">
        <v>114.99</v>
      </c>
      <c r="K1080">
        <v>574.95000000000005</v>
      </c>
      <c r="L1080">
        <v>0.05</v>
      </c>
      <c r="M1080">
        <v>0.02</v>
      </c>
    </row>
    <row r="1081" spans="1:13">
      <c r="A1081" t="s">
        <v>1650</v>
      </c>
      <c r="B1081" t="s">
        <v>182</v>
      </c>
      <c r="C1081" t="s">
        <v>183</v>
      </c>
      <c r="D1081" t="s">
        <v>218</v>
      </c>
      <c r="E1081" t="s">
        <v>219</v>
      </c>
      <c r="F1081" t="s">
        <v>166</v>
      </c>
      <c r="G1081" t="s">
        <v>167</v>
      </c>
      <c r="H1081" s="1">
        <v>45891</v>
      </c>
      <c r="I1081">
        <v>4</v>
      </c>
      <c r="J1081">
        <v>176.86</v>
      </c>
      <c r="K1081">
        <v>707.44</v>
      </c>
      <c r="L1081">
        <v>0.1</v>
      </c>
      <c r="M1081">
        <v>0.02</v>
      </c>
    </row>
    <row r="1082" spans="1:13">
      <c r="A1082" t="s">
        <v>1651</v>
      </c>
      <c r="B1082" t="s">
        <v>117</v>
      </c>
      <c r="C1082" t="s">
        <v>118</v>
      </c>
      <c r="D1082" t="s">
        <v>872</v>
      </c>
      <c r="E1082" t="s">
        <v>873</v>
      </c>
      <c r="F1082" t="s">
        <v>319</v>
      </c>
      <c r="G1082" t="s">
        <v>320</v>
      </c>
      <c r="H1082" s="1">
        <v>45873</v>
      </c>
      <c r="I1082">
        <v>24</v>
      </c>
      <c r="J1082">
        <v>93.41</v>
      </c>
      <c r="K1082">
        <v>2241.84</v>
      </c>
      <c r="L1082">
        <v>0</v>
      </c>
      <c r="M1082">
        <v>0.02</v>
      </c>
    </row>
    <row r="1083" spans="1:13">
      <c r="A1083" t="s">
        <v>1652</v>
      </c>
      <c r="B1083" t="s">
        <v>55</v>
      </c>
      <c r="C1083" t="s">
        <v>56</v>
      </c>
      <c r="D1083" t="s">
        <v>522</v>
      </c>
      <c r="E1083" t="s">
        <v>523</v>
      </c>
      <c r="F1083" t="s">
        <v>25</v>
      </c>
      <c r="G1083" t="s">
        <v>26</v>
      </c>
      <c r="H1083" s="1">
        <v>45888</v>
      </c>
      <c r="I1083">
        <v>7</v>
      </c>
      <c r="J1083">
        <v>120.83</v>
      </c>
      <c r="K1083">
        <v>845.81</v>
      </c>
      <c r="L1083">
        <v>0.1</v>
      </c>
      <c r="M1083">
        <v>0.02</v>
      </c>
    </row>
    <row r="1084" spans="1:13">
      <c r="A1084" t="s">
        <v>1653</v>
      </c>
      <c r="B1084" t="s">
        <v>182</v>
      </c>
      <c r="C1084" t="s">
        <v>183</v>
      </c>
      <c r="D1084" t="s">
        <v>818</v>
      </c>
      <c r="E1084" t="s">
        <v>819</v>
      </c>
      <c r="F1084" t="s">
        <v>90</v>
      </c>
      <c r="G1084" t="s">
        <v>91</v>
      </c>
      <c r="H1084" s="1">
        <v>45877</v>
      </c>
      <c r="I1084">
        <v>1</v>
      </c>
      <c r="J1084">
        <v>50.51</v>
      </c>
      <c r="K1084">
        <v>50.51</v>
      </c>
      <c r="L1084">
        <v>0</v>
      </c>
      <c r="M1084">
        <v>0.02</v>
      </c>
    </row>
    <row r="1085" spans="1:13">
      <c r="A1085" t="s">
        <v>1654</v>
      </c>
      <c r="B1085" t="s">
        <v>14</v>
      </c>
      <c r="C1085" t="s">
        <v>15</v>
      </c>
      <c r="D1085" t="s">
        <v>441</v>
      </c>
      <c r="E1085" t="s">
        <v>442</v>
      </c>
      <c r="F1085" t="s">
        <v>100</v>
      </c>
      <c r="G1085" t="s">
        <v>101</v>
      </c>
      <c r="H1085" s="1">
        <v>45874</v>
      </c>
      <c r="I1085">
        <v>6</v>
      </c>
      <c r="J1085">
        <v>181.7</v>
      </c>
      <c r="K1085">
        <v>1090.2</v>
      </c>
      <c r="L1085">
        <v>0.1</v>
      </c>
      <c r="M1085">
        <v>0.02</v>
      </c>
    </row>
    <row r="1086" spans="1:13">
      <c r="A1086" t="s">
        <v>1655</v>
      </c>
      <c r="B1086" t="s">
        <v>159</v>
      </c>
      <c r="C1086" t="s">
        <v>160</v>
      </c>
      <c r="D1086" t="s">
        <v>794</v>
      </c>
      <c r="E1086" t="s">
        <v>795</v>
      </c>
      <c r="F1086" t="s">
        <v>139</v>
      </c>
      <c r="G1086" t="s">
        <v>140</v>
      </c>
      <c r="H1086" s="1">
        <v>45874</v>
      </c>
      <c r="I1086">
        <v>19</v>
      </c>
      <c r="J1086">
        <v>113.94</v>
      </c>
      <c r="K1086">
        <v>2164.86</v>
      </c>
      <c r="L1086">
        <v>0.05</v>
      </c>
      <c r="M1086">
        <v>0.02</v>
      </c>
    </row>
    <row r="1087" spans="1:13">
      <c r="A1087" t="s">
        <v>1656</v>
      </c>
      <c r="B1087" t="s">
        <v>14</v>
      </c>
      <c r="C1087" t="s">
        <v>15</v>
      </c>
      <c r="D1087" t="s">
        <v>351</v>
      </c>
      <c r="E1087" t="s">
        <v>352</v>
      </c>
      <c r="F1087" t="s">
        <v>18</v>
      </c>
      <c r="G1087" t="s">
        <v>19</v>
      </c>
      <c r="H1087" s="1">
        <v>45886</v>
      </c>
      <c r="I1087">
        <v>6</v>
      </c>
      <c r="J1087">
        <v>52.65</v>
      </c>
      <c r="K1087">
        <v>315.89999999999998</v>
      </c>
      <c r="L1087">
        <v>0.05</v>
      </c>
      <c r="M1087">
        <v>0.02</v>
      </c>
    </row>
    <row r="1088" spans="1:13">
      <c r="A1088" t="s">
        <v>1657</v>
      </c>
      <c r="B1088" t="s">
        <v>74</v>
      </c>
      <c r="C1088" t="s">
        <v>75</v>
      </c>
      <c r="D1088" t="s">
        <v>420</v>
      </c>
      <c r="E1088" t="s">
        <v>421</v>
      </c>
      <c r="F1088" t="s">
        <v>450</v>
      </c>
      <c r="G1088" t="s">
        <v>451</v>
      </c>
      <c r="H1088" s="1">
        <v>45870</v>
      </c>
      <c r="I1088">
        <v>21</v>
      </c>
      <c r="J1088">
        <v>45.4</v>
      </c>
      <c r="K1088">
        <v>953.4</v>
      </c>
      <c r="L1088">
        <v>0</v>
      </c>
      <c r="M1088">
        <v>0.02</v>
      </c>
    </row>
    <row r="1089" spans="1:13">
      <c r="A1089" t="s">
        <v>1658</v>
      </c>
      <c r="B1089" t="s">
        <v>67</v>
      </c>
      <c r="C1089" t="s">
        <v>68</v>
      </c>
      <c r="D1089" t="s">
        <v>37</v>
      </c>
      <c r="E1089" t="s">
        <v>38</v>
      </c>
      <c r="F1089" t="s">
        <v>107</v>
      </c>
      <c r="G1089" t="s">
        <v>108</v>
      </c>
      <c r="H1089" s="1">
        <v>45900</v>
      </c>
      <c r="I1089">
        <v>10</v>
      </c>
      <c r="J1089">
        <v>179.53</v>
      </c>
      <c r="K1089">
        <v>1795.3</v>
      </c>
      <c r="L1089">
        <v>0.1</v>
      </c>
      <c r="M1089">
        <v>0.02</v>
      </c>
    </row>
    <row r="1090" spans="1:13">
      <c r="A1090" t="s">
        <v>1659</v>
      </c>
      <c r="B1090" t="s">
        <v>423</v>
      </c>
      <c r="C1090" t="s">
        <v>424</v>
      </c>
      <c r="D1090" t="s">
        <v>287</v>
      </c>
      <c r="E1090" t="s">
        <v>288</v>
      </c>
      <c r="F1090" t="s">
        <v>25</v>
      </c>
      <c r="G1090" t="s">
        <v>26</v>
      </c>
      <c r="H1090" s="1">
        <v>45897</v>
      </c>
      <c r="I1090">
        <v>16</v>
      </c>
      <c r="J1090">
        <v>120.83</v>
      </c>
      <c r="K1090">
        <v>1933.28</v>
      </c>
      <c r="L1090">
        <v>0.1</v>
      </c>
      <c r="M1090">
        <v>0.02</v>
      </c>
    </row>
    <row r="1091" spans="1:13">
      <c r="A1091" t="s">
        <v>1660</v>
      </c>
      <c r="B1091" t="s">
        <v>55</v>
      </c>
      <c r="C1091" t="s">
        <v>56</v>
      </c>
      <c r="D1091" t="s">
        <v>660</v>
      </c>
      <c r="E1091" t="s">
        <v>661</v>
      </c>
      <c r="F1091" t="s">
        <v>59</v>
      </c>
      <c r="G1091" t="s">
        <v>60</v>
      </c>
      <c r="H1091" s="1">
        <v>45889</v>
      </c>
      <c r="I1091">
        <v>14</v>
      </c>
      <c r="J1091">
        <v>71.86</v>
      </c>
      <c r="K1091">
        <v>1006.04</v>
      </c>
      <c r="L1091">
        <v>0.05</v>
      </c>
      <c r="M1091">
        <v>0.02</v>
      </c>
    </row>
    <row r="1092" spans="1:13">
      <c r="A1092" t="s">
        <v>1661</v>
      </c>
      <c r="B1092" t="s">
        <v>21</v>
      </c>
      <c r="C1092" t="s">
        <v>22</v>
      </c>
      <c r="D1092" t="s">
        <v>467</v>
      </c>
      <c r="E1092" t="s">
        <v>468</v>
      </c>
      <c r="F1092" t="s">
        <v>100</v>
      </c>
      <c r="G1092" t="s">
        <v>101</v>
      </c>
      <c r="H1092" s="1">
        <v>45875</v>
      </c>
      <c r="I1092">
        <v>25</v>
      </c>
      <c r="J1092">
        <v>181.7</v>
      </c>
      <c r="K1092">
        <v>4542.5</v>
      </c>
      <c r="L1092">
        <v>0.1</v>
      </c>
      <c r="M1092">
        <v>0.02</v>
      </c>
    </row>
    <row r="1093" spans="1:13">
      <c r="A1093" t="s">
        <v>1662</v>
      </c>
      <c r="B1093" t="s">
        <v>28</v>
      </c>
      <c r="C1093" t="s">
        <v>29</v>
      </c>
      <c r="D1093" t="s">
        <v>391</v>
      </c>
      <c r="E1093" t="s">
        <v>392</v>
      </c>
      <c r="F1093" t="s">
        <v>396</v>
      </c>
      <c r="G1093" t="s">
        <v>397</v>
      </c>
      <c r="H1093" s="1">
        <v>45893</v>
      </c>
      <c r="I1093">
        <v>6</v>
      </c>
      <c r="J1093">
        <v>194.87</v>
      </c>
      <c r="K1093">
        <v>1169.22</v>
      </c>
      <c r="L1093">
        <v>0.1</v>
      </c>
      <c r="M1093">
        <v>0.02</v>
      </c>
    </row>
    <row r="1094" spans="1:13">
      <c r="A1094" t="s">
        <v>1663</v>
      </c>
      <c r="B1094" t="s">
        <v>208</v>
      </c>
      <c r="C1094" t="s">
        <v>209</v>
      </c>
      <c r="D1094" t="s">
        <v>308</v>
      </c>
      <c r="E1094" t="s">
        <v>309</v>
      </c>
      <c r="F1094" t="s">
        <v>356</v>
      </c>
      <c r="G1094" t="s">
        <v>357</v>
      </c>
      <c r="H1094" s="1">
        <v>45888</v>
      </c>
      <c r="I1094">
        <v>20</v>
      </c>
      <c r="J1094">
        <v>54.03</v>
      </c>
      <c r="K1094">
        <v>1080.5999999999999</v>
      </c>
      <c r="L1094">
        <v>0</v>
      </c>
      <c r="M1094">
        <v>0.02</v>
      </c>
    </row>
    <row r="1095" spans="1:13">
      <c r="A1095" t="s">
        <v>1664</v>
      </c>
      <c r="B1095" t="s">
        <v>423</v>
      </c>
      <c r="C1095" t="s">
        <v>424</v>
      </c>
      <c r="D1095" t="s">
        <v>462</v>
      </c>
      <c r="E1095" t="s">
        <v>463</v>
      </c>
      <c r="F1095" t="s">
        <v>240</v>
      </c>
      <c r="G1095" t="s">
        <v>241</v>
      </c>
      <c r="H1095" s="1">
        <v>45873</v>
      </c>
      <c r="I1095">
        <v>5</v>
      </c>
      <c r="J1095">
        <v>130.94</v>
      </c>
      <c r="K1095">
        <v>654.70000000000005</v>
      </c>
      <c r="L1095">
        <v>0.05</v>
      </c>
      <c r="M1095">
        <v>0.02</v>
      </c>
    </row>
    <row r="1096" spans="1:13">
      <c r="A1096" t="s">
        <v>1665</v>
      </c>
      <c r="B1096" t="s">
        <v>122</v>
      </c>
      <c r="C1096" t="s">
        <v>123</v>
      </c>
      <c r="D1096" t="s">
        <v>791</v>
      </c>
      <c r="E1096" t="s">
        <v>792</v>
      </c>
      <c r="F1096" t="s">
        <v>114</v>
      </c>
      <c r="G1096" t="s">
        <v>115</v>
      </c>
      <c r="H1096" s="1">
        <v>45891</v>
      </c>
      <c r="I1096">
        <v>17</v>
      </c>
      <c r="J1096">
        <v>91.13</v>
      </c>
      <c r="K1096">
        <v>1549.21</v>
      </c>
      <c r="L1096">
        <v>0.1</v>
      </c>
      <c r="M1096">
        <v>0.02</v>
      </c>
    </row>
    <row r="1097" spans="1:13">
      <c r="A1097" t="s">
        <v>1666</v>
      </c>
      <c r="B1097" t="s">
        <v>81</v>
      </c>
      <c r="C1097" t="s">
        <v>82</v>
      </c>
      <c r="D1097" t="s">
        <v>1397</v>
      </c>
      <c r="E1097" t="s">
        <v>1398</v>
      </c>
      <c r="F1097" t="s">
        <v>78</v>
      </c>
      <c r="G1097" t="s">
        <v>79</v>
      </c>
      <c r="H1097" s="1">
        <v>45875</v>
      </c>
      <c r="I1097">
        <v>4</v>
      </c>
      <c r="J1097">
        <v>139.22</v>
      </c>
      <c r="K1097">
        <v>556.88</v>
      </c>
      <c r="L1097">
        <v>0.05</v>
      </c>
      <c r="M1097">
        <v>0.02</v>
      </c>
    </row>
    <row r="1098" spans="1:13">
      <c r="A1098" t="s">
        <v>1667</v>
      </c>
      <c r="B1098" t="s">
        <v>55</v>
      </c>
      <c r="C1098" t="s">
        <v>56</v>
      </c>
      <c r="D1098" t="s">
        <v>609</v>
      </c>
      <c r="E1098" t="s">
        <v>610</v>
      </c>
      <c r="F1098" t="s">
        <v>100</v>
      </c>
      <c r="G1098" t="s">
        <v>101</v>
      </c>
      <c r="H1098" s="1">
        <v>45886</v>
      </c>
      <c r="I1098">
        <v>18</v>
      </c>
      <c r="J1098">
        <v>181.7</v>
      </c>
      <c r="K1098">
        <v>3270.6</v>
      </c>
      <c r="L1098">
        <v>0.1</v>
      </c>
      <c r="M1098">
        <v>0.02</v>
      </c>
    </row>
    <row r="1099" spans="1:13">
      <c r="A1099" t="s">
        <v>1668</v>
      </c>
      <c r="B1099" t="s">
        <v>93</v>
      </c>
      <c r="C1099" t="s">
        <v>94</v>
      </c>
      <c r="D1099" t="s">
        <v>281</v>
      </c>
      <c r="E1099" t="s">
        <v>282</v>
      </c>
      <c r="F1099" t="s">
        <v>71</v>
      </c>
      <c r="G1099" t="s">
        <v>72</v>
      </c>
      <c r="H1099" s="1">
        <v>45874</v>
      </c>
      <c r="I1099">
        <v>22</v>
      </c>
      <c r="J1099">
        <v>123.65</v>
      </c>
      <c r="K1099">
        <v>2720.3</v>
      </c>
      <c r="L1099">
        <v>0.05</v>
      </c>
      <c r="M1099">
        <v>0.02</v>
      </c>
    </row>
    <row r="1100" spans="1:13">
      <c r="A1100" t="s">
        <v>1669</v>
      </c>
      <c r="B1100" t="s">
        <v>67</v>
      </c>
      <c r="C1100" t="s">
        <v>68</v>
      </c>
      <c r="D1100" t="s">
        <v>668</v>
      </c>
      <c r="E1100" t="s">
        <v>669</v>
      </c>
      <c r="F1100" t="s">
        <v>114</v>
      </c>
      <c r="G1100" t="s">
        <v>115</v>
      </c>
      <c r="H1100" s="1">
        <v>45898</v>
      </c>
      <c r="I1100">
        <v>1</v>
      </c>
      <c r="J1100">
        <v>91.13</v>
      </c>
      <c r="K1100">
        <v>91.13</v>
      </c>
      <c r="L1100">
        <v>0.1</v>
      </c>
      <c r="M1100">
        <v>0.02</v>
      </c>
    </row>
    <row r="1101" spans="1:13">
      <c r="A1101" t="s">
        <v>1670</v>
      </c>
      <c r="B1101" t="s">
        <v>93</v>
      </c>
      <c r="C1101" t="s">
        <v>94</v>
      </c>
      <c r="D1101" t="s">
        <v>933</v>
      </c>
      <c r="E1101" t="s">
        <v>934</v>
      </c>
      <c r="F1101" t="s">
        <v>191</v>
      </c>
      <c r="G1101" t="s">
        <v>192</v>
      </c>
      <c r="H1101" s="1">
        <v>45883</v>
      </c>
      <c r="I1101">
        <v>17</v>
      </c>
      <c r="J1101">
        <v>144.35</v>
      </c>
      <c r="K1101">
        <v>2453.9499999999998</v>
      </c>
      <c r="L1101">
        <v>0.1</v>
      </c>
      <c r="M1101">
        <v>0.02</v>
      </c>
    </row>
    <row r="1102" spans="1:13">
      <c r="A1102" t="s">
        <v>1671</v>
      </c>
      <c r="B1102" t="s">
        <v>103</v>
      </c>
      <c r="C1102" t="s">
        <v>104</v>
      </c>
      <c r="D1102" t="s">
        <v>730</v>
      </c>
      <c r="E1102" t="s">
        <v>731</v>
      </c>
      <c r="F1102" t="s">
        <v>179</v>
      </c>
      <c r="G1102" t="s">
        <v>180</v>
      </c>
      <c r="H1102" s="1">
        <v>45877</v>
      </c>
      <c r="I1102">
        <v>14</v>
      </c>
      <c r="J1102">
        <v>125.42</v>
      </c>
      <c r="K1102">
        <v>1755.88</v>
      </c>
      <c r="L1102">
        <v>0.1</v>
      </c>
      <c r="M1102">
        <v>0.02</v>
      </c>
    </row>
    <row r="1103" spans="1:13">
      <c r="A1103" t="s">
        <v>1672</v>
      </c>
      <c r="B1103" t="s">
        <v>246</v>
      </c>
      <c r="C1103" t="s">
        <v>247</v>
      </c>
      <c r="D1103" t="s">
        <v>510</v>
      </c>
      <c r="E1103" t="s">
        <v>511</v>
      </c>
      <c r="F1103" t="s">
        <v>174</v>
      </c>
      <c r="G1103" t="s">
        <v>175</v>
      </c>
      <c r="H1103" s="1">
        <v>45881</v>
      </c>
      <c r="I1103">
        <v>13</v>
      </c>
      <c r="J1103">
        <v>183.4</v>
      </c>
      <c r="K1103">
        <v>2384.1999999999998</v>
      </c>
      <c r="L1103">
        <v>0.1</v>
      </c>
      <c r="M1103">
        <v>0.02</v>
      </c>
    </row>
    <row r="1104" spans="1:13">
      <c r="A1104" t="s">
        <v>1673</v>
      </c>
      <c r="B1104" t="s">
        <v>135</v>
      </c>
      <c r="C1104" t="s">
        <v>136</v>
      </c>
      <c r="D1104" t="s">
        <v>23</v>
      </c>
      <c r="E1104" t="s">
        <v>24</v>
      </c>
      <c r="F1104" t="s">
        <v>107</v>
      </c>
      <c r="G1104" t="s">
        <v>108</v>
      </c>
      <c r="H1104" s="1">
        <v>45896</v>
      </c>
      <c r="I1104">
        <v>25</v>
      </c>
      <c r="J1104">
        <v>179.53</v>
      </c>
      <c r="K1104">
        <v>4488.25</v>
      </c>
      <c r="L1104">
        <v>0.1</v>
      </c>
      <c r="M1104">
        <v>0.02</v>
      </c>
    </row>
    <row r="1105" spans="1:13">
      <c r="A1105" t="s">
        <v>1674</v>
      </c>
      <c r="B1105" t="s">
        <v>62</v>
      </c>
      <c r="C1105" t="s">
        <v>63</v>
      </c>
      <c r="D1105" t="s">
        <v>189</v>
      </c>
      <c r="E1105" t="s">
        <v>190</v>
      </c>
      <c r="F1105" t="s">
        <v>71</v>
      </c>
      <c r="G1105" t="s">
        <v>72</v>
      </c>
      <c r="H1105" s="1">
        <v>45878</v>
      </c>
      <c r="I1105">
        <v>5</v>
      </c>
      <c r="J1105">
        <v>123.65</v>
      </c>
      <c r="K1105">
        <v>618.25</v>
      </c>
      <c r="L1105">
        <v>0.05</v>
      </c>
      <c r="M1105">
        <v>0.02</v>
      </c>
    </row>
    <row r="1106" spans="1:13">
      <c r="A1106" t="s">
        <v>1675</v>
      </c>
      <c r="B1106" t="s">
        <v>55</v>
      </c>
      <c r="C1106" t="s">
        <v>56</v>
      </c>
      <c r="D1106" t="s">
        <v>498</v>
      </c>
      <c r="E1106" t="s">
        <v>499</v>
      </c>
      <c r="F1106" t="s">
        <v>59</v>
      </c>
      <c r="G1106" t="s">
        <v>60</v>
      </c>
      <c r="H1106" s="1">
        <v>45879</v>
      </c>
      <c r="I1106">
        <v>3</v>
      </c>
      <c r="J1106">
        <v>71.86</v>
      </c>
      <c r="K1106">
        <v>215.58</v>
      </c>
      <c r="L1106">
        <v>0.05</v>
      </c>
      <c r="M1106">
        <v>0.02</v>
      </c>
    </row>
    <row r="1107" spans="1:13">
      <c r="A1107" t="s">
        <v>1676</v>
      </c>
      <c r="B1107" t="s">
        <v>28</v>
      </c>
      <c r="C1107" t="s">
        <v>29</v>
      </c>
      <c r="D1107" t="s">
        <v>545</v>
      </c>
      <c r="E1107" t="s">
        <v>546</v>
      </c>
      <c r="F1107" t="s">
        <v>215</v>
      </c>
      <c r="G1107" t="s">
        <v>216</v>
      </c>
      <c r="H1107" s="1">
        <v>45870</v>
      </c>
      <c r="I1107">
        <v>7</v>
      </c>
      <c r="J1107">
        <v>176.7</v>
      </c>
      <c r="K1107">
        <v>1236.9000000000001</v>
      </c>
      <c r="L1107">
        <v>0.1</v>
      </c>
      <c r="M1107">
        <v>0.02</v>
      </c>
    </row>
    <row r="1108" spans="1:13">
      <c r="A1108" t="s">
        <v>1677</v>
      </c>
      <c r="B1108" t="s">
        <v>62</v>
      </c>
      <c r="C1108" t="s">
        <v>63</v>
      </c>
      <c r="D1108" t="s">
        <v>493</v>
      </c>
      <c r="E1108" t="s">
        <v>494</v>
      </c>
      <c r="F1108" t="s">
        <v>174</v>
      </c>
      <c r="G1108" t="s">
        <v>175</v>
      </c>
      <c r="H1108" s="1">
        <v>45886</v>
      </c>
      <c r="I1108">
        <v>19</v>
      </c>
      <c r="J1108">
        <v>183.4</v>
      </c>
      <c r="K1108">
        <v>3484.6</v>
      </c>
      <c r="L1108">
        <v>0.1</v>
      </c>
      <c r="M1108">
        <v>0.02</v>
      </c>
    </row>
    <row r="1109" spans="1:13">
      <c r="A1109" t="s">
        <v>1678</v>
      </c>
      <c r="B1109" t="s">
        <v>386</v>
      </c>
      <c r="C1109" t="s">
        <v>387</v>
      </c>
      <c r="D1109" t="s">
        <v>1272</v>
      </c>
      <c r="E1109" t="s">
        <v>1273</v>
      </c>
      <c r="F1109" t="s">
        <v>139</v>
      </c>
      <c r="G1109" t="s">
        <v>140</v>
      </c>
      <c r="H1109" s="1">
        <v>45876</v>
      </c>
      <c r="I1109">
        <v>21</v>
      </c>
      <c r="J1109">
        <v>113.94</v>
      </c>
      <c r="K1109">
        <v>2392.7399999999998</v>
      </c>
      <c r="L1109">
        <v>0.05</v>
      </c>
      <c r="M1109">
        <v>0.02</v>
      </c>
    </row>
    <row r="1110" spans="1:13">
      <c r="A1110" t="s">
        <v>1679</v>
      </c>
      <c r="B1110" t="s">
        <v>62</v>
      </c>
      <c r="C1110" t="s">
        <v>63</v>
      </c>
      <c r="D1110" t="s">
        <v>23</v>
      </c>
      <c r="E1110" t="s">
        <v>24</v>
      </c>
      <c r="F1110" t="s">
        <v>293</v>
      </c>
      <c r="G1110" t="s">
        <v>294</v>
      </c>
      <c r="H1110" s="1">
        <v>45873</v>
      </c>
      <c r="I1110">
        <v>12</v>
      </c>
      <c r="J1110">
        <v>114.99</v>
      </c>
      <c r="K1110">
        <v>1379.88</v>
      </c>
      <c r="L1110">
        <v>0.05</v>
      </c>
      <c r="M1110">
        <v>0.02</v>
      </c>
    </row>
    <row r="1111" spans="1:13">
      <c r="A1111" t="s">
        <v>1680</v>
      </c>
      <c r="B1111" t="s">
        <v>21</v>
      </c>
      <c r="C1111" t="s">
        <v>22</v>
      </c>
      <c r="D1111" t="s">
        <v>329</v>
      </c>
      <c r="E1111" t="s">
        <v>330</v>
      </c>
      <c r="F1111" t="s">
        <v>191</v>
      </c>
      <c r="G1111" t="s">
        <v>192</v>
      </c>
      <c r="H1111" s="1">
        <v>45878</v>
      </c>
      <c r="I1111">
        <v>9</v>
      </c>
      <c r="J1111">
        <v>144.35</v>
      </c>
      <c r="K1111">
        <v>1299.1500000000001</v>
      </c>
      <c r="L1111">
        <v>0.1</v>
      </c>
      <c r="M1111">
        <v>0.02</v>
      </c>
    </row>
    <row r="1112" spans="1:13">
      <c r="A1112" t="s">
        <v>1681</v>
      </c>
      <c r="B1112" t="s">
        <v>47</v>
      </c>
      <c r="C1112" t="s">
        <v>48</v>
      </c>
      <c r="D1112" t="s">
        <v>284</v>
      </c>
      <c r="E1112" t="s">
        <v>285</v>
      </c>
      <c r="F1112" t="s">
        <v>215</v>
      </c>
      <c r="G1112" t="s">
        <v>216</v>
      </c>
      <c r="H1112" s="1">
        <v>45889</v>
      </c>
      <c r="I1112">
        <v>12</v>
      </c>
      <c r="J1112">
        <v>176.7</v>
      </c>
      <c r="K1112">
        <v>2120.4</v>
      </c>
      <c r="L1112">
        <v>0.1</v>
      </c>
      <c r="M1112">
        <v>0.02</v>
      </c>
    </row>
    <row r="1113" spans="1:13">
      <c r="A1113" t="s">
        <v>1682</v>
      </c>
      <c r="B1113" t="s">
        <v>230</v>
      </c>
      <c r="C1113" t="s">
        <v>231</v>
      </c>
      <c r="D1113" t="s">
        <v>900</v>
      </c>
      <c r="E1113" t="s">
        <v>901</v>
      </c>
      <c r="F1113" t="s">
        <v>240</v>
      </c>
      <c r="G1113" t="s">
        <v>241</v>
      </c>
      <c r="H1113" s="1">
        <v>45883</v>
      </c>
      <c r="I1113">
        <v>7</v>
      </c>
      <c r="J1113">
        <v>130.94</v>
      </c>
      <c r="K1113">
        <v>916.58</v>
      </c>
      <c r="L1113">
        <v>0.05</v>
      </c>
      <c r="M1113">
        <v>0.02</v>
      </c>
    </row>
    <row r="1114" spans="1:13">
      <c r="A1114" t="s">
        <v>1683</v>
      </c>
      <c r="B1114" t="s">
        <v>259</v>
      </c>
      <c r="C1114" t="s">
        <v>260</v>
      </c>
      <c r="D1114" t="s">
        <v>205</v>
      </c>
      <c r="E1114" t="s">
        <v>206</v>
      </c>
      <c r="F1114" t="s">
        <v>114</v>
      </c>
      <c r="G1114" t="s">
        <v>115</v>
      </c>
      <c r="H1114" s="1">
        <v>45881</v>
      </c>
      <c r="I1114">
        <v>6</v>
      </c>
      <c r="J1114">
        <v>91.13</v>
      </c>
      <c r="K1114">
        <v>546.78</v>
      </c>
      <c r="L1114">
        <v>0.1</v>
      </c>
      <c r="M1114">
        <v>0.02</v>
      </c>
    </row>
    <row r="1115" spans="1:13">
      <c r="A1115" t="s">
        <v>1684</v>
      </c>
      <c r="B1115" t="s">
        <v>259</v>
      </c>
      <c r="C1115" t="s">
        <v>260</v>
      </c>
      <c r="D1115" t="s">
        <v>16</v>
      </c>
      <c r="E1115" t="s">
        <v>17</v>
      </c>
      <c r="F1115" t="s">
        <v>396</v>
      </c>
      <c r="G1115" t="s">
        <v>397</v>
      </c>
      <c r="H1115" s="1">
        <v>45888</v>
      </c>
      <c r="I1115">
        <v>10</v>
      </c>
      <c r="J1115">
        <v>194.87</v>
      </c>
      <c r="K1115">
        <v>1948.7</v>
      </c>
      <c r="L1115">
        <v>0.1</v>
      </c>
      <c r="M1115">
        <v>0.02</v>
      </c>
    </row>
    <row r="1116" spans="1:13">
      <c r="A1116" t="s">
        <v>1685</v>
      </c>
      <c r="B1116" t="s">
        <v>103</v>
      </c>
      <c r="C1116" t="s">
        <v>104</v>
      </c>
      <c r="D1116" t="s">
        <v>700</v>
      </c>
      <c r="E1116" t="s">
        <v>701</v>
      </c>
      <c r="F1116" t="s">
        <v>179</v>
      </c>
      <c r="G1116" t="s">
        <v>180</v>
      </c>
      <c r="H1116" s="1">
        <v>45874</v>
      </c>
      <c r="I1116">
        <v>24</v>
      </c>
      <c r="J1116">
        <v>125.42</v>
      </c>
      <c r="K1116">
        <v>3010.08</v>
      </c>
      <c r="L1116">
        <v>0.1</v>
      </c>
      <c r="M1116">
        <v>0.02</v>
      </c>
    </row>
    <row r="1117" spans="1:13">
      <c r="A1117" t="s">
        <v>1686</v>
      </c>
      <c r="B1117" t="s">
        <v>47</v>
      </c>
      <c r="C1117" t="s">
        <v>48</v>
      </c>
      <c r="D1117" t="s">
        <v>391</v>
      </c>
      <c r="E1117" t="s">
        <v>392</v>
      </c>
      <c r="F1117" t="s">
        <v>71</v>
      </c>
      <c r="G1117" t="s">
        <v>72</v>
      </c>
      <c r="H1117" s="1">
        <v>45884</v>
      </c>
      <c r="I1117">
        <v>8</v>
      </c>
      <c r="J1117">
        <v>123.65</v>
      </c>
      <c r="K1117">
        <v>989.2</v>
      </c>
      <c r="L1117">
        <v>0.05</v>
      </c>
      <c r="M1117">
        <v>0.02</v>
      </c>
    </row>
    <row r="1118" spans="1:13">
      <c r="A1118" t="s">
        <v>1687</v>
      </c>
      <c r="B1118" t="s">
        <v>246</v>
      </c>
      <c r="C1118" t="s">
        <v>247</v>
      </c>
      <c r="D1118" t="s">
        <v>278</v>
      </c>
      <c r="E1118" t="s">
        <v>279</v>
      </c>
      <c r="F1118" t="s">
        <v>32</v>
      </c>
      <c r="G1118" t="s">
        <v>33</v>
      </c>
      <c r="H1118" s="1">
        <v>45876</v>
      </c>
      <c r="I1118">
        <v>4</v>
      </c>
      <c r="J1118">
        <v>88.32</v>
      </c>
      <c r="K1118">
        <v>353.28</v>
      </c>
      <c r="L1118">
        <v>0</v>
      </c>
      <c r="M1118">
        <v>0.02</v>
      </c>
    </row>
    <row r="1119" spans="1:13">
      <c r="A1119" t="s">
        <v>1688</v>
      </c>
      <c r="B1119" t="s">
        <v>414</v>
      </c>
      <c r="C1119" t="s">
        <v>415</v>
      </c>
      <c r="D1119" t="s">
        <v>615</v>
      </c>
      <c r="E1119" t="s">
        <v>616</v>
      </c>
      <c r="F1119" t="s">
        <v>174</v>
      </c>
      <c r="G1119" t="s">
        <v>175</v>
      </c>
      <c r="H1119" s="1">
        <v>45889</v>
      </c>
      <c r="I1119">
        <v>18</v>
      </c>
      <c r="J1119">
        <v>183.4</v>
      </c>
      <c r="K1119">
        <v>3301.2</v>
      </c>
      <c r="L1119">
        <v>0.1</v>
      </c>
      <c r="M1119">
        <v>0.02</v>
      </c>
    </row>
    <row r="1120" spans="1:13">
      <c r="A1120" t="s">
        <v>1689</v>
      </c>
      <c r="B1120" t="s">
        <v>62</v>
      </c>
      <c r="C1120" t="s">
        <v>63</v>
      </c>
      <c r="D1120" t="s">
        <v>202</v>
      </c>
      <c r="E1120" t="s">
        <v>203</v>
      </c>
      <c r="F1120" t="s">
        <v>179</v>
      </c>
      <c r="G1120" t="s">
        <v>180</v>
      </c>
      <c r="H1120" s="1">
        <v>45882</v>
      </c>
      <c r="I1120">
        <v>6</v>
      </c>
      <c r="J1120">
        <v>125.42</v>
      </c>
      <c r="K1120">
        <v>752.52</v>
      </c>
      <c r="L1120">
        <v>0.1</v>
      </c>
      <c r="M1120">
        <v>0.02</v>
      </c>
    </row>
    <row r="1121" spans="1:13">
      <c r="A1121" t="s">
        <v>1690</v>
      </c>
      <c r="B1121" t="s">
        <v>159</v>
      </c>
      <c r="C1121" t="s">
        <v>160</v>
      </c>
      <c r="D1121" t="s">
        <v>760</v>
      </c>
      <c r="E1121" t="s">
        <v>761</v>
      </c>
      <c r="F1121" t="s">
        <v>319</v>
      </c>
      <c r="G1121" t="s">
        <v>320</v>
      </c>
      <c r="H1121" s="1">
        <v>45885</v>
      </c>
      <c r="I1121">
        <v>5</v>
      </c>
      <c r="J1121">
        <v>93.41</v>
      </c>
      <c r="K1121">
        <v>467.05</v>
      </c>
      <c r="L1121">
        <v>0</v>
      </c>
      <c r="M1121">
        <v>0.02</v>
      </c>
    </row>
    <row r="1122" spans="1:13">
      <c r="A1122" t="s">
        <v>1691</v>
      </c>
      <c r="B1122" t="s">
        <v>42</v>
      </c>
      <c r="C1122" t="s">
        <v>43</v>
      </c>
      <c r="D1122" t="s">
        <v>420</v>
      </c>
      <c r="E1122" t="s">
        <v>421</v>
      </c>
      <c r="F1122" t="s">
        <v>215</v>
      </c>
      <c r="G1122" t="s">
        <v>216</v>
      </c>
      <c r="H1122" s="1">
        <v>45878</v>
      </c>
      <c r="I1122">
        <v>3</v>
      </c>
      <c r="J1122">
        <v>176.7</v>
      </c>
      <c r="K1122">
        <v>530.1</v>
      </c>
      <c r="L1122">
        <v>0.1</v>
      </c>
      <c r="M1122">
        <v>0.02</v>
      </c>
    </row>
    <row r="1123" spans="1:13">
      <c r="A1123" t="s">
        <v>1692</v>
      </c>
      <c r="B1123" t="s">
        <v>117</v>
      </c>
      <c r="C1123" t="s">
        <v>118</v>
      </c>
      <c r="D1123" t="s">
        <v>210</v>
      </c>
      <c r="E1123" t="s">
        <v>211</v>
      </c>
      <c r="F1123" t="s">
        <v>71</v>
      </c>
      <c r="G1123" t="s">
        <v>72</v>
      </c>
      <c r="H1123" s="1">
        <v>45893</v>
      </c>
      <c r="I1123">
        <v>2</v>
      </c>
      <c r="J1123">
        <v>123.65</v>
      </c>
      <c r="K1123">
        <v>247.3</v>
      </c>
      <c r="L1123">
        <v>0.05</v>
      </c>
      <c r="M1123">
        <v>0.02</v>
      </c>
    </row>
    <row r="1124" spans="1:13">
      <c r="A1124" t="s">
        <v>1693</v>
      </c>
      <c r="B1124" t="s">
        <v>74</v>
      </c>
      <c r="C1124" t="s">
        <v>75</v>
      </c>
      <c r="D1124" t="s">
        <v>615</v>
      </c>
      <c r="E1124" t="s">
        <v>616</v>
      </c>
      <c r="F1124" t="s">
        <v>166</v>
      </c>
      <c r="G1124" t="s">
        <v>167</v>
      </c>
      <c r="H1124" s="1">
        <v>45879</v>
      </c>
      <c r="I1124">
        <v>17</v>
      </c>
      <c r="J1124">
        <v>176.86</v>
      </c>
      <c r="K1124">
        <v>3006.62</v>
      </c>
      <c r="L1124">
        <v>0.1</v>
      </c>
      <c r="M1124">
        <v>0.02</v>
      </c>
    </row>
    <row r="1125" spans="1:13">
      <c r="A1125" t="s">
        <v>1694</v>
      </c>
      <c r="B1125" t="s">
        <v>62</v>
      </c>
      <c r="C1125" t="s">
        <v>63</v>
      </c>
      <c r="D1125" t="s">
        <v>1459</v>
      </c>
      <c r="E1125" t="s">
        <v>1460</v>
      </c>
      <c r="F1125" t="s">
        <v>196</v>
      </c>
      <c r="G1125" t="s">
        <v>197</v>
      </c>
      <c r="H1125" s="1">
        <v>45896</v>
      </c>
      <c r="I1125">
        <v>25</v>
      </c>
      <c r="J1125">
        <v>77.5</v>
      </c>
      <c r="K1125">
        <v>1937.5</v>
      </c>
      <c r="L1125">
        <v>0.05</v>
      </c>
      <c r="M1125">
        <v>0.02</v>
      </c>
    </row>
    <row r="1126" spans="1:13">
      <c r="A1126" t="s">
        <v>1695</v>
      </c>
      <c r="B1126" t="s">
        <v>182</v>
      </c>
      <c r="C1126" t="s">
        <v>183</v>
      </c>
      <c r="D1126" t="s">
        <v>52</v>
      </c>
      <c r="E1126" t="s">
        <v>53</v>
      </c>
      <c r="F1126" t="s">
        <v>396</v>
      </c>
      <c r="G1126" t="s">
        <v>397</v>
      </c>
      <c r="H1126" s="1">
        <v>45876</v>
      </c>
      <c r="I1126">
        <v>1</v>
      </c>
      <c r="J1126">
        <v>194.87</v>
      </c>
      <c r="K1126">
        <v>194.87</v>
      </c>
      <c r="L1126">
        <v>0.1</v>
      </c>
      <c r="M1126">
        <v>0.02</v>
      </c>
    </row>
    <row r="1127" spans="1:13">
      <c r="A1127" t="s">
        <v>1696</v>
      </c>
      <c r="B1127" t="s">
        <v>47</v>
      </c>
      <c r="C1127" t="s">
        <v>48</v>
      </c>
      <c r="D1127" t="s">
        <v>391</v>
      </c>
      <c r="E1127" t="s">
        <v>392</v>
      </c>
      <c r="F1127" t="s">
        <v>356</v>
      </c>
      <c r="G1127" t="s">
        <v>357</v>
      </c>
      <c r="H1127" s="1">
        <v>45879</v>
      </c>
      <c r="I1127">
        <v>17</v>
      </c>
      <c r="J1127">
        <v>54.03</v>
      </c>
      <c r="K1127">
        <v>918.51</v>
      </c>
      <c r="L1127">
        <v>0</v>
      </c>
      <c r="M1127">
        <v>0.02</v>
      </c>
    </row>
    <row r="1128" spans="1:13">
      <c r="A1128" t="s">
        <v>1697</v>
      </c>
      <c r="B1128" t="s">
        <v>254</v>
      </c>
      <c r="C1128" t="s">
        <v>255</v>
      </c>
      <c r="D1128" t="s">
        <v>502</v>
      </c>
      <c r="E1128" t="s">
        <v>503</v>
      </c>
      <c r="F1128" t="s">
        <v>174</v>
      </c>
      <c r="G1128" t="s">
        <v>175</v>
      </c>
      <c r="H1128" s="1">
        <v>45886</v>
      </c>
      <c r="I1128">
        <v>17</v>
      </c>
      <c r="J1128">
        <v>183.4</v>
      </c>
      <c r="K1128">
        <v>3117.8</v>
      </c>
      <c r="L1128">
        <v>0.1</v>
      </c>
      <c r="M1128">
        <v>0.02</v>
      </c>
    </row>
    <row r="1129" spans="1:13">
      <c r="A1129" t="s">
        <v>1698</v>
      </c>
      <c r="B1129" t="s">
        <v>62</v>
      </c>
      <c r="C1129" t="s">
        <v>63</v>
      </c>
      <c r="D1129" t="s">
        <v>340</v>
      </c>
      <c r="E1129" t="s">
        <v>341</v>
      </c>
      <c r="F1129" t="s">
        <v>166</v>
      </c>
      <c r="G1129" t="s">
        <v>167</v>
      </c>
      <c r="H1129" s="1">
        <v>45871</v>
      </c>
      <c r="I1129">
        <v>22</v>
      </c>
      <c r="J1129">
        <v>176.86</v>
      </c>
      <c r="K1129">
        <v>3890.92</v>
      </c>
      <c r="L1129">
        <v>0.1</v>
      </c>
      <c r="M1129">
        <v>0.02</v>
      </c>
    </row>
    <row r="1130" spans="1:13">
      <c r="A1130" t="s">
        <v>1699</v>
      </c>
      <c r="B1130" t="s">
        <v>103</v>
      </c>
      <c r="C1130" t="s">
        <v>104</v>
      </c>
      <c r="D1130" t="s">
        <v>1057</v>
      </c>
      <c r="E1130" t="s">
        <v>1058</v>
      </c>
      <c r="F1130" t="s">
        <v>191</v>
      </c>
      <c r="G1130" t="s">
        <v>192</v>
      </c>
      <c r="H1130" s="1">
        <v>45872</v>
      </c>
      <c r="I1130">
        <v>6</v>
      </c>
      <c r="J1130">
        <v>144.35</v>
      </c>
      <c r="K1130">
        <v>866.1</v>
      </c>
      <c r="L1130">
        <v>0.1</v>
      </c>
      <c r="M1130">
        <v>0.02</v>
      </c>
    </row>
    <row r="1131" spans="1:13">
      <c r="A1131" t="s">
        <v>1700</v>
      </c>
      <c r="B1131" t="s">
        <v>230</v>
      </c>
      <c r="C1131" t="s">
        <v>231</v>
      </c>
      <c r="D1131" t="s">
        <v>739</v>
      </c>
      <c r="E1131" t="s">
        <v>740</v>
      </c>
      <c r="F1131" t="s">
        <v>240</v>
      </c>
      <c r="G1131" t="s">
        <v>241</v>
      </c>
      <c r="H1131" s="1">
        <v>45882</v>
      </c>
      <c r="I1131">
        <v>22</v>
      </c>
      <c r="J1131">
        <v>130.94</v>
      </c>
      <c r="K1131">
        <v>2880.68</v>
      </c>
      <c r="L1131">
        <v>0.05</v>
      </c>
      <c r="M1131">
        <v>0.02</v>
      </c>
    </row>
    <row r="1132" spans="1:13">
      <c r="A1132" t="s">
        <v>1701</v>
      </c>
      <c r="B1132" t="s">
        <v>74</v>
      </c>
      <c r="C1132" t="s">
        <v>75</v>
      </c>
      <c r="D1132" t="s">
        <v>557</v>
      </c>
      <c r="E1132" t="s">
        <v>558</v>
      </c>
      <c r="F1132" t="s">
        <v>59</v>
      </c>
      <c r="G1132" t="s">
        <v>60</v>
      </c>
      <c r="H1132" s="1">
        <v>45893</v>
      </c>
      <c r="I1132">
        <v>1</v>
      </c>
      <c r="J1132">
        <v>71.86</v>
      </c>
      <c r="K1132">
        <v>71.86</v>
      </c>
      <c r="L1132">
        <v>0.05</v>
      </c>
      <c r="M1132">
        <v>0.02</v>
      </c>
    </row>
    <row r="1133" spans="1:13">
      <c r="A1133" t="s">
        <v>1702</v>
      </c>
      <c r="B1133" t="s">
        <v>62</v>
      </c>
      <c r="C1133" t="s">
        <v>63</v>
      </c>
      <c r="D1133" t="s">
        <v>459</v>
      </c>
      <c r="E1133" t="s">
        <v>460</v>
      </c>
      <c r="F1133" t="s">
        <v>326</v>
      </c>
      <c r="G1133" t="s">
        <v>327</v>
      </c>
      <c r="H1133" s="1">
        <v>45879</v>
      </c>
      <c r="I1133">
        <v>18</v>
      </c>
      <c r="J1133">
        <v>63.32</v>
      </c>
      <c r="K1133">
        <v>1139.76</v>
      </c>
      <c r="L1133">
        <v>0</v>
      </c>
      <c r="M1133">
        <v>0.02</v>
      </c>
    </row>
    <row r="1134" spans="1:13">
      <c r="A1134" t="s">
        <v>1703</v>
      </c>
      <c r="B1134" t="s">
        <v>110</v>
      </c>
      <c r="C1134" t="s">
        <v>111</v>
      </c>
      <c r="D1134" t="s">
        <v>853</v>
      </c>
      <c r="E1134" t="s">
        <v>854</v>
      </c>
      <c r="F1134" t="s">
        <v>114</v>
      </c>
      <c r="G1134" t="s">
        <v>115</v>
      </c>
      <c r="H1134" s="1">
        <v>45881</v>
      </c>
      <c r="I1134">
        <v>19</v>
      </c>
      <c r="J1134">
        <v>91.13</v>
      </c>
      <c r="K1134">
        <v>1731.47</v>
      </c>
      <c r="L1134">
        <v>0.1</v>
      </c>
      <c r="M1134">
        <v>0.02</v>
      </c>
    </row>
    <row r="1135" spans="1:13">
      <c r="A1135" t="s">
        <v>1704</v>
      </c>
      <c r="B1135" t="s">
        <v>103</v>
      </c>
      <c r="C1135" t="s">
        <v>104</v>
      </c>
      <c r="D1135" t="s">
        <v>714</v>
      </c>
      <c r="E1135" t="s">
        <v>715</v>
      </c>
      <c r="F1135" t="s">
        <v>18</v>
      </c>
      <c r="G1135" t="s">
        <v>19</v>
      </c>
      <c r="H1135" s="1">
        <v>45900</v>
      </c>
      <c r="I1135">
        <v>20</v>
      </c>
      <c r="J1135">
        <v>52.65</v>
      </c>
      <c r="K1135">
        <v>1053</v>
      </c>
      <c r="L1135">
        <v>0.05</v>
      </c>
      <c r="M1135">
        <v>0.02</v>
      </c>
    </row>
    <row r="1136" spans="1:13">
      <c r="A1136" t="s">
        <v>1705</v>
      </c>
      <c r="B1136" t="s">
        <v>254</v>
      </c>
      <c r="C1136" t="s">
        <v>255</v>
      </c>
      <c r="D1136" t="s">
        <v>343</v>
      </c>
      <c r="E1136" t="s">
        <v>344</v>
      </c>
      <c r="F1136" t="s">
        <v>356</v>
      </c>
      <c r="G1136" t="s">
        <v>357</v>
      </c>
      <c r="H1136" s="1">
        <v>45870</v>
      </c>
      <c r="I1136">
        <v>19</v>
      </c>
      <c r="J1136">
        <v>54.03</v>
      </c>
      <c r="K1136">
        <v>1026.57</v>
      </c>
      <c r="L1136">
        <v>0</v>
      </c>
      <c r="M1136">
        <v>0.02</v>
      </c>
    </row>
    <row r="1137" spans="1:13">
      <c r="A1137" t="s">
        <v>1706</v>
      </c>
      <c r="B1137" t="s">
        <v>230</v>
      </c>
      <c r="C1137" t="s">
        <v>231</v>
      </c>
      <c r="D1137" t="s">
        <v>336</v>
      </c>
      <c r="E1137" t="s">
        <v>337</v>
      </c>
      <c r="F1137" t="s">
        <v>215</v>
      </c>
      <c r="G1137" t="s">
        <v>216</v>
      </c>
      <c r="H1137" s="1">
        <v>45887</v>
      </c>
      <c r="I1137">
        <v>4</v>
      </c>
      <c r="J1137">
        <v>176.7</v>
      </c>
      <c r="K1137">
        <v>706.8</v>
      </c>
      <c r="L1137">
        <v>0.1</v>
      </c>
      <c r="M1137">
        <v>0.02</v>
      </c>
    </row>
    <row r="1138" spans="1:13">
      <c r="A1138" t="s">
        <v>1707</v>
      </c>
      <c r="B1138" t="s">
        <v>423</v>
      </c>
      <c r="C1138" t="s">
        <v>424</v>
      </c>
      <c r="D1138" t="s">
        <v>362</v>
      </c>
      <c r="E1138" t="s">
        <v>363</v>
      </c>
      <c r="F1138" t="s">
        <v>293</v>
      </c>
      <c r="G1138" t="s">
        <v>294</v>
      </c>
      <c r="H1138" s="1">
        <v>45895</v>
      </c>
      <c r="I1138">
        <v>4</v>
      </c>
      <c r="J1138">
        <v>114.99</v>
      </c>
      <c r="K1138">
        <v>459.96</v>
      </c>
      <c r="L1138">
        <v>0.05</v>
      </c>
      <c r="M1138">
        <v>0.02</v>
      </c>
    </row>
    <row r="1139" spans="1:13">
      <c r="A1139" t="s">
        <v>1708</v>
      </c>
      <c r="B1139" t="s">
        <v>414</v>
      </c>
      <c r="C1139" t="s">
        <v>415</v>
      </c>
      <c r="D1139" t="s">
        <v>172</v>
      </c>
      <c r="E1139" t="s">
        <v>173</v>
      </c>
      <c r="F1139" t="s">
        <v>302</v>
      </c>
      <c r="G1139" t="s">
        <v>303</v>
      </c>
      <c r="H1139" s="1">
        <v>45878</v>
      </c>
      <c r="I1139">
        <v>19</v>
      </c>
      <c r="J1139">
        <v>39.090000000000003</v>
      </c>
      <c r="K1139">
        <v>742.71</v>
      </c>
      <c r="L1139">
        <v>0</v>
      </c>
      <c r="M1139">
        <v>0.02</v>
      </c>
    </row>
    <row r="1140" spans="1:13">
      <c r="A1140" t="s">
        <v>1709</v>
      </c>
      <c r="B1140" t="s">
        <v>62</v>
      </c>
      <c r="C1140" t="s">
        <v>63</v>
      </c>
      <c r="D1140" t="s">
        <v>374</v>
      </c>
      <c r="E1140" t="s">
        <v>375</v>
      </c>
      <c r="F1140" t="s">
        <v>450</v>
      </c>
      <c r="G1140" t="s">
        <v>451</v>
      </c>
      <c r="H1140" s="1">
        <v>45885</v>
      </c>
      <c r="I1140">
        <v>19</v>
      </c>
      <c r="J1140">
        <v>45.4</v>
      </c>
      <c r="K1140">
        <v>862.6</v>
      </c>
      <c r="L1140">
        <v>0</v>
      </c>
      <c r="M1140">
        <v>0.02</v>
      </c>
    </row>
    <row r="1141" spans="1:13">
      <c r="A1141" t="s">
        <v>1710</v>
      </c>
      <c r="B1141" t="s">
        <v>93</v>
      </c>
      <c r="C1141" t="s">
        <v>94</v>
      </c>
      <c r="D1141" t="s">
        <v>199</v>
      </c>
      <c r="E1141" t="s">
        <v>200</v>
      </c>
      <c r="F1141" t="s">
        <v>107</v>
      </c>
      <c r="G1141" t="s">
        <v>108</v>
      </c>
      <c r="H1141" s="1">
        <v>45884</v>
      </c>
      <c r="I1141">
        <v>25</v>
      </c>
      <c r="J1141">
        <v>179.53</v>
      </c>
      <c r="K1141">
        <v>4488.25</v>
      </c>
      <c r="L1141">
        <v>0.1</v>
      </c>
      <c r="M1141">
        <v>0.02</v>
      </c>
    </row>
    <row r="1142" spans="1:13">
      <c r="A1142" t="s">
        <v>1711</v>
      </c>
      <c r="B1142" t="s">
        <v>208</v>
      </c>
      <c r="C1142" t="s">
        <v>209</v>
      </c>
      <c r="D1142" t="s">
        <v>476</v>
      </c>
      <c r="E1142" t="s">
        <v>477</v>
      </c>
      <c r="F1142" t="s">
        <v>39</v>
      </c>
      <c r="G1142" t="s">
        <v>40</v>
      </c>
      <c r="H1142" s="1">
        <v>45885</v>
      </c>
      <c r="I1142">
        <v>1</v>
      </c>
      <c r="J1142">
        <v>87.21</v>
      </c>
      <c r="K1142">
        <v>87.21</v>
      </c>
      <c r="L1142">
        <v>0</v>
      </c>
      <c r="M1142">
        <v>0.02</v>
      </c>
    </row>
    <row r="1143" spans="1:13">
      <c r="A1143" t="s">
        <v>1712</v>
      </c>
      <c r="B1143" t="s">
        <v>386</v>
      </c>
      <c r="C1143" t="s">
        <v>387</v>
      </c>
      <c r="D1143" t="s">
        <v>248</v>
      </c>
      <c r="E1143" t="s">
        <v>249</v>
      </c>
      <c r="F1143" t="s">
        <v>196</v>
      </c>
      <c r="G1143" t="s">
        <v>197</v>
      </c>
      <c r="H1143" s="1">
        <v>45895</v>
      </c>
      <c r="I1143">
        <v>21</v>
      </c>
      <c r="J1143">
        <v>77.5</v>
      </c>
      <c r="K1143">
        <v>1627.5</v>
      </c>
      <c r="L1143">
        <v>0.05</v>
      </c>
      <c r="M1143">
        <v>0.02</v>
      </c>
    </row>
    <row r="1144" spans="1:13">
      <c r="A1144" t="s">
        <v>1713</v>
      </c>
      <c r="B1144" t="s">
        <v>117</v>
      </c>
      <c r="C1144" t="s">
        <v>118</v>
      </c>
      <c r="D1144" t="s">
        <v>933</v>
      </c>
      <c r="E1144" t="s">
        <v>934</v>
      </c>
      <c r="F1144" t="s">
        <v>179</v>
      </c>
      <c r="G1144" t="s">
        <v>180</v>
      </c>
      <c r="H1144" s="1">
        <v>45883</v>
      </c>
      <c r="I1144">
        <v>11</v>
      </c>
      <c r="J1144">
        <v>125.42</v>
      </c>
      <c r="K1144">
        <v>1379.62</v>
      </c>
      <c r="L1144">
        <v>0.1</v>
      </c>
      <c r="M1144">
        <v>0.02</v>
      </c>
    </row>
    <row r="1145" spans="1:13">
      <c r="A1145" t="s">
        <v>1714</v>
      </c>
      <c r="B1145" t="s">
        <v>103</v>
      </c>
      <c r="C1145" t="s">
        <v>104</v>
      </c>
      <c r="D1145" t="s">
        <v>802</v>
      </c>
      <c r="E1145" t="s">
        <v>803</v>
      </c>
      <c r="F1145" t="s">
        <v>114</v>
      </c>
      <c r="G1145" t="s">
        <v>115</v>
      </c>
      <c r="H1145" s="1">
        <v>45896</v>
      </c>
      <c r="I1145">
        <v>23</v>
      </c>
      <c r="J1145">
        <v>91.13</v>
      </c>
      <c r="K1145">
        <v>2095.9899999999998</v>
      </c>
      <c r="L1145">
        <v>0.1</v>
      </c>
      <c r="M1145">
        <v>0.02</v>
      </c>
    </row>
    <row r="1146" spans="1:13">
      <c r="A1146" t="s">
        <v>1715</v>
      </c>
      <c r="B1146" t="s">
        <v>230</v>
      </c>
      <c r="C1146" t="s">
        <v>231</v>
      </c>
      <c r="D1146" t="s">
        <v>828</v>
      </c>
      <c r="E1146" t="s">
        <v>829</v>
      </c>
      <c r="F1146" t="s">
        <v>293</v>
      </c>
      <c r="G1146" t="s">
        <v>294</v>
      </c>
      <c r="H1146" s="1">
        <v>45891</v>
      </c>
      <c r="I1146">
        <v>13</v>
      </c>
      <c r="J1146">
        <v>114.99</v>
      </c>
      <c r="K1146">
        <v>1494.87</v>
      </c>
      <c r="L1146">
        <v>0.05</v>
      </c>
      <c r="M1146">
        <v>0.02</v>
      </c>
    </row>
    <row r="1147" spans="1:13">
      <c r="A1147" t="s">
        <v>1716</v>
      </c>
      <c r="B1147" t="s">
        <v>110</v>
      </c>
      <c r="C1147" t="s">
        <v>111</v>
      </c>
      <c r="D1147" t="s">
        <v>525</v>
      </c>
      <c r="E1147" t="s">
        <v>526</v>
      </c>
      <c r="F1147" t="s">
        <v>85</v>
      </c>
      <c r="G1147" t="s">
        <v>86</v>
      </c>
      <c r="H1147" s="1">
        <v>45899</v>
      </c>
      <c r="I1147">
        <v>18</v>
      </c>
      <c r="J1147">
        <v>72.040000000000006</v>
      </c>
      <c r="K1147">
        <v>1296.72</v>
      </c>
      <c r="L1147">
        <v>0.05</v>
      </c>
      <c r="M1147">
        <v>0.02</v>
      </c>
    </row>
    <row r="1148" spans="1:13">
      <c r="A1148" t="s">
        <v>1717</v>
      </c>
      <c r="B1148" t="s">
        <v>182</v>
      </c>
      <c r="C1148" t="s">
        <v>183</v>
      </c>
      <c r="D1148" t="s">
        <v>49</v>
      </c>
      <c r="E1148" t="s">
        <v>50</v>
      </c>
      <c r="F1148" t="s">
        <v>293</v>
      </c>
      <c r="G1148" t="s">
        <v>294</v>
      </c>
      <c r="H1148" s="1">
        <v>45898</v>
      </c>
      <c r="I1148">
        <v>7</v>
      </c>
      <c r="J1148">
        <v>114.99</v>
      </c>
      <c r="K1148">
        <v>804.93</v>
      </c>
      <c r="L1148">
        <v>0.05</v>
      </c>
      <c r="M1148">
        <v>0.02</v>
      </c>
    </row>
    <row r="1149" spans="1:13">
      <c r="A1149" t="s">
        <v>1718</v>
      </c>
      <c r="B1149" t="s">
        <v>135</v>
      </c>
      <c r="C1149" t="s">
        <v>136</v>
      </c>
      <c r="D1149" t="s">
        <v>1489</v>
      </c>
      <c r="E1149" t="s">
        <v>1490</v>
      </c>
      <c r="F1149" t="s">
        <v>129</v>
      </c>
      <c r="G1149" t="s">
        <v>130</v>
      </c>
      <c r="H1149" s="1">
        <v>45891</v>
      </c>
      <c r="I1149">
        <v>24</v>
      </c>
      <c r="J1149">
        <v>92.19</v>
      </c>
      <c r="K1149">
        <v>2212.56</v>
      </c>
      <c r="L1149">
        <v>0.05</v>
      </c>
      <c r="M1149">
        <v>0.02</v>
      </c>
    </row>
    <row r="1150" spans="1:13">
      <c r="A1150" t="s">
        <v>1719</v>
      </c>
      <c r="B1150" t="s">
        <v>42</v>
      </c>
      <c r="C1150" t="s">
        <v>43</v>
      </c>
      <c r="D1150" t="s">
        <v>394</v>
      </c>
      <c r="E1150" t="s">
        <v>395</v>
      </c>
      <c r="F1150" t="s">
        <v>396</v>
      </c>
      <c r="G1150" t="s">
        <v>397</v>
      </c>
      <c r="H1150" s="1">
        <v>45877</v>
      </c>
      <c r="I1150">
        <v>7</v>
      </c>
      <c r="J1150">
        <v>194.87</v>
      </c>
      <c r="K1150">
        <v>1364.09</v>
      </c>
      <c r="L1150">
        <v>0.1</v>
      </c>
      <c r="M1150">
        <v>0.02</v>
      </c>
    </row>
    <row r="1151" spans="1:13">
      <c r="A1151" t="s">
        <v>1720</v>
      </c>
      <c r="B1151" t="s">
        <v>110</v>
      </c>
      <c r="C1151" t="s">
        <v>111</v>
      </c>
      <c r="D1151" t="s">
        <v>1057</v>
      </c>
      <c r="E1151" t="s">
        <v>1058</v>
      </c>
      <c r="F1151" t="s">
        <v>302</v>
      </c>
      <c r="G1151" t="s">
        <v>303</v>
      </c>
      <c r="H1151" s="1">
        <v>45877</v>
      </c>
      <c r="I1151">
        <v>7</v>
      </c>
      <c r="J1151">
        <v>39.090000000000003</v>
      </c>
      <c r="K1151">
        <v>273.63</v>
      </c>
      <c r="L1151">
        <v>0</v>
      </c>
      <c r="M1151">
        <v>0.02</v>
      </c>
    </row>
    <row r="1152" spans="1:13">
      <c r="A1152" t="s">
        <v>1721</v>
      </c>
      <c r="B1152" t="s">
        <v>254</v>
      </c>
      <c r="C1152" t="s">
        <v>255</v>
      </c>
      <c r="D1152" t="s">
        <v>538</v>
      </c>
      <c r="E1152" t="s">
        <v>539</v>
      </c>
      <c r="F1152" t="s">
        <v>18</v>
      </c>
      <c r="G1152" t="s">
        <v>19</v>
      </c>
      <c r="H1152" s="1">
        <v>45881</v>
      </c>
      <c r="I1152">
        <v>20</v>
      </c>
      <c r="J1152">
        <v>52.65</v>
      </c>
      <c r="K1152">
        <v>1053</v>
      </c>
      <c r="L1152">
        <v>0.05</v>
      </c>
      <c r="M1152">
        <v>0.02</v>
      </c>
    </row>
    <row r="1153" spans="1:13">
      <c r="A1153" t="s">
        <v>1722</v>
      </c>
      <c r="B1153" t="s">
        <v>21</v>
      </c>
      <c r="C1153" t="s">
        <v>22</v>
      </c>
      <c r="D1153" t="s">
        <v>739</v>
      </c>
      <c r="E1153" t="s">
        <v>740</v>
      </c>
      <c r="F1153" t="s">
        <v>71</v>
      </c>
      <c r="G1153" t="s">
        <v>72</v>
      </c>
      <c r="H1153" s="1">
        <v>45891</v>
      </c>
      <c r="I1153">
        <v>3</v>
      </c>
      <c r="J1153">
        <v>123.65</v>
      </c>
      <c r="K1153">
        <v>370.95</v>
      </c>
      <c r="L1153">
        <v>0.05</v>
      </c>
      <c r="M1153">
        <v>0.02</v>
      </c>
    </row>
    <row r="1154" spans="1:13">
      <c r="A1154" t="s">
        <v>1723</v>
      </c>
      <c r="B1154" t="s">
        <v>208</v>
      </c>
      <c r="C1154" t="s">
        <v>209</v>
      </c>
      <c r="D1154" t="s">
        <v>845</v>
      </c>
      <c r="E1154" t="s">
        <v>846</v>
      </c>
      <c r="F1154" t="s">
        <v>166</v>
      </c>
      <c r="G1154" t="s">
        <v>167</v>
      </c>
      <c r="H1154" s="1">
        <v>45897</v>
      </c>
      <c r="I1154">
        <v>25</v>
      </c>
      <c r="J1154">
        <v>176.86</v>
      </c>
      <c r="K1154">
        <v>4421.5</v>
      </c>
      <c r="L1154">
        <v>0.1</v>
      </c>
      <c r="M1154">
        <v>0.02</v>
      </c>
    </row>
    <row r="1155" spans="1:13">
      <c r="A1155" t="s">
        <v>1724</v>
      </c>
      <c r="B1155" t="s">
        <v>259</v>
      </c>
      <c r="C1155" t="s">
        <v>260</v>
      </c>
      <c r="D1155" t="s">
        <v>161</v>
      </c>
      <c r="E1155" t="s">
        <v>162</v>
      </c>
      <c r="F1155" t="s">
        <v>234</v>
      </c>
      <c r="G1155" t="s">
        <v>235</v>
      </c>
      <c r="H1155" s="1">
        <v>45889</v>
      </c>
      <c r="I1155">
        <v>12</v>
      </c>
      <c r="J1155">
        <v>37.18</v>
      </c>
      <c r="K1155">
        <v>446.16</v>
      </c>
      <c r="L1155">
        <v>0</v>
      </c>
      <c r="M1155">
        <v>0.02</v>
      </c>
    </row>
    <row r="1156" spans="1:13">
      <c r="A1156" t="s">
        <v>1725</v>
      </c>
      <c r="B1156" t="s">
        <v>145</v>
      </c>
      <c r="C1156" t="s">
        <v>146</v>
      </c>
      <c r="D1156" t="s">
        <v>845</v>
      </c>
      <c r="E1156" t="s">
        <v>846</v>
      </c>
      <c r="F1156" t="s">
        <v>39</v>
      </c>
      <c r="G1156" t="s">
        <v>40</v>
      </c>
      <c r="H1156" s="1">
        <v>45897</v>
      </c>
      <c r="I1156">
        <v>19</v>
      </c>
      <c r="J1156">
        <v>87.21</v>
      </c>
      <c r="K1156">
        <v>1656.99</v>
      </c>
      <c r="L1156">
        <v>0</v>
      </c>
      <c r="M1156">
        <v>0.02</v>
      </c>
    </row>
    <row r="1157" spans="1:13">
      <c r="A1157" t="s">
        <v>1726</v>
      </c>
      <c r="B1157" t="s">
        <v>230</v>
      </c>
      <c r="C1157" t="s">
        <v>231</v>
      </c>
      <c r="D1157" t="s">
        <v>264</v>
      </c>
      <c r="E1157" t="s">
        <v>265</v>
      </c>
      <c r="F1157" t="s">
        <v>129</v>
      </c>
      <c r="G1157" t="s">
        <v>130</v>
      </c>
      <c r="H1157" s="1">
        <v>45899</v>
      </c>
      <c r="I1157">
        <v>25</v>
      </c>
      <c r="J1157">
        <v>92.19</v>
      </c>
      <c r="K1157">
        <v>2304.75</v>
      </c>
      <c r="L1157">
        <v>0.05</v>
      </c>
      <c r="M1157">
        <v>0.02</v>
      </c>
    </row>
    <row r="1158" spans="1:13">
      <c r="A1158" t="s">
        <v>1727</v>
      </c>
      <c r="B1158" t="s">
        <v>414</v>
      </c>
      <c r="C1158" t="s">
        <v>415</v>
      </c>
      <c r="D1158" t="s">
        <v>1144</v>
      </c>
      <c r="E1158" t="s">
        <v>1145</v>
      </c>
      <c r="F1158" t="s">
        <v>240</v>
      </c>
      <c r="G1158" t="s">
        <v>241</v>
      </c>
      <c r="H1158" s="1">
        <v>45888</v>
      </c>
      <c r="I1158">
        <v>25</v>
      </c>
      <c r="J1158">
        <v>130.94</v>
      </c>
      <c r="K1158">
        <v>3273.5</v>
      </c>
      <c r="L1158">
        <v>0.05</v>
      </c>
      <c r="M1158">
        <v>0.02</v>
      </c>
    </row>
    <row r="1159" spans="1:13">
      <c r="A1159" t="s">
        <v>1728</v>
      </c>
      <c r="B1159" t="s">
        <v>21</v>
      </c>
      <c r="C1159" t="s">
        <v>22</v>
      </c>
      <c r="D1159" t="s">
        <v>299</v>
      </c>
      <c r="E1159" t="s">
        <v>300</v>
      </c>
      <c r="F1159" t="s">
        <v>114</v>
      </c>
      <c r="G1159" t="s">
        <v>115</v>
      </c>
      <c r="H1159" s="1">
        <v>45885</v>
      </c>
      <c r="I1159">
        <v>14</v>
      </c>
      <c r="J1159">
        <v>91.13</v>
      </c>
      <c r="K1159">
        <v>1275.82</v>
      </c>
      <c r="L1159">
        <v>0.1</v>
      </c>
      <c r="M1159">
        <v>0.02</v>
      </c>
    </row>
    <row r="1160" spans="1:13">
      <c r="A1160" t="s">
        <v>1729</v>
      </c>
      <c r="B1160" t="s">
        <v>259</v>
      </c>
      <c r="C1160" t="s">
        <v>260</v>
      </c>
      <c r="D1160" t="s">
        <v>502</v>
      </c>
      <c r="E1160" t="s">
        <v>503</v>
      </c>
      <c r="F1160" t="s">
        <v>396</v>
      </c>
      <c r="G1160" t="s">
        <v>397</v>
      </c>
      <c r="H1160" s="1">
        <v>45897</v>
      </c>
      <c r="I1160">
        <v>13</v>
      </c>
      <c r="J1160">
        <v>194.87</v>
      </c>
      <c r="K1160">
        <v>2533.31</v>
      </c>
      <c r="L1160">
        <v>0.1</v>
      </c>
      <c r="M1160">
        <v>0.02</v>
      </c>
    </row>
    <row r="1161" spans="1:13">
      <c r="A1161" t="s">
        <v>1730</v>
      </c>
      <c r="B1161" t="s">
        <v>208</v>
      </c>
      <c r="C1161" t="s">
        <v>209</v>
      </c>
      <c r="D1161" t="s">
        <v>700</v>
      </c>
      <c r="E1161" t="s">
        <v>701</v>
      </c>
      <c r="F1161" t="s">
        <v>129</v>
      </c>
      <c r="G1161" t="s">
        <v>130</v>
      </c>
      <c r="H1161" s="1">
        <v>45892</v>
      </c>
      <c r="I1161">
        <v>4</v>
      </c>
      <c r="J1161">
        <v>92.19</v>
      </c>
      <c r="K1161">
        <v>368.76</v>
      </c>
      <c r="L1161">
        <v>0.05</v>
      </c>
      <c r="M1161">
        <v>0.02</v>
      </c>
    </row>
    <row r="1162" spans="1:13">
      <c r="A1162" t="s">
        <v>1731</v>
      </c>
      <c r="B1162" t="s">
        <v>414</v>
      </c>
      <c r="C1162" t="s">
        <v>415</v>
      </c>
      <c r="D1162" t="s">
        <v>476</v>
      </c>
      <c r="E1162" t="s">
        <v>477</v>
      </c>
      <c r="F1162" t="s">
        <v>293</v>
      </c>
      <c r="G1162" t="s">
        <v>294</v>
      </c>
      <c r="H1162" s="1">
        <v>45870</v>
      </c>
      <c r="I1162">
        <v>1</v>
      </c>
      <c r="J1162">
        <v>114.99</v>
      </c>
      <c r="K1162">
        <v>114.99</v>
      </c>
      <c r="L1162">
        <v>0.05</v>
      </c>
      <c r="M1162">
        <v>0.02</v>
      </c>
    </row>
    <row r="1163" spans="1:13">
      <c r="A1163" t="s">
        <v>1732</v>
      </c>
      <c r="B1163" t="s">
        <v>208</v>
      </c>
      <c r="C1163" t="s">
        <v>209</v>
      </c>
      <c r="D1163" t="s">
        <v>1113</v>
      </c>
      <c r="E1163" t="s">
        <v>1114</v>
      </c>
      <c r="F1163" t="s">
        <v>240</v>
      </c>
      <c r="G1163" t="s">
        <v>241</v>
      </c>
      <c r="H1163" s="1">
        <v>45880</v>
      </c>
      <c r="I1163">
        <v>4</v>
      </c>
      <c r="J1163">
        <v>130.94</v>
      </c>
      <c r="K1163">
        <v>523.76</v>
      </c>
      <c r="L1163">
        <v>0.05</v>
      </c>
      <c r="M1163">
        <v>0.02</v>
      </c>
    </row>
    <row r="1164" spans="1:13">
      <c r="A1164" t="s">
        <v>1733</v>
      </c>
      <c r="B1164" t="s">
        <v>103</v>
      </c>
      <c r="C1164" t="s">
        <v>104</v>
      </c>
      <c r="D1164" t="s">
        <v>910</v>
      </c>
      <c r="E1164" t="s">
        <v>911</v>
      </c>
      <c r="F1164" t="s">
        <v>302</v>
      </c>
      <c r="G1164" t="s">
        <v>303</v>
      </c>
      <c r="H1164" s="1">
        <v>45887</v>
      </c>
      <c r="I1164">
        <v>6</v>
      </c>
      <c r="J1164">
        <v>39.090000000000003</v>
      </c>
      <c r="K1164">
        <v>234.54</v>
      </c>
      <c r="L1164">
        <v>0</v>
      </c>
      <c r="M1164">
        <v>0.02</v>
      </c>
    </row>
    <row r="1165" spans="1:13">
      <c r="A1165" t="s">
        <v>1734</v>
      </c>
      <c r="B1165" t="s">
        <v>230</v>
      </c>
      <c r="C1165" t="s">
        <v>231</v>
      </c>
      <c r="D1165" t="s">
        <v>542</v>
      </c>
      <c r="E1165" t="s">
        <v>543</v>
      </c>
      <c r="F1165" t="s">
        <v>18</v>
      </c>
      <c r="G1165" t="s">
        <v>19</v>
      </c>
      <c r="H1165" s="1">
        <v>45880</v>
      </c>
      <c r="I1165">
        <v>20</v>
      </c>
      <c r="J1165">
        <v>52.65</v>
      </c>
      <c r="K1165">
        <v>1053</v>
      </c>
      <c r="L1165">
        <v>0.05</v>
      </c>
      <c r="M1165">
        <v>0.02</v>
      </c>
    </row>
    <row r="1166" spans="1:13">
      <c r="A1166" t="s">
        <v>1735</v>
      </c>
      <c r="B1166" t="s">
        <v>103</v>
      </c>
      <c r="C1166" t="s">
        <v>104</v>
      </c>
      <c r="D1166" t="s">
        <v>776</v>
      </c>
      <c r="E1166" t="s">
        <v>777</v>
      </c>
      <c r="F1166" t="s">
        <v>396</v>
      </c>
      <c r="G1166" t="s">
        <v>397</v>
      </c>
      <c r="H1166" s="1">
        <v>45883</v>
      </c>
      <c r="I1166">
        <v>7</v>
      </c>
      <c r="J1166">
        <v>194.87</v>
      </c>
      <c r="K1166">
        <v>1364.09</v>
      </c>
      <c r="L1166">
        <v>0.1</v>
      </c>
      <c r="M1166">
        <v>0.02</v>
      </c>
    </row>
    <row r="1167" spans="1:13">
      <c r="A1167" t="s">
        <v>1736</v>
      </c>
      <c r="B1167" t="s">
        <v>62</v>
      </c>
      <c r="C1167" t="s">
        <v>63</v>
      </c>
      <c r="D1167" t="s">
        <v>601</v>
      </c>
      <c r="E1167" t="s">
        <v>602</v>
      </c>
      <c r="F1167" t="s">
        <v>240</v>
      </c>
      <c r="G1167" t="s">
        <v>241</v>
      </c>
      <c r="H1167" s="1">
        <v>45878</v>
      </c>
      <c r="I1167">
        <v>13</v>
      </c>
      <c r="J1167">
        <v>130.94</v>
      </c>
      <c r="K1167">
        <v>1702.22</v>
      </c>
      <c r="L1167">
        <v>0.05</v>
      </c>
      <c r="M1167">
        <v>0.02</v>
      </c>
    </row>
    <row r="1168" spans="1:13">
      <c r="A1168" t="s">
        <v>1737</v>
      </c>
      <c r="B1168" t="s">
        <v>306</v>
      </c>
      <c r="C1168" t="s">
        <v>307</v>
      </c>
      <c r="D1168" t="s">
        <v>719</v>
      </c>
      <c r="E1168" t="s">
        <v>720</v>
      </c>
      <c r="F1168" t="s">
        <v>100</v>
      </c>
      <c r="G1168" t="s">
        <v>101</v>
      </c>
      <c r="H1168" s="1">
        <v>45891</v>
      </c>
      <c r="I1168">
        <v>19</v>
      </c>
      <c r="J1168">
        <v>181.7</v>
      </c>
      <c r="K1168">
        <v>3452.3</v>
      </c>
      <c r="L1168">
        <v>0.1</v>
      </c>
      <c r="M1168">
        <v>0.02</v>
      </c>
    </row>
    <row r="1169" spans="1:13">
      <c r="A1169" t="s">
        <v>1738</v>
      </c>
      <c r="B1169" t="s">
        <v>117</v>
      </c>
      <c r="C1169" t="s">
        <v>118</v>
      </c>
      <c r="D1169" t="s">
        <v>714</v>
      </c>
      <c r="E1169" t="s">
        <v>715</v>
      </c>
      <c r="F1169" t="s">
        <v>71</v>
      </c>
      <c r="G1169" t="s">
        <v>72</v>
      </c>
      <c r="H1169" s="1">
        <v>45895</v>
      </c>
      <c r="I1169">
        <v>9</v>
      </c>
      <c r="J1169">
        <v>123.65</v>
      </c>
      <c r="K1169">
        <v>1112.8499999999999</v>
      </c>
      <c r="L1169">
        <v>0.05</v>
      </c>
      <c r="M1169">
        <v>0.02</v>
      </c>
    </row>
    <row r="1170" spans="1:13">
      <c r="A1170" t="s">
        <v>1739</v>
      </c>
      <c r="B1170" t="s">
        <v>117</v>
      </c>
      <c r="C1170" t="s">
        <v>118</v>
      </c>
      <c r="D1170" t="s">
        <v>16</v>
      </c>
      <c r="E1170" t="s">
        <v>17</v>
      </c>
      <c r="F1170" t="s">
        <v>215</v>
      </c>
      <c r="G1170" t="s">
        <v>216</v>
      </c>
      <c r="H1170" s="1">
        <v>45876</v>
      </c>
      <c r="I1170">
        <v>13</v>
      </c>
      <c r="J1170">
        <v>176.7</v>
      </c>
      <c r="K1170">
        <v>2297.1</v>
      </c>
      <c r="L1170">
        <v>0.1</v>
      </c>
      <c r="M1170">
        <v>0.02</v>
      </c>
    </row>
    <row r="1171" spans="1:13">
      <c r="A1171" t="s">
        <v>1740</v>
      </c>
      <c r="B1171" t="s">
        <v>21</v>
      </c>
      <c r="C1171" t="s">
        <v>22</v>
      </c>
      <c r="D1171" t="s">
        <v>404</v>
      </c>
      <c r="E1171" t="s">
        <v>405</v>
      </c>
      <c r="F1171" t="s">
        <v>32</v>
      </c>
      <c r="G1171" t="s">
        <v>33</v>
      </c>
      <c r="H1171" s="1">
        <v>45885</v>
      </c>
      <c r="I1171">
        <v>5</v>
      </c>
      <c r="J1171">
        <v>88.32</v>
      </c>
      <c r="K1171">
        <v>441.6</v>
      </c>
      <c r="L1171">
        <v>0</v>
      </c>
      <c r="M1171">
        <v>0.02</v>
      </c>
    </row>
    <row r="1172" spans="1:13">
      <c r="A1172" t="s">
        <v>1741</v>
      </c>
      <c r="B1172" t="s">
        <v>246</v>
      </c>
      <c r="C1172" t="s">
        <v>247</v>
      </c>
      <c r="D1172" t="s">
        <v>893</v>
      </c>
      <c r="E1172" t="s">
        <v>894</v>
      </c>
      <c r="F1172" t="s">
        <v>129</v>
      </c>
      <c r="G1172" t="s">
        <v>130</v>
      </c>
      <c r="H1172" s="1">
        <v>45874</v>
      </c>
      <c r="I1172">
        <v>16</v>
      </c>
      <c r="J1172">
        <v>92.19</v>
      </c>
      <c r="K1172">
        <v>1475.04</v>
      </c>
      <c r="L1172">
        <v>0.05</v>
      </c>
      <c r="M1172">
        <v>0.02</v>
      </c>
    </row>
    <row r="1173" spans="1:13">
      <c r="A1173" t="s">
        <v>1742</v>
      </c>
      <c r="B1173" t="s">
        <v>67</v>
      </c>
      <c r="C1173" t="s">
        <v>68</v>
      </c>
      <c r="D1173" t="s">
        <v>213</v>
      </c>
      <c r="E1173" t="s">
        <v>214</v>
      </c>
      <c r="F1173" t="s">
        <v>166</v>
      </c>
      <c r="G1173" t="s">
        <v>167</v>
      </c>
      <c r="H1173" s="1">
        <v>45893</v>
      </c>
      <c r="I1173">
        <v>18</v>
      </c>
      <c r="J1173">
        <v>176.86</v>
      </c>
      <c r="K1173">
        <v>3183.48</v>
      </c>
      <c r="L1173">
        <v>0.1</v>
      </c>
      <c r="M1173">
        <v>0.02</v>
      </c>
    </row>
    <row r="1174" spans="1:13">
      <c r="A1174" t="s">
        <v>1743</v>
      </c>
      <c r="B1174" t="s">
        <v>145</v>
      </c>
      <c r="C1174" t="s">
        <v>146</v>
      </c>
      <c r="D1174" t="s">
        <v>346</v>
      </c>
      <c r="E1174" t="s">
        <v>347</v>
      </c>
      <c r="F1174" t="s">
        <v>396</v>
      </c>
      <c r="G1174" t="s">
        <v>397</v>
      </c>
      <c r="H1174" s="1">
        <v>45887</v>
      </c>
      <c r="I1174">
        <v>9</v>
      </c>
      <c r="J1174">
        <v>194.87</v>
      </c>
      <c r="K1174">
        <v>1753.83</v>
      </c>
      <c r="L1174">
        <v>0.1</v>
      </c>
      <c r="M1174">
        <v>0.02</v>
      </c>
    </row>
    <row r="1175" spans="1:13">
      <c r="A1175" t="s">
        <v>1744</v>
      </c>
      <c r="B1175" t="s">
        <v>47</v>
      </c>
      <c r="C1175" t="s">
        <v>48</v>
      </c>
      <c r="D1175" t="s">
        <v>354</v>
      </c>
      <c r="E1175" t="s">
        <v>355</v>
      </c>
      <c r="F1175" t="s">
        <v>196</v>
      </c>
      <c r="G1175" t="s">
        <v>197</v>
      </c>
      <c r="H1175" s="1">
        <v>45892</v>
      </c>
      <c r="I1175">
        <v>4</v>
      </c>
      <c r="J1175">
        <v>77.5</v>
      </c>
      <c r="K1175">
        <v>310</v>
      </c>
      <c r="L1175">
        <v>0.05</v>
      </c>
      <c r="M1175">
        <v>0.02</v>
      </c>
    </row>
    <row r="1176" spans="1:13">
      <c r="A1176" t="s">
        <v>1745</v>
      </c>
      <c r="B1176" t="s">
        <v>182</v>
      </c>
      <c r="C1176" t="s">
        <v>183</v>
      </c>
      <c r="D1176" t="s">
        <v>1183</v>
      </c>
      <c r="E1176" t="s">
        <v>1184</v>
      </c>
      <c r="F1176" t="s">
        <v>59</v>
      </c>
      <c r="G1176" t="s">
        <v>60</v>
      </c>
      <c r="H1176" s="1">
        <v>45885</v>
      </c>
      <c r="I1176">
        <v>9</v>
      </c>
      <c r="J1176">
        <v>71.86</v>
      </c>
      <c r="K1176">
        <v>646.74</v>
      </c>
      <c r="L1176">
        <v>0.05</v>
      </c>
      <c r="M1176">
        <v>0.02</v>
      </c>
    </row>
    <row r="1177" spans="1:13">
      <c r="A1177" t="s">
        <v>1746</v>
      </c>
      <c r="B1177" t="s">
        <v>35</v>
      </c>
      <c r="C1177" t="s">
        <v>36</v>
      </c>
      <c r="D1177" t="s">
        <v>703</v>
      </c>
      <c r="E1177" t="s">
        <v>704</v>
      </c>
      <c r="F1177" t="s">
        <v>71</v>
      </c>
      <c r="G1177" t="s">
        <v>72</v>
      </c>
      <c r="H1177" s="1">
        <v>45880</v>
      </c>
      <c r="I1177">
        <v>24</v>
      </c>
      <c r="J1177">
        <v>123.65</v>
      </c>
      <c r="K1177">
        <v>2967.6</v>
      </c>
      <c r="L1177">
        <v>0.05</v>
      </c>
      <c r="M1177">
        <v>0.02</v>
      </c>
    </row>
    <row r="1178" spans="1:13">
      <c r="A1178" t="s">
        <v>1747</v>
      </c>
      <c r="B1178" t="s">
        <v>230</v>
      </c>
      <c r="C1178" t="s">
        <v>231</v>
      </c>
      <c r="D1178" t="s">
        <v>218</v>
      </c>
      <c r="E1178" t="s">
        <v>219</v>
      </c>
      <c r="F1178" t="s">
        <v>240</v>
      </c>
      <c r="G1178" t="s">
        <v>241</v>
      </c>
      <c r="H1178" s="1">
        <v>45899</v>
      </c>
      <c r="I1178">
        <v>18</v>
      </c>
      <c r="J1178">
        <v>130.94</v>
      </c>
      <c r="K1178">
        <v>2356.92</v>
      </c>
      <c r="L1178">
        <v>0.05</v>
      </c>
      <c r="M1178">
        <v>0.02</v>
      </c>
    </row>
    <row r="1179" spans="1:13">
      <c r="A1179" t="s">
        <v>1748</v>
      </c>
      <c r="B1179" t="s">
        <v>246</v>
      </c>
      <c r="C1179" t="s">
        <v>247</v>
      </c>
      <c r="D1179" t="s">
        <v>172</v>
      </c>
      <c r="E1179" t="s">
        <v>173</v>
      </c>
      <c r="F1179" t="s">
        <v>85</v>
      </c>
      <c r="G1179" t="s">
        <v>86</v>
      </c>
      <c r="H1179" s="1">
        <v>45873</v>
      </c>
      <c r="I1179">
        <v>14</v>
      </c>
      <c r="J1179">
        <v>72.040000000000006</v>
      </c>
      <c r="K1179">
        <v>1008.56</v>
      </c>
      <c r="L1179">
        <v>0.05</v>
      </c>
      <c r="M1179">
        <v>0.02</v>
      </c>
    </row>
    <row r="1180" spans="1:13">
      <c r="A1180" t="s">
        <v>1749</v>
      </c>
      <c r="B1180" t="s">
        <v>103</v>
      </c>
      <c r="C1180" t="s">
        <v>104</v>
      </c>
      <c r="D1180" t="s">
        <v>933</v>
      </c>
      <c r="E1180" t="s">
        <v>934</v>
      </c>
      <c r="F1180" t="s">
        <v>450</v>
      </c>
      <c r="G1180" t="s">
        <v>451</v>
      </c>
      <c r="H1180" s="1">
        <v>45888</v>
      </c>
      <c r="I1180">
        <v>7</v>
      </c>
      <c r="J1180">
        <v>45.4</v>
      </c>
      <c r="K1180">
        <v>317.8</v>
      </c>
      <c r="L1180">
        <v>0</v>
      </c>
      <c r="M1180">
        <v>0.02</v>
      </c>
    </row>
    <row r="1181" spans="1:13">
      <c r="A1181" t="s">
        <v>1750</v>
      </c>
      <c r="B1181" t="s">
        <v>135</v>
      </c>
      <c r="C1181" t="s">
        <v>136</v>
      </c>
      <c r="D1181" t="s">
        <v>438</v>
      </c>
      <c r="E1181" t="s">
        <v>439</v>
      </c>
      <c r="F1181" t="s">
        <v>191</v>
      </c>
      <c r="G1181" t="s">
        <v>192</v>
      </c>
      <c r="H1181" s="1">
        <v>45894</v>
      </c>
      <c r="I1181">
        <v>6</v>
      </c>
      <c r="J1181">
        <v>144.35</v>
      </c>
      <c r="K1181">
        <v>866.1</v>
      </c>
      <c r="L1181">
        <v>0.1</v>
      </c>
      <c r="M1181">
        <v>0.02</v>
      </c>
    </row>
    <row r="1182" spans="1:13">
      <c r="A1182" t="s">
        <v>1751</v>
      </c>
      <c r="B1182" t="s">
        <v>187</v>
      </c>
      <c r="C1182" t="s">
        <v>188</v>
      </c>
      <c r="D1182" t="s">
        <v>680</v>
      </c>
      <c r="E1182" t="s">
        <v>681</v>
      </c>
      <c r="F1182" t="s">
        <v>85</v>
      </c>
      <c r="G1182" t="s">
        <v>86</v>
      </c>
      <c r="H1182" s="1">
        <v>45885</v>
      </c>
      <c r="I1182">
        <v>17</v>
      </c>
      <c r="J1182">
        <v>72.040000000000006</v>
      </c>
      <c r="K1182">
        <v>1224.68</v>
      </c>
      <c r="L1182">
        <v>0.05</v>
      </c>
      <c r="M1182">
        <v>0.02</v>
      </c>
    </row>
    <row r="1183" spans="1:13">
      <c r="A1183" t="s">
        <v>1752</v>
      </c>
      <c r="B1183" t="s">
        <v>93</v>
      </c>
      <c r="C1183" t="s">
        <v>94</v>
      </c>
      <c r="D1183" t="s">
        <v>112</v>
      </c>
      <c r="E1183" t="s">
        <v>113</v>
      </c>
      <c r="F1183" t="s">
        <v>25</v>
      </c>
      <c r="G1183" t="s">
        <v>26</v>
      </c>
      <c r="H1183" s="1">
        <v>45882</v>
      </c>
      <c r="I1183">
        <v>3</v>
      </c>
      <c r="J1183">
        <v>120.83</v>
      </c>
      <c r="K1183">
        <v>362.49</v>
      </c>
      <c r="L1183">
        <v>0.1</v>
      </c>
      <c r="M1183">
        <v>0.02</v>
      </c>
    </row>
    <row r="1184" spans="1:13">
      <c r="A1184" t="s">
        <v>1753</v>
      </c>
      <c r="B1184" t="s">
        <v>28</v>
      </c>
      <c r="C1184" t="s">
        <v>29</v>
      </c>
      <c r="D1184" t="s">
        <v>64</v>
      </c>
      <c r="E1184" t="s">
        <v>65</v>
      </c>
      <c r="F1184" t="s">
        <v>25</v>
      </c>
      <c r="G1184" t="s">
        <v>26</v>
      </c>
      <c r="H1184" s="1">
        <v>45897</v>
      </c>
      <c r="I1184">
        <v>5</v>
      </c>
      <c r="J1184">
        <v>120.83</v>
      </c>
      <c r="K1184">
        <v>604.15</v>
      </c>
      <c r="L1184">
        <v>0.1</v>
      </c>
      <c r="M1184">
        <v>0.02</v>
      </c>
    </row>
    <row r="1185" spans="1:13">
      <c r="A1185" t="s">
        <v>1754</v>
      </c>
      <c r="B1185" t="s">
        <v>182</v>
      </c>
      <c r="C1185" t="s">
        <v>183</v>
      </c>
      <c r="D1185" t="s">
        <v>52</v>
      </c>
      <c r="E1185" t="s">
        <v>53</v>
      </c>
      <c r="F1185" t="s">
        <v>319</v>
      </c>
      <c r="G1185" t="s">
        <v>320</v>
      </c>
      <c r="H1185" s="1">
        <v>45883</v>
      </c>
      <c r="I1185">
        <v>11</v>
      </c>
      <c r="J1185">
        <v>93.41</v>
      </c>
      <c r="K1185">
        <v>1027.51</v>
      </c>
      <c r="L1185">
        <v>0</v>
      </c>
      <c r="M1185">
        <v>0.02</v>
      </c>
    </row>
    <row r="1186" spans="1:13">
      <c r="A1186" t="s">
        <v>1755</v>
      </c>
      <c r="B1186" t="s">
        <v>159</v>
      </c>
      <c r="C1186" t="s">
        <v>160</v>
      </c>
      <c r="D1186" t="s">
        <v>910</v>
      </c>
      <c r="E1186" t="s">
        <v>911</v>
      </c>
      <c r="F1186" t="s">
        <v>100</v>
      </c>
      <c r="G1186" t="s">
        <v>101</v>
      </c>
      <c r="H1186" s="1">
        <v>45872</v>
      </c>
      <c r="I1186">
        <v>3</v>
      </c>
      <c r="J1186">
        <v>181.7</v>
      </c>
      <c r="K1186">
        <v>545.1</v>
      </c>
      <c r="L1186">
        <v>0.1</v>
      </c>
      <c r="M1186">
        <v>0.02</v>
      </c>
    </row>
    <row r="1187" spans="1:13">
      <c r="A1187" t="s">
        <v>1756</v>
      </c>
      <c r="B1187" t="s">
        <v>182</v>
      </c>
      <c r="C1187" t="s">
        <v>183</v>
      </c>
      <c r="D1187" t="s">
        <v>308</v>
      </c>
      <c r="E1187" t="s">
        <v>309</v>
      </c>
      <c r="F1187" t="s">
        <v>59</v>
      </c>
      <c r="G1187" t="s">
        <v>60</v>
      </c>
      <c r="H1187" s="1">
        <v>45890</v>
      </c>
      <c r="I1187">
        <v>11</v>
      </c>
      <c r="J1187">
        <v>71.86</v>
      </c>
      <c r="K1187">
        <v>790.46</v>
      </c>
      <c r="L1187">
        <v>0.05</v>
      </c>
      <c r="M1187">
        <v>0.02</v>
      </c>
    </row>
    <row r="1188" spans="1:13">
      <c r="A1188" t="s">
        <v>1757</v>
      </c>
      <c r="B1188" t="s">
        <v>187</v>
      </c>
      <c r="C1188" t="s">
        <v>188</v>
      </c>
      <c r="D1188" t="s">
        <v>1048</v>
      </c>
      <c r="E1188" t="s">
        <v>1049</v>
      </c>
      <c r="F1188" t="s">
        <v>18</v>
      </c>
      <c r="G1188" t="s">
        <v>19</v>
      </c>
      <c r="H1188" s="1">
        <v>45882</v>
      </c>
      <c r="I1188">
        <v>21</v>
      </c>
      <c r="J1188">
        <v>52.65</v>
      </c>
      <c r="K1188">
        <v>1105.6500000000001</v>
      </c>
      <c r="L1188">
        <v>0.05</v>
      </c>
      <c r="M1188">
        <v>0.02</v>
      </c>
    </row>
    <row r="1189" spans="1:13">
      <c r="A1189" t="s">
        <v>1758</v>
      </c>
      <c r="B1189" t="s">
        <v>230</v>
      </c>
      <c r="C1189" t="s">
        <v>231</v>
      </c>
      <c r="D1189" t="s">
        <v>374</v>
      </c>
      <c r="E1189" t="s">
        <v>375</v>
      </c>
      <c r="F1189" t="s">
        <v>174</v>
      </c>
      <c r="G1189" t="s">
        <v>175</v>
      </c>
      <c r="H1189" s="1">
        <v>45893</v>
      </c>
      <c r="I1189">
        <v>12</v>
      </c>
      <c r="J1189">
        <v>183.4</v>
      </c>
      <c r="K1189">
        <v>2200.8000000000002</v>
      </c>
      <c r="L1189">
        <v>0.1</v>
      </c>
      <c r="M1189">
        <v>0.02</v>
      </c>
    </row>
    <row r="1190" spans="1:13">
      <c r="A1190" t="s">
        <v>1759</v>
      </c>
      <c r="B1190" t="s">
        <v>135</v>
      </c>
      <c r="C1190" t="s">
        <v>136</v>
      </c>
      <c r="D1190" t="s">
        <v>1272</v>
      </c>
      <c r="E1190" t="s">
        <v>1273</v>
      </c>
      <c r="F1190" t="s">
        <v>450</v>
      </c>
      <c r="G1190" t="s">
        <v>451</v>
      </c>
      <c r="H1190" s="1">
        <v>45875</v>
      </c>
      <c r="I1190">
        <v>14</v>
      </c>
      <c r="J1190">
        <v>45.4</v>
      </c>
      <c r="K1190">
        <v>635.6</v>
      </c>
      <c r="L1190">
        <v>0</v>
      </c>
      <c r="M1190">
        <v>0.02</v>
      </c>
    </row>
    <row r="1191" spans="1:13">
      <c r="A1191" t="s">
        <v>1760</v>
      </c>
      <c r="B1191" t="s">
        <v>182</v>
      </c>
      <c r="C1191" t="s">
        <v>183</v>
      </c>
      <c r="D1191" t="s">
        <v>686</v>
      </c>
      <c r="E1191" t="s">
        <v>687</v>
      </c>
      <c r="F1191" t="s">
        <v>139</v>
      </c>
      <c r="G1191" t="s">
        <v>140</v>
      </c>
      <c r="H1191" s="1">
        <v>45877</v>
      </c>
      <c r="I1191">
        <v>24</v>
      </c>
      <c r="J1191">
        <v>113.94</v>
      </c>
      <c r="K1191">
        <v>2734.56</v>
      </c>
      <c r="L1191">
        <v>0.05</v>
      </c>
      <c r="M1191">
        <v>0.02</v>
      </c>
    </row>
    <row r="1192" spans="1:13">
      <c r="A1192" t="s">
        <v>1761</v>
      </c>
      <c r="B1192" t="s">
        <v>208</v>
      </c>
      <c r="C1192" t="s">
        <v>209</v>
      </c>
      <c r="D1192" t="s">
        <v>366</v>
      </c>
      <c r="E1192" t="s">
        <v>367</v>
      </c>
      <c r="F1192" t="s">
        <v>32</v>
      </c>
      <c r="G1192" t="s">
        <v>33</v>
      </c>
      <c r="H1192" s="1">
        <v>45893</v>
      </c>
      <c r="I1192">
        <v>23</v>
      </c>
      <c r="J1192">
        <v>88.32</v>
      </c>
      <c r="K1192">
        <v>2031.36</v>
      </c>
      <c r="L1192">
        <v>0</v>
      </c>
      <c r="M1192">
        <v>0.02</v>
      </c>
    </row>
    <row r="1193" spans="1:13">
      <c r="A1193" t="s">
        <v>1762</v>
      </c>
      <c r="B1193" t="s">
        <v>423</v>
      </c>
      <c r="C1193" t="s">
        <v>424</v>
      </c>
      <c r="D1193" t="s">
        <v>1113</v>
      </c>
      <c r="E1193" t="s">
        <v>1114</v>
      </c>
      <c r="F1193" t="s">
        <v>129</v>
      </c>
      <c r="G1193" t="s">
        <v>130</v>
      </c>
      <c r="H1193" s="1">
        <v>45873</v>
      </c>
      <c r="I1193">
        <v>4</v>
      </c>
      <c r="J1193">
        <v>92.19</v>
      </c>
      <c r="K1193">
        <v>368.76</v>
      </c>
      <c r="L1193">
        <v>0.05</v>
      </c>
      <c r="M1193">
        <v>0.02</v>
      </c>
    </row>
    <row r="1194" spans="1:13">
      <c r="A1194" t="s">
        <v>1763</v>
      </c>
      <c r="B1194" t="s">
        <v>423</v>
      </c>
      <c r="C1194" t="s">
        <v>424</v>
      </c>
      <c r="D1194" t="s">
        <v>49</v>
      </c>
      <c r="E1194" t="s">
        <v>50</v>
      </c>
      <c r="F1194" t="s">
        <v>114</v>
      </c>
      <c r="G1194" t="s">
        <v>115</v>
      </c>
      <c r="H1194" s="1">
        <v>45894</v>
      </c>
      <c r="I1194">
        <v>1</v>
      </c>
      <c r="J1194">
        <v>91.13</v>
      </c>
      <c r="K1194">
        <v>91.13</v>
      </c>
      <c r="L1194">
        <v>0.1</v>
      </c>
      <c r="M1194">
        <v>0.02</v>
      </c>
    </row>
    <row r="1195" spans="1:13">
      <c r="A1195" t="s">
        <v>1764</v>
      </c>
      <c r="B1195" t="s">
        <v>74</v>
      </c>
      <c r="C1195" t="s">
        <v>75</v>
      </c>
      <c r="D1195" t="s">
        <v>1325</v>
      </c>
      <c r="E1195" t="s">
        <v>1326</v>
      </c>
      <c r="F1195" t="s">
        <v>174</v>
      </c>
      <c r="G1195" t="s">
        <v>175</v>
      </c>
      <c r="H1195" s="1">
        <v>45873</v>
      </c>
      <c r="I1195">
        <v>3</v>
      </c>
      <c r="J1195">
        <v>183.4</v>
      </c>
      <c r="K1195">
        <v>550.20000000000005</v>
      </c>
      <c r="L1195">
        <v>0.1</v>
      </c>
      <c r="M1195">
        <v>0.02</v>
      </c>
    </row>
    <row r="1196" spans="1:13">
      <c r="A1196" t="s">
        <v>1765</v>
      </c>
      <c r="B1196" t="s">
        <v>230</v>
      </c>
      <c r="C1196" t="s">
        <v>231</v>
      </c>
      <c r="D1196" t="s">
        <v>652</v>
      </c>
      <c r="E1196" t="s">
        <v>653</v>
      </c>
      <c r="F1196" t="s">
        <v>78</v>
      </c>
      <c r="G1196" t="s">
        <v>79</v>
      </c>
      <c r="H1196" s="1">
        <v>45899</v>
      </c>
      <c r="I1196">
        <v>21</v>
      </c>
      <c r="J1196">
        <v>139.22</v>
      </c>
      <c r="K1196">
        <v>2923.62</v>
      </c>
      <c r="L1196">
        <v>0.05</v>
      </c>
      <c r="M1196">
        <v>0.02</v>
      </c>
    </row>
    <row r="1197" spans="1:13">
      <c r="A1197" t="s">
        <v>1766</v>
      </c>
      <c r="B1197" t="s">
        <v>67</v>
      </c>
      <c r="C1197" t="s">
        <v>68</v>
      </c>
      <c r="D1197" t="s">
        <v>124</v>
      </c>
      <c r="E1197" t="s">
        <v>125</v>
      </c>
      <c r="F1197" t="s">
        <v>293</v>
      </c>
      <c r="G1197" t="s">
        <v>294</v>
      </c>
      <c r="H1197" s="1">
        <v>45893</v>
      </c>
      <c r="I1197">
        <v>8</v>
      </c>
      <c r="J1197">
        <v>114.99</v>
      </c>
      <c r="K1197">
        <v>919.92</v>
      </c>
      <c r="L1197">
        <v>0.05</v>
      </c>
      <c r="M1197">
        <v>0.02</v>
      </c>
    </row>
    <row r="1198" spans="1:13">
      <c r="A1198" t="s">
        <v>1767</v>
      </c>
      <c r="B1198" t="s">
        <v>187</v>
      </c>
      <c r="C1198" t="s">
        <v>188</v>
      </c>
      <c r="D1198" t="s">
        <v>374</v>
      </c>
      <c r="E1198" t="s">
        <v>375</v>
      </c>
      <c r="F1198" t="s">
        <v>166</v>
      </c>
      <c r="G1198" t="s">
        <v>167</v>
      </c>
      <c r="H1198" s="1">
        <v>45886</v>
      </c>
      <c r="I1198">
        <v>5</v>
      </c>
      <c r="J1198">
        <v>176.86</v>
      </c>
      <c r="K1198">
        <v>884.3</v>
      </c>
      <c r="L1198">
        <v>0.1</v>
      </c>
      <c r="M1198">
        <v>0.02</v>
      </c>
    </row>
    <row r="1199" spans="1:13">
      <c r="A1199" t="s">
        <v>1768</v>
      </c>
      <c r="B1199" t="s">
        <v>35</v>
      </c>
      <c r="C1199" t="s">
        <v>36</v>
      </c>
      <c r="D1199" t="s">
        <v>660</v>
      </c>
      <c r="E1199" t="s">
        <v>661</v>
      </c>
      <c r="F1199" t="s">
        <v>139</v>
      </c>
      <c r="G1199" t="s">
        <v>140</v>
      </c>
      <c r="H1199" s="1">
        <v>45881</v>
      </c>
      <c r="I1199">
        <v>22</v>
      </c>
      <c r="J1199">
        <v>113.94</v>
      </c>
      <c r="K1199">
        <v>2506.6799999999998</v>
      </c>
      <c r="L1199">
        <v>0.05</v>
      </c>
      <c r="M1199">
        <v>0.02</v>
      </c>
    </row>
    <row r="1200" spans="1:13">
      <c r="A1200" t="s">
        <v>1769</v>
      </c>
      <c r="B1200" t="s">
        <v>47</v>
      </c>
      <c r="C1200" t="s">
        <v>48</v>
      </c>
      <c r="D1200" t="s">
        <v>243</v>
      </c>
      <c r="E1200" t="s">
        <v>244</v>
      </c>
      <c r="F1200" t="s">
        <v>302</v>
      </c>
      <c r="G1200" t="s">
        <v>303</v>
      </c>
      <c r="H1200" s="1">
        <v>45897</v>
      </c>
      <c r="I1200">
        <v>15</v>
      </c>
      <c r="J1200">
        <v>39.090000000000003</v>
      </c>
      <c r="K1200">
        <v>586.35</v>
      </c>
      <c r="L1200">
        <v>0</v>
      </c>
      <c r="M1200">
        <v>0.02</v>
      </c>
    </row>
    <row r="1201" spans="1:13">
      <c r="A1201" t="s">
        <v>1770</v>
      </c>
      <c r="B1201" t="s">
        <v>259</v>
      </c>
      <c r="C1201" t="s">
        <v>260</v>
      </c>
      <c r="D1201" t="s">
        <v>224</v>
      </c>
      <c r="E1201" t="s">
        <v>225</v>
      </c>
      <c r="F1201" t="s">
        <v>114</v>
      </c>
      <c r="G1201" t="s">
        <v>115</v>
      </c>
      <c r="H1201" s="1">
        <v>45900</v>
      </c>
      <c r="I1201">
        <v>5</v>
      </c>
      <c r="J1201">
        <v>91.13</v>
      </c>
      <c r="K1201">
        <v>455.65</v>
      </c>
      <c r="L1201">
        <v>0.1</v>
      </c>
      <c r="M1201">
        <v>0.02</v>
      </c>
    </row>
    <row r="1202" spans="1:13">
      <c r="A1202" t="s">
        <v>1771</v>
      </c>
      <c r="B1202" t="s">
        <v>62</v>
      </c>
      <c r="C1202" t="s">
        <v>63</v>
      </c>
      <c r="D1202" t="s">
        <v>69</v>
      </c>
      <c r="E1202" t="s">
        <v>70</v>
      </c>
      <c r="F1202" t="s">
        <v>129</v>
      </c>
      <c r="G1202" t="s">
        <v>130</v>
      </c>
      <c r="H1202" s="1">
        <v>45884</v>
      </c>
      <c r="I1202">
        <v>20</v>
      </c>
      <c r="J1202">
        <v>92.19</v>
      </c>
      <c r="K1202">
        <v>1843.8</v>
      </c>
      <c r="L1202">
        <v>0.05</v>
      </c>
      <c r="M1202">
        <v>0.02</v>
      </c>
    </row>
    <row r="1203" spans="1:13">
      <c r="A1203" t="s">
        <v>1772</v>
      </c>
      <c r="B1203" t="s">
        <v>159</v>
      </c>
      <c r="C1203" t="s">
        <v>160</v>
      </c>
      <c r="D1203" t="s">
        <v>177</v>
      </c>
      <c r="E1203" t="s">
        <v>178</v>
      </c>
      <c r="F1203" t="s">
        <v>166</v>
      </c>
      <c r="G1203" t="s">
        <v>167</v>
      </c>
      <c r="H1203" s="1">
        <v>45883</v>
      </c>
      <c r="I1203">
        <v>19</v>
      </c>
      <c r="J1203">
        <v>176.86</v>
      </c>
      <c r="K1203">
        <v>3360.34</v>
      </c>
      <c r="L1203">
        <v>0.1</v>
      </c>
      <c r="M1203">
        <v>0.02</v>
      </c>
    </row>
    <row r="1204" spans="1:13">
      <c r="A1204" t="s">
        <v>1773</v>
      </c>
      <c r="B1204" t="s">
        <v>414</v>
      </c>
      <c r="C1204" t="s">
        <v>415</v>
      </c>
      <c r="D1204" t="s">
        <v>52</v>
      </c>
      <c r="E1204" t="s">
        <v>53</v>
      </c>
      <c r="F1204" t="s">
        <v>166</v>
      </c>
      <c r="G1204" t="s">
        <v>167</v>
      </c>
      <c r="H1204" s="1">
        <v>45899</v>
      </c>
      <c r="I1204">
        <v>10</v>
      </c>
      <c r="J1204">
        <v>176.86</v>
      </c>
      <c r="K1204">
        <v>1768.6</v>
      </c>
      <c r="L1204">
        <v>0.1</v>
      </c>
      <c r="M1204">
        <v>0.02</v>
      </c>
    </row>
    <row r="1205" spans="1:13">
      <c r="A1205" t="s">
        <v>1774</v>
      </c>
      <c r="B1205" t="s">
        <v>103</v>
      </c>
      <c r="C1205" t="s">
        <v>104</v>
      </c>
      <c r="D1205" t="s">
        <v>510</v>
      </c>
      <c r="E1205" t="s">
        <v>511</v>
      </c>
      <c r="F1205" t="s">
        <v>114</v>
      </c>
      <c r="G1205" t="s">
        <v>115</v>
      </c>
      <c r="H1205" s="1">
        <v>45884</v>
      </c>
      <c r="I1205">
        <v>3</v>
      </c>
      <c r="J1205">
        <v>91.13</v>
      </c>
      <c r="K1205">
        <v>273.39</v>
      </c>
      <c r="L1205">
        <v>0.1</v>
      </c>
      <c r="M1205">
        <v>0.02</v>
      </c>
    </row>
    <row r="1206" spans="1:13">
      <c r="A1206" t="s">
        <v>1775</v>
      </c>
      <c r="B1206" t="s">
        <v>187</v>
      </c>
      <c r="C1206" t="s">
        <v>188</v>
      </c>
      <c r="D1206" t="s">
        <v>1520</v>
      </c>
      <c r="E1206" t="s">
        <v>1521</v>
      </c>
      <c r="F1206" t="s">
        <v>215</v>
      </c>
      <c r="G1206" t="s">
        <v>216</v>
      </c>
      <c r="H1206" s="1">
        <v>45879</v>
      </c>
      <c r="I1206">
        <v>5</v>
      </c>
      <c r="J1206">
        <v>176.7</v>
      </c>
      <c r="K1206">
        <v>883.5</v>
      </c>
      <c r="L1206">
        <v>0.1</v>
      </c>
      <c r="M1206">
        <v>0.02</v>
      </c>
    </row>
    <row r="1207" spans="1:13">
      <c r="A1207" t="s">
        <v>1776</v>
      </c>
      <c r="B1207" t="s">
        <v>122</v>
      </c>
      <c r="C1207" t="s">
        <v>123</v>
      </c>
      <c r="D1207" t="s">
        <v>773</v>
      </c>
      <c r="E1207" t="s">
        <v>774</v>
      </c>
      <c r="F1207" t="s">
        <v>114</v>
      </c>
      <c r="G1207" t="s">
        <v>115</v>
      </c>
      <c r="H1207" s="1">
        <v>45897</v>
      </c>
      <c r="I1207">
        <v>25</v>
      </c>
      <c r="J1207">
        <v>91.13</v>
      </c>
      <c r="K1207">
        <v>2278.25</v>
      </c>
      <c r="L1207">
        <v>0.1</v>
      </c>
      <c r="M1207">
        <v>0.02</v>
      </c>
    </row>
    <row r="1208" spans="1:13">
      <c r="A1208" t="s">
        <v>1777</v>
      </c>
      <c r="B1208" t="s">
        <v>21</v>
      </c>
      <c r="C1208" t="s">
        <v>22</v>
      </c>
      <c r="D1208" t="s">
        <v>876</v>
      </c>
      <c r="E1208" t="s">
        <v>877</v>
      </c>
      <c r="F1208" t="s">
        <v>293</v>
      </c>
      <c r="G1208" t="s">
        <v>294</v>
      </c>
      <c r="H1208" s="1">
        <v>45870</v>
      </c>
      <c r="I1208">
        <v>18</v>
      </c>
      <c r="J1208">
        <v>114.99</v>
      </c>
      <c r="K1208">
        <v>2069.8200000000002</v>
      </c>
      <c r="L1208">
        <v>0.05</v>
      </c>
      <c r="M1208">
        <v>0.02</v>
      </c>
    </row>
    <row r="1209" spans="1:13">
      <c r="A1209" t="s">
        <v>1778</v>
      </c>
      <c r="B1209" t="s">
        <v>62</v>
      </c>
      <c r="C1209" t="s">
        <v>63</v>
      </c>
      <c r="D1209" t="s">
        <v>264</v>
      </c>
      <c r="E1209" t="s">
        <v>265</v>
      </c>
      <c r="F1209" t="s">
        <v>32</v>
      </c>
      <c r="G1209" t="s">
        <v>33</v>
      </c>
      <c r="H1209" s="1">
        <v>45879</v>
      </c>
      <c r="I1209">
        <v>16</v>
      </c>
      <c r="J1209">
        <v>88.32</v>
      </c>
      <c r="K1209">
        <v>1413.12</v>
      </c>
      <c r="L1209">
        <v>0</v>
      </c>
      <c r="M1209">
        <v>0.02</v>
      </c>
    </row>
    <row r="1210" spans="1:13">
      <c r="A1210" t="s">
        <v>1779</v>
      </c>
      <c r="B1210" t="s">
        <v>122</v>
      </c>
      <c r="C1210" t="s">
        <v>123</v>
      </c>
      <c r="D1210" t="s">
        <v>498</v>
      </c>
      <c r="E1210" t="s">
        <v>499</v>
      </c>
      <c r="F1210" t="s">
        <v>215</v>
      </c>
      <c r="G1210" t="s">
        <v>216</v>
      </c>
      <c r="H1210" s="1">
        <v>45889</v>
      </c>
      <c r="I1210">
        <v>10</v>
      </c>
      <c r="J1210">
        <v>176.7</v>
      </c>
      <c r="K1210">
        <v>1767</v>
      </c>
      <c r="L1210">
        <v>0.1</v>
      </c>
      <c r="M1210">
        <v>0.02</v>
      </c>
    </row>
    <row r="1211" spans="1:13">
      <c r="A1211" t="s">
        <v>1780</v>
      </c>
      <c r="B1211" t="s">
        <v>117</v>
      </c>
      <c r="C1211" t="s">
        <v>118</v>
      </c>
      <c r="D1211" t="s">
        <v>467</v>
      </c>
      <c r="E1211" t="s">
        <v>468</v>
      </c>
      <c r="F1211" t="s">
        <v>139</v>
      </c>
      <c r="G1211" t="s">
        <v>140</v>
      </c>
      <c r="H1211" s="1">
        <v>45876</v>
      </c>
      <c r="I1211">
        <v>12</v>
      </c>
      <c r="J1211">
        <v>113.94</v>
      </c>
      <c r="K1211">
        <v>1367.28</v>
      </c>
      <c r="L1211">
        <v>0.05</v>
      </c>
      <c r="M1211">
        <v>0.02</v>
      </c>
    </row>
    <row r="1212" spans="1:13">
      <c r="A1212" t="s">
        <v>1781</v>
      </c>
      <c r="B1212" t="s">
        <v>81</v>
      </c>
      <c r="C1212" t="s">
        <v>82</v>
      </c>
      <c r="D1212" t="s">
        <v>641</v>
      </c>
      <c r="E1212" t="s">
        <v>642</v>
      </c>
      <c r="F1212" t="s">
        <v>215</v>
      </c>
      <c r="G1212" t="s">
        <v>216</v>
      </c>
      <c r="H1212" s="1">
        <v>45875</v>
      </c>
      <c r="I1212">
        <v>8</v>
      </c>
      <c r="J1212">
        <v>176.7</v>
      </c>
      <c r="K1212">
        <v>1413.6</v>
      </c>
      <c r="L1212">
        <v>0.1</v>
      </c>
      <c r="M1212">
        <v>0.02</v>
      </c>
    </row>
    <row r="1213" spans="1:13">
      <c r="A1213" t="s">
        <v>1782</v>
      </c>
      <c r="B1213" t="s">
        <v>62</v>
      </c>
      <c r="C1213" t="s">
        <v>63</v>
      </c>
      <c r="D1213" t="s">
        <v>112</v>
      </c>
      <c r="E1213" t="s">
        <v>113</v>
      </c>
      <c r="F1213" t="s">
        <v>191</v>
      </c>
      <c r="G1213" t="s">
        <v>192</v>
      </c>
      <c r="H1213" s="1">
        <v>45877</v>
      </c>
      <c r="I1213">
        <v>13</v>
      </c>
      <c r="J1213">
        <v>144.35</v>
      </c>
      <c r="K1213">
        <v>1876.55</v>
      </c>
      <c r="L1213">
        <v>0.1</v>
      </c>
      <c r="M1213">
        <v>0.02</v>
      </c>
    </row>
    <row r="1214" spans="1:13">
      <c r="A1214" t="s">
        <v>1783</v>
      </c>
      <c r="B1214" t="s">
        <v>230</v>
      </c>
      <c r="C1214" t="s">
        <v>231</v>
      </c>
      <c r="D1214" t="s">
        <v>153</v>
      </c>
      <c r="E1214" t="s">
        <v>154</v>
      </c>
      <c r="F1214" t="s">
        <v>215</v>
      </c>
      <c r="G1214" t="s">
        <v>216</v>
      </c>
      <c r="H1214" s="1">
        <v>45886</v>
      </c>
      <c r="I1214">
        <v>8</v>
      </c>
      <c r="J1214">
        <v>176.7</v>
      </c>
      <c r="K1214">
        <v>1413.6</v>
      </c>
      <c r="L1214">
        <v>0.1</v>
      </c>
      <c r="M1214">
        <v>0.02</v>
      </c>
    </row>
    <row r="1215" spans="1:13">
      <c r="A1215" t="s">
        <v>1784</v>
      </c>
      <c r="B1215" t="s">
        <v>93</v>
      </c>
      <c r="C1215" t="s">
        <v>94</v>
      </c>
      <c r="D1215" t="s">
        <v>404</v>
      </c>
      <c r="E1215" t="s">
        <v>405</v>
      </c>
      <c r="F1215" t="s">
        <v>326</v>
      </c>
      <c r="G1215" t="s">
        <v>327</v>
      </c>
      <c r="H1215" s="1">
        <v>45891</v>
      </c>
      <c r="I1215">
        <v>23</v>
      </c>
      <c r="J1215">
        <v>63.32</v>
      </c>
      <c r="K1215">
        <v>1456.36</v>
      </c>
      <c r="L1215">
        <v>0</v>
      </c>
      <c r="M1215">
        <v>0.02</v>
      </c>
    </row>
    <row r="1216" spans="1:13">
      <c r="A1216" t="s">
        <v>1785</v>
      </c>
      <c r="B1216" t="s">
        <v>230</v>
      </c>
      <c r="C1216" t="s">
        <v>231</v>
      </c>
      <c r="D1216" t="s">
        <v>629</v>
      </c>
      <c r="E1216" t="s">
        <v>630</v>
      </c>
      <c r="F1216" t="s">
        <v>191</v>
      </c>
      <c r="G1216" t="s">
        <v>192</v>
      </c>
      <c r="H1216" s="1">
        <v>45895</v>
      </c>
      <c r="I1216">
        <v>18</v>
      </c>
      <c r="J1216">
        <v>144.35</v>
      </c>
      <c r="K1216">
        <v>2598.3000000000002</v>
      </c>
      <c r="L1216">
        <v>0.1</v>
      </c>
      <c r="M1216">
        <v>0.02</v>
      </c>
    </row>
    <row r="1217" spans="1:13">
      <c r="A1217" t="s">
        <v>1786</v>
      </c>
      <c r="B1217" t="s">
        <v>230</v>
      </c>
      <c r="C1217" t="s">
        <v>231</v>
      </c>
      <c r="D1217" t="s">
        <v>1035</v>
      </c>
      <c r="E1217" t="s">
        <v>1036</v>
      </c>
      <c r="F1217" t="s">
        <v>129</v>
      </c>
      <c r="G1217" t="s">
        <v>130</v>
      </c>
      <c r="H1217" s="1">
        <v>45875</v>
      </c>
      <c r="I1217">
        <v>3</v>
      </c>
      <c r="J1217">
        <v>92.19</v>
      </c>
      <c r="K1217">
        <v>276.57</v>
      </c>
      <c r="L1217">
        <v>0.05</v>
      </c>
      <c r="M1217">
        <v>0.02</v>
      </c>
    </row>
    <row r="1218" spans="1:13">
      <c r="A1218" t="s">
        <v>1787</v>
      </c>
      <c r="B1218" t="s">
        <v>21</v>
      </c>
      <c r="C1218" t="s">
        <v>22</v>
      </c>
      <c r="D1218" t="s">
        <v>1630</v>
      </c>
      <c r="E1218" t="s">
        <v>1631</v>
      </c>
      <c r="F1218" t="s">
        <v>71</v>
      </c>
      <c r="G1218" t="s">
        <v>72</v>
      </c>
      <c r="H1218" s="1">
        <v>45889</v>
      </c>
      <c r="I1218">
        <v>15</v>
      </c>
      <c r="J1218">
        <v>123.65</v>
      </c>
      <c r="K1218">
        <v>1854.75</v>
      </c>
      <c r="L1218">
        <v>0.05</v>
      </c>
      <c r="M1218">
        <v>0.02</v>
      </c>
    </row>
    <row r="1219" spans="1:13">
      <c r="A1219" t="s">
        <v>1788</v>
      </c>
      <c r="B1219" t="s">
        <v>306</v>
      </c>
      <c r="C1219" t="s">
        <v>307</v>
      </c>
      <c r="D1219" t="s">
        <v>224</v>
      </c>
      <c r="E1219" t="s">
        <v>225</v>
      </c>
      <c r="F1219" t="s">
        <v>179</v>
      </c>
      <c r="G1219" t="s">
        <v>180</v>
      </c>
      <c r="H1219" s="1">
        <v>45876</v>
      </c>
      <c r="I1219">
        <v>16</v>
      </c>
      <c r="J1219">
        <v>125.42</v>
      </c>
      <c r="K1219">
        <v>2006.72</v>
      </c>
      <c r="L1219">
        <v>0.1</v>
      </c>
      <c r="M1219">
        <v>0.02</v>
      </c>
    </row>
    <row r="1220" spans="1:13">
      <c r="A1220" t="s">
        <v>1789</v>
      </c>
      <c r="B1220" t="s">
        <v>145</v>
      </c>
      <c r="C1220" t="s">
        <v>146</v>
      </c>
      <c r="D1220" t="s">
        <v>566</v>
      </c>
      <c r="E1220" t="s">
        <v>567</v>
      </c>
      <c r="F1220" t="s">
        <v>78</v>
      </c>
      <c r="G1220" t="s">
        <v>79</v>
      </c>
      <c r="H1220" s="1">
        <v>45870</v>
      </c>
      <c r="I1220">
        <v>18</v>
      </c>
      <c r="J1220">
        <v>139.22</v>
      </c>
      <c r="K1220">
        <v>2505.96</v>
      </c>
      <c r="L1220">
        <v>0.05</v>
      </c>
      <c r="M1220">
        <v>0.02</v>
      </c>
    </row>
    <row r="1221" spans="1:13">
      <c r="A1221" t="s">
        <v>1790</v>
      </c>
      <c r="B1221" t="s">
        <v>182</v>
      </c>
      <c r="C1221" t="s">
        <v>183</v>
      </c>
      <c r="D1221" t="s">
        <v>1130</v>
      </c>
      <c r="E1221" t="s">
        <v>1131</v>
      </c>
      <c r="F1221" t="s">
        <v>293</v>
      </c>
      <c r="G1221" t="s">
        <v>294</v>
      </c>
      <c r="H1221" s="1">
        <v>45892</v>
      </c>
      <c r="I1221">
        <v>5</v>
      </c>
      <c r="J1221">
        <v>114.99</v>
      </c>
      <c r="K1221">
        <v>574.95000000000005</v>
      </c>
      <c r="L1221">
        <v>0.05</v>
      </c>
      <c r="M1221">
        <v>0.02</v>
      </c>
    </row>
    <row r="1222" spans="1:13">
      <c r="A1222" t="s">
        <v>1791</v>
      </c>
      <c r="B1222" t="s">
        <v>306</v>
      </c>
      <c r="C1222" t="s">
        <v>307</v>
      </c>
      <c r="D1222" t="s">
        <v>591</v>
      </c>
      <c r="E1222" t="s">
        <v>592</v>
      </c>
      <c r="F1222" t="s">
        <v>139</v>
      </c>
      <c r="G1222" t="s">
        <v>140</v>
      </c>
      <c r="H1222" s="1">
        <v>45874</v>
      </c>
      <c r="I1222">
        <v>3</v>
      </c>
      <c r="J1222">
        <v>113.94</v>
      </c>
      <c r="K1222">
        <v>341.82</v>
      </c>
      <c r="L1222">
        <v>0.05</v>
      </c>
      <c r="M1222">
        <v>0.02</v>
      </c>
    </row>
    <row r="1223" spans="1:13">
      <c r="A1223" t="s">
        <v>1792</v>
      </c>
      <c r="B1223" t="s">
        <v>122</v>
      </c>
      <c r="C1223" t="s">
        <v>123</v>
      </c>
      <c r="D1223" t="s">
        <v>845</v>
      </c>
      <c r="E1223" t="s">
        <v>846</v>
      </c>
      <c r="F1223" t="s">
        <v>59</v>
      </c>
      <c r="G1223" t="s">
        <v>60</v>
      </c>
      <c r="H1223" s="1">
        <v>45879</v>
      </c>
      <c r="I1223">
        <v>14</v>
      </c>
      <c r="J1223">
        <v>71.86</v>
      </c>
      <c r="K1223">
        <v>1006.04</v>
      </c>
      <c r="L1223">
        <v>0.05</v>
      </c>
      <c r="M1223">
        <v>0.02</v>
      </c>
    </row>
    <row r="1224" spans="1:13">
      <c r="A1224" t="s">
        <v>1793</v>
      </c>
      <c r="B1224" t="s">
        <v>246</v>
      </c>
      <c r="C1224" t="s">
        <v>247</v>
      </c>
      <c r="D1224" t="s">
        <v>404</v>
      </c>
      <c r="E1224" t="s">
        <v>405</v>
      </c>
      <c r="F1224" t="s">
        <v>396</v>
      </c>
      <c r="G1224" t="s">
        <v>397</v>
      </c>
      <c r="H1224" s="1">
        <v>45884</v>
      </c>
      <c r="I1224">
        <v>12</v>
      </c>
      <c r="J1224">
        <v>194.87</v>
      </c>
      <c r="K1224">
        <v>2338.44</v>
      </c>
      <c r="L1224">
        <v>0.1</v>
      </c>
      <c r="M1224">
        <v>0.02</v>
      </c>
    </row>
    <row r="1225" spans="1:13">
      <c r="A1225" t="s">
        <v>1794</v>
      </c>
      <c r="B1225" t="s">
        <v>62</v>
      </c>
      <c r="C1225" t="s">
        <v>63</v>
      </c>
      <c r="D1225" t="s">
        <v>323</v>
      </c>
      <c r="E1225" t="s">
        <v>324</v>
      </c>
      <c r="F1225" t="s">
        <v>139</v>
      </c>
      <c r="G1225" t="s">
        <v>140</v>
      </c>
      <c r="H1225" s="1">
        <v>45896</v>
      </c>
      <c r="I1225">
        <v>3</v>
      </c>
      <c r="J1225">
        <v>113.94</v>
      </c>
      <c r="K1225">
        <v>341.82</v>
      </c>
      <c r="L1225">
        <v>0.05</v>
      </c>
      <c r="M1225">
        <v>0.02</v>
      </c>
    </row>
    <row r="1226" spans="1:13">
      <c r="A1226" t="s">
        <v>1795</v>
      </c>
      <c r="B1226" t="s">
        <v>93</v>
      </c>
      <c r="C1226" t="s">
        <v>94</v>
      </c>
      <c r="D1226" t="s">
        <v>470</v>
      </c>
      <c r="E1226" t="s">
        <v>471</v>
      </c>
      <c r="F1226" t="s">
        <v>196</v>
      </c>
      <c r="G1226" t="s">
        <v>197</v>
      </c>
      <c r="H1226" s="1">
        <v>45882</v>
      </c>
      <c r="I1226">
        <v>25</v>
      </c>
      <c r="J1226">
        <v>77.5</v>
      </c>
      <c r="K1226">
        <v>1937.5</v>
      </c>
      <c r="L1226">
        <v>0.05</v>
      </c>
      <c r="M1226">
        <v>0.02</v>
      </c>
    </row>
    <row r="1227" spans="1:13">
      <c r="A1227" t="s">
        <v>1796</v>
      </c>
      <c r="B1227" t="s">
        <v>423</v>
      </c>
      <c r="C1227" t="s">
        <v>424</v>
      </c>
      <c r="D1227" t="s">
        <v>545</v>
      </c>
      <c r="E1227" t="s">
        <v>546</v>
      </c>
      <c r="F1227" t="s">
        <v>25</v>
      </c>
      <c r="G1227" t="s">
        <v>26</v>
      </c>
      <c r="H1227" s="1">
        <v>45898</v>
      </c>
      <c r="I1227">
        <v>7</v>
      </c>
      <c r="J1227">
        <v>120.83</v>
      </c>
      <c r="K1227">
        <v>845.81</v>
      </c>
      <c r="L1227">
        <v>0.1</v>
      </c>
      <c r="M1227">
        <v>0.02</v>
      </c>
    </row>
    <row r="1228" spans="1:13">
      <c r="A1228" t="s">
        <v>1797</v>
      </c>
      <c r="B1228" t="s">
        <v>35</v>
      </c>
      <c r="C1228" t="s">
        <v>36</v>
      </c>
      <c r="D1228" t="s">
        <v>366</v>
      </c>
      <c r="E1228" t="s">
        <v>367</v>
      </c>
      <c r="F1228" t="s">
        <v>319</v>
      </c>
      <c r="G1228" t="s">
        <v>320</v>
      </c>
      <c r="H1228" s="1">
        <v>45873</v>
      </c>
      <c r="I1228">
        <v>1</v>
      </c>
      <c r="J1228">
        <v>93.41</v>
      </c>
      <c r="K1228">
        <v>93.41</v>
      </c>
      <c r="L1228">
        <v>0</v>
      </c>
      <c r="M1228">
        <v>0.02</v>
      </c>
    </row>
    <row r="1229" spans="1:13">
      <c r="A1229" t="s">
        <v>1798</v>
      </c>
      <c r="B1229" t="s">
        <v>93</v>
      </c>
      <c r="C1229" t="s">
        <v>94</v>
      </c>
      <c r="D1229" t="s">
        <v>579</v>
      </c>
      <c r="E1229" t="s">
        <v>580</v>
      </c>
      <c r="F1229" t="s">
        <v>18</v>
      </c>
      <c r="G1229" t="s">
        <v>19</v>
      </c>
      <c r="H1229" s="1">
        <v>45884</v>
      </c>
      <c r="I1229">
        <v>25</v>
      </c>
      <c r="J1229">
        <v>52.65</v>
      </c>
      <c r="K1229">
        <v>1316.25</v>
      </c>
      <c r="L1229">
        <v>0.05</v>
      </c>
      <c r="M1229">
        <v>0.02</v>
      </c>
    </row>
    <row r="1230" spans="1:13">
      <c r="A1230" t="s">
        <v>1799</v>
      </c>
      <c r="B1230" t="s">
        <v>117</v>
      </c>
      <c r="C1230" t="s">
        <v>118</v>
      </c>
      <c r="D1230" t="s">
        <v>112</v>
      </c>
      <c r="E1230" t="s">
        <v>113</v>
      </c>
      <c r="F1230" t="s">
        <v>275</v>
      </c>
      <c r="G1230" t="s">
        <v>276</v>
      </c>
      <c r="H1230" s="1">
        <v>45884</v>
      </c>
      <c r="I1230">
        <v>7</v>
      </c>
      <c r="J1230">
        <v>44.71</v>
      </c>
      <c r="K1230">
        <v>312.97000000000003</v>
      </c>
      <c r="L1230">
        <v>0</v>
      </c>
      <c r="M1230">
        <v>0.02</v>
      </c>
    </row>
    <row r="1231" spans="1:13">
      <c r="A1231" t="s">
        <v>1800</v>
      </c>
      <c r="B1231" t="s">
        <v>110</v>
      </c>
      <c r="C1231" t="s">
        <v>111</v>
      </c>
      <c r="D1231" t="s">
        <v>388</v>
      </c>
      <c r="E1231" t="s">
        <v>389</v>
      </c>
      <c r="F1231" t="s">
        <v>71</v>
      </c>
      <c r="G1231" t="s">
        <v>72</v>
      </c>
      <c r="H1231" s="1">
        <v>45876</v>
      </c>
      <c r="I1231">
        <v>22</v>
      </c>
      <c r="J1231">
        <v>123.65</v>
      </c>
      <c r="K1231">
        <v>2720.3</v>
      </c>
      <c r="L1231">
        <v>0.05</v>
      </c>
      <c r="M1231">
        <v>0.02</v>
      </c>
    </row>
    <row r="1232" spans="1:13">
      <c r="A1232" t="s">
        <v>1801</v>
      </c>
      <c r="B1232" t="s">
        <v>55</v>
      </c>
      <c r="C1232" t="s">
        <v>56</v>
      </c>
      <c r="D1232" t="s">
        <v>124</v>
      </c>
      <c r="E1232" t="s">
        <v>125</v>
      </c>
      <c r="F1232" t="s">
        <v>179</v>
      </c>
      <c r="G1232" t="s">
        <v>180</v>
      </c>
      <c r="H1232" s="1">
        <v>45899</v>
      </c>
      <c r="I1232">
        <v>10</v>
      </c>
      <c r="J1232">
        <v>125.42</v>
      </c>
      <c r="K1232">
        <v>1254.2</v>
      </c>
      <c r="L1232">
        <v>0.1</v>
      </c>
      <c r="M1232">
        <v>0.02</v>
      </c>
    </row>
    <row r="1233" spans="1:13">
      <c r="A1233" t="s">
        <v>1802</v>
      </c>
      <c r="B1233" t="s">
        <v>145</v>
      </c>
      <c r="C1233" t="s">
        <v>146</v>
      </c>
      <c r="D1233" t="s">
        <v>697</v>
      </c>
      <c r="E1233" t="s">
        <v>698</v>
      </c>
      <c r="F1233" t="s">
        <v>166</v>
      </c>
      <c r="G1233" t="s">
        <v>167</v>
      </c>
      <c r="H1233" s="1">
        <v>45893</v>
      </c>
      <c r="I1233">
        <v>2</v>
      </c>
      <c r="J1233">
        <v>176.86</v>
      </c>
      <c r="K1233">
        <v>353.72</v>
      </c>
      <c r="L1233">
        <v>0.1</v>
      </c>
      <c r="M1233">
        <v>0.02</v>
      </c>
    </row>
    <row r="1234" spans="1:13">
      <c r="A1234" t="s">
        <v>1803</v>
      </c>
      <c r="B1234" t="s">
        <v>42</v>
      </c>
      <c r="C1234" t="s">
        <v>43</v>
      </c>
      <c r="D1234" t="s">
        <v>44</v>
      </c>
      <c r="E1234" t="s">
        <v>45</v>
      </c>
      <c r="F1234" t="s">
        <v>114</v>
      </c>
      <c r="G1234" t="s">
        <v>115</v>
      </c>
      <c r="H1234" s="1">
        <v>45885</v>
      </c>
      <c r="I1234">
        <v>9</v>
      </c>
      <c r="J1234">
        <v>91.13</v>
      </c>
      <c r="K1234">
        <v>820.17</v>
      </c>
      <c r="L1234">
        <v>0.1</v>
      </c>
      <c r="M1234">
        <v>0.02</v>
      </c>
    </row>
    <row r="1235" spans="1:13">
      <c r="A1235" t="s">
        <v>1804</v>
      </c>
      <c r="B1235" t="s">
        <v>159</v>
      </c>
      <c r="C1235" t="s">
        <v>160</v>
      </c>
      <c r="D1235" t="s">
        <v>105</v>
      </c>
      <c r="E1235" t="s">
        <v>106</v>
      </c>
      <c r="F1235" t="s">
        <v>129</v>
      </c>
      <c r="G1235" t="s">
        <v>130</v>
      </c>
      <c r="H1235" s="1">
        <v>45897</v>
      </c>
      <c r="I1235">
        <v>2</v>
      </c>
      <c r="J1235">
        <v>92.19</v>
      </c>
      <c r="K1235">
        <v>184.38</v>
      </c>
      <c r="L1235">
        <v>0.05</v>
      </c>
      <c r="M1235">
        <v>0.02</v>
      </c>
    </row>
    <row r="1236" spans="1:13">
      <c r="A1236" t="s">
        <v>1805</v>
      </c>
      <c r="B1236" t="s">
        <v>208</v>
      </c>
      <c r="C1236" t="s">
        <v>209</v>
      </c>
      <c r="D1236" t="s">
        <v>287</v>
      </c>
      <c r="E1236" t="s">
        <v>288</v>
      </c>
      <c r="F1236" t="s">
        <v>450</v>
      </c>
      <c r="G1236" t="s">
        <v>451</v>
      </c>
      <c r="H1236" s="1">
        <v>45890</v>
      </c>
      <c r="I1236">
        <v>8</v>
      </c>
      <c r="J1236">
        <v>45.4</v>
      </c>
      <c r="K1236">
        <v>363.2</v>
      </c>
      <c r="L1236">
        <v>0</v>
      </c>
      <c r="M1236">
        <v>0.02</v>
      </c>
    </row>
    <row r="1237" spans="1:13">
      <c r="A1237" t="s">
        <v>1806</v>
      </c>
      <c r="B1237" t="s">
        <v>81</v>
      </c>
      <c r="C1237" t="s">
        <v>82</v>
      </c>
      <c r="D1237" t="s">
        <v>243</v>
      </c>
      <c r="E1237" t="s">
        <v>244</v>
      </c>
      <c r="F1237" t="s">
        <v>139</v>
      </c>
      <c r="G1237" t="s">
        <v>140</v>
      </c>
      <c r="H1237" s="1">
        <v>45888</v>
      </c>
      <c r="I1237">
        <v>9</v>
      </c>
      <c r="J1237">
        <v>113.94</v>
      </c>
      <c r="K1237">
        <v>1025.46</v>
      </c>
      <c r="L1237">
        <v>0.05</v>
      </c>
      <c r="M1237">
        <v>0.02</v>
      </c>
    </row>
    <row r="1238" spans="1:13">
      <c r="A1238" t="s">
        <v>1807</v>
      </c>
      <c r="B1238" t="s">
        <v>386</v>
      </c>
      <c r="C1238" t="s">
        <v>387</v>
      </c>
      <c r="D1238" t="s">
        <v>548</v>
      </c>
      <c r="E1238" t="s">
        <v>549</v>
      </c>
      <c r="F1238" t="s">
        <v>174</v>
      </c>
      <c r="G1238" t="s">
        <v>175</v>
      </c>
      <c r="H1238" s="1">
        <v>45871</v>
      </c>
      <c r="I1238">
        <v>1</v>
      </c>
      <c r="J1238">
        <v>183.4</v>
      </c>
      <c r="K1238">
        <v>183.4</v>
      </c>
      <c r="L1238">
        <v>0.1</v>
      </c>
      <c r="M1238">
        <v>0.02</v>
      </c>
    </row>
    <row r="1239" spans="1:13">
      <c r="A1239" t="s">
        <v>1808</v>
      </c>
      <c r="B1239" t="s">
        <v>135</v>
      </c>
      <c r="C1239" t="s">
        <v>136</v>
      </c>
      <c r="D1239" t="s">
        <v>205</v>
      </c>
      <c r="E1239" t="s">
        <v>206</v>
      </c>
      <c r="F1239" t="s">
        <v>179</v>
      </c>
      <c r="G1239" t="s">
        <v>180</v>
      </c>
      <c r="H1239" s="1">
        <v>45889</v>
      </c>
      <c r="I1239">
        <v>23</v>
      </c>
      <c r="J1239">
        <v>125.42</v>
      </c>
      <c r="K1239">
        <v>2884.66</v>
      </c>
      <c r="L1239">
        <v>0.1</v>
      </c>
      <c r="M1239">
        <v>0.02</v>
      </c>
    </row>
    <row r="1240" spans="1:13">
      <c r="A1240" t="s">
        <v>1809</v>
      </c>
      <c r="B1240" t="s">
        <v>21</v>
      </c>
      <c r="C1240" t="s">
        <v>22</v>
      </c>
      <c r="D1240" t="s">
        <v>822</v>
      </c>
      <c r="E1240" t="s">
        <v>823</v>
      </c>
      <c r="F1240" t="s">
        <v>174</v>
      </c>
      <c r="G1240" t="s">
        <v>175</v>
      </c>
      <c r="H1240" s="1">
        <v>45875</v>
      </c>
      <c r="I1240">
        <v>8</v>
      </c>
      <c r="J1240">
        <v>183.4</v>
      </c>
      <c r="K1240">
        <v>1467.2</v>
      </c>
      <c r="L1240">
        <v>0.1</v>
      </c>
      <c r="M1240">
        <v>0.02</v>
      </c>
    </row>
    <row r="1241" spans="1:13">
      <c r="A1241" t="s">
        <v>1810</v>
      </c>
      <c r="B1241" t="s">
        <v>55</v>
      </c>
      <c r="C1241" t="s">
        <v>56</v>
      </c>
      <c r="D1241" t="s">
        <v>618</v>
      </c>
      <c r="E1241" t="s">
        <v>619</v>
      </c>
      <c r="F1241" t="s">
        <v>179</v>
      </c>
      <c r="G1241" t="s">
        <v>180</v>
      </c>
      <c r="H1241" s="1">
        <v>45899</v>
      </c>
      <c r="I1241">
        <v>11</v>
      </c>
      <c r="J1241">
        <v>125.42</v>
      </c>
      <c r="K1241">
        <v>1379.62</v>
      </c>
      <c r="L1241">
        <v>0.1</v>
      </c>
      <c r="M1241">
        <v>0.02</v>
      </c>
    </row>
    <row r="1242" spans="1:13">
      <c r="A1242" t="s">
        <v>1811</v>
      </c>
      <c r="B1242" t="s">
        <v>93</v>
      </c>
      <c r="C1242" t="s">
        <v>94</v>
      </c>
      <c r="D1242" t="s">
        <v>57</v>
      </c>
      <c r="E1242" t="s">
        <v>58</v>
      </c>
      <c r="F1242" t="s">
        <v>196</v>
      </c>
      <c r="G1242" t="s">
        <v>197</v>
      </c>
      <c r="H1242" s="1">
        <v>45890</v>
      </c>
      <c r="I1242">
        <v>12</v>
      </c>
      <c r="J1242">
        <v>77.5</v>
      </c>
      <c r="K1242">
        <v>930</v>
      </c>
      <c r="L1242">
        <v>0.05</v>
      </c>
      <c r="M1242">
        <v>0.02</v>
      </c>
    </row>
    <row r="1243" spans="1:13">
      <c r="A1243" t="s">
        <v>1812</v>
      </c>
      <c r="B1243" t="s">
        <v>21</v>
      </c>
      <c r="C1243" t="s">
        <v>22</v>
      </c>
      <c r="D1243" t="s">
        <v>278</v>
      </c>
      <c r="E1243" t="s">
        <v>279</v>
      </c>
      <c r="F1243" t="s">
        <v>114</v>
      </c>
      <c r="G1243" t="s">
        <v>115</v>
      </c>
      <c r="H1243" s="1">
        <v>45874</v>
      </c>
      <c r="I1243">
        <v>4</v>
      </c>
      <c r="J1243">
        <v>91.13</v>
      </c>
      <c r="K1243">
        <v>364.52</v>
      </c>
      <c r="L1243">
        <v>0.1</v>
      </c>
      <c r="M1243">
        <v>0.02</v>
      </c>
    </row>
    <row r="1244" spans="1:13">
      <c r="A1244" t="s">
        <v>1813</v>
      </c>
      <c r="B1244" t="s">
        <v>55</v>
      </c>
      <c r="C1244" t="s">
        <v>56</v>
      </c>
      <c r="D1244" t="s">
        <v>340</v>
      </c>
      <c r="E1244" t="s">
        <v>341</v>
      </c>
      <c r="F1244" t="s">
        <v>293</v>
      </c>
      <c r="G1244" t="s">
        <v>294</v>
      </c>
      <c r="H1244" s="1">
        <v>45895</v>
      </c>
      <c r="I1244">
        <v>18</v>
      </c>
      <c r="J1244">
        <v>114.99</v>
      </c>
      <c r="K1244">
        <v>2069.8200000000002</v>
      </c>
      <c r="L1244">
        <v>0.05</v>
      </c>
      <c r="M1244">
        <v>0.02</v>
      </c>
    </row>
    <row r="1245" spans="1:13">
      <c r="A1245" t="s">
        <v>1814</v>
      </c>
      <c r="B1245" t="s">
        <v>159</v>
      </c>
      <c r="C1245" t="s">
        <v>160</v>
      </c>
      <c r="D1245" t="s">
        <v>626</v>
      </c>
      <c r="E1245" t="s">
        <v>627</v>
      </c>
      <c r="F1245" t="s">
        <v>85</v>
      </c>
      <c r="G1245" t="s">
        <v>86</v>
      </c>
      <c r="H1245" s="1">
        <v>45893</v>
      </c>
      <c r="I1245">
        <v>15</v>
      </c>
      <c r="J1245">
        <v>72.040000000000006</v>
      </c>
      <c r="K1245">
        <v>1080.5999999999999</v>
      </c>
      <c r="L1245">
        <v>0.05</v>
      </c>
      <c r="M1245">
        <v>0.02</v>
      </c>
    </row>
    <row r="1246" spans="1:13">
      <c r="A1246" t="s">
        <v>1815</v>
      </c>
      <c r="B1246" t="s">
        <v>254</v>
      </c>
      <c r="C1246" t="s">
        <v>255</v>
      </c>
      <c r="D1246" t="s">
        <v>164</v>
      </c>
      <c r="E1246" t="s">
        <v>165</v>
      </c>
      <c r="F1246" t="s">
        <v>179</v>
      </c>
      <c r="G1246" t="s">
        <v>180</v>
      </c>
      <c r="H1246" s="1">
        <v>45893</v>
      </c>
      <c r="I1246">
        <v>12</v>
      </c>
      <c r="J1246">
        <v>125.42</v>
      </c>
      <c r="K1246">
        <v>1505.04</v>
      </c>
      <c r="L1246">
        <v>0.1</v>
      </c>
      <c r="M1246">
        <v>0.02</v>
      </c>
    </row>
    <row r="1247" spans="1:13">
      <c r="A1247" t="s">
        <v>1816</v>
      </c>
      <c r="B1247" t="s">
        <v>21</v>
      </c>
      <c r="C1247" t="s">
        <v>22</v>
      </c>
      <c r="D1247" t="s">
        <v>366</v>
      </c>
      <c r="E1247" t="s">
        <v>367</v>
      </c>
      <c r="F1247" t="s">
        <v>39</v>
      </c>
      <c r="G1247" t="s">
        <v>40</v>
      </c>
      <c r="H1247" s="1">
        <v>45892</v>
      </c>
      <c r="I1247">
        <v>16</v>
      </c>
      <c r="J1247">
        <v>87.21</v>
      </c>
      <c r="K1247">
        <v>1395.36</v>
      </c>
      <c r="L1247">
        <v>0</v>
      </c>
      <c r="M1247">
        <v>0.02</v>
      </c>
    </row>
    <row r="1248" spans="1:13">
      <c r="A1248" t="s">
        <v>1817</v>
      </c>
      <c r="B1248" t="s">
        <v>306</v>
      </c>
      <c r="C1248" t="s">
        <v>307</v>
      </c>
      <c r="D1248" t="s">
        <v>641</v>
      </c>
      <c r="E1248" t="s">
        <v>642</v>
      </c>
      <c r="F1248" t="s">
        <v>293</v>
      </c>
      <c r="G1248" t="s">
        <v>294</v>
      </c>
      <c r="H1248" s="1">
        <v>45885</v>
      </c>
      <c r="I1248">
        <v>23</v>
      </c>
      <c r="J1248">
        <v>114.99</v>
      </c>
      <c r="K1248">
        <v>2644.77</v>
      </c>
      <c r="L1248">
        <v>0.05</v>
      </c>
      <c r="M1248">
        <v>0.02</v>
      </c>
    </row>
    <row r="1249" spans="1:13">
      <c r="A1249" t="s">
        <v>1818</v>
      </c>
      <c r="B1249" t="s">
        <v>254</v>
      </c>
      <c r="C1249" t="s">
        <v>255</v>
      </c>
      <c r="D1249" t="s">
        <v>354</v>
      </c>
      <c r="E1249" t="s">
        <v>355</v>
      </c>
      <c r="F1249" t="s">
        <v>129</v>
      </c>
      <c r="G1249" t="s">
        <v>130</v>
      </c>
      <c r="H1249" s="1">
        <v>45880</v>
      </c>
      <c r="I1249">
        <v>12</v>
      </c>
      <c r="J1249">
        <v>92.19</v>
      </c>
      <c r="K1249">
        <v>1106.28</v>
      </c>
      <c r="L1249">
        <v>0.05</v>
      </c>
      <c r="M1249">
        <v>0.02</v>
      </c>
    </row>
    <row r="1250" spans="1:13">
      <c r="A1250" t="s">
        <v>1819</v>
      </c>
      <c r="B1250" t="s">
        <v>110</v>
      </c>
      <c r="C1250" t="s">
        <v>111</v>
      </c>
      <c r="D1250" t="s">
        <v>227</v>
      </c>
      <c r="E1250" t="s">
        <v>228</v>
      </c>
      <c r="F1250" t="s">
        <v>18</v>
      </c>
      <c r="G1250" t="s">
        <v>19</v>
      </c>
      <c r="H1250" s="1">
        <v>45899</v>
      </c>
      <c r="I1250">
        <v>20</v>
      </c>
      <c r="J1250">
        <v>52.65</v>
      </c>
      <c r="K1250">
        <v>1053</v>
      </c>
      <c r="L1250">
        <v>0.05</v>
      </c>
      <c r="M1250">
        <v>0.02</v>
      </c>
    </row>
    <row r="1251" spans="1:13">
      <c r="A1251" t="s">
        <v>1820</v>
      </c>
      <c r="B1251" t="s">
        <v>47</v>
      </c>
      <c r="C1251" t="s">
        <v>48</v>
      </c>
      <c r="D1251" t="s">
        <v>429</v>
      </c>
      <c r="E1251" t="s">
        <v>430</v>
      </c>
      <c r="F1251" t="s">
        <v>129</v>
      </c>
      <c r="G1251" t="s">
        <v>130</v>
      </c>
      <c r="H1251" s="1">
        <v>45874</v>
      </c>
      <c r="I1251">
        <v>17</v>
      </c>
      <c r="J1251">
        <v>92.19</v>
      </c>
      <c r="K1251">
        <v>1567.23</v>
      </c>
      <c r="L1251">
        <v>0.05</v>
      </c>
      <c r="M1251">
        <v>0.02</v>
      </c>
    </row>
    <row r="1252" spans="1:13">
      <c r="A1252" t="s">
        <v>1821</v>
      </c>
      <c r="B1252" t="s">
        <v>306</v>
      </c>
      <c r="C1252" t="s">
        <v>307</v>
      </c>
      <c r="D1252" t="s">
        <v>488</v>
      </c>
      <c r="E1252" t="s">
        <v>489</v>
      </c>
      <c r="F1252" t="s">
        <v>319</v>
      </c>
      <c r="G1252" t="s">
        <v>320</v>
      </c>
      <c r="H1252" s="1">
        <v>45881</v>
      </c>
      <c r="I1252">
        <v>18</v>
      </c>
      <c r="J1252">
        <v>93.41</v>
      </c>
      <c r="K1252">
        <v>1681.38</v>
      </c>
      <c r="L1252">
        <v>0</v>
      </c>
      <c r="M1252">
        <v>0.02</v>
      </c>
    </row>
    <row r="1253" spans="1:13">
      <c r="A1253" t="s">
        <v>1822</v>
      </c>
      <c r="B1253" t="s">
        <v>306</v>
      </c>
      <c r="C1253" t="s">
        <v>307</v>
      </c>
      <c r="D1253" t="s">
        <v>773</v>
      </c>
      <c r="E1253" t="s">
        <v>774</v>
      </c>
      <c r="F1253" t="s">
        <v>174</v>
      </c>
      <c r="G1253" t="s">
        <v>175</v>
      </c>
      <c r="H1253" s="1">
        <v>45882</v>
      </c>
      <c r="I1253">
        <v>17</v>
      </c>
      <c r="J1253">
        <v>183.4</v>
      </c>
      <c r="K1253">
        <v>3117.8</v>
      </c>
      <c r="L1253">
        <v>0.1</v>
      </c>
      <c r="M1253">
        <v>0.02</v>
      </c>
    </row>
    <row r="1254" spans="1:13">
      <c r="A1254" t="s">
        <v>1823</v>
      </c>
      <c r="B1254" t="s">
        <v>110</v>
      </c>
      <c r="C1254" t="s">
        <v>111</v>
      </c>
      <c r="D1254" t="s">
        <v>776</v>
      </c>
      <c r="E1254" t="s">
        <v>777</v>
      </c>
      <c r="F1254" t="s">
        <v>39</v>
      </c>
      <c r="G1254" t="s">
        <v>40</v>
      </c>
      <c r="H1254" s="1">
        <v>45897</v>
      </c>
      <c r="I1254">
        <v>20</v>
      </c>
      <c r="J1254">
        <v>87.21</v>
      </c>
      <c r="K1254">
        <v>1744.2</v>
      </c>
      <c r="L1254">
        <v>0</v>
      </c>
      <c r="M1254">
        <v>0.02</v>
      </c>
    </row>
    <row r="1255" spans="1:13">
      <c r="A1255" t="s">
        <v>1824</v>
      </c>
      <c r="B1255" t="s">
        <v>103</v>
      </c>
      <c r="C1255" t="s">
        <v>104</v>
      </c>
      <c r="D1255" t="s">
        <v>700</v>
      </c>
      <c r="E1255" t="s">
        <v>701</v>
      </c>
      <c r="F1255" t="s">
        <v>166</v>
      </c>
      <c r="G1255" t="s">
        <v>167</v>
      </c>
      <c r="H1255" s="1">
        <v>45893</v>
      </c>
      <c r="I1255">
        <v>11</v>
      </c>
      <c r="J1255">
        <v>176.86</v>
      </c>
      <c r="K1255">
        <v>1945.46</v>
      </c>
      <c r="L1255">
        <v>0.1</v>
      </c>
      <c r="M1255">
        <v>0.02</v>
      </c>
    </row>
    <row r="1256" spans="1:13">
      <c r="A1256" t="s">
        <v>1825</v>
      </c>
      <c r="B1256" t="s">
        <v>423</v>
      </c>
      <c r="C1256" t="s">
        <v>424</v>
      </c>
      <c r="D1256" t="s">
        <v>391</v>
      </c>
      <c r="E1256" t="s">
        <v>392</v>
      </c>
      <c r="F1256" t="s">
        <v>450</v>
      </c>
      <c r="G1256" t="s">
        <v>451</v>
      </c>
      <c r="H1256" s="1">
        <v>45876</v>
      </c>
      <c r="I1256">
        <v>13</v>
      </c>
      <c r="J1256">
        <v>45.4</v>
      </c>
      <c r="K1256">
        <v>590.20000000000005</v>
      </c>
      <c r="L1256">
        <v>0</v>
      </c>
      <c r="M1256">
        <v>0.02</v>
      </c>
    </row>
    <row r="1257" spans="1:13">
      <c r="A1257" t="s">
        <v>1826</v>
      </c>
      <c r="B1257" t="s">
        <v>414</v>
      </c>
      <c r="C1257" t="s">
        <v>415</v>
      </c>
      <c r="D1257" t="s">
        <v>900</v>
      </c>
      <c r="E1257" t="s">
        <v>901</v>
      </c>
      <c r="F1257" t="s">
        <v>396</v>
      </c>
      <c r="G1257" t="s">
        <v>397</v>
      </c>
      <c r="H1257" s="1">
        <v>45874</v>
      </c>
      <c r="I1257">
        <v>18</v>
      </c>
      <c r="J1257">
        <v>194.87</v>
      </c>
      <c r="K1257">
        <v>3507.66</v>
      </c>
      <c r="L1257">
        <v>0.1</v>
      </c>
      <c r="M1257">
        <v>0.02</v>
      </c>
    </row>
    <row r="1258" spans="1:13">
      <c r="A1258" t="s">
        <v>1827</v>
      </c>
      <c r="B1258" t="s">
        <v>28</v>
      </c>
      <c r="C1258" t="s">
        <v>29</v>
      </c>
      <c r="D1258" t="s">
        <v>629</v>
      </c>
      <c r="E1258" t="s">
        <v>630</v>
      </c>
      <c r="F1258" t="s">
        <v>85</v>
      </c>
      <c r="G1258" t="s">
        <v>86</v>
      </c>
      <c r="H1258" s="1">
        <v>45880</v>
      </c>
      <c r="I1258">
        <v>21</v>
      </c>
      <c r="J1258">
        <v>72.040000000000006</v>
      </c>
      <c r="K1258">
        <v>1512.84</v>
      </c>
      <c r="L1258">
        <v>0.05</v>
      </c>
      <c r="M1258">
        <v>0.02</v>
      </c>
    </row>
    <row r="1259" spans="1:13">
      <c r="A1259" t="s">
        <v>1828</v>
      </c>
      <c r="B1259" t="s">
        <v>386</v>
      </c>
      <c r="C1259" t="s">
        <v>387</v>
      </c>
      <c r="D1259" t="s">
        <v>596</v>
      </c>
      <c r="E1259" t="s">
        <v>597</v>
      </c>
      <c r="F1259" t="s">
        <v>114</v>
      </c>
      <c r="G1259" t="s">
        <v>115</v>
      </c>
      <c r="H1259" s="1">
        <v>45871</v>
      </c>
      <c r="I1259">
        <v>3</v>
      </c>
      <c r="J1259">
        <v>91.13</v>
      </c>
      <c r="K1259">
        <v>273.39</v>
      </c>
      <c r="L1259">
        <v>0.1</v>
      </c>
      <c r="M1259">
        <v>0.02</v>
      </c>
    </row>
    <row r="1260" spans="1:13">
      <c r="A1260" t="s">
        <v>1829</v>
      </c>
      <c r="B1260" t="s">
        <v>35</v>
      </c>
      <c r="C1260" t="s">
        <v>36</v>
      </c>
      <c r="D1260" t="s">
        <v>506</v>
      </c>
      <c r="E1260" t="s">
        <v>507</v>
      </c>
      <c r="F1260" t="s">
        <v>129</v>
      </c>
      <c r="G1260" t="s">
        <v>130</v>
      </c>
      <c r="H1260" s="1">
        <v>45876</v>
      </c>
      <c r="I1260">
        <v>2</v>
      </c>
      <c r="J1260">
        <v>92.19</v>
      </c>
      <c r="K1260">
        <v>184.38</v>
      </c>
      <c r="L1260">
        <v>0.05</v>
      </c>
      <c r="M1260">
        <v>0.02</v>
      </c>
    </row>
    <row r="1261" spans="1:13">
      <c r="A1261" t="s">
        <v>1830</v>
      </c>
      <c r="B1261" t="s">
        <v>386</v>
      </c>
      <c r="C1261" t="s">
        <v>387</v>
      </c>
      <c r="D1261" t="s">
        <v>119</v>
      </c>
      <c r="E1261" t="s">
        <v>120</v>
      </c>
      <c r="F1261" t="s">
        <v>129</v>
      </c>
      <c r="G1261" t="s">
        <v>130</v>
      </c>
      <c r="H1261" s="1">
        <v>45888</v>
      </c>
      <c r="I1261">
        <v>2</v>
      </c>
      <c r="J1261">
        <v>92.19</v>
      </c>
      <c r="K1261">
        <v>184.38</v>
      </c>
      <c r="L1261">
        <v>0.05</v>
      </c>
      <c r="M1261">
        <v>0.02</v>
      </c>
    </row>
    <row r="1262" spans="1:13">
      <c r="A1262" t="s">
        <v>1831</v>
      </c>
      <c r="B1262" t="s">
        <v>159</v>
      </c>
      <c r="C1262" t="s">
        <v>160</v>
      </c>
      <c r="D1262" t="s">
        <v>369</v>
      </c>
      <c r="E1262" t="s">
        <v>370</v>
      </c>
      <c r="F1262" t="s">
        <v>240</v>
      </c>
      <c r="G1262" t="s">
        <v>241</v>
      </c>
      <c r="H1262" s="1">
        <v>45886</v>
      </c>
      <c r="I1262">
        <v>16</v>
      </c>
      <c r="J1262">
        <v>130.94</v>
      </c>
      <c r="K1262">
        <v>2095.04</v>
      </c>
      <c r="L1262">
        <v>0.05</v>
      </c>
      <c r="M1262">
        <v>0.02</v>
      </c>
    </row>
    <row r="1263" spans="1:13">
      <c r="A1263" t="s">
        <v>1832</v>
      </c>
      <c r="B1263" t="s">
        <v>28</v>
      </c>
      <c r="C1263" t="s">
        <v>29</v>
      </c>
      <c r="D1263" t="s">
        <v>278</v>
      </c>
      <c r="E1263" t="s">
        <v>279</v>
      </c>
      <c r="F1263" t="s">
        <v>100</v>
      </c>
      <c r="G1263" t="s">
        <v>101</v>
      </c>
      <c r="H1263" s="1">
        <v>45881</v>
      </c>
      <c r="I1263">
        <v>2</v>
      </c>
      <c r="J1263">
        <v>181.7</v>
      </c>
      <c r="K1263">
        <v>363.4</v>
      </c>
      <c r="L1263">
        <v>0.1</v>
      </c>
      <c r="M1263">
        <v>0.02</v>
      </c>
    </row>
    <row r="1264" spans="1:13">
      <c r="A1264" t="s">
        <v>1833</v>
      </c>
      <c r="B1264" t="s">
        <v>117</v>
      </c>
      <c r="C1264" t="s">
        <v>118</v>
      </c>
      <c r="D1264" t="s">
        <v>907</v>
      </c>
      <c r="E1264" t="s">
        <v>908</v>
      </c>
      <c r="F1264" t="s">
        <v>179</v>
      </c>
      <c r="G1264" t="s">
        <v>180</v>
      </c>
      <c r="H1264" s="1">
        <v>45899</v>
      </c>
      <c r="I1264">
        <v>1</v>
      </c>
      <c r="J1264">
        <v>125.42</v>
      </c>
      <c r="K1264">
        <v>125.42</v>
      </c>
      <c r="L1264">
        <v>0.1</v>
      </c>
      <c r="M1264">
        <v>0.02</v>
      </c>
    </row>
    <row r="1265" spans="1:13">
      <c r="A1265" t="s">
        <v>1834</v>
      </c>
      <c r="B1265" t="s">
        <v>42</v>
      </c>
      <c r="C1265" t="s">
        <v>43</v>
      </c>
      <c r="D1265" t="s">
        <v>1113</v>
      </c>
      <c r="E1265" t="s">
        <v>1114</v>
      </c>
      <c r="F1265" t="s">
        <v>191</v>
      </c>
      <c r="G1265" t="s">
        <v>192</v>
      </c>
      <c r="H1265" s="1">
        <v>45884</v>
      </c>
      <c r="I1265">
        <v>3</v>
      </c>
      <c r="J1265">
        <v>144.35</v>
      </c>
      <c r="K1265">
        <v>433.05</v>
      </c>
      <c r="L1265">
        <v>0.1</v>
      </c>
      <c r="M1265">
        <v>0.02</v>
      </c>
    </row>
    <row r="1266" spans="1:13">
      <c r="A1266" t="s">
        <v>1835</v>
      </c>
      <c r="B1266" t="s">
        <v>246</v>
      </c>
      <c r="C1266" t="s">
        <v>247</v>
      </c>
      <c r="D1266" t="s">
        <v>52</v>
      </c>
      <c r="E1266" t="s">
        <v>53</v>
      </c>
      <c r="F1266" t="s">
        <v>196</v>
      </c>
      <c r="G1266" t="s">
        <v>197</v>
      </c>
      <c r="H1266" s="1">
        <v>45893</v>
      </c>
      <c r="I1266">
        <v>18</v>
      </c>
      <c r="J1266">
        <v>77.5</v>
      </c>
      <c r="K1266">
        <v>1395</v>
      </c>
      <c r="L1266">
        <v>0.05</v>
      </c>
      <c r="M1266">
        <v>0.02</v>
      </c>
    </row>
    <row r="1267" spans="1:13">
      <c r="A1267" t="s">
        <v>1836</v>
      </c>
      <c r="B1267" t="s">
        <v>67</v>
      </c>
      <c r="C1267" t="s">
        <v>68</v>
      </c>
      <c r="D1267" t="s">
        <v>872</v>
      </c>
      <c r="E1267" t="s">
        <v>873</v>
      </c>
      <c r="F1267" t="s">
        <v>90</v>
      </c>
      <c r="G1267" t="s">
        <v>91</v>
      </c>
      <c r="H1267" s="1">
        <v>45871</v>
      </c>
      <c r="I1267">
        <v>23</v>
      </c>
      <c r="J1267">
        <v>50.51</v>
      </c>
      <c r="K1267">
        <v>1161.73</v>
      </c>
      <c r="L1267">
        <v>0</v>
      </c>
      <c r="M1267">
        <v>0.02</v>
      </c>
    </row>
    <row r="1268" spans="1:13">
      <c r="A1268" t="s">
        <v>1837</v>
      </c>
      <c r="B1268" t="s">
        <v>35</v>
      </c>
      <c r="C1268" t="s">
        <v>36</v>
      </c>
      <c r="D1268" t="s">
        <v>609</v>
      </c>
      <c r="E1268" t="s">
        <v>610</v>
      </c>
      <c r="F1268" t="s">
        <v>18</v>
      </c>
      <c r="G1268" t="s">
        <v>19</v>
      </c>
      <c r="H1268" s="1">
        <v>45893</v>
      </c>
      <c r="I1268">
        <v>2</v>
      </c>
      <c r="J1268">
        <v>52.65</v>
      </c>
      <c r="K1268">
        <v>105.3</v>
      </c>
      <c r="L1268">
        <v>0.05</v>
      </c>
      <c r="M1268">
        <v>0.02</v>
      </c>
    </row>
    <row r="1269" spans="1:13">
      <c r="A1269" t="s">
        <v>1838</v>
      </c>
      <c r="B1269" t="s">
        <v>423</v>
      </c>
      <c r="C1269" t="s">
        <v>424</v>
      </c>
      <c r="D1269" t="s">
        <v>538</v>
      </c>
      <c r="E1269" t="s">
        <v>539</v>
      </c>
      <c r="F1269" t="s">
        <v>293</v>
      </c>
      <c r="G1269" t="s">
        <v>294</v>
      </c>
      <c r="H1269" s="1">
        <v>45900</v>
      </c>
      <c r="I1269">
        <v>7</v>
      </c>
      <c r="J1269">
        <v>114.99</v>
      </c>
      <c r="K1269">
        <v>804.93</v>
      </c>
      <c r="L1269">
        <v>0.05</v>
      </c>
      <c r="M1269">
        <v>0.02</v>
      </c>
    </row>
    <row r="1270" spans="1:13">
      <c r="A1270" t="s">
        <v>1839</v>
      </c>
      <c r="B1270" t="s">
        <v>414</v>
      </c>
      <c r="C1270" t="s">
        <v>415</v>
      </c>
      <c r="D1270" t="s">
        <v>596</v>
      </c>
      <c r="E1270" t="s">
        <v>597</v>
      </c>
      <c r="F1270" t="s">
        <v>71</v>
      </c>
      <c r="G1270" t="s">
        <v>72</v>
      </c>
      <c r="H1270" s="1">
        <v>45887</v>
      </c>
      <c r="I1270">
        <v>8</v>
      </c>
      <c r="J1270">
        <v>123.65</v>
      </c>
      <c r="K1270">
        <v>989.2</v>
      </c>
      <c r="L1270">
        <v>0.05</v>
      </c>
      <c r="M1270">
        <v>0.02</v>
      </c>
    </row>
    <row r="1271" spans="1:13">
      <c r="A1271" t="s">
        <v>1840</v>
      </c>
      <c r="B1271" t="s">
        <v>74</v>
      </c>
      <c r="C1271" t="s">
        <v>75</v>
      </c>
      <c r="D1271" t="s">
        <v>394</v>
      </c>
      <c r="E1271" t="s">
        <v>395</v>
      </c>
      <c r="F1271" t="s">
        <v>129</v>
      </c>
      <c r="G1271" t="s">
        <v>130</v>
      </c>
      <c r="H1271" s="1">
        <v>45877</v>
      </c>
      <c r="I1271">
        <v>22</v>
      </c>
      <c r="J1271">
        <v>92.19</v>
      </c>
      <c r="K1271">
        <v>2028.18</v>
      </c>
      <c r="L1271">
        <v>0.05</v>
      </c>
      <c r="M1271">
        <v>0.02</v>
      </c>
    </row>
    <row r="1272" spans="1:13">
      <c r="A1272" t="s">
        <v>1841</v>
      </c>
      <c r="B1272" t="s">
        <v>135</v>
      </c>
      <c r="C1272" t="s">
        <v>136</v>
      </c>
      <c r="D1272" t="s">
        <v>57</v>
      </c>
      <c r="E1272" t="s">
        <v>58</v>
      </c>
      <c r="F1272" t="s">
        <v>32</v>
      </c>
      <c r="G1272" t="s">
        <v>33</v>
      </c>
      <c r="H1272" s="1">
        <v>45893</v>
      </c>
      <c r="I1272">
        <v>18</v>
      </c>
      <c r="J1272">
        <v>88.32</v>
      </c>
      <c r="K1272">
        <v>1589.76</v>
      </c>
      <c r="L1272">
        <v>0</v>
      </c>
      <c r="M1272">
        <v>0.02</v>
      </c>
    </row>
    <row r="1273" spans="1:13">
      <c r="A1273" t="s">
        <v>1842</v>
      </c>
      <c r="B1273" t="s">
        <v>259</v>
      </c>
      <c r="C1273" t="s">
        <v>260</v>
      </c>
      <c r="D1273" t="s">
        <v>872</v>
      </c>
      <c r="E1273" t="s">
        <v>873</v>
      </c>
      <c r="F1273" t="s">
        <v>107</v>
      </c>
      <c r="G1273" t="s">
        <v>108</v>
      </c>
      <c r="H1273" s="1">
        <v>45890</v>
      </c>
      <c r="I1273">
        <v>25</v>
      </c>
      <c r="J1273">
        <v>179.53</v>
      </c>
      <c r="K1273">
        <v>4488.25</v>
      </c>
      <c r="L1273">
        <v>0.1</v>
      </c>
      <c r="M1273">
        <v>0.02</v>
      </c>
    </row>
    <row r="1274" spans="1:13">
      <c r="A1274" t="s">
        <v>1843</v>
      </c>
      <c r="B1274" t="s">
        <v>135</v>
      </c>
      <c r="C1274" t="s">
        <v>136</v>
      </c>
      <c r="D1274" t="s">
        <v>1030</v>
      </c>
      <c r="E1274" t="s">
        <v>1031</v>
      </c>
      <c r="F1274" t="s">
        <v>191</v>
      </c>
      <c r="G1274" t="s">
        <v>192</v>
      </c>
      <c r="H1274" s="1">
        <v>45891</v>
      </c>
      <c r="I1274">
        <v>23</v>
      </c>
      <c r="J1274">
        <v>144.35</v>
      </c>
      <c r="K1274">
        <v>3320.05</v>
      </c>
      <c r="L1274">
        <v>0.1</v>
      </c>
      <c r="M1274">
        <v>0.02</v>
      </c>
    </row>
    <row r="1275" spans="1:13">
      <c r="A1275" t="s">
        <v>1844</v>
      </c>
      <c r="B1275" t="s">
        <v>81</v>
      </c>
      <c r="C1275" t="s">
        <v>82</v>
      </c>
      <c r="D1275" t="s">
        <v>1130</v>
      </c>
      <c r="E1275" t="s">
        <v>1131</v>
      </c>
      <c r="F1275" t="s">
        <v>129</v>
      </c>
      <c r="G1275" t="s">
        <v>130</v>
      </c>
      <c r="H1275" s="1">
        <v>45887</v>
      </c>
      <c r="I1275">
        <v>6</v>
      </c>
      <c r="J1275">
        <v>92.19</v>
      </c>
      <c r="K1275">
        <v>553.14</v>
      </c>
      <c r="L1275">
        <v>0.05</v>
      </c>
      <c r="M1275">
        <v>0.02</v>
      </c>
    </row>
    <row r="1276" spans="1:13">
      <c r="A1276" t="s">
        <v>1845</v>
      </c>
      <c r="B1276" t="s">
        <v>74</v>
      </c>
      <c r="C1276" t="s">
        <v>75</v>
      </c>
      <c r="D1276" t="s">
        <v>585</v>
      </c>
      <c r="E1276" t="s">
        <v>586</v>
      </c>
      <c r="F1276" t="s">
        <v>85</v>
      </c>
      <c r="G1276" t="s">
        <v>86</v>
      </c>
      <c r="H1276" s="1">
        <v>45887</v>
      </c>
      <c r="I1276">
        <v>6</v>
      </c>
      <c r="J1276">
        <v>72.040000000000006</v>
      </c>
      <c r="K1276">
        <v>432.24</v>
      </c>
      <c r="L1276">
        <v>0.05</v>
      </c>
      <c r="M1276">
        <v>0.02</v>
      </c>
    </row>
    <row r="1277" spans="1:13">
      <c r="A1277" t="s">
        <v>1846</v>
      </c>
      <c r="B1277" t="s">
        <v>28</v>
      </c>
      <c r="C1277" t="s">
        <v>29</v>
      </c>
      <c r="D1277" t="s">
        <v>374</v>
      </c>
      <c r="E1277" t="s">
        <v>375</v>
      </c>
      <c r="F1277" t="s">
        <v>356</v>
      </c>
      <c r="G1277" t="s">
        <v>357</v>
      </c>
      <c r="H1277" s="1">
        <v>45887</v>
      </c>
      <c r="I1277">
        <v>11</v>
      </c>
      <c r="J1277">
        <v>54.03</v>
      </c>
      <c r="K1277">
        <v>594.33000000000004</v>
      </c>
      <c r="L1277">
        <v>0</v>
      </c>
      <c r="M1277">
        <v>0.02</v>
      </c>
    </row>
    <row r="1278" spans="1:13">
      <c r="A1278" t="s">
        <v>1847</v>
      </c>
      <c r="B1278" t="s">
        <v>145</v>
      </c>
      <c r="C1278" t="s">
        <v>146</v>
      </c>
      <c r="D1278" t="s">
        <v>482</v>
      </c>
      <c r="E1278" t="s">
        <v>483</v>
      </c>
      <c r="F1278" t="s">
        <v>240</v>
      </c>
      <c r="G1278" t="s">
        <v>241</v>
      </c>
      <c r="H1278" s="1">
        <v>45890</v>
      </c>
      <c r="I1278">
        <v>25</v>
      </c>
      <c r="J1278">
        <v>130.94</v>
      </c>
      <c r="K1278">
        <v>3273.5</v>
      </c>
      <c r="L1278">
        <v>0.05</v>
      </c>
      <c r="M1278">
        <v>0.02</v>
      </c>
    </row>
    <row r="1279" spans="1:13">
      <c r="A1279" t="s">
        <v>1848</v>
      </c>
      <c r="B1279" t="s">
        <v>81</v>
      </c>
      <c r="C1279" t="s">
        <v>82</v>
      </c>
      <c r="D1279" t="s">
        <v>1397</v>
      </c>
      <c r="E1279" t="s">
        <v>1398</v>
      </c>
      <c r="F1279" t="s">
        <v>107</v>
      </c>
      <c r="G1279" t="s">
        <v>108</v>
      </c>
      <c r="H1279" s="1">
        <v>45877</v>
      </c>
      <c r="I1279">
        <v>20</v>
      </c>
      <c r="J1279">
        <v>179.53</v>
      </c>
      <c r="K1279">
        <v>3590.6</v>
      </c>
      <c r="L1279">
        <v>0.1</v>
      </c>
      <c r="M1279">
        <v>0.02</v>
      </c>
    </row>
    <row r="1280" spans="1:13">
      <c r="A1280" t="s">
        <v>1849</v>
      </c>
      <c r="B1280" t="s">
        <v>135</v>
      </c>
      <c r="C1280" t="s">
        <v>136</v>
      </c>
      <c r="D1280" t="s">
        <v>545</v>
      </c>
      <c r="E1280" t="s">
        <v>546</v>
      </c>
      <c r="F1280" t="s">
        <v>59</v>
      </c>
      <c r="G1280" t="s">
        <v>60</v>
      </c>
      <c r="H1280" s="1">
        <v>45887</v>
      </c>
      <c r="I1280">
        <v>25</v>
      </c>
      <c r="J1280">
        <v>71.86</v>
      </c>
      <c r="K1280">
        <v>1796.5</v>
      </c>
      <c r="L1280">
        <v>0.05</v>
      </c>
      <c r="M1280">
        <v>0.02</v>
      </c>
    </row>
    <row r="1281" spans="1:13">
      <c r="A1281" t="s">
        <v>1850</v>
      </c>
      <c r="B1281" t="s">
        <v>42</v>
      </c>
      <c r="C1281" t="s">
        <v>43</v>
      </c>
      <c r="D1281" t="s">
        <v>493</v>
      </c>
      <c r="E1281" t="s">
        <v>494</v>
      </c>
      <c r="F1281" t="s">
        <v>18</v>
      </c>
      <c r="G1281" t="s">
        <v>19</v>
      </c>
      <c r="H1281" s="1">
        <v>45884</v>
      </c>
      <c r="I1281">
        <v>15</v>
      </c>
      <c r="J1281">
        <v>52.65</v>
      </c>
      <c r="K1281">
        <v>789.75</v>
      </c>
      <c r="L1281">
        <v>0.05</v>
      </c>
      <c r="M1281">
        <v>0.02</v>
      </c>
    </row>
    <row r="1282" spans="1:13">
      <c r="A1282" t="s">
        <v>1851</v>
      </c>
      <c r="B1282" t="s">
        <v>74</v>
      </c>
      <c r="C1282" t="s">
        <v>75</v>
      </c>
      <c r="D1282" t="s">
        <v>773</v>
      </c>
      <c r="E1282" t="s">
        <v>774</v>
      </c>
      <c r="F1282" t="s">
        <v>107</v>
      </c>
      <c r="G1282" t="s">
        <v>108</v>
      </c>
      <c r="H1282" s="1">
        <v>45889</v>
      </c>
      <c r="I1282">
        <v>10</v>
      </c>
      <c r="J1282">
        <v>179.53</v>
      </c>
      <c r="K1282">
        <v>1795.3</v>
      </c>
      <c r="L1282">
        <v>0.1</v>
      </c>
      <c r="M1282">
        <v>0.02</v>
      </c>
    </row>
    <row r="1283" spans="1:13">
      <c r="A1283" t="s">
        <v>1852</v>
      </c>
      <c r="B1283" t="s">
        <v>122</v>
      </c>
      <c r="C1283" t="s">
        <v>123</v>
      </c>
      <c r="D1283" t="s">
        <v>802</v>
      </c>
      <c r="E1283" t="s">
        <v>803</v>
      </c>
      <c r="F1283" t="s">
        <v>78</v>
      </c>
      <c r="G1283" t="s">
        <v>79</v>
      </c>
      <c r="H1283" s="1">
        <v>45870</v>
      </c>
      <c r="I1283">
        <v>10</v>
      </c>
      <c r="J1283">
        <v>139.22</v>
      </c>
      <c r="K1283">
        <v>1392.2</v>
      </c>
      <c r="L1283">
        <v>0.05</v>
      </c>
      <c r="M1283">
        <v>0.02</v>
      </c>
    </row>
    <row r="1284" spans="1:13">
      <c r="A1284" t="s">
        <v>1853</v>
      </c>
      <c r="B1284" t="s">
        <v>187</v>
      </c>
      <c r="C1284" t="s">
        <v>188</v>
      </c>
      <c r="D1284" t="s">
        <v>267</v>
      </c>
      <c r="E1284" t="s">
        <v>268</v>
      </c>
      <c r="F1284" t="s">
        <v>59</v>
      </c>
      <c r="G1284" t="s">
        <v>60</v>
      </c>
      <c r="H1284" s="1">
        <v>45870</v>
      </c>
      <c r="I1284">
        <v>11</v>
      </c>
      <c r="J1284">
        <v>71.86</v>
      </c>
      <c r="K1284">
        <v>790.46</v>
      </c>
      <c r="L1284">
        <v>0.05</v>
      </c>
      <c r="M1284">
        <v>0.02</v>
      </c>
    </row>
    <row r="1285" spans="1:13">
      <c r="A1285" t="s">
        <v>1854</v>
      </c>
      <c r="B1285" t="s">
        <v>93</v>
      </c>
      <c r="C1285" t="s">
        <v>94</v>
      </c>
      <c r="D1285" t="s">
        <v>525</v>
      </c>
      <c r="E1285" t="s">
        <v>526</v>
      </c>
      <c r="F1285" t="s">
        <v>32</v>
      </c>
      <c r="G1285" t="s">
        <v>33</v>
      </c>
      <c r="H1285" s="1">
        <v>45899</v>
      </c>
      <c r="I1285">
        <v>9</v>
      </c>
      <c r="J1285">
        <v>88.32</v>
      </c>
      <c r="K1285">
        <v>794.88</v>
      </c>
      <c r="L1285">
        <v>0</v>
      </c>
      <c r="M1285">
        <v>0.02</v>
      </c>
    </row>
    <row r="1286" spans="1:13">
      <c r="A1286" t="s">
        <v>1855</v>
      </c>
      <c r="B1286" t="s">
        <v>259</v>
      </c>
      <c r="C1286" t="s">
        <v>260</v>
      </c>
      <c r="D1286" t="s">
        <v>663</v>
      </c>
      <c r="E1286" t="s">
        <v>664</v>
      </c>
      <c r="F1286" t="s">
        <v>114</v>
      </c>
      <c r="G1286" t="s">
        <v>115</v>
      </c>
      <c r="H1286" s="1">
        <v>45874</v>
      </c>
      <c r="I1286">
        <v>19</v>
      </c>
      <c r="J1286">
        <v>91.13</v>
      </c>
      <c r="K1286">
        <v>1731.47</v>
      </c>
      <c r="L1286">
        <v>0.1</v>
      </c>
      <c r="M1286">
        <v>0.02</v>
      </c>
    </row>
    <row r="1287" spans="1:13">
      <c r="A1287" t="s">
        <v>1856</v>
      </c>
      <c r="B1287" t="s">
        <v>386</v>
      </c>
      <c r="C1287" t="s">
        <v>387</v>
      </c>
      <c r="D1287" t="s">
        <v>683</v>
      </c>
      <c r="E1287" t="s">
        <v>684</v>
      </c>
      <c r="F1287" t="s">
        <v>25</v>
      </c>
      <c r="G1287" t="s">
        <v>26</v>
      </c>
      <c r="H1287" s="1">
        <v>45874</v>
      </c>
      <c r="I1287">
        <v>5</v>
      </c>
      <c r="J1287">
        <v>120.83</v>
      </c>
      <c r="K1287">
        <v>604.15</v>
      </c>
      <c r="L1287">
        <v>0.1</v>
      </c>
      <c r="M1287">
        <v>0.02</v>
      </c>
    </row>
    <row r="1288" spans="1:13">
      <c r="A1288" t="s">
        <v>1857</v>
      </c>
      <c r="B1288" t="s">
        <v>230</v>
      </c>
      <c r="C1288" t="s">
        <v>231</v>
      </c>
      <c r="D1288" t="s">
        <v>1520</v>
      </c>
      <c r="E1288" t="s">
        <v>1521</v>
      </c>
      <c r="F1288" t="s">
        <v>39</v>
      </c>
      <c r="G1288" t="s">
        <v>40</v>
      </c>
      <c r="H1288" s="1">
        <v>45877</v>
      </c>
      <c r="I1288">
        <v>8</v>
      </c>
      <c r="J1288">
        <v>87.21</v>
      </c>
      <c r="K1288">
        <v>697.68</v>
      </c>
      <c r="L1288">
        <v>0</v>
      </c>
      <c r="M1288">
        <v>0.02</v>
      </c>
    </row>
    <row r="1289" spans="1:13">
      <c r="A1289" t="s">
        <v>1858</v>
      </c>
      <c r="B1289" t="s">
        <v>230</v>
      </c>
      <c r="C1289" t="s">
        <v>231</v>
      </c>
      <c r="D1289" t="s">
        <v>1312</v>
      </c>
      <c r="E1289" t="s">
        <v>1313</v>
      </c>
      <c r="F1289" t="s">
        <v>293</v>
      </c>
      <c r="G1289" t="s">
        <v>294</v>
      </c>
      <c r="H1289" s="1">
        <v>45882</v>
      </c>
      <c r="I1289">
        <v>19</v>
      </c>
      <c r="J1289">
        <v>114.99</v>
      </c>
      <c r="K1289">
        <v>2184.81</v>
      </c>
      <c r="L1289">
        <v>0.05</v>
      </c>
      <c r="M1289">
        <v>0.02</v>
      </c>
    </row>
    <row r="1290" spans="1:13">
      <c r="A1290" t="s">
        <v>1859</v>
      </c>
      <c r="B1290" t="s">
        <v>135</v>
      </c>
      <c r="C1290" t="s">
        <v>136</v>
      </c>
      <c r="D1290" t="s">
        <v>287</v>
      </c>
      <c r="E1290" t="s">
        <v>288</v>
      </c>
      <c r="F1290" t="s">
        <v>107</v>
      </c>
      <c r="G1290" t="s">
        <v>108</v>
      </c>
      <c r="H1290" s="1">
        <v>45880</v>
      </c>
      <c r="I1290">
        <v>24</v>
      </c>
      <c r="J1290">
        <v>179.53</v>
      </c>
      <c r="K1290">
        <v>4308.72</v>
      </c>
      <c r="L1290">
        <v>0.1</v>
      </c>
      <c r="M1290">
        <v>0.02</v>
      </c>
    </row>
    <row r="1291" spans="1:13">
      <c r="A1291" t="s">
        <v>1860</v>
      </c>
      <c r="B1291" t="s">
        <v>246</v>
      </c>
      <c r="C1291" t="s">
        <v>247</v>
      </c>
      <c r="D1291" t="s">
        <v>510</v>
      </c>
      <c r="E1291" t="s">
        <v>511</v>
      </c>
      <c r="F1291" t="s">
        <v>129</v>
      </c>
      <c r="G1291" t="s">
        <v>130</v>
      </c>
      <c r="H1291" s="1">
        <v>45892</v>
      </c>
      <c r="I1291">
        <v>23</v>
      </c>
      <c r="J1291">
        <v>92.19</v>
      </c>
      <c r="K1291">
        <v>2120.37</v>
      </c>
      <c r="L1291">
        <v>0.05</v>
      </c>
      <c r="M1291">
        <v>0.02</v>
      </c>
    </row>
    <row r="1292" spans="1:13">
      <c r="A1292" t="s">
        <v>1861</v>
      </c>
      <c r="B1292" t="s">
        <v>135</v>
      </c>
      <c r="C1292" t="s">
        <v>136</v>
      </c>
      <c r="D1292" t="s">
        <v>742</v>
      </c>
      <c r="E1292" t="s">
        <v>743</v>
      </c>
      <c r="F1292" t="s">
        <v>326</v>
      </c>
      <c r="G1292" t="s">
        <v>327</v>
      </c>
      <c r="H1292" s="1">
        <v>45890</v>
      </c>
      <c r="I1292">
        <v>20</v>
      </c>
      <c r="J1292">
        <v>63.32</v>
      </c>
      <c r="K1292">
        <v>1266.4000000000001</v>
      </c>
      <c r="L1292">
        <v>0</v>
      </c>
      <c r="M1292">
        <v>0.02</v>
      </c>
    </row>
    <row r="1293" spans="1:13">
      <c r="A1293" t="s">
        <v>1862</v>
      </c>
      <c r="B1293" t="s">
        <v>187</v>
      </c>
      <c r="C1293" t="s">
        <v>188</v>
      </c>
      <c r="D1293" t="s">
        <v>683</v>
      </c>
      <c r="E1293" t="s">
        <v>684</v>
      </c>
      <c r="F1293" t="s">
        <v>107</v>
      </c>
      <c r="G1293" t="s">
        <v>108</v>
      </c>
      <c r="H1293" s="1">
        <v>45882</v>
      </c>
      <c r="I1293">
        <v>19</v>
      </c>
      <c r="J1293">
        <v>179.53</v>
      </c>
      <c r="K1293">
        <v>3411.07</v>
      </c>
      <c r="L1293">
        <v>0.1</v>
      </c>
      <c r="M1293">
        <v>0.02</v>
      </c>
    </row>
    <row r="1294" spans="1:13">
      <c r="A1294" t="s">
        <v>1863</v>
      </c>
      <c r="B1294" t="s">
        <v>423</v>
      </c>
      <c r="C1294" t="s">
        <v>424</v>
      </c>
      <c r="D1294" t="s">
        <v>739</v>
      </c>
      <c r="E1294" t="s">
        <v>740</v>
      </c>
      <c r="F1294" t="s">
        <v>196</v>
      </c>
      <c r="G1294" t="s">
        <v>197</v>
      </c>
      <c r="H1294" s="1">
        <v>45880</v>
      </c>
      <c r="I1294">
        <v>25</v>
      </c>
      <c r="J1294">
        <v>77.5</v>
      </c>
      <c r="K1294">
        <v>1937.5</v>
      </c>
      <c r="L1294">
        <v>0.05</v>
      </c>
      <c r="M1294">
        <v>0.02</v>
      </c>
    </row>
    <row r="1295" spans="1:13">
      <c r="A1295" t="s">
        <v>1864</v>
      </c>
      <c r="B1295" t="s">
        <v>103</v>
      </c>
      <c r="C1295" t="s">
        <v>104</v>
      </c>
      <c r="D1295" t="s">
        <v>742</v>
      </c>
      <c r="E1295" t="s">
        <v>743</v>
      </c>
      <c r="F1295" t="s">
        <v>215</v>
      </c>
      <c r="G1295" t="s">
        <v>216</v>
      </c>
      <c r="H1295" s="1">
        <v>45897</v>
      </c>
      <c r="I1295">
        <v>4</v>
      </c>
      <c r="J1295">
        <v>176.7</v>
      </c>
      <c r="K1295">
        <v>706.8</v>
      </c>
      <c r="L1295">
        <v>0.1</v>
      </c>
      <c r="M1295">
        <v>0.02</v>
      </c>
    </row>
    <row r="1296" spans="1:13">
      <c r="A1296" t="s">
        <v>1865</v>
      </c>
      <c r="B1296" t="s">
        <v>93</v>
      </c>
      <c r="C1296" t="s">
        <v>94</v>
      </c>
      <c r="D1296" t="s">
        <v>462</v>
      </c>
      <c r="E1296" t="s">
        <v>463</v>
      </c>
      <c r="F1296" t="s">
        <v>107</v>
      </c>
      <c r="G1296" t="s">
        <v>108</v>
      </c>
      <c r="H1296" s="1">
        <v>45899</v>
      </c>
      <c r="I1296">
        <v>20</v>
      </c>
      <c r="J1296">
        <v>179.53</v>
      </c>
      <c r="K1296">
        <v>3590.6</v>
      </c>
      <c r="L1296">
        <v>0.1</v>
      </c>
      <c r="M1296">
        <v>0.02</v>
      </c>
    </row>
    <row r="1297" spans="1:13">
      <c r="A1297" t="s">
        <v>1866</v>
      </c>
      <c r="B1297" t="s">
        <v>122</v>
      </c>
      <c r="C1297" t="s">
        <v>123</v>
      </c>
      <c r="D1297" t="s">
        <v>377</v>
      </c>
      <c r="E1297" t="s">
        <v>378</v>
      </c>
      <c r="F1297" t="s">
        <v>174</v>
      </c>
      <c r="G1297" t="s">
        <v>175</v>
      </c>
      <c r="H1297" s="1">
        <v>45871</v>
      </c>
      <c r="I1297">
        <v>13</v>
      </c>
      <c r="J1297">
        <v>183.4</v>
      </c>
      <c r="K1297">
        <v>2384.1999999999998</v>
      </c>
      <c r="L1297">
        <v>0.1</v>
      </c>
      <c r="M1297">
        <v>0.02</v>
      </c>
    </row>
    <row r="1298" spans="1:13">
      <c r="A1298" t="s">
        <v>1867</v>
      </c>
      <c r="B1298" t="s">
        <v>187</v>
      </c>
      <c r="C1298" t="s">
        <v>188</v>
      </c>
      <c r="D1298" t="s">
        <v>1325</v>
      </c>
      <c r="E1298" t="s">
        <v>1326</v>
      </c>
      <c r="F1298" t="s">
        <v>196</v>
      </c>
      <c r="G1298" t="s">
        <v>197</v>
      </c>
      <c r="H1298" s="1">
        <v>45888</v>
      </c>
      <c r="I1298">
        <v>18</v>
      </c>
      <c r="J1298">
        <v>77.5</v>
      </c>
      <c r="K1298">
        <v>1395</v>
      </c>
      <c r="L1298">
        <v>0.05</v>
      </c>
      <c r="M1298">
        <v>0.02</v>
      </c>
    </row>
    <row r="1299" spans="1:13">
      <c r="A1299" t="s">
        <v>1868</v>
      </c>
      <c r="B1299" t="s">
        <v>21</v>
      </c>
      <c r="C1299" t="s">
        <v>22</v>
      </c>
      <c r="D1299" t="s">
        <v>243</v>
      </c>
      <c r="E1299" t="s">
        <v>244</v>
      </c>
      <c r="F1299" t="s">
        <v>396</v>
      </c>
      <c r="G1299" t="s">
        <v>397</v>
      </c>
      <c r="H1299" s="1">
        <v>45874</v>
      </c>
      <c r="I1299">
        <v>8</v>
      </c>
      <c r="J1299">
        <v>194.87</v>
      </c>
      <c r="K1299">
        <v>1558.96</v>
      </c>
      <c r="L1299">
        <v>0.1</v>
      </c>
      <c r="M1299">
        <v>0.02</v>
      </c>
    </row>
    <row r="1300" spans="1:13">
      <c r="A1300" t="s">
        <v>1869</v>
      </c>
      <c r="B1300" t="s">
        <v>14</v>
      </c>
      <c r="C1300" t="s">
        <v>15</v>
      </c>
      <c r="D1300" t="s">
        <v>522</v>
      </c>
      <c r="E1300" t="s">
        <v>523</v>
      </c>
      <c r="F1300" t="s">
        <v>107</v>
      </c>
      <c r="G1300" t="s">
        <v>108</v>
      </c>
      <c r="H1300" s="1">
        <v>45884</v>
      </c>
      <c r="I1300">
        <v>13</v>
      </c>
      <c r="J1300">
        <v>179.53</v>
      </c>
      <c r="K1300">
        <v>2333.89</v>
      </c>
      <c r="L1300">
        <v>0.1</v>
      </c>
      <c r="M1300">
        <v>0.02</v>
      </c>
    </row>
    <row r="1301" spans="1:13">
      <c r="A1301" t="s">
        <v>1870</v>
      </c>
      <c r="B1301" t="s">
        <v>93</v>
      </c>
      <c r="C1301" t="s">
        <v>94</v>
      </c>
      <c r="D1301" t="s">
        <v>1459</v>
      </c>
      <c r="E1301" t="s">
        <v>1460</v>
      </c>
      <c r="F1301" t="s">
        <v>100</v>
      </c>
      <c r="G1301" t="s">
        <v>101</v>
      </c>
      <c r="H1301" s="1">
        <v>45877</v>
      </c>
      <c r="I1301">
        <v>3</v>
      </c>
      <c r="J1301">
        <v>181.7</v>
      </c>
      <c r="K1301">
        <v>545.1</v>
      </c>
      <c r="L1301">
        <v>0.1</v>
      </c>
      <c r="M1301">
        <v>0.02</v>
      </c>
    </row>
    <row r="1302" spans="1:13">
      <c r="A1302" t="s">
        <v>1871</v>
      </c>
      <c r="B1302" t="s">
        <v>81</v>
      </c>
      <c r="C1302" t="s">
        <v>82</v>
      </c>
      <c r="D1302" t="s">
        <v>1630</v>
      </c>
      <c r="E1302" t="s">
        <v>1631</v>
      </c>
      <c r="F1302" t="s">
        <v>174</v>
      </c>
      <c r="G1302" t="s">
        <v>175</v>
      </c>
      <c r="H1302" s="1">
        <v>45874</v>
      </c>
      <c r="I1302">
        <v>5</v>
      </c>
      <c r="J1302">
        <v>183.4</v>
      </c>
      <c r="K1302">
        <v>917</v>
      </c>
      <c r="L1302">
        <v>0.1</v>
      </c>
      <c r="M1302">
        <v>0.02</v>
      </c>
    </row>
    <row r="1303" spans="1:13">
      <c r="A1303" t="s">
        <v>1872</v>
      </c>
      <c r="B1303" t="s">
        <v>145</v>
      </c>
      <c r="C1303" t="s">
        <v>146</v>
      </c>
      <c r="D1303" t="s">
        <v>256</v>
      </c>
      <c r="E1303" t="s">
        <v>257</v>
      </c>
      <c r="F1303" t="s">
        <v>25</v>
      </c>
      <c r="G1303" t="s">
        <v>26</v>
      </c>
      <c r="H1303" s="1">
        <v>45871</v>
      </c>
      <c r="I1303">
        <v>24</v>
      </c>
      <c r="J1303">
        <v>120.83</v>
      </c>
      <c r="K1303">
        <v>2899.92</v>
      </c>
      <c r="L1303">
        <v>0.1</v>
      </c>
      <c r="M1303">
        <v>0.02</v>
      </c>
    </row>
    <row r="1304" spans="1:13">
      <c r="A1304" t="s">
        <v>1873</v>
      </c>
      <c r="B1304" t="s">
        <v>259</v>
      </c>
      <c r="C1304" t="s">
        <v>260</v>
      </c>
      <c r="D1304" t="s">
        <v>615</v>
      </c>
      <c r="E1304" t="s">
        <v>616</v>
      </c>
      <c r="F1304" t="s">
        <v>18</v>
      </c>
      <c r="G1304" t="s">
        <v>19</v>
      </c>
      <c r="H1304" s="1">
        <v>45886</v>
      </c>
      <c r="I1304">
        <v>13</v>
      </c>
      <c r="J1304">
        <v>52.65</v>
      </c>
      <c r="K1304">
        <v>684.45</v>
      </c>
      <c r="L1304">
        <v>0.05</v>
      </c>
      <c r="M1304">
        <v>0.02</v>
      </c>
    </row>
    <row r="1305" spans="1:13">
      <c r="A1305" t="s">
        <v>1874</v>
      </c>
      <c r="B1305" t="s">
        <v>81</v>
      </c>
      <c r="C1305" t="s">
        <v>82</v>
      </c>
      <c r="D1305" t="s">
        <v>700</v>
      </c>
      <c r="E1305" t="s">
        <v>701</v>
      </c>
      <c r="F1305" t="s">
        <v>179</v>
      </c>
      <c r="G1305" t="s">
        <v>180</v>
      </c>
      <c r="H1305" s="1">
        <v>45874</v>
      </c>
      <c r="I1305">
        <v>25</v>
      </c>
      <c r="J1305">
        <v>125.42</v>
      </c>
      <c r="K1305">
        <v>3135.5</v>
      </c>
      <c r="L1305">
        <v>0.1</v>
      </c>
      <c r="M1305">
        <v>0.02</v>
      </c>
    </row>
    <row r="1306" spans="1:13">
      <c r="A1306" t="s">
        <v>1875</v>
      </c>
      <c r="B1306" t="s">
        <v>55</v>
      </c>
      <c r="C1306" t="s">
        <v>56</v>
      </c>
      <c r="D1306" t="s">
        <v>641</v>
      </c>
      <c r="E1306" t="s">
        <v>642</v>
      </c>
      <c r="F1306" t="s">
        <v>129</v>
      </c>
      <c r="G1306" t="s">
        <v>130</v>
      </c>
      <c r="H1306" s="1">
        <v>45890</v>
      </c>
      <c r="I1306">
        <v>13</v>
      </c>
      <c r="J1306">
        <v>92.19</v>
      </c>
      <c r="K1306">
        <v>1198.47</v>
      </c>
      <c r="L1306">
        <v>0.05</v>
      </c>
      <c r="M1306">
        <v>0.02</v>
      </c>
    </row>
    <row r="1307" spans="1:13">
      <c r="A1307" t="s">
        <v>1876</v>
      </c>
      <c r="B1307" t="s">
        <v>135</v>
      </c>
      <c r="C1307" t="s">
        <v>136</v>
      </c>
      <c r="D1307" t="s">
        <v>194</v>
      </c>
      <c r="E1307" t="s">
        <v>195</v>
      </c>
      <c r="F1307" t="s">
        <v>100</v>
      </c>
      <c r="G1307" t="s">
        <v>101</v>
      </c>
      <c r="H1307" s="1">
        <v>45886</v>
      </c>
      <c r="I1307">
        <v>24</v>
      </c>
      <c r="J1307">
        <v>181.7</v>
      </c>
      <c r="K1307">
        <v>4360.8</v>
      </c>
      <c r="L1307">
        <v>0.1</v>
      </c>
      <c r="M1307">
        <v>0.02</v>
      </c>
    </row>
    <row r="1308" spans="1:13">
      <c r="A1308" t="s">
        <v>1877</v>
      </c>
      <c r="B1308" t="s">
        <v>117</v>
      </c>
      <c r="C1308" t="s">
        <v>118</v>
      </c>
      <c r="D1308" t="s">
        <v>199</v>
      </c>
      <c r="E1308" t="s">
        <v>200</v>
      </c>
      <c r="F1308" t="s">
        <v>196</v>
      </c>
      <c r="G1308" t="s">
        <v>197</v>
      </c>
      <c r="H1308" s="1">
        <v>45883</v>
      </c>
      <c r="I1308">
        <v>25</v>
      </c>
      <c r="J1308">
        <v>77.5</v>
      </c>
      <c r="K1308">
        <v>1937.5</v>
      </c>
      <c r="L1308">
        <v>0.05</v>
      </c>
      <c r="M1308">
        <v>0.02</v>
      </c>
    </row>
    <row r="1309" spans="1:13">
      <c r="A1309" t="s">
        <v>1878</v>
      </c>
      <c r="B1309" t="s">
        <v>145</v>
      </c>
      <c r="C1309" t="s">
        <v>146</v>
      </c>
      <c r="D1309" t="s">
        <v>202</v>
      </c>
      <c r="E1309" t="s">
        <v>203</v>
      </c>
      <c r="F1309" t="s">
        <v>356</v>
      </c>
      <c r="G1309" t="s">
        <v>357</v>
      </c>
      <c r="H1309" s="1">
        <v>45873</v>
      </c>
      <c r="I1309">
        <v>3</v>
      </c>
      <c r="J1309">
        <v>54.03</v>
      </c>
      <c r="K1309">
        <v>162.09</v>
      </c>
      <c r="L1309">
        <v>0</v>
      </c>
      <c r="M1309">
        <v>0.02</v>
      </c>
    </row>
    <row r="1310" spans="1:13">
      <c r="A1310" t="s">
        <v>1879</v>
      </c>
      <c r="B1310" t="s">
        <v>208</v>
      </c>
      <c r="C1310" t="s">
        <v>209</v>
      </c>
      <c r="D1310" t="s">
        <v>1035</v>
      </c>
      <c r="E1310" t="s">
        <v>1036</v>
      </c>
      <c r="F1310" t="s">
        <v>215</v>
      </c>
      <c r="G1310" t="s">
        <v>216</v>
      </c>
      <c r="H1310" s="1">
        <v>45876</v>
      </c>
      <c r="I1310">
        <v>12</v>
      </c>
      <c r="J1310">
        <v>176.7</v>
      </c>
      <c r="K1310">
        <v>2120.4</v>
      </c>
      <c r="L1310">
        <v>0.1</v>
      </c>
      <c r="M1310">
        <v>0.02</v>
      </c>
    </row>
    <row r="1311" spans="1:13">
      <c r="A1311" t="s">
        <v>1880</v>
      </c>
      <c r="B1311" t="s">
        <v>145</v>
      </c>
      <c r="C1311" t="s">
        <v>146</v>
      </c>
      <c r="D1311" t="s">
        <v>876</v>
      </c>
      <c r="E1311" t="s">
        <v>877</v>
      </c>
      <c r="F1311" t="s">
        <v>100</v>
      </c>
      <c r="G1311" t="s">
        <v>101</v>
      </c>
      <c r="H1311" s="1">
        <v>45894</v>
      </c>
      <c r="I1311">
        <v>1</v>
      </c>
      <c r="J1311">
        <v>181.7</v>
      </c>
      <c r="K1311">
        <v>181.7</v>
      </c>
      <c r="L1311">
        <v>0.1</v>
      </c>
      <c r="M1311">
        <v>0.02</v>
      </c>
    </row>
    <row r="1312" spans="1:13">
      <c r="A1312" t="s">
        <v>1881</v>
      </c>
      <c r="B1312" t="s">
        <v>187</v>
      </c>
      <c r="C1312" t="s">
        <v>188</v>
      </c>
      <c r="D1312" t="s">
        <v>660</v>
      </c>
      <c r="E1312" t="s">
        <v>661</v>
      </c>
      <c r="F1312" t="s">
        <v>275</v>
      </c>
      <c r="G1312" t="s">
        <v>276</v>
      </c>
      <c r="H1312" s="1">
        <v>45896</v>
      </c>
      <c r="I1312">
        <v>20</v>
      </c>
      <c r="J1312">
        <v>44.71</v>
      </c>
      <c r="K1312">
        <v>894.2</v>
      </c>
      <c r="L1312">
        <v>0</v>
      </c>
      <c r="M1312">
        <v>0.02</v>
      </c>
    </row>
    <row r="1313" spans="1:13">
      <c r="A1313" t="s">
        <v>1882</v>
      </c>
      <c r="B1313" t="s">
        <v>246</v>
      </c>
      <c r="C1313" t="s">
        <v>247</v>
      </c>
      <c r="D1313" t="s">
        <v>374</v>
      </c>
      <c r="E1313" t="s">
        <v>375</v>
      </c>
      <c r="F1313" t="s">
        <v>166</v>
      </c>
      <c r="G1313" t="s">
        <v>167</v>
      </c>
      <c r="H1313" s="1">
        <v>45871</v>
      </c>
      <c r="I1313">
        <v>15</v>
      </c>
      <c r="J1313">
        <v>176.86</v>
      </c>
      <c r="K1313">
        <v>2652.9</v>
      </c>
      <c r="L1313">
        <v>0.1</v>
      </c>
      <c r="M1313">
        <v>0.02</v>
      </c>
    </row>
    <row r="1314" spans="1:13">
      <c r="A1314" t="s">
        <v>1883</v>
      </c>
      <c r="B1314" t="s">
        <v>42</v>
      </c>
      <c r="C1314" t="s">
        <v>43</v>
      </c>
      <c r="D1314" t="s">
        <v>742</v>
      </c>
      <c r="E1314" t="s">
        <v>743</v>
      </c>
      <c r="F1314" t="s">
        <v>59</v>
      </c>
      <c r="G1314" t="s">
        <v>60</v>
      </c>
      <c r="H1314" s="1">
        <v>45881</v>
      </c>
      <c r="I1314">
        <v>22</v>
      </c>
      <c r="J1314">
        <v>71.86</v>
      </c>
      <c r="K1314">
        <v>1580.92</v>
      </c>
      <c r="L1314">
        <v>0.05</v>
      </c>
      <c r="M1314">
        <v>0.02</v>
      </c>
    </row>
    <row r="1315" spans="1:13">
      <c r="A1315" t="s">
        <v>1884</v>
      </c>
      <c r="B1315" t="s">
        <v>21</v>
      </c>
      <c r="C1315" t="s">
        <v>22</v>
      </c>
      <c r="D1315" t="s">
        <v>626</v>
      </c>
      <c r="E1315" t="s">
        <v>627</v>
      </c>
      <c r="F1315" t="s">
        <v>107</v>
      </c>
      <c r="G1315" t="s">
        <v>108</v>
      </c>
      <c r="H1315" s="1">
        <v>45873</v>
      </c>
      <c r="I1315">
        <v>3</v>
      </c>
      <c r="J1315">
        <v>179.53</v>
      </c>
      <c r="K1315">
        <v>538.59</v>
      </c>
      <c r="L1315">
        <v>0.1</v>
      </c>
      <c r="M1315">
        <v>0.02</v>
      </c>
    </row>
    <row r="1316" spans="1:13">
      <c r="A1316" t="s">
        <v>1885</v>
      </c>
      <c r="B1316" t="s">
        <v>110</v>
      </c>
      <c r="C1316" t="s">
        <v>111</v>
      </c>
      <c r="D1316" t="s">
        <v>299</v>
      </c>
      <c r="E1316" t="s">
        <v>300</v>
      </c>
      <c r="F1316" t="s">
        <v>18</v>
      </c>
      <c r="G1316" t="s">
        <v>19</v>
      </c>
      <c r="H1316" s="1">
        <v>45899</v>
      </c>
      <c r="I1316">
        <v>20</v>
      </c>
      <c r="J1316">
        <v>52.65</v>
      </c>
      <c r="K1316">
        <v>1053</v>
      </c>
      <c r="L1316">
        <v>0.05</v>
      </c>
      <c r="M1316">
        <v>0.02</v>
      </c>
    </row>
    <row r="1317" spans="1:13">
      <c r="A1317" t="s">
        <v>1886</v>
      </c>
      <c r="B1317" t="s">
        <v>21</v>
      </c>
      <c r="C1317" t="s">
        <v>22</v>
      </c>
      <c r="D1317" t="s">
        <v>538</v>
      </c>
      <c r="E1317" t="s">
        <v>539</v>
      </c>
      <c r="F1317" t="s">
        <v>90</v>
      </c>
      <c r="G1317" t="s">
        <v>91</v>
      </c>
      <c r="H1317" s="1">
        <v>45880</v>
      </c>
      <c r="I1317">
        <v>1</v>
      </c>
      <c r="J1317">
        <v>50.51</v>
      </c>
      <c r="K1317">
        <v>50.51</v>
      </c>
      <c r="L1317">
        <v>0</v>
      </c>
      <c r="M1317">
        <v>0.02</v>
      </c>
    </row>
    <row r="1318" spans="1:13">
      <c r="A1318" t="s">
        <v>1887</v>
      </c>
      <c r="B1318" t="s">
        <v>62</v>
      </c>
      <c r="C1318" t="s">
        <v>63</v>
      </c>
      <c r="D1318" t="s">
        <v>23</v>
      </c>
      <c r="E1318" t="s">
        <v>24</v>
      </c>
      <c r="F1318" t="s">
        <v>71</v>
      </c>
      <c r="G1318" t="s">
        <v>72</v>
      </c>
      <c r="H1318" s="1">
        <v>45885</v>
      </c>
      <c r="I1318">
        <v>15</v>
      </c>
      <c r="J1318">
        <v>123.65</v>
      </c>
      <c r="K1318">
        <v>1854.75</v>
      </c>
      <c r="L1318">
        <v>0.05</v>
      </c>
      <c r="M1318">
        <v>0.02</v>
      </c>
    </row>
    <row r="1319" spans="1:13">
      <c r="A1319" t="s">
        <v>1888</v>
      </c>
      <c r="B1319" t="s">
        <v>122</v>
      </c>
      <c r="C1319" t="s">
        <v>123</v>
      </c>
      <c r="D1319" t="s">
        <v>1103</v>
      </c>
      <c r="E1319" t="s">
        <v>1104</v>
      </c>
      <c r="F1319" t="s">
        <v>59</v>
      </c>
      <c r="G1319" t="s">
        <v>60</v>
      </c>
      <c r="H1319" s="1">
        <v>45876</v>
      </c>
      <c r="I1319">
        <v>18</v>
      </c>
      <c r="J1319">
        <v>71.86</v>
      </c>
      <c r="K1319">
        <v>1293.48</v>
      </c>
      <c r="L1319">
        <v>0.05</v>
      </c>
      <c r="M1319">
        <v>0.02</v>
      </c>
    </row>
    <row r="1320" spans="1:13">
      <c r="A1320" t="s">
        <v>1889</v>
      </c>
      <c r="B1320" t="s">
        <v>254</v>
      </c>
      <c r="C1320" t="s">
        <v>255</v>
      </c>
      <c r="D1320" t="s">
        <v>545</v>
      </c>
      <c r="E1320" t="s">
        <v>546</v>
      </c>
      <c r="F1320" t="s">
        <v>114</v>
      </c>
      <c r="G1320" t="s">
        <v>115</v>
      </c>
      <c r="H1320" s="1">
        <v>45887</v>
      </c>
      <c r="I1320">
        <v>9</v>
      </c>
      <c r="J1320">
        <v>91.13</v>
      </c>
      <c r="K1320">
        <v>820.17</v>
      </c>
      <c r="L1320">
        <v>0.1</v>
      </c>
      <c r="M1320">
        <v>0.02</v>
      </c>
    </row>
    <row r="1321" spans="1:13">
      <c r="A1321" t="s">
        <v>1890</v>
      </c>
      <c r="B1321" t="s">
        <v>55</v>
      </c>
      <c r="C1321" t="s">
        <v>56</v>
      </c>
      <c r="D1321" t="s">
        <v>132</v>
      </c>
      <c r="E1321" t="s">
        <v>133</v>
      </c>
      <c r="F1321" t="s">
        <v>107</v>
      </c>
      <c r="G1321" t="s">
        <v>108</v>
      </c>
      <c r="H1321" s="1">
        <v>45892</v>
      </c>
      <c r="I1321">
        <v>5</v>
      </c>
      <c r="J1321">
        <v>179.53</v>
      </c>
      <c r="K1321">
        <v>897.65</v>
      </c>
      <c r="L1321">
        <v>0.1</v>
      </c>
      <c r="M1321">
        <v>0.02</v>
      </c>
    </row>
    <row r="1322" spans="1:13">
      <c r="A1322" t="s">
        <v>1891</v>
      </c>
      <c r="B1322" t="s">
        <v>62</v>
      </c>
      <c r="C1322" t="s">
        <v>63</v>
      </c>
      <c r="D1322" t="s">
        <v>169</v>
      </c>
      <c r="E1322" t="s">
        <v>170</v>
      </c>
      <c r="F1322" t="s">
        <v>139</v>
      </c>
      <c r="G1322" t="s">
        <v>140</v>
      </c>
      <c r="H1322" s="1">
        <v>45898</v>
      </c>
      <c r="I1322">
        <v>19</v>
      </c>
      <c r="J1322">
        <v>113.94</v>
      </c>
      <c r="K1322">
        <v>2164.86</v>
      </c>
      <c r="L1322">
        <v>0.05</v>
      </c>
      <c r="M1322">
        <v>0.02</v>
      </c>
    </row>
    <row r="1323" spans="1:13">
      <c r="A1323" t="s">
        <v>1892</v>
      </c>
      <c r="B1323" t="s">
        <v>208</v>
      </c>
      <c r="C1323" t="s">
        <v>209</v>
      </c>
      <c r="D1323" t="s">
        <v>1325</v>
      </c>
      <c r="E1323" t="s">
        <v>1326</v>
      </c>
      <c r="F1323" t="s">
        <v>196</v>
      </c>
      <c r="G1323" t="s">
        <v>197</v>
      </c>
      <c r="H1323" s="1">
        <v>45871</v>
      </c>
      <c r="I1323">
        <v>6</v>
      </c>
      <c r="J1323">
        <v>77.5</v>
      </c>
      <c r="K1323">
        <v>465</v>
      </c>
      <c r="L1323">
        <v>0.05</v>
      </c>
      <c r="M1323">
        <v>0.02</v>
      </c>
    </row>
    <row r="1324" spans="1:13">
      <c r="A1324" t="s">
        <v>1893</v>
      </c>
      <c r="B1324" t="s">
        <v>187</v>
      </c>
      <c r="C1324" t="s">
        <v>188</v>
      </c>
      <c r="D1324" t="s">
        <v>791</v>
      </c>
      <c r="E1324" t="s">
        <v>792</v>
      </c>
      <c r="F1324" t="s">
        <v>174</v>
      </c>
      <c r="G1324" t="s">
        <v>175</v>
      </c>
      <c r="H1324" s="1">
        <v>45878</v>
      </c>
      <c r="I1324">
        <v>20</v>
      </c>
      <c r="J1324">
        <v>183.4</v>
      </c>
      <c r="K1324">
        <v>3668</v>
      </c>
      <c r="L1324">
        <v>0.1</v>
      </c>
      <c r="M1324">
        <v>0.02</v>
      </c>
    </row>
    <row r="1325" spans="1:13">
      <c r="A1325" t="s">
        <v>1894</v>
      </c>
      <c r="B1325" t="s">
        <v>14</v>
      </c>
      <c r="C1325" t="s">
        <v>15</v>
      </c>
      <c r="D1325" t="s">
        <v>227</v>
      </c>
      <c r="E1325" t="s">
        <v>228</v>
      </c>
      <c r="F1325" t="s">
        <v>191</v>
      </c>
      <c r="G1325" t="s">
        <v>192</v>
      </c>
      <c r="H1325" s="1">
        <v>45872</v>
      </c>
      <c r="I1325">
        <v>1</v>
      </c>
      <c r="J1325">
        <v>144.35</v>
      </c>
      <c r="K1325">
        <v>144.35</v>
      </c>
      <c r="L1325">
        <v>0.1</v>
      </c>
      <c r="M1325">
        <v>0.02</v>
      </c>
    </row>
    <row r="1326" spans="1:13">
      <c r="A1326" t="s">
        <v>1895</v>
      </c>
      <c r="B1326" t="s">
        <v>74</v>
      </c>
      <c r="C1326" t="s">
        <v>75</v>
      </c>
      <c r="D1326" t="s">
        <v>137</v>
      </c>
      <c r="E1326" t="s">
        <v>138</v>
      </c>
      <c r="F1326" t="s">
        <v>18</v>
      </c>
      <c r="G1326" t="s">
        <v>19</v>
      </c>
      <c r="H1326" s="1">
        <v>45881</v>
      </c>
      <c r="I1326">
        <v>22</v>
      </c>
      <c r="J1326">
        <v>52.65</v>
      </c>
      <c r="K1326">
        <v>1158.3</v>
      </c>
      <c r="L1326">
        <v>0.05</v>
      </c>
      <c r="M1326">
        <v>0.02</v>
      </c>
    </row>
    <row r="1327" spans="1:13">
      <c r="A1327" t="s">
        <v>1896</v>
      </c>
      <c r="B1327" t="s">
        <v>47</v>
      </c>
      <c r="C1327" t="s">
        <v>48</v>
      </c>
      <c r="D1327" t="s">
        <v>485</v>
      </c>
      <c r="E1327" t="s">
        <v>486</v>
      </c>
      <c r="F1327" t="s">
        <v>139</v>
      </c>
      <c r="G1327" t="s">
        <v>140</v>
      </c>
      <c r="H1327" s="1">
        <v>45882</v>
      </c>
      <c r="I1327">
        <v>21</v>
      </c>
      <c r="J1327">
        <v>113.94</v>
      </c>
      <c r="K1327">
        <v>2392.7399999999998</v>
      </c>
      <c r="L1327">
        <v>0.05</v>
      </c>
      <c r="M1327">
        <v>0.02</v>
      </c>
    </row>
    <row r="1328" spans="1:13">
      <c r="A1328" t="s">
        <v>1897</v>
      </c>
      <c r="B1328" t="s">
        <v>117</v>
      </c>
      <c r="C1328" t="s">
        <v>118</v>
      </c>
      <c r="D1328" t="s">
        <v>150</v>
      </c>
      <c r="E1328" t="s">
        <v>151</v>
      </c>
      <c r="F1328" t="s">
        <v>396</v>
      </c>
      <c r="G1328" t="s">
        <v>397</v>
      </c>
      <c r="H1328" s="1">
        <v>45873</v>
      </c>
      <c r="I1328">
        <v>23</v>
      </c>
      <c r="J1328">
        <v>194.87</v>
      </c>
      <c r="K1328">
        <v>4482.01</v>
      </c>
      <c r="L1328">
        <v>0.1</v>
      </c>
      <c r="M1328">
        <v>0.02</v>
      </c>
    </row>
    <row r="1329" spans="1:13">
      <c r="A1329" t="s">
        <v>1898</v>
      </c>
      <c r="B1329" t="s">
        <v>67</v>
      </c>
      <c r="C1329" t="s">
        <v>68</v>
      </c>
      <c r="D1329" t="s">
        <v>1071</v>
      </c>
      <c r="E1329" t="s">
        <v>1072</v>
      </c>
      <c r="F1329" t="s">
        <v>396</v>
      </c>
      <c r="G1329" t="s">
        <v>397</v>
      </c>
      <c r="H1329" s="1">
        <v>45887</v>
      </c>
      <c r="I1329">
        <v>20</v>
      </c>
      <c r="J1329">
        <v>194.87</v>
      </c>
      <c r="K1329">
        <v>3897.4</v>
      </c>
      <c r="L1329">
        <v>0.1</v>
      </c>
      <c r="M1329">
        <v>0.02</v>
      </c>
    </row>
    <row r="1330" spans="1:13">
      <c r="A1330" t="s">
        <v>1899</v>
      </c>
      <c r="B1330" t="s">
        <v>423</v>
      </c>
      <c r="C1330" t="s">
        <v>424</v>
      </c>
      <c r="D1330" t="s">
        <v>776</v>
      </c>
      <c r="E1330" t="s">
        <v>777</v>
      </c>
      <c r="F1330" t="s">
        <v>129</v>
      </c>
      <c r="G1330" t="s">
        <v>130</v>
      </c>
      <c r="H1330" s="1">
        <v>45887</v>
      </c>
      <c r="I1330">
        <v>15</v>
      </c>
      <c r="J1330">
        <v>92.19</v>
      </c>
      <c r="K1330">
        <v>1382.85</v>
      </c>
      <c r="L1330">
        <v>0.05</v>
      </c>
      <c r="M1330">
        <v>0.02</v>
      </c>
    </row>
    <row r="1331" spans="1:13">
      <c r="A1331" t="s">
        <v>1900</v>
      </c>
      <c r="B1331" t="s">
        <v>42</v>
      </c>
      <c r="C1331" t="s">
        <v>43</v>
      </c>
      <c r="D1331" t="s">
        <v>579</v>
      </c>
      <c r="E1331" t="s">
        <v>580</v>
      </c>
      <c r="F1331" t="s">
        <v>139</v>
      </c>
      <c r="G1331" t="s">
        <v>140</v>
      </c>
      <c r="H1331" s="1">
        <v>45899</v>
      </c>
      <c r="I1331">
        <v>8</v>
      </c>
      <c r="J1331">
        <v>113.94</v>
      </c>
      <c r="K1331">
        <v>911.52</v>
      </c>
      <c r="L1331">
        <v>0.05</v>
      </c>
      <c r="M1331">
        <v>0.02</v>
      </c>
    </row>
    <row r="1332" spans="1:13">
      <c r="A1332" t="s">
        <v>1901</v>
      </c>
      <c r="B1332" t="s">
        <v>414</v>
      </c>
      <c r="C1332" t="s">
        <v>415</v>
      </c>
      <c r="D1332" t="s">
        <v>807</v>
      </c>
      <c r="E1332" t="s">
        <v>808</v>
      </c>
      <c r="F1332" t="s">
        <v>85</v>
      </c>
      <c r="G1332" t="s">
        <v>86</v>
      </c>
      <c r="H1332" s="1">
        <v>45893</v>
      </c>
      <c r="I1332">
        <v>13</v>
      </c>
      <c r="J1332">
        <v>72.040000000000006</v>
      </c>
      <c r="K1332">
        <v>936.52</v>
      </c>
      <c r="L1332">
        <v>0.05</v>
      </c>
      <c r="M1332">
        <v>0.02</v>
      </c>
    </row>
    <row r="1333" spans="1:13">
      <c r="A1333" t="s">
        <v>1902</v>
      </c>
      <c r="B1333" t="s">
        <v>182</v>
      </c>
      <c r="C1333" t="s">
        <v>183</v>
      </c>
      <c r="D1333" t="s">
        <v>566</v>
      </c>
      <c r="E1333" t="s">
        <v>567</v>
      </c>
      <c r="F1333" t="s">
        <v>85</v>
      </c>
      <c r="G1333" t="s">
        <v>86</v>
      </c>
      <c r="H1333" s="1">
        <v>45881</v>
      </c>
      <c r="I1333">
        <v>12</v>
      </c>
      <c r="J1333">
        <v>72.040000000000006</v>
      </c>
      <c r="K1333">
        <v>864.48</v>
      </c>
      <c r="L1333">
        <v>0.05</v>
      </c>
      <c r="M1333">
        <v>0.02</v>
      </c>
    </row>
    <row r="1334" spans="1:13">
      <c r="A1334" t="s">
        <v>1903</v>
      </c>
      <c r="B1334" t="s">
        <v>159</v>
      </c>
      <c r="C1334" t="s">
        <v>160</v>
      </c>
      <c r="D1334" t="s">
        <v>532</v>
      </c>
      <c r="E1334" t="s">
        <v>533</v>
      </c>
      <c r="F1334" t="s">
        <v>59</v>
      </c>
      <c r="G1334" t="s">
        <v>60</v>
      </c>
      <c r="H1334" s="1">
        <v>45878</v>
      </c>
      <c r="I1334">
        <v>17</v>
      </c>
      <c r="J1334">
        <v>71.86</v>
      </c>
      <c r="K1334">
        <v>1221.6199999999999</v>
      </c>
      <c r="L1334">
        <v>0.05</v>
      </c>
      <c r="M1334">
        <v>0.02</v>
      </c>
    </row>
    <row r="1335" spans="1:13">
      <c r="A1335" t="s">
        <v>1904</v>
      </c>
      <c r="B1335" t="s">
        <v>246</v>
      </c>
      <c r="C1335" t="s">
        <v>247</v>
      </c>
      <c r="D1335" t="s">
        <v>1183</v>
      </c>
      <c r="E1335" t="s">
        <v>1184</v>
      </c>
      <c r="F1335" t="s">
        <v>166</v>
      </c>
      <c r="G1335" t="s">
        <v>167</v>
      </c>
      <c r="H1335" s="1">
        <v>45898</v>
      </c>
      <c r="I1335">
        <v>13</v>
      </c>
      <c r="J1335">
        <v>176.86</v>
      </c>
      <c r="K1335">
        <v>2299.1799999999998</v>
      </c>
      <c r="L1335">
        <v>0.1</v>
      </c>
      <c r="M1335">
        <v>0.02</v>
      </c>
    </row>
    <row r="1336" spans="1:13">
      <c r="A1336" t="s">
        <v>1905</v>
      </c>
      <c r="B1336" t="s">
        <v>35</v>
      </c>
      <c r="C1336" t="s">
        <v>36</v>
      </c>
      <c r="D1336" t="s">
        <v>814</v>
      </c>
      <c r="E1336" t="s">
        <v>815</v>
      </c>
      <c r="F1336" t="s">
        <v>32</v>
      </c>
      <c r="G1336" t="s">
        <v>33</v>
      </c>
      <c r="H1336" s="1">
        <v>45877</v>
      </c>
      <c r="I1336">
        <v>9</v>
      </c>
      <c r="J1336">
        <v>88.32</v>
      </c>
      <c r="K1336">
        <v>794.88</v>
      </c>
      <c r="L1336">
        <v>0</v>
      </c>
      <c r="M1336">
        <v>0.02</v>
      </c>
    </row>
    <row r="1337" spans="1:13">
      <c r="A1337" t="s">
        <v>1906</v>
      </c>
      <c r="B1337" t="s">
        <v>21</v>
      </c>
      <c r="C1337" t="s">
        <v>22</v>
      </c>
      <c r="D1337" t="s">
        <v>308</v>
      </c>
      <c r="E1337" t="s">
        <v>309</v>
      </c>
      <c r="F1337" t="s">
        <v>39</v>
      </c>
      <c r="G1337" t="s">
        <v>40</v>
      </c>
      <c r="H1337" s="1">
        <v>45874</v>
      </c>
      <c r="I1337">
        <v>22</v>
      </c>
      <c r="J1337">
        <v>87.21</v>
      </c>
      <c r="K1337">
        <v>1918.62</v>
      </c>
      <c r="L1337">
        <v>0</v>
      </c>
      <c r="M1337">
        <v>0.02</v>
      </c>
    </row>
    <row r="1338" spans="1:13">
      <c r="A1338" t="s">
        <v>1907</v>
      </c>
      <c r="B1338" t="s">
        <v>423</v>
      </c>
      <c r="C1338" t="s">
        <v>424</v>
      </c>
      <c r="D1338" t="s">
        <v>591</v>
      </c>
      <c r="E1338" t="s">
        <v>592</v>
      </c>
      <c r="F1338" t="s">
        <v>240</v>
      </c>
      <c r="G1338" t="s">
        <v>241</v>
      </c>
      <c r="H1338" s="1">
        <v>45889</v>
      </c>
      <c r="I1338">
        <v>22</v>
      </c>
      <c r="J1338">
        <v>130.94</v>
      </c>
      <c r="K1338">
        <v>2880.68</v>
      </c>
      <c r="L1338">
        <v>0.05</v>
      </c>
      <c r="M1338">
        <v>0.02</v>
      </c>
    </row>
    <row r="1339" spans="1:13">
      <c r="A1339" t="s">
        <v>1908</v>
      </c>
      <c r="B1339" t="s">
        <v>47</v>
      </c>
      <c r="C1339" t="s">
        <v>48</v>
      </c>
      <c r="D1339" t="s">
        <v>57</v>
      </c>
      <c r="E1339" t="s">
        <v>58</v>
      </c>
      <c r="F1339" t="s">
        <v>179</v>
      </c>
      <c r="G1339" t="s">
        <v>180</v>
      </c>
      <c r="H1339" s="1">
        <v>45877</v>
      </c>
      <c r="I1339">
        <v>14</v>
      </c>
      <c r="J1339">
        <v>125.42</v>
      </c>
      <c r="K1339">
        <v>1755.88</v>
      </c>
      <c r="L1339">
        <v>0.1</v>
      </c>
      <c r="M1339">
        <v>0.02</v>
      </c>
    </row>
    <row r="1340" spans="1:13">
      <c r="A1340" t="s">
        <v>1909</v>
      </c>
      <c r="B1340" t="s">
        <v>135</v>
      </c>
      <c r="C1340" t="s">
        <v>136</v>
      </c>
      <c r="D1340" t="s">
        <v>411</v>
      </c>
      <c r="E1340" t="s">
        <v>412</v>
      </c>
      <c r="F1340" t="s">
        <v>215</v>
      </c>
      <c r="G1340" t="s">
        <v>216</v>
      </c>
      <c r="H1340" s="1">
        <v>45899</v>
      </c>
      <c r="I1340">
        <v>10</v>
      </c>
      <c r="J1340">
        <v>176.7</v>
      </c>
      <c r="K1340">
        <v>1767</v>
      </c>
      <c r="L1340">
        <v>0.1</v>
      </c>
      <c r="M1340">
        <v>0.02</v>
      </c>
    </row>
    <row r="1341" spans="1:13">
      <c r="A1341" t="s">
        <v>1910</v>
      </c>
      <c r="B1341" t="s">
        <v>28</v>
      </c>
      <c r="C1341" t="s">
        <v>29</v>
      </c>
      <c r="D1341" t="s">
        <v>1103</v>
      </c>
      <c r="E1341" t="s">
        <v>1104</v>
      </c>
      <c r="F1341" t="s">
        <v>25</v>
      </c>
      <c r="G1341" t="s">
        <v>26</v>
      </c>
      <c r="H1341" s="1">
        <v>45876</v>
      </c>
      <c r="I1341">
        <v>5</v>
      </c>
      <c r="J1341">
        <v>120.83</v>
      </c>
      <c r="K1341">
        <v>604.15</v>
      </c>
      <c r="L1341">
        <v>0.1</v>
      </c>
      <c r="M1341">
        <v>0.02</v>
      </c>
    </row>
    <row r="1342" spans="1:13">
      <c r="A1342" t="s">
        <v>1911</v>
      </c>
      <c r="B1342" t="s">
        <v>159</v>
      </c>
      <c r="C1342" t="s">
        <v>160</v>
      </c>
      <c r="D1342" t="s">
        <v>757</v>
      </c>
      <c r="E1342" t="s">
        <v>758</v>
      </c>
      <c r="F1342" t="s">
        <v>100</v>
      </c>
      <c r="G1342" t="s">
        <v>101</v>
      </c>
      <c r="H1342" s="1">
        <v>45895</v>
      </c>
      <c r="I1342">
        <v>22</v>
      </c>
      <c r="J1342">
        <v>181.7</v>
      </c>
      <c r="K1342">
        <v>3997.4</v>
      </c>
      <c r="L1342">
        <v>0.1</v>
      </c>
      <c r="M1342">
        <v>0.02</v>
      </c>
    </row>
    <row r="1343" spans="1:13">
      <c r="A1343" t="s">
        <v>1912</v>
      </c>
      <c r="B1343" t="s">
        <v>254</v>
      </c>
      <c r="C1343" t="s">
        <v>255</v>
      </c>
      <c r="D1343" t="s">
        <v>757</v>
      </c>
      <c r="E1343" t="s">
        <v>758</v>
      </c>
      <c r="F1343" t="s">
        <v>293</v>
      </c>
      <c r="G1343" t="s">
        <v>294</v>
      </c>
      <c r="H1343" s="1">
        <v>45898</v>
      </c>
      <c r="I1343">
        <v>23</v>
      </c>
      <c r="J1343">
        <v>114.99</v>
      </c>
      <c r="K1343">
        <v>2644.77</v>
      </c>
      <c r="L1343">
        <v>0.05</v>
      </c>
      <c r="M1343">
        <v>0.02</v>
      </c>
    </row>
    <row r="1344" spans="1:13">
      <c r="A1344" t="s">
        <v>1913</v>
      </c>
      <c r="B1344" t="s">
        <v>414</v>
      </c>
      <c r="C1344" t="s">
        <v>415</v>
      </c>
      <c r="D1344" t="s">
        <v>834</v>
      </c>
      <c r="E1344" t="s">
        <v>835</v>
      </c>
      <c r="F1344" t="s">
        <v>215</v>
      </c>
      <c r="G1344" t="s">
        <v>216</v>
      </c>
      <c r="H1344" s="1">
        <v>45874</v>
      </c>
      <c r="I1344">
        <v>25</v>
      </c>
      <c r="J1344">
        <v>176.7</v>
      </c>
      <c r="K1344">
        <v>4417.5</v>
      </c>
      <c r="L1344">
        <v>0.1</v>
      </c>
      <c r="M1344">
        <v>0.02</v>
      </c>
    </row>
    <row r="1345" spans="1:13">
      <c r="A1345" t="s">
        <v>1914</v>
      </c>
      <c r="B1345" t="s">
        <v>159</v>
      </c>
      <c r="C1345" t="s">
        <v>160</v>
      </c>
      <c r="D1345" t="s">
        <v>675</v>
      </c>
      <c r="E1345" t="s">
        <v>676</v>
      </c>
      <c r="F1345" t="s">
        <v>326</v>
      </c>
      <c r="G1345" t="s">
        <v>327</v>
      </c>
      <c r="H1345" s="1">
        <v>45872</v>
      </c>
      <c r="I1345">
        <v>11</v>
      </c>
      <c r="J1345">
        <v>63.32</v>
      </c>
      <c r="K1345">
        <v>696.52</v>
      </c>
      <c r="L1345">
        <v>0</v>
      </c>
      <c r="M1345">
        <v>0.02</v>
      </c>
    </row>
    <row r="1346" spans="1:13">
      <c r="A1346" t="s">
        <v>1915</v>
      </c>
      <c r="B1346" t="s">
        <v>259</v>
      </c>
      <c r="C1346" t="s">
        <v>260</v>
      </c>
      <c r="D1346" t="s">
        <v>1916</v>
      </c>
      <c r="E1346" t="s">
        <v>1917</v>
      </c>
      <c r="F1346" t="s">
        <v>32</v>
      </c>
      <c r="G1346" t="s">
        <v>33</v>
      </c>
      <c r="H1346" s="1">
        <v>45875</v>
      </c>
      <c r="I1346">
        <v>4</v>
      </c>
      <c r="J1346">
        <v>88.32</v>
      </c>
      <c r="K1346">
        <v>353.28</v>
      </c>
      <c r="L1346">
        <v>0</v>
      </c>
      <c r="M1346">
        <v>0.02</v>
      </c>
    </row>
    <row r="1347" spans="1:13">
      <c r="A1347" t="s">
        <v>1918</v>
      </c>
      <c r="B1347" t="s">
        <v>145</v>
      </c>
      <c r="C1347" t="s">
        <v>146</v>
      </c>
      <c r="D1347" t="s">
        <v>369</v>
      </c>
      <c r="E1347" t="s">
        <v>370</v>
      </c>
      <c r="F1347" t="s">
        <v>302</v>
      </c>
      <c r="G1347" t="s">
        <v>303</v>
      </c>
      <c r="H1347" s="1">
        <v>45870</v>
      </c>
      <c r="I1347">
        <v>24</v>
      </c>
      <c r="J1347">
        <v>39.090000000000003</v>
      </c>
      <c r="K1347">
        <v>938.16</v>
      </c>
      <c r="L1347">
        <v>0</v>
      </c>
      <c r="M1347">
        <v>0.02</v>
      </c>
    </row>
    <row r="1348" spans="1:13">
      <c r="A1348" t="s">
        <v>1919</v>
      </c>
      <c r="B1348" t="s">
        <v>93</v>
      </c>
      <c r="C1348" t="s">
        <v>94</v>
      </c>
      <c r="D1348" t="s">
        <v>30</v>
      </c>
      <c r="E1348" t="s">
        <v>31</v>
      </c>
      <c r="F1348" t="s">
        <v>39</v>
      </c>
      <c r="G1348" t="s">
        <v>40</v>
      </c>
      <c r="H1348" s="1">
        <v>45900</v>
      </c>
      <c r="I1348">
        <v>14</v>
      </c>
      <c r="J1348">
        <v>87.21</v>
      </c>
      <c r="K1348">
        <v>1220.94</v>
      </c>
      <c r="L1348">
        <v>0</v>
      </c>
      <c r="M1348">
        <v>0.02</v>
      </c>
    </row>
    <row r="1349" spans="1:13">
      <c r="A1349" t="s">
        <v>1920</v>
      </c>
      <c r="B1349" t="s">
        <v>81</v>
      </c>
      <c r="C1349" t="s">
        <v>82</v>
      </c>
      <c r="D1349" t="s">
        <v>532</v>
      </c>
      <c r="E1349" t="s">
        <v>533</v>
      </c>
      <c r="F1349" t="s">
        <v>25</v>
      </c>
      <c r="G1349" t="s">
        <v>26</v>
      </c>
      <c r="H1349" s="1">
        <v>45899</v>
      </c>
      <c r="I1349">
        <v>21</v>
      </c>
      <c r="J1349">
        <v>120.83</v>
      </c>
      <c r="K1349">
        <v>2537.4299999999998</v>
      </c>
      <c r="L1349">
        <v>0.1</v>
      </c>
      <c r="M1349">
        <v>0.02</v>
      </c>
    </row>
    <row r="1350" spans="1:13">
      <c r="A1350" t="s">
        <v>1921</v>
      </c>
      <c r="B1350" t="s">
        <v>110</v>
      </c>
      <c r="C1350" t="s">
        <v>111</v>
      </c>
      <c r="D1350" t="s">
        <v>251</v>
      </c>
      <c r="E1350" t="s">
        <v>252</v>
      </c>
      <c r="F1350" t="s">
        <v>78</v>
      </c>
      <c r="G1350" t="s">
        <v>79</v>
      </c>
      <c r="H1350" s="1">
        <v>45873</v>
      </c>
      <c r="I1350">
        <v>7</v>
      </c>
      <c r="J1350">
        <v>139.22</v>
      </c>
      <c r="K1350">
        <v>974.54</v>
      </c>
      <c r="L1350">
        <v>0.05</v>
      </c>
      <c r="M1350">
        <v>0.02</v>
      </c>
    </row>
    <row r="1351" spans="1:13">
      <c r="A1351" t="s">
        <v>1922</v>
      </c>
      <c r="B1351" t="s">
        <v>21</v>
      </c>
      <c r="C1351" t="s">
        <v>22</v>
      </c>
      <c r="D1351" t="s">
        <v>776</v>
      </c>
      <c r="E1351" t="s">
        <v>777</v>
      </c>
      <c r="F1351" t="s">
        <v>139</v>
      </c>
      <c r="G1351" t="s">
        <v>140</v>
      </c>
      <c r="H1351" s="1">
        <v>45889</v>
      </c>
      <c r="I1351">
        <v>20</v>
      </c>
      <c r="J1351">
        <v>113.94</v>
      </c>
      <c r="K1351">
        <v>2278.8000000000002</v>
      </c>
      <c r="L1351">
        <v>0.05</v>
      </c>
      <c r="M1351">
        <v>0.02</v>
      </c>
    </row>
    <row r="1352" spans="1:13">
      <c r="A1352" t="s">
        <v>1923</v>
      </c>
      <c r="B1352" t="s">
        <v>230</v>
      </c>
      <c r="C1352" t="s">
        <v>231</v>
      </c>
      <c r="D1352" t="s">
        <v>907</v>
      </c>
      <c r="E1352" t="s">
        <v>908</v>
      </c>
      <c r="F1352" t="s">
        <v>100</v>
      </c>
      <c r="G1352" t="s">
        <v>101</v>
      </c>
      <c r="H1352" s="1">
        <v>45889</v>
      </c>
      <c r="I1352">
        <v>8</v>
      </c>
      <c r="J1352">
        <v>181.7</v>
      </c>
      <c r="K1352">
        <v>1453.6</v>
      </c>
      <c r="L1352">
        <v>0.1</v>
      </c>
      <c r="M1352">
        <v>0.02</v>
      </c>
    </row>
    <row r="1353" spans="1:13">
      <c r="A1353" t="s">
        <v>1924</v>
      </c>
      <c r="B1353" t="s">
        <v>117</v>
      </c>
      <c r="C1353" t="s">
        <v>118</v>
      </c>
      <c r="D1353" t="s">
        <v>340</v>
      </c>
      <c r="E1353" t="s">
        <v>341</v>
      </c>
      <c r="F1353" t="s">
        <v>179</v>
      </c>
      <c r="G1353" t="s">
        <v>180</v>
      </c>
      <c r="H1353" s="1">
        <v>45872</v>
      </c>
      <c r="I1353">
        <v>12</v>
      </c>
      <c r="J1353">
        <v>125.42</v>
      </c>
      <c r="K1353">
        <v>1505.04</v>
      </c>
      <c r="L1353">
        <v>0.1</v>
      </c>
      <c r="M1353">
        <v>0.02</v>
      </c>
    </row>
    <row r="1354" spans="1:13">
      <c r="A1354" t="s">
        <v>1925</v>
      </c>
      <c r="B1354" t="s">
        <v>62</v>
      </c>
      <c r="C1354" t="s">
        <v>63</v>
      </c>
      <c r="D1354" t="s">
        <v>739</v>
      </c>
      <c r="E1354" t="s">
        <v>740</v>
      </c>
      <c r="F1354" t="s">
        <v>25</v>
      </c>
      <c r="G1354" t="s">
        <v>26</v>
      </c>
      <c r="H1354" s="1">
        <v>45897</v>
      </c>
      <c r="I1354">
        <v>17</v>
      </c>
      <c r="J1354">
        <v>120.83</v>
      </c>
      <c r="K1354">
        <v>2054.11</v>
      </c>
      <c r="L1354">
        <v>0.1</v>
      </c>
      <c r="M1354">
        <v>0.02</v>
      </c>
    </row>
    <row r="1355" spans="1:13">
      <c r="A1355" t="s">
        <v>1926</v>
      </c>
      <c r="B1355" t="s">
        <v>28</v>
      </c>
      <c r="C1355" t="s">
        <v>29</v>
      </c>
      <c r="D1355" t="s">
        <v>927</v>
      </c>
      <c r="E1355" t="s">
        <v>928</v>
      </c>
      <c r="F1355" t="s">
        <v>179</v>
      </c>
      <c r="G1355" t="s">
        <v>180</v>
      </c>
      <c r="H1355" s="1">
        <v>45875</v>
      </c>
      <c r="I1355">
        <v>12</v>
      </c>
      <c r="J1355">
        <v>125.42</v>
      </c>
      <c r="K1355">
        <v>1505.04</v>
      </c>
      <c r="L1355">
        <v>0.1</v>
      </c>
      <c r="M1355">
        <v>0.02</v>
      </c>
    </row>
    <row r="1356" spans="1:13">
      <c r="A1356" t="s">
        <v>1927</v>
      </c>
      <c r="B1356" t="s">
        <v>47</v>
      </c>
      <c r="C1356" t="s">
        <v>48</v>
      </c>
      <c r="D1356" t="s">
        <v>124</v>
      </c>
      <c r="E1356" t="s">
        <v>125</v>
      </c>
      <c r="F1356" t="s">
        <v>396</v>
      </c>
      <c r="G1356" t="s">
        <v>397</v>
      </c>
      <c r="H1356" s="1">
        <v>45875</v>
      </c>
      <c r="I1356">
        <v>5</v>
      </c>
      <c r="J1356">
        <v>194.87</v>
      </c>
      <c r="K1356">
        <v>974.35</v>
      </c>
      <c r="L1356">
        <v>0.1</v>
      </c>
      <c r="M1356">
        <v>0.02</v>
      </c>
    </row>
    <row r="1357" spans="1:13">
      <c r="A1357" t="s">
        <v>1928</v>
      </c>
      <c r="B1357" t="s">
        <v>254</v>
      </c>
      <c r="C1357" t="s">
        <v>255</v>
      </c>
      <c r="D1357" t="s">
        <v>752</v>
      </c>
      <c r="E1357" t="s">
        <v>753</v>
      </c>
      <c r="F1357" t="s">
        <v>139</v>
      </c>
      <c r="G1357" t="s">
        <v>140</v>
      </c>
      <c r="H1357" s="1">
        <v>45870</v>
      </c>
      <c r="I1357">
        <v>25</v>
      </c>
      <c r="J1357">
        <v>113.94</v>
      </c>
      <c r="K1357">
        <v>2848.5</v>
      </c>
      <c r="L1357">
        <v>0.05</v>
      </c>
      <c r="M1357">
        <v>0.02</v>
      </c>
    </row>
    <row r="1358" spans="1:13">
      <c r="A1358" t="s">
        <v>1929</v>
      </c>
      <c r="B1358" t="s">
        <v>42</v>
      </c>
      <c r="C1358" t="s">
        <v>43</v>
      </c>
      <c r="D1358" t="s">
        <v>224</v>
      </c>
      <c r="E1358" t="s">
        <v>225</v>
      </c>
      <c r="F1358" t="s">
        <v>32</v>
      </c>
      <c r="G1358" t="s">
        <v>33</v>
      </c>
      <c r="H1358" s="1">
        <v>45893</v>
      </c>
      <c r="I1358">
        <v>8</v>
      </c>
      <c r="J1358">
        <v>88.32</v>
      </c>
      <c r="K1358">
        <v>706.56</v>
      </c>
      <c r="L1358">
        <v>0</v>
      </c>
      <c r="M1358">
        <v>0.02</v>
      </c>
    </row>
    <row r="1359" spans="1:13">
      <c r="A1359" t="s">
        <v>1930</v>
      </c>
      <c r="B1359" t="s">
        <v>208</v>
      </c>
      <c r="C1359" t="s">
        <v>209</v>
      </c>
      <c r="D1359" t="s">
        <v>791</v>
      </c>
      <c r="E1359" t="s">
        <v>792</v>
      </c>
      <c r="F1359" t="s">
        <v>107</v>
      </c>
      <c r="G1359" t="s">
        <v>108</v>
      </c>
      <c r="H1359" s="1">
        <v>45875</v>
      </c>
      <c r="I1359">
        <v>3</v>
      </c>
      <c r="J1359">
        <v>179.53</v>
      </c>
      <c r="K1359">
        <v>538.59</v>
      </c>
      <c r="L1359">
        <v>0.1</v>
      </c>
      <c r="M1359">
        <v>0.02</v>
      </c>
    </row>
    <row r="1360" spans="1:13">
      <c r="A1360" t="s">
        <v>1931</v>
      </c>
      <c r="B1360" t="s">
        <v>42</v>
      </c>
      <c r="C1360" t="s">
        <v>43</v>
      </c>
      <c r="D1360" t="s">
        <v>694</v>
      </c>
      <c r="E1360" t="s">
        <v>695</v>
      </c>
      <c r="F1360" t="s">
        <v>302</v>
      </c>
      <c r="G1360" t="s">
        <v>303</v>
      </c>
      <c r="H1360" s="1">
        <v>45892</v>
      </c>
      <c r="I1360">
        <v>16</v>
      </c>
      <c r="J1360">
        <v>39.090000000000003</v>
      </c>
      <c r="K1360">
        <v>625.44000000000005</v>
      </c>
      <c r="L1360">
        <v>0</v>
      </c>
      <c r="M1360">
        <v>0.02</v>
      </c>
    </row>
    <row r="1361" spans="1:13">
      <c r="A1361" t="s">
        <v>1932</v>
      </c>
      <c r="B1361" t="s">
        <v>145</v>
      </c>
      <c r="C1361" t="s">
        <v>146</v>
      </c>
      <c r="D1361" t="s">
        <v>476</v>
      </c>
      <c r="E1361" t="s">
        <v>477</v>
      </c>
      <c r="F1361" t="s">
        <v>39</v>
      </c>
      <c r="G1361" t="s">
        <v>40</v>
      </c>
      <c r="H1361" s="1">
        <v>45882</v>
      </c>
      <c r="I1361">
        <v>14</v>
      </c>
      <c r="J1361">
        <v>87.21</v>
      </c>
      <c r="K1361">
        <v>1220.94</v>
      </c>
      <c r="L1361">
        <v>0</v>
      </c>
      <c r="M1361">
        <v>0.02</v>
      </c>
    </row>
    <row r="1362" spans="1:13">
      <c r="A1362" t="s">
        <v>1933</v>
      </c>
      <c r="B1362" t="s">
        <v>93</v>
      </c>
      <c r="C1362" t="s">
        <v>94</v>
      </c>
      <c r="D1362" t="s">
        <v>161</v>
      </c>
      <c r="E1362" t="s">
        <v>162</v>
      </c>
      <c r="F1362" t="s">
        <v>166</v>
      </c>
      <c r="G1362" t="s">
        <v>167</v>
      </c>
      <c r="H1362" s="1">
        <v>45893</v>
      </c>
      <c r="I1362">
        <v>13</v>
      </c>
      <c r="J1362">
        <v>176.86</v>
      </c>
      <c r="K1362">
        <v>2299.1799999999998</v>
      </c>
      <c r="L1362">
        <v>0.1</v>
      </c>
      <c r="M1362">
        <v>0.02</v>
      </c>
    </row>
    <row r="1363" spans="1:13">
      <c r="A1363" t="s">
        <v>1934</v>
      </c>
      <c r="B1363" t="s">
        <v>145</v>
      </c>
      <c r="C1363" t="s">
        <v>146</v>
      </c>
      <c r="D1363" t="s">
        <v>710</v>
      </c>
      <c r="E1363" t="s">
        <v>711</v>
      </c>
      <c r="F1363" t="s">
        <v>166</v>
      </c>
      <c r="G1363" t="s">
        <v>167</v>
      </c>
      <c r="H1363" s="1">
        <v>45888</v>
      </c>
      <c r="I1363">
        <v>24</v>
      </c>
      <c r="J1363">
        <v>176.86</v>
      </c>
      <c r="K1363">
        <v>4244.6400000000003</v>
      </c>
      <c r="L1363">
        <v>0.1</v>
      </c>
      <c r="M1363">
        <v>0.02</v>
      </c>
    </row>
    <row r="1364" spans="1:13">
      <c r="A1364" t="s">
        <v>1935</v>
      </c>
      <c r="B1364" t="s">
        <v>28</v>
      </c>
      <c r="C1364" t="s">
        <v>29</v>
      </c>
      <c r="D1364" t="s">
        <v>284</v>
      </c>
      <c r="E1364" t="s">
        <v>285</v>
      </c>
      <c r="F1364" t="s">
        <v>114</v>
      </c>
      <c r="G1364" t="s">
        <v>115</v>
      </c>
      <c r="H1364" s="1">
        <v>45895</v>
      </c>
      <c r="I1364">
        <v>23</v>
      </c>
      <c r="J1364">
        <v>91.13</v>
      </c>
      <c r="K1364">
        <v>2095.9899999999998</v>
      </c>
      <c r="L1364">
        <v>0.1</v>
      </c>
      <c r="M1364">
        <v>0.02</v>
      </c>
    </row>
    <row r="1365" spans="1:13">
      <c r="A1365" t="s">
        <v>1936</v>
      </c>
      <c r="B1365" t="s">
        <v>14</v>
      </c>
      <c r="C1365" t="s">
        <v>15</v>
      </c>
      <c r="D1365" t="s">
        <v>1272</v>
      </c>
      <c r="E1365" t="s">
        <v>1273</v>
      </c>
      <c r="F1365" t="s">
        <v>71</v>
      </c>
      <c r="G1365" t="s">
        <v>72</v>
      </c>
      <c r="H1365" s="1">
        <v>45896</v>
      </c>
      <c r="I1365">
        <v>15</v>
      </c>
      <c r="J1365">
        <v>123.65</v>
      </c>
      <c r="K1365">
        <v>1854.75</v>
      </c>
      <c r="L1365">
        <v>0.05</v>
      </c>
      <c r="M1365">
        <v>0.02</v>
      </c>
    </row>
    <row r="1366" spans="1:13">
      <c r="A1366" t="s">
        <v>1937</v>
      </c>
      <c r="B1366" t="s">
        <v>67</v>
      </c>
      <c r="C1366" t="s">
        <v>68</v>
      </c>
      <c r="D1366" t="s">
        <v>161</v>
      </c>
      <c r="E1366" t="s">
        <v>162</v>
      </c>
      <c r="F1366" t="s">
        <v>302</v>
      </c>
      <c r="G1366" t="s">
        <v>303</v>
      </c>
      <c r="H1366" s="1">
        <v>45886</v>
      </c>
      <c r="I1366">
        <v>8</v>
      </c>
      <c r="J1366">
        <v>39.090000000000003</v>
      </c>
      <c r="K1366">
        <v>312.72000000000003</v>
      </c>
      <c r="L1366">
        <v>0</v>
      </c>
      <c r="M1366">
        <v>0.02</v>
      </c>
    </row>
    <row r="1367" spans="1:13">
      <c r="A1367" t="s">
        <v>1938</v>
      </c>
      <c r="B1367" t="s">
        <v>259</v>
      </c>
      <c r="C1367" t="s">
        <v>260</v>
      </c>
      <c r="D1367" t="s">
        <v>548</v>
      </c>
      <c r="E1367" t="s">
        <v>549</v>
      </c>
      <c r="F1367" t="s">
        <v>275</v>
      </c>
      <c r="G1367" t="s">
        <v>276</v>
      </c>
      <c r="H1367" s="1">
        <v>45887</v>
      </c>
      <c r="I1367">
        <v>2</v>
      </c>
      <c r="J1367">
        <v>44.71</v>
      </c>
      <c r="K1367">
        <v>89.42</v>
      </c>
      <c r="L1367">
        <v>0</v>
      </c>
      <c r="M1367">
        <v>0.02</v>
      </c>
    </row>
    <row r="1368" spans="1:13">
      <c r="A1368" t="s">
        <v>1939</v>
      </c>
      <c r="B1368" t="s">
        <v>74</v>
      </c>
      <c r="C1368" t="s">
        <v>75</v>
      </c>
      <c r="D1368" t="s">
        <v>802</v>
      </c>
      <c r="E1368" t="s">
        <v>803</v>
      </c>
      <c r="F1368" t="s">
        <v>174</v>
      </c>
      <c r="G1368" t="s">
        <v>175</v>
      </c>
      <c r="H1368" s="1">
        <v>45876</v>
      </c>
      <c r="I1368">
        <v>2</v>
      </c>
      <c r="J1368">
        <v>183.4</v>
      </c>
      <c r="K1368">
        <v>366.8</v>
      </c>
      <c r="L1368">
        <v>0.1</v>
      </c>
      <c r="M1368">
        <v>0.02</v>
      </c>
    </row>
    <row r="1369" spans="1:13">
      <c r="A1369" t="s">
        <v>1940</v>
      </c>
      <c r="B1369" t="s">
        <v>187</v>
      </c>
      <c r="C1369" t="s">
        <v>188</v>
      </c>
      <c r="D1369" t="s">
        <v>694</v>
      </c>
      <c r="E1369" t="s">
        <v>695</v>
      </c>
      <c r="F1369" t="s">
        <v>240</v>
      </c>
      <c r="G1369" t="s">
        <v>241</v>
      </c>
      <c r="H1369" s="1">
        <v>45894</v>
      </c>
      <c r="I1369">
        <v>10</v>
      </c>
      <c r="J1369">
        <v>130.94</v>
      </c>
      <c r="K1369">
        <v>1309.4000000000001</v>
      </c>
      <c r="L1369">
        <v>0.05</v>
      </c>
      <c r="M1369">
        <v>0.02</v>
      </c>
    </row>
    <row r="1370" spans="1:13">
      <c r="A1370" t="s">
        <v>1941</v>
      </c>
      <c r="B1370" t="s">
        <v>35</v>
      </c>
      <c r="C1370" t="s">
        <v>36</v>
      </c>
      <c r="D1370" t="s">
        <v>64</v>
      </c>
      <c r="E1370" t="s">
        <v>65</v>
      </c>
      <c r="F1370" t="s">
        <v>25</v>
      </c>
      <c r="G1370" t="s">
        <v>26</v>
      </c>
      <c r="H1370" s="1">
        <v>45879</v>
      </c>
      <c r="I1370">
        <v>14</v>
      </c>
      <c r="J1370">
        <v>120.83</v>
      </c>
      <c r="K1370">
        <v>1691.62</v>
      </c>
      <c r="L1370">
        <v>0.1</v>
      </c>
      <c r="M1370">
        <v>0.02</v>
      </c>
    </row>
    <row r="1371" spans="1:13">
      <c r="A1371" t="s">
        <v>1942</v>
      </c>
      <c r="B1371" t="s">
        <v>28</v>
      </c>
      <c r="C1371" t="s">
        <v>29</v>
      </c>
      <c r="D1371" t="s">
        <v>299</v>
      </c>
      <c r="E1371" t="s">
        <v>300</v>
      </c>
      <c r="F1371" t="s">
        <v>179</v>
      </c>
      <c r="G1371" t="s">
        <v>180</v>
      </c>
      <c r="H1371" s="1">
        <v>45884</v>
      </c>
      <c r="I1371">
        <v>5</v>
      </c>
      <c r="J1371">
        <v>125.42</v>
      </c>
      <c r="K1371">
        <v>627.1</v>
      </c>
      <c r="L1371">
        <v>0.1</v>
      </c>
      <c r="M1371">
        <v>0.02</v>
      </c>
    </row>
    <row r="1372" spans="1:13">
      <c r="A1372" t="s">
        <v>1943</v>
      </c>
      <c r="B1372" t="s">
        <v>35</v>
      </c>
      <c r="C1372" t="s">
        <v>36</v>
      </c>
      <c r="D1372" t="s">
        <v>818</v>
      </c>
      <c r="E1372" t="s">
        <v>819</v>
      </c>
      <c r="F1372" t="s">
        <v>25</v>
      </c>
      <c r="G1372" t="s">
        <v>26</v>
      </c>
      <c r="H1372" s="1">
        <v>45886</v>
      </c>
      <c r="I1372">
        <v>24</v>
      </c>
      <c r="J1372">
        <v>120.83</v>
      </c>
      <c r="K1372">
        <v>2899.92</v>
      </c>
      <c r="L1372">
        <v>0.1</v>
      </c>
      <c r="M1372">
        <v>0.02</v>
      </c>
    </row>
    <row r="1373" spans="1:13">
      <c r="A1373" t="s">
        <v>1944</v>
      </c>
      <c r="B1373" t="s">
        <v>386</v>
      </c>
      <c r="C1373" t="s">
        <v>387</v>
      </c>
      <c r="D1373" t="s">
        <v>719</v>
      </c>
      <c r="E1373" t="s">
        <v>720</v>
      </c>
      <c r="F1373" t="s">
        <v>174</v>
      </c>
      <c r="G1373" t="s">
        <v>175</v>
      </c>
      <c r="H1373" s="1">
        <v>45887</v>
      </c>
      <c r="I1373">
        <v>23</v>
      </c>
      <c r="J1373">
        <v>183.4</v>
      </c>
      <c r="K1373">
        <v>4218.2</v>
      </c>
      <c r="L1373">
        <v>0.1</v>
      </c>
      <c r="M1373">
        <v>0.02</v>
      </c>
    </row>
    <row r="1374" spans="1:13">
      <c r="A1374" t="s">
        <v>1945</v>
      </c>
      <c r="B1374" t="s">
        <v>21</v>
      </c>
      <c r="C1374" t="s">
        <v>22</v>
      </c>
      <c r="D1374" t="s">
        <v>710</v>
      </c>
      <c r="E1374" t="s">
        <v>711</v>
      </c>
      <c r="F1374" t="s">
        <v>215</v>
      </c>
      <c r="G1374" t="s">
        <v>216</v>
      </c>
      <c r="H1374" s="1">
        <v>45870</v>
      </c>
      <c r="I1374">
        <v>15</v>
      </c>
      <c r="J1374">
        <v>176.7</v>
      </c>
      <c r="K1374">
        <v>2650.5</v>
      </c>
      <c r="L1374">
        <v>0.1</v>
      </c>
      <c r="M1374">
        <v>0.02</v>
      </c>
    </row>
    <row r="1375" spans="1:13">
      <c r="A1375" t="s">
        <v>1946</v>
      </c>
      <c r="B1375" t="s">
        <v>182</v>
      </c>
      <c r="C1375" t="s">
        <v>183</v>
      </c>
      <c r="D1375" t="s">
        <v>343</v>
      </c>
      <c r="E1375" t="s">
        <v>344</v>
      </c>
      <c r="F1375" t="s">
        <v>100</v>
      </c>
      <c r="G1375" t="s">
        <v>101</v>
      </c>
      <c r="H1375" s="1">
        <v>45898</v>
      </c>
      <c r="I1375">
        <v>23</v>
      </c>
      <c r="J1375">
        <v>181.7</v>
      </c>
      <c r="K1375">
        <v>4179.1000000000004</v>
      </c>
      <c r="L1375">
        <v>0.1</v>
      </c>
      <c r="M1375">
        <v>0.02</v>
      </c>
    </row>
    <row r="1376" spans="1:13">
      <c r="A1376" t="s">
        <v>1947</v>
      </c>
      <c r="B1376" t="s">
        <v>254</v>
      </c>
      <c r="C1376" t="s">
        <v>255</v>
      </c>
      <c r="D1376" t="s">
        <v>343</v>
      </c>
      <c r="E1376" t="s">
        <v>344</v>
      </c>
      <c r="F1376" t="s">
        <v>71</v>
      </c>
      <c r="G1376" t="s">
        <v>72</v>
      </c>
      <c r="H1376" s="1">
        <v>45892</v>
      </c>
      <c r="I1376">
        <v>11</v>
      </c>
      <c r="J1376">
        <v>123.65</v>
      </c>
      <c r="K1376">
        <v>1360.15</v>
      </c>
      <c r="L1376">
        <v>0.05</v>
      </c>
      <c r="M1376">
        <v>0.02</v>
      </c>
    </row>
    <row r="1377" spans="1:13">
      <c r="A1377" t="s">
        <v>1948</v>
      </c>
      <c r="B1377" t="s">
        <v>159</v>
      </c>
      <c r="C1377" t="s">
        <v>160</v>
      </c>
      <c r="D1377" t="s">
        <v>579</v>
      </c>
      <c r="E1377" t="s">
        <v>580</v>
      </c>
      <c r="F1377" t="s">
        <v>174</v>
      </c>
      <c r="G1377" t="s">
        <v>175</v>
      </c>
      <c r="H1377" s="1">
        <v>45893</v>
      </c>
      <c r="I1377">
        <v>23</v>
      </c>
      <c r="J1377">
        <v>183.4</v>
      </c>
      <c r="K1377">
        <v>4218.2</v>
      </c>
      <c r="L1377">
        <v>0.1</v>
      </c>
      <c r="M1377">
        <v>0.02</v>
      </c>
    </row>
    <row r="1378" spans="1:13">
      <c r="A1378" t="s">
        <v>1949</v>
      </c>
      <c r="B1378" t="s">
        <v>386</v>
      </c>
      <c r="C1378" t="s">
        <v>387</v>
      </c>
      <c r="D1378" t="s">
        <v>618</v>
      </c>
      <c r="E1378" t="s">
        <v>619</v>
      </c>
      <c r="F1378" t="s">
        <v>71</v>
      </c>
      <c r="G1378" t="s">
        <v>72</v>
      </c>
      <c r="H1378" s="1">
        <v>45890</v>
      </c>
      <c r="I1378">
        <v>15</v>
      </c>
      <c r="J1378">
        <v>123.65</v>
      </c>
      <c r="K1378">
        <v>1854.75</v>
      </c>
      <c r="L1378">
        <v>0.05</v>
      </c>
      <c r="M1378">
        <v>0.02</v>
      </c>
    </row>
    <row r="1379" spans="1:13">
      <c r="A1379" t="s">
        <v>1950</v>
      </c>
      <c r="B1379" t="s">
        <v>103</v>
      </c>
      <c r="C1379" t="s">
        <v>104</v>
      </c>
      <c r="D1379" t="s">
        <v>256</v>
      </c>
      <c r="E1379" t="s">
        <v>257</v>
      </c>
      <c r="F1379" t="s">
        <v>114</v>
      </c>
      <c r="G1379" t="s">
        <v>115</v>
      </c>
      <c r="H1379" s="1">
        <v>45893</v>
      </c>
      <c r="I1379">
        <v>13</v>
      </c>
      <c r="J1379">
        <v>91.13</v>
      </c>
      <c r="K1379">
        <v>1184.69</v>
      </c>
      <c r="L1379">
        <v>0.1</v>
      </c>
      <c r="M1379">
        <v>0.02</v>
      </c>
    </row>
    <row r="1380" spans="1:13">
      <c r="A1380" t="s">
        <v>1951</v>
      </c>
      <c r="B1380" t="s">
        <v>246</v>
      </c>
      <c r="C1380" t="s">
        <v>247</v>
      </c>
      <c r="D1380" t="s">
        <v>663</v>
      </c>
      <c r="E1380" t="s">
        <v>664</v>
      </c>
      <c r="F1380" t="s">
        <v>166</v>
      </c>
      <c r="G1380" t="s">
        <v>167</v>
      </c>
      <c r="H1380" s="1">
        <v>45882</v>
      </c>
      <c r="I1380">
        <v>6</v>
      </c>
      <c r="J1380">
        <v>176.86</v>
      </c>
      <c r="K1380">
        <v>1061.1600000000001</v>
      </c>
      <c r="L1380">
        <v>0.1</v>
      </c>
      <c r="M1380">
        <v>0.02</v>
      </c>
    </row>
    <row r="1381" spans="1:13">
      <c r="A1381" t="s">
        <v>1952</v>
      </c>
      <c r="B1381" t="s">
        <v>259</v>
      </c>
      <c r="C1381" t="s">
        <v>260</v>
      </c>
      <c r="D1381" t="s">
        <v>150</v>
      </c>
      <c r="E1381" t="s">
        <v>151</v>
      </c>
      <c r="F1381" t="s">
        <v>196</v>
      </c>
      <c r="G1381" t="s">
        <v>197</v>
      </c>
      <c r="H1381" s="1">
        <v>45899</v>
      </c>
      <c r="I1381">
        <v>6</v>
      </c>
      <c r="J1381">
        <v>77.5</v>
      </c>
      <c r="K1381">
        <v>465</v>
      </c>
      <c r="L1381">
        <v>0.05</v>
      </c>
      <c r="M1381">
        <v>0.02</v>
      </c>
    </row>
    <row r="1382" spans="1:13">
      <c r="A1382" t="s">
        <v>1953</v>
      </c>
      <c r="B1382" t="s">
        <v>145</v>
      </c>
      <c r="C1382" t="s">
        <v>146</v>
      </c>
      <c r="D1382" t="s">
        <v>675</v>
      </c>
      <c r="E1382" t="s">
        <v>676</v>
      </c>
      <c r="F1382" t="s">
        <v>302</v>
      </c>
      <c r="G1382" t="s">
        <v>303</v>
      </c>
      <c r="H1382" s="1">
        <v>45875</v>
      </c>
      <c r="I1382">
        <v>5</v>
      </c>
      <c r="J1382">
        <v>39.090000000000003</v>
      </c>
      <c r="K1382">
        <v>195.45</v>
      </c>
      <c r="L1382">
        <v>0</v>
      </c>
      <c r="M1382">
        <v>0.02</v>
      </c>
    </row>
    <row r="1383" spans="1:13">
      <c r="A1383" t="s">
        <v>1954</v>
      </c>
      <c r="B1383" t="s">
        <v>47</v>
      </c>
      <c r="C1383" t="s">
        <v>48</v>
      </c>
      <c r="D1383" t="s">
        <v>470</v>
      </c>
      <c r="E1383" t="s">
        <v>471</v>
      </c>
      <c r="F1383" t="s">
        <v>129</v>
      </c>
      <c r="G1383" t="s">
        <v>130</v>
      </c>
      <c r="H1383" s="1">
        <v>45871</v>
      </c>
      <c r="I1383">
        <v>23</v>
      </c>
      <c r="J1383">
        <v>92.19</v>
      </c>
      <c r="K1383">
        <v>2120.37</v>
      </c>
      <c r="L1383">
        <v>0.05</v>
      </c>
      <c r="M1383">
        <v>0.02</v>
      </c>
    </row>
    <row r="1384" spans="1:13">
      <c r="A1384" t="s">
        <v>1955</v>
      </c>
      <c r="B1384" t="s">
        <v>81</v>
      </c>
      <c r="C1384" t="s">
        <v>82</v>
      </c>
      <c r="D1384" t="s">
        <v>807</v>
      </c>
      <c r="E1384" t="s">
        <v>808</v>
      </c>
      <c r="F1384" t="s">
        <v>293</v>
      </c>
      <c r="G1384" t="s">
        <v>294</v>
      </c>
      <c r="H1384" s="1">
        <v>45900</v>
      </c>
      <c r="I1384">
        <v>25</v>
      </c>
      <c r="J1384">
        <v>114.99</v>
      </c>
      <c r="K1384">
        <v>2874.75</v>
      </c>
      <c r="L1384">
        <v>0.05</v>
      </c>
      <c r="M1384">
        <v>0.02</v>
      </c>
    </row>
    <row r="1385" spans="1:13">
      <c r="A1385" t="s">
        <v>1956</v>
      </c>
      <c r="B1385" t="s">
        <v>306</v>
      </c>
      <c r="C1385" t="s">
        <v>307</v>
      </c>
      <c r="D1385" t="s">
        <v>64</v>
      </c>
      <c r="E1385" t="s">
        <v>65</v>
      </c>
      <c r="F1385" t="s">
        <v>166</v>
      </c>
      <c r="G1385" t="s">
        <v>167</v>
      </c>
      <c r="H1385" s="1">
        <v>45898</v>
      </c>
      <c r="I1385">
        <v>4</v>
      </c>
      <c r="J1385">
        <v>176.86</v>
      </c>
      <c r="K1385">
        <v>707.44</v>
      </c>
      <c r="L1385">
        <v>0.1</v>
      </c>
      <c r="M1385">
        <v>0.02</v>
      </c>
    </row>
    <row r="1386" spans="1:13">
      <c r="A1386" t="s">
        <v>1957</v>
      </c>
      <c r="B1386" t="s">
        <v>21</v>
      </c>
      <c r="C1386" t="s">
        <v>22</v>
      </c>
      <c r="D1386" t="s">
        <v>791</v>
      </c>
      <c r="E1386" t="s">
        <v>792</v>
      </c>
      <c r="F1386" t="s">
        <v>139</v>
      </c>
      <c r="G1386" t="s">
        <v>140</v>
      </c>
      <c r="H1386" s="1">
        <v>45878</v>
      </c>
      <c r="I1386">
        <v>25</v>
      </c>
      <c r="J1386">
        <v>113.94</v>
      </c>
      <c r="K1386">
        <v>2848.5</v>
      </c>
      <c r="L1386">
        <v>0.05</v>
      </c>
      <c r="M1386">
        <v>0.02</v>
      </c>
    </row>
    <row r="1387" spans="1:13">
      <c r="A1387" t="s">
        <v>1958</v>
      </c>
      <c r="B1387" t="s">
        <v>122</v>
      </c>
      <c r="C1387" t="s">
        <v>123</v>
      </c>
      <c r="D1387" t="s">
        <v>476</v>
      </c>
      <c r="E1387" t="s">
        <v>477</v>
      </c>
      <c r="F1387" t="s">
        <v>396</v>
      </c>
      <c r="G1387" t="s">
        <v>397</v>
      </c>
      <c r="H1387" s="1">
        <v>45887</v>
      </c>
      <c r="I1387">
        <v>16</v>
      </c>
      <c r="J1387">
        <v>194.87</v>
      </c>
      <c r="K1387">
        <v>3117.92</v>
      </c>
      <c r="L1387">
        <v>0.1</v>
      </c>
      <c r="M1387">
        <v>0.02</v>
      </c>
    </row>
    <row r="1388" spans="1:13">
      <c r="A1388" t="s">
        <v>1959</v>
      </c>
      <c r="B1388" t="s">
        <v>246</v>
      </c>
      <c r="C1388" t="s">
        <v>247</v>
      </c>
      <c r="D1388" t="s">
        <v>760</v>
      </c>
      <c r="E1388" t="s">
        <v>761</v>
      </c>
      <c r="F1388" t="s">
        <v>166</v>
      </c>
      <c r="G1388" t="s">
        <v>167</v>
      </c>
      <c r="H1388" s="1">
        <v>45877</v>
      </c>
      <c r="I1388">
        <v>16</v>
      </c>
      <c r="J1388">
        <v>176.86</v>
      </c>
      <c r="K1388">
        <v>2829.76</v>
      </c>
      <c r="L1388">
        <v>0.1</v>
      </c>
      <c r="M1388">
        <v>0.02</v>
      </c>
    </row>
    <row r="1389" spans="1:13">
      <c r="A1389" t="s">
        <v>1960</v>
      </c>
      <c r="B1389" t="s">
        <v>254</v>
      </c>
      <c r="C1389" t="s">
        <v>255</v>
      </c>
      <c r="D1389" t="s">
        <v>557</v>
      </c>
      <c r="E1389" t="s">
        <v>558</v>
      </c>
      <c r="F1389" t="s">
        <v>191</v>
      </c>
      <c r="G1389" t="s">
        <v>192</v>
      </c>
      <c r="H1389" s="1">
        <v>45883</v>
      </c>
      <c r="I1389">
        <v>15</v>
      </c>
      <c r="J1389">
        <v>144.35</v>
      </c>
      <c r="K1389">
        <v>2165.25</v>
      </c>
      <c r="L1389">
        <v>0.1</v>
      </c>
      <c r="M1389">
        <v>0.02</v>
      </c>
    </row>
    <row r="1390" spans="1:13">
      <c r="A1390" t="s">
        <v>1961</v>
      </c>
      <c r="B1390" t="s">
        <v>306</v>
      </c>
      <c r="C1390" t="s">
        <v>307</v>
      </c>
      <c r="D1390" t="s">
        <v>153</v>
      </c>
      <c r="E1390" t="s">
        <v>154</v>
      </c>
      <c r="F1390" t="s">
        <v>166</v>
      </c>
      <c r="G1390" t="s">
        <v>167</v>
      </c>
      <c r="H1390" s="1">
        <v>45877</v>
      </c>
      <c r="I1390">
        <v>1</v>
      </c>
      <c r="J1390">
        <v>176.86</v>
      </c>
      <c r="K1390">
        <v>176.86</v>
      </c>
      <c r="L1390">
        <v>0.1</v>
      </c>
      <c r="M1390">
        <v>0.02</v>
      </c>
    </row>
    <row r="1391" spans="1:13">
      <c r="A1391" t="s">
        <v>1962</v>
      </c>
      <c r="B1391" t="s">
        <v>67</v>
      </c>
      <c r="C1391" t="s">
        <v>68</v>
      </c>
      <c r="D1391" t="s">
        <v>44</v>
      </c>
      <c r="E1391" t="s">
        <v>45</v>
      </c>
      <c r="F1391" t="s">
        <v>18</v>
      </c>
      <c r="G1391" t="s">
        <v>19</v>
      </c>
      <c r="H1391" s="1">
        <v>45887</v>
      </c>
      <c r="I1391">
        <v>21</v>
      </c>
      <c r="J1391">
        <v>52.65</v>
      </c>
      <c r="K1391">
        <v>1105.6500000000001</v>
      </c>
      <c r="L1391">
        <v>0.05</v>
      </c>
      <c r="M1391">
        <v>0.02</v>
      </c>
    </row>
    <row r="1392" spans="1:13">
      <c r="A1392" t="s">
        <v>1963</v>
      </c>
      <c r="B1392" t="s">
        <v>35</v>
      </c>
      <c r="C1392" t="s">
        <v>36</v>
      </c>
      <c r="D1392" t="s">
        <v>1397</v>
      </c>
      <c r="E1392" t="s">
        <v>1398</v>
      </c>
      <c r="F1392" t="s">
        <v>59</v>
      </c>
      <c r="G1392" t="s">
        <v>60</v>
      </c>
      <c r="H1392" s="1">
        <v>45874</v>
      </c>
      <c r="I1392">
        <v>6</v>
      </c>
      <c r="J1392">
        <v>71.86</v>
      </c>
      <c r="K1392">
        <v>431.16</v>
      </c>
      <c r="L1392">
        <v>0.05</v>
      </c>
      <c r="M1392">
        <v>0.02</v>
      </c>
    </row>
    <row r="1393" spans="1:13">
      <c r="A1393" t="s">
        <v>1964</v>
      </c>
      <c r="B1393" t="s">
        <v>14</v>
      </c>
      <c r="C1393" t="s">
        <v>15</v>
      </c>
      <c r="D1393" t="s">
        <v>448</v>
      </c>
      <c r="E1393" t="s">
        <v>449</v>
      </c>
      <c r="F1393" t="s">
        <v>85</v>
      </c>
      <c r="G1393" t="s">
        <v>86</v>
      </c>
      <c r="H1393" s="1">
        <v>45897</v>
      </c>
      <c r="I1393">
        <v>5</v>
      </c>
      <c r="J1393">
        <v>72.040000000000006</v>
      </c>
      <c r="K1393">
        <v>360.2</v>
      </c>
      <c r="L1393">
        <v>0.05</v>
      </c>
      <c r="M1393">
        <v>0.02</v>
      </c>
    </row>
    <row r="1394" spans="1:13">
      <c r="A1394" t="s">
        <v>1965</v>
      </c>
      <c r="B1394" t="s">
        <v>14</v>
      </c>
      <c r="C1394" t="s">
        <v>15</v>
      </c>
      <c r="D1394" t="s">
        <v>632</v>
      </c>
      <c r="E1394" t="s">
        <v>633</v>
      </c>
      <c r="F1394" t="s">
        <v>100</v>
      </c>
      <c r="G1394" t="s">
        <v>101</v>
      </c>
      <c r="H1394" s="1">
        <v>45879</v>
      </c>
      <c r="I1394">
        <v>20</v>
      </c>
      <c r="J1394">
        <v>181.7</v>
      </c>
      <c r="K1394">
        <v>3634</v>
      </c>
      <c r="L1394">
        <v>0.1</v>
      </c>
      <c r="M1394">
        <v>0.02</v>
      </c>
    </row>
    <row r="1395" spans="1:13">
      <c r="A1395" t="s">
        <v>1966</v>
      </c>
      <c r="B1395" t="s">
        <v>145</v>
      </c>
      <c r="C1395" t="s">
        <v>146</v>
      </c>
      <c r="D1395" t="s">
        <v>655</v>
      </c>
      <c r="E1395" t="s">
        <v>656</v>
      </c>
      <c r="F1395" t="s">
        <v>196</v>
      </c>
      <c r="G1395" t="s">
        <v>197</v>
      </c>
      <c r="H1395" s="1">
        <v>45875</v>
      </c>
      <c r="I1395">
        <v>14</v>
      </c>
      <c r="J1395">
        <v>77.5</v>
      </c>
      <c r="K1395">
        <v>1085</v>
      </c>
      <c r="L1395">
        <v>0.05</v>
      </c>
      <c r="M1395">
        <v>0.02</v>
      </c>
    </row>
    <row r="1396" spans="1:13">
      <c r="A1396" t="s">
        <v>1967</v>
      </c>
      <c r="B1396" t="s">
        <v>182</v>
      </c>
      <c r="C1396" t="s">
        <v>183</v>
      </c>
      <c r="D1396" t="s">
        <v>522</v>
      </c>
      <c r="E1396" t="s">
        <v>523</v>
      </c>
      <c r="F1396" t="s">
        <v>293</v>
      </c>
      <c r="G1396" t="s">
        <v>294</v>
      </c>
      <c r="H1396" s="1">
        <v>45892</v>
      </c>
      <c r="I1396">
        <v>22</v>
      </c>
      <c r="J1396">
        <v>114.99</v>
      </c>
      <c r="K1396">
        <v>2529.7800000000002</v>
      </c>
      <c r="L1396">
        <v>0.05</v>
      </c>
      <c r="M1396">
        <v>0.02</v>
      </c>
    </row>
    <row r="1397" spans="1:13">
      <c r="A1397" t="s">
        <v>1968</v>
      </c>
      <c r="B1397" t="s">
        <v>62</v>
      </c>
      <c r="C1397" t="s">
        <v>63</v>
      </c>
      <c r="D1397" t="s">
        <v>1459</v>
      </c>
      <c r="E1397" t="s">
        <v>1460</v>
      </c>
      <c r="F1397" t="s">
        <v>100</v>
      </c>
      <c r="G1397" t="s">
        <v>101</v>
      </c>
      <c r="H1397" s="1">
        <v>45875</v>
      </c>
      <c r="I1397">
        <v>18</v>
      </c>
      <c r="J1397">
        <v>181.7</v>
      </c>
      <c r="K1397">
        <v>3270.6</v>
      </c>
      <c r="L1397">
        <v>0.1</v>
      </c>
      <c r="M1397">
        <v>0.02</v>
      </c>
    </row>
    <row r="1398" spans="1:13">
      <c r="A1398" t="s">
        <v>1969</v>
      </c>
      <c r="B1398" t="s">
        <v>306</v>
      </c>
      <c r="C1398" t="s">
        <v>307</v>
      </c>
      <c r="D1398" t="s">
        <v>177</v>
      </c>
      <c r="E1398" t="s">
        <v>178</v>
      </c>
      <c r="F1398" t="s">
        <v>100</v>
      </c>
      <c r="G1398" t="s">
        <v>101</v>
      </c>
      <c r="H1398" s="1">
        <v>45872</v>
      </c>
      <c r="I1398">
        <v>2</v>
      </c>
      <c r="J1398">
        <v>181.7</v>
      </c>
      <c r="K1398">
        <v>363.4</v>
      </c>
      <c r="L1398">
        <v>0.1</v>
      </c>
      <c r="M1398">
        <v>0.02</v>
      </c>
    </row>
    <row r="1399" spans="1:13">
      <c r="A1399" t="s">
        <v>1970</v>
      </c>
      <c r="B1399" t="s">
        <v>93</v>
      </c>
      <c r="C1399" t="s">
        <v>94</v>
      </c>
      <c r="D1399" t="s">
        <v>105</v>
      </c>
      <c r="E1399" t="s">
        <v>106</v>
      </c>
      <c r="F1399" t="s">
        <v>85</v>
      </c>
      <c r="G1399" t="s">
        <v>86</v>
      </c>
      <c r="H1399" s="1">
        <v>45896</v>
      </c>
      <c r="I1399">
        <v>13</v>
      </c>
      <c r="J1399">
        <v>72.040000000000006</v>
      </c>
      <c r="K1399">
        <v>936.52</v>
      </c>
      <c r="L1399">
        <v>0.05</v>
      </c>
      <c r="M1399">
        <v>0.02</v>
      </c>
    </row>
    <row r="1400" spans="1:13">
      <c r="A1400" t="s">
        <v>1971</v>
      </c>
      <c r="B1400" t="s">
        <v>423</v>
      </c>
      <c r="C1400" t="s">
        <v>424</v>
      </c>
      <c r="D1400" t="s">
        <v>261</v>
      </c>
      <c r="E1400" t="s">
        <v>262</v>
      </c>
      <c r="F1400" t="s">
        <v>215</v>
      </c>
      <c r="G1400" t="s">
        <v>216</v>
      </c>
      <c r="H1400" s="1">
        <v>45872</v>
      </c>
      <c r="I1400">
        <v>18</v>
      </c>
      <c r="J1400">
        <v>176.7</v>
      </c>
      <c r="K1400">
        <v>3180.6</v>
      </c>
      <c r="L1400">
        <v>0.1</v>
      </c>
      <c r="M1400">
        <v>0.02</v>
      </c>
    </row>
    <row r="1401" spans="1:13">
      <c r="A1401" t="s">
        <v>1972</v>
      </c>
      <c r="B1401" t="s">
        <v>187</v>
      </c>
      <c r="C1401" t="s">
        <v>188</v>
      </c>
      <c r="D1401" t="s">
        <v>927</v>
      </c>
      <c r="E1401" t="s">
        <v>928</v>
      </c>
      <c r="F1401" t="s">
        <v>78</v>
      </c>
      <c r="G1401" t="s">
        <v>79</v>
      </c>
      <c r="H1401" s="1">
        <v>45897</v>
      </c>
      <c r="I1401">
        <v>23</v>
      </c>
      <c r="J1401">
        <v>139.22</v>
      </c>
      <c r="K1401">
        <v>3202.06</v>
      </c>
      <c r="L1401">
        <v>0.05</v>
      </c>
      <c r="M1401">
        <v>0.02</v>
      </c>
    </row>
    <row r="1402" spans="1:13">
      <c r="A1402" t="s">
        <v>1973</v>
      </c>
      <c r="B1402" t="s">
        <v>230</v>
      </c>
      <c r="C1402" t="s">
        <v>231</v>
      </c>
      <c r="D1402" t="s">
        <v>1103</v>
      </c>
      <c r="E1402" t="s">
        <v>1104</v>
      </c>
      <c r="F1402" t="s">
        <v>114</v>
      </c>
      <c r="G1402" t="s">
        <v>115</v>
      </c>
      <c r="H1402" s="1">
        <v>45876</v>
      </c>
      <c r="I1402">
        <v>17</v>
      </c>
      <c r="J1402">
        <v>91.13</v>
      </c>
      <c r="K1402">
        <v>1549.21</v>
      </c>
      <c r="L1402">
        <v>0.1</v>
      </c>
      <c r="M1402">
        <v>0.02</v>
      </c>
    </row>
    <row r="1403" spans="1:13">
      <c r="A1403" t="s">
        <v>1974</v>
      </c>
      <c r="B1403" t="s">
        <v>62</v>
      </c>
      <c r="C1403" t="s">
        <v>63</v>
      </c>
      <c r="D1403" t="s">
        <v>1113</v>
      </c>
      <c r="E1403" t="s">
        <v>1114</v>
      </c>
      <c r="F1403" t="s">
        <v>166</v>
      </c>
      <c r="G1403" t="s">
        <v>167</v>
      </c>
      <c r="H1403" s="1">
        <v>45888</v>
      </c>
      <c r="I1403">
        <v>4</v>
      </c>
      <c r="J1403">
        <v>176.86</v>
      </c>
      <c r="K1403">
        <v>707.44</v>
      </c>
      <c r="L1403">
        <v>0.1</v>
      </c>
      <c r="M1403">
        <v>0.02</v>
      </c>
    </row>
    <row r="1404" spans="1:13">
      <c r="A1404" t="s">
        <v>1975</v>
      </c>
      <c r="B1404" t="s">
        <v>110</v>
      </c>
      <c r="C1404" t="s">
        <v>111</v>
      </c>
      <c r="D1404" t="s">
        <v>703</v>
      </c>
      <c r="E1404" t="s">
        <v>704</v>
      </c>
      <c r="F1404" t="s">
        <v>114</v>
      </c>
      <c r="G1404" t="s">
        <v>115</v>
      </c>
      <c r="H1404" s="1">
        <v>45885</v>
      </c>
      <c r="I1404">
        <v>3</v>
      </c>
      <c r="J1404">
        <v>91.13</v>
      </c>
      <c r="K1404">
        <v>273.39</v>
      </c>
      <c r="L1404">
        <v>0.1</v>
      </c>
      <c r="M1404">
        <v>0.02</v>
      </c>
    </row>
    <row r="1405" spans="1:13">
      <c r="A1405" t="s">
        <v>1976</v>
      </c>
      <c r="B1405" t="s">
        <v>110</v>
      </c>
      <c r="C1405" t="s">
        <v>111</v>
      </c>
      <c r="D1405" t="s">
        <v>359</v>
      </c>
      <c r="E1405" t="s">
        <v>360</v>
      </c>
      <c r="F1405" t="s">
        <v>166</v>
      </c>
      <c r="G1405" t="s">
        <v>167</v>
      </c>
      <c r="H1405" s="1">
        <v>45879</v>
      </c>
      <c r="I1405">
        <v>23</v>
      </c>
      <c r="J1405">
        <v>176.86</v>
      </c>
      <c r="K1405">
        <v>4067.78</v>
      </c>
      <c r="L1405">
        <v>0.1</v>
      </c>
      <c r="M1405">
        <v>0.02</v>
      </c>
    </row>
    <row r="1406" spans="1:13">
      <c r="A1406" t="s">
        <v>1977</v>
      </c>
      <c r="B1406" t="s">
        <v>81</v>
      </c>
      <c r="C1406" t="s">
        <v>82</v>
      </c>
      <c r="D1406" t="s">
        <v>907</v>
      </c>
      <c r="E1406" t="s">
        <v>908</v>
      </c>
      <c r="F1406" t="s">
        <v>234</v>
      </c>
      <c r="G1406" t="s">
        <v>235</v>
      </c>
      <c r="H1406" s="1">
        <v>45886</v>
      </c>
      <c r="I1406">
        <v>9</v>
      </c>
      <c r="J1406">
        <v>37.18</v>
      </c>
      <c r="K1406">
        <v>334.62</v>
      </c>
      <c r="L1406">
        <v>0</v>
      </c>
      <c r="M1406">
        <v>0.02</v>
      </c>
    </row>
    <row r="1407" spans="1:13">
      <c r="A1407" t="s">
        <v>1978</v>
      </c>
      <c r="B1407" t="s">
        <v>135</v>
      </c>
      <c r="C1407" t="s">
        <v>136</v>
      </c>
      <c r="D1407" t="s">
        <v>132</v>
      </c>
      <c r="E1407" t="s">
        <v>133</v>
      </c>
      <c r="F1407" t="s">
        <v>85</v>
      </c>
      <c r="G1407" t="s">
        <v>86</v>
      </c>
      <c r="H1407" s="1">
        <v>45889</v>
      </c>
      <c r="I1407">
        <v>5</v>
      </c>
      <c r="J1407">
        <v>72.040000000000006</v>
      </c>
      <c r="K1407">
        <v>360.2</v>
      </c>
      <c r="L1407">
        <v>0.05</v>
      </c>
      <c r="M1407">
        <v>0.02</v>
      </c>
    </row>
    <row r="1408" spans="1:13">
      <c r="A1408" t="s">
        <v>1979</v>
      </c>
      <c r="B1408" t="s">
        <v>135</v>
      </c>
      <c r="C1408" t="s">
        <v>136</v>
      </c>
      <c r="D1408" t="s">
        <v>769</v>
      </c>
      <c r="E1408" t="s">
        <v>770</v>
      </c>
      <c r="F1408" t="s">
        <v>396</v>
      </c>
      <c r="G1408" t="s">
        <v>397</v>
      </c>
      <c r="H1408" s="1">
        <v>45885</v>
      </c>
      <c r="I1408">
        <v>21</v>
      </c>
      <c r="J1408">
        <v>194.87</v>
      </c>
      <c r="K1408">
        <v>4092.27</v>
      </c>
      <c r="L1408">
        <v>0.1</v>
      </c>
      <c r="M1408">
        <v>0.02</v>
      </c>
    </row>
    <row r="1409" spans="1:13">
      <c r="A1409" t="s">
        <v>1980</v>
      </c>
      <c r="B1409" t="s">
        <v>55</v>
      </c>
      <c r="C1409" t="s">
        <v>56</v>
      </c>
      <c r="D1409" t="s">
        <v>1211</v>
      </c>
      <c r="E1409" t="s">
        <v>1212</v>
      </c>
      <c r="F1409" t="s">
        <v>129</v>
      </c>
      <c r="G1409" t="s">
        <v>130</v>
      </c>
      <c r="H1409" s="1">
        <v>45877</v>
      </c>
      <c r="I1409">
        <v>20</v>
      </c>
      <c r="J1409">
        <v>92.19</v>
      </c>
      <c r="K1409">
        <v>1843.8</v>
      </c>
      <c r="L1409">
        <v>0.05</v>
      </c>
      <c r="M1409">
        <v>0.02</v>
      </c>
    </row>
    <row r="1410" spans="1:13">
      <c r="A1410" t="s">
        <v>1981</v>
      </c>
      <c r="B1410" t="s">
        <v>62</v>
      </c>
      <c r="C1410" t="s">
        <v>63</v>
      </c>
      <c r="D1410" t="s">
        <v>1630</v>
      </c>
      <c r="E1410" t="s">
        <v>1631</v>
      </c>
      <c r="F1410" t="s">
        <v>450</v>
      </c>
      <c r="G1410" t="s">
        <v>451</v>
      </c>
      <c r="H1410" s="1">
        <v>45873</v>
      </c>
      <c r="I1410">
        <v>1</v>
      </c>
      <c r="J1410">
        <v>45.4</v>
      </c>
      <c r="K1410">
        <v>45.4</v>
      </c>
      <c r="L1410">
        <v>0</v>
      </c>
      <c r="M1410">
        <v>0.02</v>
      </c>
    </row>
    <row r="1411" spans="1:13">
      <c r="A1411" t="s">
        <v>1982</v>
      </c>
      <c r="B1411" t="s">
        <v>122</v>
      </c>
      <c r="C1411" t="s">
        <v>123</v>
      </c>
      <c r="D1411" t="s">
        <v>227</v>
      </c>
      <c r="E1411" t="s">
        <v>228</v>
      </c>
      <c r="F1411" t="s">
        <v>166</v>
      </c>
      <c r="G1411" t="s">
        <v>167</v>
      </c>
      <c r="H1411" s="1">
        <v>45893</v>
      </c>
      <c r="I1411">
        <v>4</v>
      </c>
      <c r="J1411">
        <v>176.86</v>
      </c>
      <c r="K1411">
        <v>707.44</v>
      </c>
      <c r="L1411">
        <v>0.1</v>
      </c>
      <c r="M1411">
        <v>0.02</v>
      </c>
    </row>
    <row r="1412" spans="1:13">
      <c r="A1412" t="s">
        <v>1983</v>
      </c>
      <c r="B1412" t="s">
        <v>47</v>
      </c>
      <c r="C1412" t="s">
        <v>48</v>
      </c>
      <c r="D1412" t="s">
        <v>1113</v>
      </c>
      <c r="E1412" t="s">
        <v>1114</v>
      </c>
      <c r="F1412" t="s">
        <v>174</v>
      </c>
      <c r="G1412" t="s">
        <v>175</v>
      </c>
      <c r="H1412" s="1">
        <v>45883</v>
      </c>
      <c r="I1412">
        <v>14</v>
      </c>
      <c r="J1412">
        <v>183.4</v>
      </c>
      <c r="K1412">
        <v>2567.6</v>
      </c>
      <c r="L1412">
        <v>0.1</v>
      </c>
      <c r="M1412">
        <v>0.02</v>
      </c>
    </row>
    <row r="1413" spans="1:13">
      <c r="A1413" t="s">
        <v>1984</v>
      </c>
      <c r="B1413" t="s">
        <v>14</v>
      </c>
      <c r="C1413" t="s">
        <v>15</v>
      </c>
      <c r="D1413" t="s">
        <v>553</v>
      </c>
      <c r="E1413" t="s">
        <v>554</v>
      </c>
      <c r="F1413" t="s">
        <v>85</v>
      </c>
      <c r="G1413" t="s">
        <v>86</v>
      </c>
      <c r="H1413" s="1">
        <v>45876</v>
      </c>
      <c r="I1413">
        <v>21</v>
      </c>
      <c r="J1413">
        <v>72.040000000000006</v>
      </c>
      <c r="K1413">
        <v>1512.84</v>
      </c>
      <c r="L1413">
        <v>0.05</v>
      </c>
      <c r="M1413">
        <v>0.02</v>
      </c>
    </row>
    <row r="1414" spans="1:13">
      <c r="A1414" t="s">
        <v>1985</v>
      </c>
      <c r="B1414" t="s">
        <v>122</v>
      </c>
      <c r="C1414" t="s">
        <v>123</v>
      </c>
      <c r="D1414" t="s">
        <v>52</v>
      </c>
      <c r="E1414" t="s">
        <v>53</v>
      </c>
      <c r="F1414" t="s">
        <v>59</v>
      </c>
      <c r="G1414" t="s">
        <v>60</v>
      </c>
      <c r="H1414" s="1">
        <v>45878</v>
      </c>
      <c r="I1414">
        <v>10</v>
      </c>
      <c r="J1414">
        <v>71.86</v>
      </c>
      <c r="K1414">
        <v>718.6</v>
      </c>
      <c r="L1414">
        <v>0.05</v>
      </c>
      <c r="M1414">
        <v>0.02</v>
      </c>
    </row>
    <row r="1415" spans="1:13">
      <c r="A1415" t="s">
        <v>1986</v>
      </c>
      <c r="B1415" t="s">
        <v>246</v>
      </c>
      <c r="C1415" t="s">
        <v>247</v>
      </c>
      <c r="D1415" t="s">
        <v>459</v>
      </c>
      <c r="E1415" t="s">
        <v>460</v>
      </c>
      <c r="F1415" t="s">
        <v>293</v>
      </c>
      <c r="G1415" t="s">
        <v>294</v>
      </c>
      <c r="H1415" s="1">
        <v>45887</v>
      </c>
      <c r="I1415">
        <v>17</v>
      </c>
      <c r="J1415">
        <v>114.99</v>
      </c>
      <c r="K1415">
        <v>1954.83</v>
      </c>
      <c r="L1415">
        <v>0.05</v>
      </c>
      <c r="M1415">
        <v>0.02</v>
      </c>
    </row>
    <row r="1416" spans="1:13">
      <c r="A1416" t="s">
        <v>1987</v>
      </c>
      <c r="B1416" t="s">
        <v>145</v>
      </c>
      <c r="C1416" t="s">
        <v>146</v>
      </c>
      <c r="D1416" t="s">
        <v>498</v>
      </c>
      <c r="E1416" t="s">
        <v>499</v>
      </c>
      <c r="F1416" t="s">
        <v>139</v>
      </c>
      <c r="G1416" t="s">
        <v>140</v>
      </c>
      <c r="H1416" s="1">
        <v>45880</v>
      </c>
      <c r="I1416">
        <v>22</v>
      </c>
      <c r="J1416">
        <v>113.94</v>
      </c>
      <c r="K1416">
        <v>2506.6799999999998</v>
      </c>
      <c r="L1416">
        <v>0.05</v>
      </c>
      <c r="M1416">
        <v>0.02</v>
      </c>
    </row>
    <row r="1417" spans="1:13">
      <c r="A1417" t="s">
        <v>1988</v>
      </c>
      <c r="B1417" t="s">
        <v>145</v>
      </c>
      <c r="C1417" t="s">
        <v>146</v>
      </c>
      <c r="D1417" t="s">
        <v>548</v>
      </c>
      <c r="E1417" t="s">
        <v>549</v>
      </c>
      <c r="F1417" t="s">
        <v>107</v>
      </c>
      <c r="G1417" t="s">
        <v>108</v>
      </c>
      <c r="H1417" s="1">
        <v>45900</v>
      </c>
      <c r="I1417">
        <v>20</v>
      </c>
      <c r="J1417">
        <v>179.53</v>
      </c>
      <c r="K1417">
        <v>3590.6</v>
      </c>
      <c r="L1417">
        <v>0.1</v>
      </c>
      <c r="M1417">
        <v>0.02</v>
      </c>
    </row>
    <row r="1418" spans="1:13">
      <c r="A1418" t="s">
        <v>1989</v>
      </c>
      <c r="B1418" t="s">
        <v>122</v>
      </c>
      <c r="C1418" t="s">
        <v>123</v>
      </c>
      <c r="D1418" t="s">
        <v>538</v>
      </c>
      <c r="E1418" t="s">
        <v>539</v>
      </c>
      <c r="F1418" t="s">
        <v>129</v>
      </c>
      <c r="G1418" t="s">
        <v>130</v>
      </c>
      <c r="H1418" s="1">
        <v>45896</v>
      </c>
      <c r="I1418">
        <v>11</v>
      </c>
      <c r="J1418">
        <v>92.19</v>
      </c>
      <c r="K1418">
        <v>1014.09</v>
      </c>
      <c r="L1418">
        <v>0.05</v>
      </c>
      <c r="M1418">
        <v>0.02</v>
      </c>
    </row>
    <row r="1419" spans="1:13">
      <c r="A1419" t="s">
        <v>1990</v>
      </c>
      <c r="B1419" t="s">
        <v>145</v>
      </c>
      <c r="C1419" t="s">
        <v>146</v>
      </c>
      <c r="D1419" t="s">
        <v>522</v>
      </c>
      <c r="E1419" t="s">
        <v>523</v>
      </c>
      <c r="F1419" t="s">
        <v>25</v>
      </c>
      <c r="G1419" t="s">
        <v>26</v>
      </c>
      <c r="H1419" s="1">
        <v>45895</v>
      </c>
      <c r="I1419">
        <v>16</v>
      </c>
      <c r="J1419">
        <v>120.83</v>
      </c>
      <c r="K1419">
        <v>1933.28</v>
      </c>
      <c r="L1419">
        <v>0.1</v>
      </c>
      <c r="M1419">
        <v>0.02</v>
      </c>
    </row>
    <row r="1420" spans="1:13">
      <c r="A1420" t="s">
        <v>1991</v>
      </c>
      <c r="B1420" t="s">
        <v>14</v>
      </c>
      <c r="C1420" t="s">
        <v>15</v>
      </c>
      <c r="D1420" t="s">
        <v>818</v>
      </c>
      <c r="E1420" t="s">
        <v>819</v>
      </c>
      <c r="F1420" t="s">
        <v>78</v>
      </c>
      <c r="G1420" t="s">
        <v>79</v>
      </c>
      <c r="H1420" s="1">
        <v>45890</v>
      </c>
      <c r="I1420">
        <v>5</v>
      </c>
      <c r="J1420">
        <v>139.22</v>
      </c>
      <c r="K1420">
        <v>696.1</v>
      </c>
      <c r="L1420">
        <v>0.05</v>
      </c>
      <c r="M1420">
        <v>0.02</v>
      </c>
    </row>
    <row r="1421" spans="1:13">
      <c r="A1421" t="s">
        <v>1992</v>
      </c>
      <c r="B1421" t="s">
        <v>306</v>
      </c>
      <c r="C1421" t="s">
        <v>307</v>
      </c>
      <c r="D1421" t="s">
        <v>284</v>
      </c>
      <c r="E1421" t="s">
        <v>285</v>
      </c>
      <c r="F1421" t="s">
        <v>39</v>
      </c>
      <c r="G1421" t="s">
        <v>40</v>
      </c>
      <c r="H1421" s="1">
        <v>45895</v>
      </c>
      <c r="I1421">
        <v>15</v>
      </c>
      <c r="J1421">
        <v>87.21</v>
      </c>
      <c r="K1421">
        <v>1308.1500000000001</v>
      </c>
      <c r="L1421">
        <v>0</v>
      </c>
      <c r="M1421">
        <v>0.02</v>
      </c>
    </row>
    <row r="1422" spans="1:13">
      <c r="A1422" t="s">
        <v>1993</v>
      </c>
      <c r="B1422" t="s">
        <v>35</v>
      </c>
      <c r="C1422" t="s">
        <v>36</v>
      </c>
      <c r="D1422" t="s">
        <v>1035</v>
      </c>
      <c r="E1422" t="s">
        <v>1036</v>
      </c>
      <c r="F1422" t="s">
        <v>356</v>
      </c>
      <c r="G1422" t="s">
        <v>357</v>
      </c>
      <c r="H1422" s="1">
        <v>45896</v>
      </c>
      <c r="I1422">
        <v>2</v>
      </c>
      <c r="J1422">
        <v>54.03</v>
      </c>
      <c r="K1422">
        <v>108.06</v>
      </c>
      <c r="L1422">
        <v>0</v>
      </c>
      <c r="M1422">
        <v>0.02</v>
      </c>
    </row>
    <row r="1423" spans="1:13">
      <c r="A1423" t="s">
        <v>1994</v>
      </c>
      <c r="B1423" t="s">
        <v>414</v>
      </c>
      <c r="C1423" t="s">
        <v>415</v>
      </c>
      <c r="D1423" t="s">
        <v>105</v>
      </c>
      <c r="E1423" t="s">
        <v>106</v>
      </c>
      <c r="F1423" t="s">
        <v>100</v>
      </c>
      <c r="G1423" t="s">
        <v>101</v>
      </c>
      <c r="H1423" s="1">
        <v>45880</v>
      </c>
      <c r="I1423">
        <v>22</v>
      </c>
      <c r="J1423">
        <v>181.7</v>
      </c>
      <c r="K1423">
        <v>3997.4</v>
      </c>
      <c r="L1423">
        <v>0.1</v>
      </c>
      <c r="M1423">
        <v>0.02</v>
      </c>
    </row>
    <row r="1424" spans="1:13">
      <c r="A1424" t="s">
        <v>1995</v>
      </c>
      <c r="B1424" t="s">
        <v>259</v>
      </c>
      <c r="C1424" t="s">
        <v>260</v>
      </c>
      <c r="D1424" t="s">
        <v>284</v>
      </c>
      <c r="E1424" t="s">
        <v>285</v>
      </c>
      <c r="F1424" t="s">
        <v>139</v>
      </c>
      <c r="G1424" t="s">
        <v>140</v>
      </c>
      <c r="H1424" s="1">
        <v>45891</v>
      </c>
      <c r="I1424">
        <v>19</v>
      </c>
      <c r="J1424">
        <v>113.94</v>
      </c>
      <c r="K1424">
        <v>2164.86</v>
      </c>
      <c r="L1424">
        <v>0.05</v>
      </c>
      <c r="M1424">
        <v>0.02</v>
      </c>
    </row>
    <row r="1425" spans="1:13">
      <c r="A1425" t="s">
        <v>1996</v>
      </c>
      <c r="B1425" t="s">
        <v>145</v>
      </c>
      <c r="C1425" t="s">
        <v>146</v>
      </c>
      <c r="D1425" t="s">
        <v>404</v>
      </c>
      <c r="E1425" t="s">
        <v>405</v>
      </c>
      <c r="F1425" t="s">
        <v>326</v>
      </c>
      <c r="G1425" t="s">
        <v>327</v>
      </c>
      <c r="H1425" s="1">
        <v>45872</v>
      </c>
      <c r="I1425">
        <v>12</v>
      </c>
      <c r="J1425">
        <v>63.32</v>
      </c>
      <c r="K1425">
        <v>759.84</v>
      </c>
      <c r="L1425">
        <v>0</v>
      </c>
      <c r="M1425">
        <v>0.02</v>
      </c>
    </row>
    <row r="1426" spans="1:13">
      <c r="A1426" t="s">
        <v>1997</v>
      </c>
      <c r="B1426" t="s">
        <v>21</v>
      </c>
      <c r="C1426" t="s">
        <v>22</v>
      </c>
      <c r="D1426" t="s">
        <v>1144</v>
      </c>
      <c r="E1426" t="s">
        <v>1145</v>
      </c>
      <c r="F1426" t="s">
        <v>234</v>
      </c>
      <c r="G1426" t="s">
        <v>235</v>
      </c>
      <c r="H1426" s="1">
        <v>45882</v>
      </c>
      <c r="I1426">
        <v>11</v>
      </c>
      <c r="J1426">
        <v>37.18</v>
      </c>
      <c r="K1426">
        <v>408.98</v>
      </c>
      <c r="L1426">
        <v>0</v>
      </c>
      <c r="M1426">
        <v>0.02</v>
      </c>
    </row>
    <row r="1427" spans="1:13">
      <c r="A1427" t="s">
        <v>1998</v>
      </c>
      <c r="B1427" t="s">
        <v>159</v>
      </c>
      <c r="C1427" t="s">
        <v>160</v>
      </c>
      <c r="D1427" t="s">
        <v>1916</v>
      </c>
      <c r="E1427" t="s">
        <v>1917</v>
      </c>
      <c r="F1427" t="s">
        <v>234</v>
      </c>
      <c r="G1427" t="s">
        <v>235</v>
      </c>
      <c r="H1427" s="1">
        <v>45889</v>
      </c>
      <c r="I1427">
        <v>19</v>
      </c>
      <c r="J1427">
        <v>37.18</v>
      </c>
      <c r="K1427">
        <v>706.42</v>
      </c>
      <c r="L1427">
        <v>0</v>
      </c>
      <c r="M1427">
        <v>0.02</v>
      </c>
    </row>
    <row r="1428" spans="1:13">
      <c r="A1428" t="s">
        <v>1999</v>
      </c>
      <c r="B1428" t="s">
        <v>74</v>
      </c>
      <c r="C1428" t="s">
        <v>75</v>
      </c>
      <c r="D1428" t="s">
        <v>776</v>
      </c>
      <c r="E1428" t="s">
        <v>777</v>
      </c>
      <c r="F1428" t="s">
        <v>100</v>
      </c>
      <c r="G1428" t="s">
        <v>101</v>
      </c>
      <c r="H1428" s="1">
        <v>45879</v>
      </c>
      <c r="I1428">
        <v>25</v>
      </c>
      <c r="J1428">
        <v>181.7</v>
      </c>
      <c r="K1428">
        <v>4542.5</v>
      </c>
      <c r="L1428">
        <v>0.1</v>
      </c>
      <c r="M1428">
        <v>0.02</v>
      </c>
    </row>
    <row r="1429" spans="1:13">
      <c r="A1429" t="s">
        <v>2000</v>
      </c>
      <c r="B1429" t="s">
        <v>62</v>
      </c>
      <c r="C1429" t="s">
        <v>63</v>
      </c>
      <c r="D1429" t="s">
        <v>561</v>
      </c>
      <c r="E1429" t="s">
        <v>562</v>
      </c>
      <c r="F1429" t="s">
        <v>293</v>
      </c>
      <c r="G1429" t="s">
        <v>294</v>
      </c>
      <c r="H1429" s="1">
        <v>45878</v>
      </c>
      <c r="I1429">
        <v>2</v>
      </c>
      <c r="J1429">
        <v>114.99</v>
      </c>
      <c r="K1429">
        <v>229.98</v>
      </c>
      <c r="L1429">
        <v>0.05</v>
      </c>
      <c r="M1429">
        <v>0.02</v>
      </c>
    </row>
    <row r="1430" spans="1:13">
      <c r="A1430" t="s">
        <v>2001</v>
      </c>
      <c r="B1430" t="s">
        <v>81</v>
      </c>
      <c r="C1430" t="s">
        <v>82</v>
      </c>
      <c r="D1430" t="s">
        <v>655</v>
      </c>
      <c r="E1430" t="s">
        <v>656</v>
      </c>
      <c r="F1430" t="s">
        <v>396</v>
      </c>
      <c r="G1430" t="s">
        <v>397</v>
      </c>
      <c r="H1430" s="1">
        <v>45881</v>
      </c>
      <c r="I1430">
        <v>8</v>
      </c>
      <c r="J1430">
        <v>194.87</v>
      </c>
      <c r="K1430">
        <v>1558.96</v>
      </c>
      <c r="L1430">
        <v>0.1</v>
      </c>
      <c r="M1430">
        <v>0.02</v>
      </c>
    </row>
    <row r="1431" spans="1:13">
      <c r="A1431" t="s">
        <v>2002</v>
      </c>
      <c r="B1431" t="s">
        <v>306</v>
      </c>
      <c r="C1431" t="s">
        <v>307</v>
      </c>
      <c r="D1431" t="s">
        <v>853</v>
      </c>
      <c r="E1431" t="s">
        <v>854</v>
      </c>
      <c r="F1431" t="s">
        <v>32</v>
      </c>
      <c r="G1431" t="s">
        <v>33</v>
      </c>
      <c r="H1431" s="1">
        <v>45886</v>
      </c>
      <c r="I1431">
        <v>7</v>
      </c>
      <c r="J1431">
        <v>88.32</v>
      </c>
      <c r="K1431">
        <v>618.24</v>
      </c>
      <c r="L1431">
        <v>0</v>
      </c>
      <c r="M1431">
        <v>0.02</v>
      </c>
    </row>
    <row r="1432" spans="1:13">
      <c r="A1432" t="s">
        <v>2003</v>
      </c>
      <c r="B1432" t="s">
        <v>187</v>
      </c>
      <c r="C1432" t="s">
        <v>188</v>
      </c>
      <c r="D1432" t="s">
        <v>336</v>
      </c>
      <c r="E1432" t="s">
        <v>337</v>
      </c>
      <c r="F1432" t="s">
        <v>71</v>
      </c>
      <c r="G1432" t="s">
        <v>72</v>
      </c>
      <c r="H1432" s="1">
        <v>45894</v>
      </c>
      <c r="I1432">
        <v>2</v>
      </c>
      <c r="J1432">
        <v>123.65</v>
      </c>
      <c r="K1432">
        <v>247.3</v>
      </c>
      <c r="L1432">
        <v>0.05</v>
      </c>
      <c r="M1432">
        <v>0.02</v>
      </c>
    </row>
    <row r="1433" spans="1:13">
      <c r="A1433" t="s">
        <v>2004</v>
      </c>
      <c r="B1433" t="s">
        <v>254</v>
      </c>
      <c r="C1433" t="s">
        <v>255</v>
      </c>
      <c r="D1433" t="s">
        <v>618</v>
      </c>
      <c r="E1433" t="s">
        <v>619</v>
      </c>
      <c r="F1433" t="s">
        <v>25</v>
      </c>
      <c r="G1433" t="s">
        <v>26</v>
      </c>
      <c r="H1433" s="1">
        <v>45895</v>
      </c>
      <c r="I1433">
        <v>1</v>
      </c>
      <c r="J1433">
        <v>120.83</v>
      </c>
      <c r="K1433">
        <v>120.83</v>
      </c>
      <c r="L1433">
        <v>0.1</v>
      </c>
      <c r="M1433">
        <v>0.02</v>
      </c>
    </row>
    <row r="1434" spans="1:13">
      <c r="A1434" t="s">
        <v>2005</v>
      </c>
      <c r="B1434" t="s">
        <v>55</v>
      </c>
      <c r="C1434" t="s">
        <v>56</v>
      </c>
      <c r="D1434" t="s">
        <v>362</v>
      </c>
      <c r="E1434" t="s">
        <v>363</v>
      </c>
      <c r="F1434" t="s">
        <v>78</v>
      </c>
      <c r="G1434" t="s">
        <v>79</v>
      </c>
      <c r="H1434" s="1">
        <v>45899</v>
      </c>
      <c r="I1434">
        <v>11</v>
      </c>
      <c r="J1434">
        <v>139.22</v>
      </c>
      <c r="K1434">
        <v>1531.42</v>
      </c>
      <c r="L1434">
        <v>0.05</v>
      </c>
      <c r="M1434">
        <v>0.02</v>
      </c>
    </row>
    <row r="1435" spans="1:13">
      <c r="A1435" t="s">
        <v>2006</v>
      </c>
      <c r="B1435" t="s">
        <v>55</v>
      </c>
      <c r="C1435" t="s">
        <v>56</v>
      </c>
      <c r="D1435" t="s">
        <v>783</v>
      </c>
      <c r="E1435" t="s">
        <v>784</v>
      </c>
      <c r="F1435" t="s">
        <v>302</v>
      </c>
      <c r="G1435" t="s">
        <v>303</v>
      </c>
      <c r="H1435" s="1">
        <v>45894</v>
      </c>
      <c r="I1435">
        <v>10</v>
      </c>
      <c r="J1435">
        <v>39.090000000000003</v>
      </c>
      <c r="K1435">
        <v>390.9</v>
      </c>
      <c r="L1435">
        <v>0</v>
      </c>
      <c r="M1435">
        <v>0.02</v>
      </c>
    </row>
    <row r="1436" spans="1:13">
      <c r="A1436" t="s">
        <v>2007</v>
      </c>
      <c r="B1436" t="s">
        <v>145</v>
      </c>
      <c r="C1436" t="s">
        <v>146</v>
      </c>
      <c r="D1436" t="s">
        <v>516</v>
      </c>
      <c r="E1436" t="s">
        <v>517</v>
      </c>
      <c r="F1436" t="s">
        <v>174</v>
      </c>
      <c r="G1436" t="s">
        <v>175</v>
      </c>
      <c r="H1436" s="1">
        <v>45896</v>
      </c>
      <c r="I1436">
        <v>4</v>
      </c>
      <c r="J1436">
        <v>183.4</v>
      </c>
      <c r="K1436">
        <v>733.6</v>
      </c>
      <c r="L1436">
        <v>0.1</v>
      </c>
      <c r="M1436">
        <v>0.02</v>
      </c>
    </row>
    <row r="1437" spans="1:13">
      <c r="A1437" t="s">
        <v>2008</v>
      </c>
      <c r="B1437" t="s">
        <v>414</v>
      </c>
      <c r="C1437" t="s">
        <v>415</v>
      </c>
      <c r="D1437" t="s">
        <v>933</v>
      </c>
      <c r="E1437" t="s">
        <v>934</v>
      </c>
      <c r="F1437" t="s">
        <v>275</v>
      </c>
      <c r="G1437" t="s">
        <v>276</v>
      </c>
      <c r="H1437" s="1">
        <v>45893</v>
      </c>
      <c r="I1437">
        <v>7</v>
      </c>
      <c r="J1437">
        <v>44.71</v>
      </c>
      <c r="K1437">
        <v>312.97000000000003</v>
      </c>
      <c r="L1437">
        <v>0</v>
      </c>
      <c r="M1437">
        <v>0.02</v>
      </c>
    </row>
    <row r="1438" spans="1:13">
      <c r="A1438" t="s">
        <v>2009</v>
      </c>
      <c r="B1438" t="s">
        <v>14</v>
      </c>
      <c r="C1438" t="s">
        <v>15</v>
      </c>
      <c r="D1438" t="s">
        <v>476</v>
      </c>
      <c r="E1438" t="s">
        <v>477</v>
      </c>
      <c r="F1438" t="s">
        <v>240</v>
      </c>
      <c r="G1438" t="s">
        <v>241</v>
      </c>
      <c r="H1438" s="1">
        <v>45873</v>
      </c>
      <c r="I1438">
        <v>17</v>
      </c>
      <c r="J1438">
        <v>130.94</v>
      </c>
      <c r="K1438">
        <v>2225.98</v>
      </c>
      <c r="L1438">
        <v>0.05</v>
      </c>
      <c r="M1438">
        <v>0.02</v>
      </c>
    </row>
    <row r="1439" spans="1:13">
      <c r="A1439" t="s">
        <v>2010</v>
      </c>
      <c r="B1439" t="s">
        <v>122</v>
      </c>
      <c r="C1439" t="s">
        <v>123</v>
      </c>
      <c r="D1439" t="s">
        <v>184</v>
      </c>
      <c r="E1439" t="s">
        <v>185</v>
      </c>
      <c r="F1439" t="s">
        <v>356</v>
      </c>
      <c r="G1439" t="s">
        <v>357</v>
      </c>
      <c r="H1439" s="1">
        <v>45897</v>
      </c>
      <c r="I1439">
        <v>22</v>
      </c>
      <c r="J1439">
        <v>54.03</v>
      </c>
      <c r="K1439">
        <v>1188.6600000000001</v>
      </c>
      <c r="L1439">
        <v>0</v>
      </c>
      <c r="M1439">
        <v>0.02</v>
      </c>
    </row>
    <row r="1440" spans="1:13">
      <c r="A1440" t="s">
        <v>2011</v>
      </c>
      <c r="B1440" t="s">
        <v>28</v>
      </c>
      <c r="C1440" t="s">
        <v>29</v>
      </c>
      <c r="D1440" t="s">
        <v>655</v>
      </c>
      <c r="E1440" t="s">
        <v>656</v>
      </c>
      <c r="F1440" t="s">
        <v>85</v>
      </c>
      <c r="G1440" t="s">
        <v>86</v>
      </c>
      <c r="H1440" s="1">
        <v>45873</v>
      </c>
      <c r="I1440">
        <v>2</v>
      </c>
      <c r="J1440">
        <v>72.040000000000006</v>
      </c>
      <c r="K1440">
        <v>144.08000000000001</v>
      </c>
      <c r="L1440">
        <v>0.05</v>
      </c>
      <c r="M1440">
        <v>0.02</v>
      </c>
    </row>
    <row r="1441" spans="1:13">
      <c r="A1441" t="s">
        <v>2012</v>
      </c>
      <c r="B1441" t="s">
        <v>414</v>
      </c>
      <c r="C1441" t="s">
        <v>415</v>
      </c>
      <c r="D1441" t="s">
        <v>498</v>
      </c>
      <c r="E1441" t="s">
        <v>499</v>
      </c>
      <c r="F1441" t="s">
        <v>191</v>
      </c>
      <c r="G1441" t="s">
        <v>192</v>
      </c>
      <c r="H1441" s="1">
        <v>45870</v>
      </c>
      <c r="I1441">
        <v>10</v>
      </c>
      <c r="J1441">
        <v>144.35</v>
      </c>
      <c r="K1441">
        <v>1443.5</v>
      </c>
      <c r="L1441">
        <v>0.1</v>
      </c>
      <c r="M1441">
        <v>0.02</v>
      </c>
    </row>
    <row r="1442" spans="1:13">
      <c r="A1442" t="s">
        <v>2013</v>
      </c>
      <c r="B1442" t="s">
        <v>135</v>
      </c>
      <c r="C1442" t="s">
        <v>136</v>
      </c>
      <c r="D1442" t="s">
        <v>261</v>
      </c>
      <c r="E1442" t="s">
        <v>262</v>
      </c>
      <c r="F1442" t="s">
        <v>293</v>
      </c>
      <c r="G1442" t="s">
        <v>294</v>
      </c>
      <c r="H1442" s="1">
        <v>45880</v>
      </c>
      <c r="I1442">
        <v>7</v>
      </c>
      <c r="J1442">
        <v>114.99</v>
      </c>
      <c r="K1442">
        <v>804.93</v>
      </c>
      <c r="L1442">
        <v>0.05</v>
      </c>
      <c r="M1442">
        <v>0.02</v>
      </c>
    </row>
    <row r="1443" spans="1:13">
      <c r="A1443" t="s">
        <v>2014</v>
      </c>
      <c r="B1443" t="s">
        <v>254</v>
      </c>
      <c r="C1443" t="s">
        <v>255</v>
      </c>
      <c r="D1443" t="s">
        <v>291</v>
      </c>
      <c r="E1443" t="s">
        <v>292</v>
      </c>
      <c r="F1443" t="s">
        <v>293</v>
      </c>
      <c r="G1443" t="s">
        <v>294</v>
      </c>
      <c r="H1443" s="1">
        <v>45880</v>
      </c>
      <c r="I1443">
        <v>18</v>
      </c>
      <c r="J1443">
        <v>114.99</v>
      </c>
      <c r="K1443">
        <v>2069.8200000000002</v>
      </c>
      <c r="L1443">
        <v>0.05</v>
      </c>
      <c r="M1443">
        <v>0.02</v>
      </c>
    </row>
    <row r="1444" spans="1:13">
      <c r="A1444" t="s">
        <v>2015</v>
      </c>
      <c r="B1444" t="s">
        <v>93</v>
      </c>
      <c r="C1444" t="s">
        <v>94</v>
      </c>
      <c r="D1444" t="s">
        <v>694</v>
      </c>
      <c r="E1444" t="s">
        <v>695</v>
      </c>
      <c r="F1444" t="s">
        <v>191</v>
      </c>
      <c r="G1444" t="s">
        <v>192</v>
      </c>
      <c r="H1444" s="1">
        <v>45874</v>
      </c>
      <c r="I1444">
        <v>9</v>
      </c>
      <c r="J1444">
        <v>144.35</v>
      </c>
      <c r="K1444">
        <v>1299.1500000000001</v>
      </c>
      <c r="L1444">
        <v>0.1</v>
      </c>
      <c r="M1444">
        <v>0.02</v>
      </c>
    </row>
    <row r="1445" spans="1:13">
      <c r="A1445" t="s">
        <v>2016</v>
      </c>
      <c r="B1445" t="s">
        <v>182</v>
      </c>
      <c r="C1445" t="s">
        <v>183</v>
      </c>
      <c r="D1445" t="s">
        <v>251</v>
      </c>
      <c r="E1445" t="s">
        <v>252</v>
      </c>
      <c r="F1445" t="s">
        <v>71</v>
      </c>
      <c r="G1445" t="s">
        <v>72</v>
      </c>
      <c r="H1445" s="1">
        <v>45887</v>
      </c>
      <c r="I1445">
        <v>20</v>
      </c>
      <c r="J1445">
        <v>123.65</v>
      </c>
      <c r="K1445">
        <v>2473</v>
      </c>
      <c r="L1445">
        <v>0.05</v>
      </c>
      <c r="M1445">
        <v>0.02</v>
      </c>
    </row>
    <row r="1446" spans="1:13">
      <c r="A1446" t="s">
        <v>2017</v>
      </c>
      <c r="B1446" t="s">
        <v>414</v>
      </c>
      <c r="C1446" t="s">
        <v>415</v>
      </c>
      <c r="D1446" t="s">
        <v>1130</v>
      </c>
      <c r="E1446" t="s">
        <v>1131</v>
      </c>
      <c r="F1446" t="s">
        <v>59</v>
      </c>
      <c r="G1446" t="s">
        <v>60</v>
      </c>
      <c r="H1446" s="1">
        <v>45887</v>
      </c>
      <c r="I1446">
        <v>12</v>
      </c>
      <c r="J1446">
        <v>71.86</v>
      </c>
      <c r="K1446">
        <v>862.32</v>
      </c>
      <c r="L1446">
        <v>0.05</v>
      </c>
      <c r="M1446">
        <v>0.02</v>
      </c>
    </row>
    <row r="1447" spans="1:13">
      <c r="A1447" t="s">
        <v>2018</v>
      </c>
      <c r="B1447" t="s">
        <v>145</v>
      </c>
      <c r="C1447" t="s">
        <v>146</v>
      </c>
      <c r="D1447" t="s">
        <v>224</v>
      </c>
      <c r="E1447" t="s">
        <v>225</v>
      </c>
      <c r="F1447" t="s">
        <v>78</v>
      </c>
      <c r="G1447" t="s">
        <v>79</v>
      </c>
      <c r="H1447" s="1">
        <v>45895</v>
      </c>
      <c r="I1447">
        <v>23</v>
      </c>
      <c r="J1447">
        <v>139.22</v>
      </c>
      <c r="K1447">
        <v>3202.06</v>
      </c>
      <c r="L1447">
        <v>0.05</v>
      </c>
      <c r="M1447">
        <v>0.02</v>
      </c>
    </row>
    <row r="1448" spans="1:13">
      <c r="A1448" t="s">
        <v>2019</v>
      </c>
      <c r="B1448" t="s">
        <v>187</v>
      </c>
      <c r="C1448" t="s">
        <v>188</v>
      </c>
      <c r="D1448" t="s">
        <v>736</v>
      </c>
      <c r="E1448" t="s">
        <v>737</v>
      </c>
      <c r="F1448" t="s">
        <v>18</v>
      </c>
      <c r="G1448" t="s">
        <v>19</v>
      </c>
      <c r="H1448" s="1">
        <v>45879</v>
      </c>
      <c r="I1448">
        <v>3</v>
      </c>
      <c r="J1448">
        <v>52.65</v>
      </c>
      <c r="K1448">
        <v>157.94999999999999</v>
      </c>
      <c r="L1448">
        <v>0.05</v>
      </c>
      <c r="M1448">
        <v>0.02</v>
      </c>
    </row>
    <row r="1449" spans="1:13">
      <c r="A1449" t="s">
        <v>2020</v>
      </c>
      <c r="B1449" t="s">
        <v>28</v>
      </c>
      <c r="C1449" t="s">
        <v>29</v>
      </c>
      <c r="D1449" t="s">
        <v>513</v>
      </c>
      <c r="E1449" t="s">
        <v>514</v>
      </c>
      <c r="F1449" t="s">
        <v>114</v>
      </c>
      <c r="G1449" t="s">
        <v>115</v>
      </c>
      <c r="H1449" s="1">
        <v>45874</v>
      </c>
      <c r="I1449">
        <v>2</v>
      </c>
      <c r="J1449">
        <v>91.13</v>
      </c>
      <c r="K1449">
        <v>182.26</v>
      </c>
      <c r="L1449">
        <v>0.1</v>
      </c>
      <c r="M1449">
        <v>0.02</v>
      </c>
    </row>
    <row r="1450" spans="1:13">
      <c r="A1450" t="s">
        <v>2021</v>
      </c>
      <c r="B1450" t="s">
        <v>122</v>
      </c>
      <c r="C1450" t="s">
        <v>123</v>
      </c>
      <c r="D1450" t="s">
        <v>927</v>
      </c>
      <c r="E1450" t="s">
        <v>928</v>
      </c>
      <c r="F1450" t="s">
        <v>326</v>
      </c>
      <c r="G1450" t="s">
        <v>327</v>
      </c>
      <c r="H1450" s="1">
        <v>45873</v>
      </c>
      <c r="I1450">
        <v>2</v>
      </c>
      <c r="J1450">
        <v>63.32</v>
      </c>
      <c r="K1450">
        <v>126.64</v>
      </c>
      <c r="L1450">
        <v>0</v>
      </c>
      <c r="M1450">
        <v>0.02</v>
      </c>
    </row>
    <row r="1451" spans="1:13">
      <c r="A1451" t="s">
        <v>2022</v>
      </c>
      <c r="B1451" t="s">
        <v>74</v>
      </c>
      <c r="C1451" t="s">
        <v>75</v>
      </c>
      <c r="D1451" t="s">
        <v>299</v>
      </c>
      <c r="E1451" t="s">
        <v>300</v>
      </c>
      <c r="F1451" t="s">
        <v>71</v>
      </c>
      <c r="G1451" t="s">
        <v>72</v>
      </c>
      <c r="H1451" s="1">
        <v>45875</v>
      </c>
      <c r="I1451">
        <v>13</v>
      </c>
      <c r="J1451">
        <v>123.65</v>
      </c>
      <c r="K1451">
        <v>1607.45</v>
      </c>
      <c r="L1451">
        <v>0.05</v>
      </c>
      <c r="M1451">
        <v>0.02</v>
      </c>
    </row>
    <row r="1452" spans="1:13">
      <c r="A1452" t="s">
        <v>2023</v>
      </c>
      <c r="B1452" t="s">
        <v>62</v>
      </c>
      <c r="C1452" t="s">
        <v>63</v>
      </c>
      <c r="D1452" t="s">
        <v>1459</v>
      </c>
      <c r="E1452" t="s">
        <v>1460</v>
      </c>
      <c r="F1452" t="s">
        <v>39</v>
      </c>
      <c r="G1452" t="s">
        <v>40</v>
      </c>
      <c r="H1452" s="1">
        <v>45896</v>
      </c>
      <c r="I1452">
        <v>21</v>
      </c>
      <c r="J1452">
        <v>87.21</v>
      </c>
      <c r="K1452">
        <v>1831.41</v>
      </c>
      <c r="L1452">
        <v>0</v>
      </c>
      <c r="M1452">
        <v>0.02</v>
      </c>
    </row>
    <row r="1453" spans="1:13">
      <c r="A1453" t="s">
        <v>2024</v>
      </c>
      <c r="B1453" t="s">
        <v>62</v>
      </c>
      <c r="C1453" t="s">
        <v>63</v>
      </c>
      <c r="D1453" t="s">
        <v>278</v>
      </c>
      <c r="E1453" t="s">
        <v>279</v>
      </c>
      <c r="F1453" t="s">
        <v>25</v>
      </c>
      <c r="G1453" t="s">
        <v>26</v>
      </c>
      <c r="H1453" s="1">
        <v>45879</v>
      </c>
      <c r="I1453">
        <v>12</v>
      </c>
      <c r="J1453">
        <v>120.83</v>
      </c>
      <c r="K1453">
        <v>1449.96</v>
      </c>
      <c r="L1453">
        <v>0.1</v>
      </c>
      <c r="M1453">
        <v>0.02</v>
      </c>
    </row>
    <row r="1454" spans="1:13">
      <c r="A1454" t="s">
        <v>2025</v>
      </c>
      <c r="B1454" t="s">
        <v>145</v>
      </c>
      <c r="C1454" t="s">
        <v>146</v>
      </c>
      <c r="D1454" t="s">
        <v>742</v>
      </c>
      <c r="E1454" t="s">
        <v>743</v>
      </c>
      <c r="F1454" t="s">
        <v>129</v>
      </c>
      <c r="G1454" t="s">
        <v>130</v>
      </c>
      <c r="H1454" s="1">
        <v>45891</v>
      </c>
      <c r="I1454">
        <v>25</v>
      </c>
      <c r="J1454">
        <v>92.19</v>
      </c>
      <c r="K1454">
        <v>2304.75</v>
      </c>
      <c r="L1454">
        <v>0.05</v>
      </c>
      <c r="M1454">
        <v>0.02</v>
      </c>
    </row>
    <row r="1455" spans="1:13">
      <c r="A1455" t="s">
        <v>2026</v>
      </c>
      <c r="B1455" t="s">
        <v>246</v>
      </c>
      <c r="C1455" t="s">
        <v>247</v>
      </c>
      <c r="D1455" t="s">
        <v>1916</v>
      </c>
      <c r="E1455" t="s">
        <v>1917</v>
      </c>
      <c r="F1455" t="s">
        <v>196</v>
      </c>
      <c r="G1455" t="s">
        <v>197</v>
      </c>
      <c r="H1455" s="1">
        <v>45894</v>
      </c>
      <c r="I1455">
        <v>25</v>
      </c>
      <c r="J1455">
        <v>77.5</v>
      </c>
      <c r="K1455">
        <v>1937.5</v>
      </c>
      <c r="L1455">
        <v>0.05</v>
      </c>
      <c r="M1455">
        <v>0.02</v>
      </c>
    </row>
    <row r="1456" spans="1:13">
      <c r="A1456" t="s">
        <v>2027</v>
      </c>
      <c r="B1456" t="s">
        <v>306</v>
      </c>
      <c r="C1456" t="s">
        <v>307</v>
      </c>
      <c r="D1456" t="s">
        <v>354</v>
      </c>
      <c r="E1456" t="s">
        <v>355</v>
      </c>
      <c r="F1456" t="s">
        <v>78</v>
      </c>
      <c r="G1456" t="s">
        <v>79</v>
      </c>
      <c r="H1456" s="1">
        <v>45884</v>
      </c>
      <c r="I1456">
        <v>23</v>
      </c>
      <c r="J1456">
        <v>139.22</v>
      </c>
      <c r="K1456">
        <v>3202.06</v>
      </c>
      <c r="L1456">
        <v>0.05</v>
      </c>
      <c r="M1456">
        <v>0.02</v>
      </c>
    </row>
    <row r="1457" spans="1:13">
      <c r="A1457" t="s">
        <v>2028</v>
      </c>
      <c r="B1457" t="s">
        <v>386</v>
      </c>
      <c r="C1457" t="s">
        <v>387</v>
      </c>
      <c r="D1457" t="s">
        <v>343</v>
      </c>
      <c r="E1457" t="s">
        <v>344</v>
      </c>
      <c r="F1457" t="s">
        <v>293</v>
      </c>
      <c r="G1457" t="s">
        <v>294</v>
      </c>
      <c r="H1457" s="1">
        <v>45892</v>
      </c>
      <c r="I1457">
        <v>21</v>
      </c>
      <c r="J1457">
        <v>114.99</v>
      </c>
      <c r="K1457">
        <v>2414.79</v>
      </c>
      <c r="L1457">
        <v>0.05</v>
      </c>
      <c r="M1457">
        <v>0.02</v>
      </c>
    </row>
    <row r="1458" spans="1:13">
      <c r="A1458" t="s">
        <v>2029</v>
      </c>
      <c r="B1458" t="s">
        <v>93</v>
      </c>
      <c r="C1458" t="s">
        <v>94</v>
      </c>
      <c r="D1458" t="s">
        <v>227</v>
      </c>
      <c r="E1458" t="s">
        <v>228</v>
      </c>
      <c r="F1458" t="s">
        <v>25</v>
      </c>
      <c r="G1458" t="s">
        <v>26</v>
      </c>
      <c r="H1458" s="1">
        <v>45874</v>
      </c>
      <c r="I1458">
        <v>8</v>
      </c>
      <c r="J1458">
        <v>120.83</v>
      </c>
      <c r="K1458">
        <v>966.64</v>
      </c>
      <c r="L1458">
        <v>0.1</v>
      </c>
      <c r="M1458">
        <v>0.02</v>
      </c>
    </row>
    <row r="1459" spans="1:13">
      <c r="A1459" t="s">
        <v>2030</v>
      </c>
      <c r="B1459" t="s">
        <v>47</v>
      </c>
      <c r="C1459" t="s">
        <v>48</v>
      </c>
      <c r="D1459" t="s">
        <v>609</v>
      </c>
      <c r="E1459" t="s">
        <v>610</v>
      </c>
      <c r="F1459" t="s">
        <v>18</v>
      </c>
      <c r="G1459" t="s">
        <v>19</v>
      </c>
      <c r="H1459" s="1">
        <v>45882</v>
      </c>
      <c r="I1459">
        <v>12</v>
      </c>
      <c r="J1459">
        <v>52.65</v>
      </c>
      <c r="K1459">
        <v>631.79999999999995</v>
      </c>
      <c r="L1459">
        <v>0.05</v>
      </c>
      <c r="M1459">
        <v>0.02</v>
      </c>
    </row>
    <row r="1460" spans="1:13">
      <c r="A1460" t="s">
        <v>2031</v>
      </c>
      <c r="B1460" t="s">
        <v>182</v>
      </c>
      <c r="C1460" t="s">
        <v>183</v>
      </c>
      <c r="D1460" t="s">
        <v>278</v>
      </c>
      <c r="E1460" t="s">
        <v>279</v>
      </c>
      <c r="F1460" t="s">
        <v>326</v>
      </c>
      <c r="G1460" t="s">
        <v>327</v>
      </c>
      <c r="H1460" s="1">
        <v>45895</v>
      </c>
      <c r="I1460">
        <v>11</v>
      </c>
      <c r="J1460">
        <v>63.32</v>
      </c>
      <c r="K1460">
        <v>696.52</v>
      </c>
      <c r="L1460">
        <v>0</v>
      </c>
      <c r="M1460">
        <v>0.02</v>
      </c>
    </row>
    <row r="1461" spans="1:13">
      <c r="A1461" t="s">
        <v>2032</v>
      </c>
      <c r="B1461" t="s">
        <v>47</v>
      </c>
      <c r="C1461" t="s">
        <v>48</v>
      </c>
      <c r="D1461" t="s">
        <v>243</v>
      </c>
      <c r="E1461" t="s">
        <v>244</v>
      </c>
      <c r="F1461" t="s">
        <v>25</v>
      </c>
      <c r="G1461" t="s">
        <v>26</v>
      </c>
      <c r="H1461" s="1">
        <v>45872</v>
      </c>
      <c r="I1461">
        <v>1</v>
      </c>
      <c r="J1461">
        <v>120.83</v>
      </c>
      <c r="K1461">
        <v>120.83</v>
      </c>
      <c r="L1461">
        <v>0.1</v>
      </c>
      <c r="M1461">
        <v>0.02</v>
      </c>
    </row>
    <row r="1462" spans="1:13">
      <c r="A1462" t="s">
        <v>2033</v>
      </c>
      <c r="B1462" t="s">
        <v>55</v>
      </c>
      <c r="C1462" t="s">
        <v>56</v>
      </c>
      <c r="D1462" t="s">
        <v>916</v>
      </c>
      <c r="E1462" t="s">
        <v>917</v>
      </c>
      <c r="F1462" t="s">
        <v>85</v>
      </c>
      <c r="G1462" t="s">
        <v>86</v>
      </c>
      <c r="H1462" s="1">
        <v>45897</v>
      </c>
      <c r="I1462">
        <v>15</v>
      </c>
      <c r="J1462">
        <v>72.040000000000006</v>
      </c>
      <c r="K1462">
        <v>1080.5999999999999</v>
      </c>
      <c r="L1462">
        <v>0.05</v>
      </c>
      <c r="M1462">
        <v>0.02</v>
      </c>
    </row>
    <row r="1463" spans="1:13">
      <c r="A1463" t="s">
        <v>2034</v>
      </c>
      <c r="B1463" t="s">
        <v>182</v>
      </c>
      <c r="C1463" t="s">
        <v>183</v>
      </c>
      <c r="D1463" t="s">
        <v>629</v>
      </c>
      <c r="E1463" t="s">
        <v>630</v>
      </c>
      <c r="F1463" t="s">
        <v>174</v>
      </c>
      <c r="G1463" t="s">
        <v>175</v>
      </c>
      <c r="H1463" s="1">
        <v>45888</v>
      </c>
      <c r="I1463">
        <v>20</v>
      </c>
      <c r="J1463">
        <v>183.4</v>
      </c>
      <c r="K1463">
        <v>3668</v>
      </c>
      <c r="L1463">
        <v>0.1</v>
      </c>
      <c r="M1463">
        <v>0.02</v>
      </c>
    </row>
    <row r="1464" spans="1:13">
      <c r="A1464" t="s">
        <v>2035</v>
      </c>
      <c r="B1464" t="s">
        <v>21</v>
      </c>
      <c r="C1464" t="s">
        <v>22</v>
      </c>
      <c r="D1464" t="s">
        <v>663</v>
      </c>
      <c r="E1464" t="s">
        <v>664</v>
      </c>
      <c r="F1464" t="s">
        <v>71</v>
      </c>
      <c r="G1464" t="s">
        <v>72</v>
      </c>
      <c r="H1464" s="1">
        <v>45895</v>
      </c>
      <c r="I1464">
        <v>23</v>
      </c>
      <c r="J1464">
        <v>123.65</v>
      </c>
      <c r="K1464">
        <v>2843.95</v>
      </c>
      <c r="L1464">
        <v>0.05</v>
      </c>
      <c r="M1464">
        <v>0.02</v>
      </c>
    </row>
    <row r="1465" spans="1:13">
      <c r="A1465" t="s">
        <v>2036</v>
      </c>
      <c r="B1465" t="s">
        <v>386</v>
      </c>
      <c r="C1465" t="s">
        <v>387</v>
      </c>
      <c r="D1465" t="s">
        <v>243</v>
      </c>
      <c r="E1465" t="s">
        <v>244</v>
      </c>
      <c r="F1465" t="s">
        <v>114</v>
      </c>
      <c r="G1465" t="s">
        <v>115</v>
      </c>
      <c r="H1465" s="1">
        <v>45895</v>
      </c>
      <c r="I1465">
        <v>3</v>
      </c>
      <c r="J1465">
        <v>91.13</v>
      </c>
      <c r="K1465">
        <v>273.39</v>
      </c>
      <c r="L1465">
        <v>0.1</v>
      </c>
      <c r="M1465">
        <v>0.02</v>
      </c>
    </row>
    <row r="1466" spans="1:13">
      <c r="A1466" t="s">
        <v>2037</v>
      </c>
      <c r="B1466" t="s">
        <v>187</v>
      </c>
      <c r="C1466" t="s">
        <v>188</v>
      </c>
      <c r="D1466" t="s">
        <v>1916</v>
      </c>
      <c r="E1466" t="s">
        <v>1917</v>
      </c>
      <c r="F1466" t="s">
        <v>25</v>
      </c>
      <c r="G1466" t="s">
        <v>26</v>
      </c>
      <c r="H1466" s="1">
        <v>45883</v>
      </c>
      <c r="I1466">
        <v>19</v>
      </c>
      <c r="J1466">
        <v>120.83</v>
      </c>
      <c r="K1466">
        <v>2295.77</v>
      </c>
      <c r="L1466">
        <v>0.1</v>
      </c>
      <c r="M1466">
        <v>0.02</v>
      </c>
    </row>
    <row r="1467" spans="1:13">
      <c r="A1467" t="s">
        <v>2038</v>
      </c>
      <c r="B1467" t="s">
        <v>117</v>
      </c>
      <c r="C1467" t="s">
        <v>118</v>
      </c>
      <c r="D1467" t="s">
        <v>652</v>
      </c>
      <c r="E1467" t="s">
        <v>653</v>
      </c>
      <c r="F1467" t="s">
        <v>18</v>
      </c>
      <c r="G1467" t="s">
        <v>19</v>
      </c>
      <c r="H1467" s="1">
        <v>45885</v>
      </c>
      <c r="I1467">
        <v>6</v>
      </c>
      <c r="J1467">
        <v>52.65</v>
      </c>
      <c r="K1467">
        <v>315.89999999999998</v>
      </c>
      <c r="L1467">
        <v>0.05</v>
      </c>
      <c r="M1467">
        <v>0.02</v>
      </c>
    </row>
    <row r="1468" spans="1:13">
      <c r="A1468" t="s">
        <v>2039</v>
      </c>
      <c r="B1468" t="s">
        <v>74</v>
      </c>
      <c r="C1468" t="s">
        <v>75</v>
      </c>
      <c r="D1468" t="s">
        <v>839</v>
      </c>
      <c r="E1468" t="s">
        <v>840</v>
      </c>
      <c r="F1468" t="s">
        <v>85</v>
      </c>
      <c r="G1468" t="s">
        <v>86</v>
      </c>
      <c r="H1468" s="1">
        <v>45888</v>
      </c>
      <c r="I1468">
        <v>23</v>
      </c>
      <c r="J1468">
        <v>72.040000000000006</v>
      </c>
      <c r="K1468">
        <v>1656.92</v>
      </c>
      <c r="L1468">
        <v>0.05</v>
      </c>
      <c r="M1468">
        <v>0.02</v>
      </c>
    </row>
    <row r="1469" spans="1:13">
      <c r="A1469" t="s">
        <v>2040</v>
      </c>
      <c r="B1469" t="s">
        <v>81</v>
      </c>
      <c r="C1469" t="s">
        <v>82</v>
      </c>
      <c r="D1469" t="s">
        <v>205</v>
      </c>
      <c r="E1469" t="s">
        <v>206</v>
      </c>
      <c r="F1469" t="s">
        <v>275</v>
      </c>
      <c r="G1469" t="s">
        <v>276</v>
      </c>
      <c r="H1469" s="1">
        <v>45895</v>
      </c>
      <c r="I1469">
        <v>19</v>
      </c>
      <c r="J1469">
        <v>44.71</v>
      </c>
      <c r="K1469">
        <v>849.49</v>
      </c>
      <c r="L1469">
        <v>0</v>
      </c>
      <c r="M1469">
        <v>0.02</v>
      </c>
    </row>
    <row r="1470" spans="1:13">
      <c r="A1470" t="s">
        <v>2041</v>
      </c>
      <c r="B1470" t="s">
        <v>145</v>
      </c>
      <c r="C1470" t="s">
        <v>146</v>
      </c>
      <c r="D1470" t="s">
        <v>545</v>
      </c>
      <c r="E1470" t="s">
        <v>546</v>
      </c>
      <c r="F1470" t="s">
        <v>179</v>
      </c>
      <c r="G1470" t="s">
        <v>180</v>
      </c>
      <c r="H1470" s="1">
        <v>45891</v>
      </c>
      <c r="I1470">
        <v>6</v>
      </c>
      <c r="J1470">
        <v>125.42</v>
      </c>
      <c r="K1470">
        <v>752.52</v>
      </c>
      <c r="L1470">
        <v>0.1</v>
      </c>
      <c r="M1470">
        <v>0.02</v>
      </c>
    </row>
    <row r="1471" spans="1:13">
      <c r="A1471" t="s">
        <v>2042</v>
      </c>
      <c r="B1471" t="s">
        <v>208</v>
      </c>
      <c r="C1471" t="s">
        <v>209</v>
      </c>
      <c r="D1471" t="s">
        <v>645</v>
      </c>
      <c r="E1471" t="s">
        <v>646</v>
      </c>
      <c r="F1471" t="s">
        <v>107</v>
      </c>
      <c r="G1471" t="s">
        <v>108</v>
      </c>
      <c r="H1471" s="1">
        <v>45888</v>
      </c>
      <c r="I1471">
        <v>23</v>
      </c>
      <c r="J1471">
        <v>179.53</v>
      </c>
      <c r="K1471">
        <v>4129.1899999999996</v>
      </c>
      <c r="L1471">
        <v>0.1</v>
      </c>
      <c r="M1471">
        <v>0.02</v>
      </c>
    </row>
    <row r="1472" spans="1:13">
      <c r="A1472" t="s">
        <v>2043</v>
      </c>
      <c r="B1472" t="s">
        <v>35</v>
      </c>
      <c r="C1472" t="s">
        <v>36</v>
      </c>
      <c r="D1472" t="s">
        <v>119</v>
      </c>
      <c r="E1472" t="s">
        <v>120</v>
      </c>
      <c r="F1472" t="s">
        <v>71</v>
      </c>
      <c r="G1472" t="s">
        <v>72</v>
      </c>
      <c r="H1472" s="1">
        <v>45884</v>
      </c>
      <c r="I1472">
        <v>20</v>
      </c>
      <c r="J1472">
        <v>123.65</v>
      </c>
      <c r="K1472">
        <v>2473</v>
      </c>
      <c r="L1472">
        <v>0.05</v>
      </c>
      <c r="M1472">
        <v>0.02</v>
      </c>
    </row>
    <row r="1473" spans="1:13">
      <c r="A1473" t="s">
        <v>2044</v>
      </c>
      <c r="B1473" t="s">
        <v>145</v>
      </c>
      <c r="C1473" t="s">
        <v>146</v>
      </c>
      <c r="D1473" t="s">
        <v>16</v>
      </c>
      <c r="E1473" t="s">
        <v>17</v>
      </c>
      <c r="F1473" t="s">
        <v>71</v>
      </c>
      <c r="G1473" t="s">
        <v>72</v>
      </c>
      <c r="H1473" s="1">
        <v>45875</v>
      </c>
      <c r="I1473">
        <v>15</v>
      </c>
      <c r="J1473">
        <v>123.65</v>
      </c>
      <c r="K1473">
        <v>1854.75</v>
      </c>
      <c r="L1473">
        <v>0.05</v>
      </c>
      <c r="M1473">
        <v>0.02</v>
      </c>
    </row>
    <row r="1474" spans="1:13">
      <c r="A1474" t="s">
        <v>2045</v>
      </c>
      <c r="B1474" t="s">
        <v>187</v>
      </c>
      <c r="C1474" t="s">
        <v>188</v>
      </c>
      <c r="D1474" t="s">
        <v>648</v>
      </c>
      <c r="E1474" t="s">
        <v>649</v>
      </c>
      <c r="F1474" t="s">
        <v>196</v>
      </c>
      <c r="G1474" t="s">
        <v>197</v>
      </c>
      <c r="H1474" s="1">
        <v>45891</v>
      </c>
      <c r="I1474">
        <v>4</v>
      </c>
      <c r="J1474">
        <v>77.5</v>
      </c>
      <c r="K1474">
        <v>310</v>
      </c>
      <c r="L1474">
        <v>0.05</v>
      </c>
      <c r="M1474">
        <v>0.02</v>
      </c>
    </row>
    <row r="1475" spans="1:13">
      <c r="A1475" t="s">
        <v>2046</v>
      </c>
      <c r="B1475" t="s">
        <v>35</v>
      </c>
      <c r="C1475" t="s">
        <v>36</v>
      </c>
      <c r="D1475" t="s">
        <v>1459</v>
      </c>
      <c r="E1475" t="s">
        <v>1460</v>
      </c>
      <c r="F1475" t="s">
        <v>174</v>
      </c>
      <c r="G1475" t="s">
        <v>175</v>
      </c>
      <c r="H1475" s="1">
        <v>45880</v>
      </c>
      <c r="I1475">
        <v>13</v>
      </c>
      <c r="J1475">
        <v>183.4</v>
      </c>
      <c r="K1475">
        <v>2384.1999999999998</v>
      </c>
      <c r="L1475">
        <v>0.1</v>
      </c>
      <c r="M1475">
        <v>0.02</v>
      </c>
    </row>
    <row r="1476" spans="1:13">
      <c r="A1476" t="s">
        <v>2047</v>
      </c>
      <c r="B1476" t="s">
        <v>55</v>
      </c>
      <c r="C1476" t="s">
        <v>56</v>
      </c>
      <c r="D1476" t="s">
        <v>818</v>
      </c>
      <c r="E1476" t="s">
        <v>819</v>
      </c>
      <c r="F1476" t="s">
        <v>191</v>
      </c>
      <c r="G1476" t="s">
        <v>192</v>
      </c>
      <c r="H1476" s="1">
        <v>45876</v>
      </c>
      <c r="I1476">
        <v>3</v>
      </c>
      <c r="J1476">
        <v>144.35</v>
      </c>
      <c r="K1476">
        <v>433.05</v>
      </c>
      <c r="L1476">
        <v>0.1</v>
      </c>
      <c r="M1476">
        <v>0.02</v>
      </c>
    </row>
    <row r="1477" spans="1:13">
      <c r="A1477" t="s">
        <v>2048</v>
      </c>
      <c r="B1477" t="s">
        <v>35</v>
      </c>
      <c r="C1477" t="s">
        <v>36</v>
      </c>
      <c r="D1477" t="s">
        <v>757</v>
      </c>
      <c r="E1477" t="s">
        <v>758</v>
      </c>
      <c r="F1477" t="s">
        <v>39</v>
      </c>
      <c r="G1477" t="s">
        <v>40</v>
      </c>
      <c r="H1477" s="1">
        <v>45890</v>
      </c>
      <c r="I1477">
        <v>25</v>
      </c>
      <c r="J1477">
        <v>87.21</v>
      </c>
      <c r="K1477">
        <v>2180.25</v>
      </c>
      <c r="L1477">
        <v>0</v>
      </c>
      <c r="M1477">
        <v>0.02</v>
      </c>
    </row>
    <row r="1478" spans="1:13">
      <c r="A1478" t="s">
        <v>2049</v>
      </c>
      <c r="B1478" t="s">
        <v>246</v>
      </c>
      <c r="C1478" t="s">
        <v>247</v>
      </c>
      <c r="D1478" t="s">
        <v>773</v>
      </c>
      <c r="E1478" t="s">
        <v>774</v>
      </c>
      <c r="F1478" t="s">
        <v>107</v>
      </c>
      <c r="G1478" t="s">
        <v>108</v>
      </c>
      <c r="H1478" s="1">
        <v>45874</v>
      </c>
      <c r="I1478">
        <v>22</v>
      </c>
      <c r="J1478">
        <v>179.53</v>
      </c>
      <c r="K1478">
        <v>3949.66</v>
      </c>
      <c r="L1478">
        <v>0.1</v>
      </c>
      <c r="M1478">
        <v>0.02</v>
      </c>
    </row>
    <row r="1479" spans="1:13">
      <c r="A1479" t="s">
        <v>2050</v>
      </c>
      <c r="B1479" t="s">
        <v>306</v>
      </c>
      <c r="C1479" t="s">
        <v>307</v>
      </c>
      <c r="D1479" t="s">
        <v>1916</v>
      </c>
      <c r="E1479" t="s">
        <v>1917</v>
      </c>
      <c r="F1479" t="s">
        <v>293</v>
      </c>
      <c r="G1479" t="s">
        <v>294</v>
      </c>
      <c r="H1479" s="1">
        <v>45888</v>
      </c>
      <c r="I1479">
        <v>20</v>
      </c>
      <c r="J1479">
        <v>114.99</v>
      </c>
      <c r="K1479">
        <v>2299.8000000000002</v>
      </c>
      <c r="L1479">
        <v>0.05</v>
      </c>
      <c r="M1479">
        <v>0.02</v>
      </c>
    </row>
    <row r="1480" spans="1:13">
      <c r="A1480" t="s">
        <v>2051</v>
      </c>
      <c r="B1480" t="s">
        <v>306</v>
      </c>
      <c r="C1480" t="s">
        <v>307</v>
      </c>
      <c r="D1480" t="s">
        <v>194</v>
      </c>
      <c r="E1480" t="s">
        <v>195</v>
      </c>
      <c r="F1480" t="s">
        <v>59</v>
      </c>
      <c r="G1480" t="s">
        <v>60</v>
      </c>
      <c r="H1480" s="1">
        <v>45879</v>
      </c>
      <c r="I1480">
        <v>11</v>
      </c>
      <c r="J1480">
        <v>71.86</v>
      </c>
      <c r="K1480">
        <v>790.46</v>
      </c>
      <c r="L1480">
        <v>0.05</v>
      </c>
      <c r="M1480">
        <v>0.02</v>
      </c>
    </row>
    <row r="1481" spans="1:13">
      <c r="A1481" t="s">
        <v>2052</v>
      </c>
      <c r="B1481" t="s">
        <v>135</v>
      </c>
      <c r="C1481" t="s">
        <v>136</v>
      </c>
      <c r="D1481" t="s">
        <v>467</v>
      </c>
      <c r="E1481" t="s">
        <v>468</v>
      </c>
      <c r="F1481" t="s">
        <v>326</v>
      </c>
      <c r="G1481" t="s">
        <v>327</v>
      </c>
      <c r="H1481" s="1">
        <v>45899</v>
      </c>
      <c r="I1481">
        <v>10</v>
      </c>
      <c r="J1481">
        <v>63.32</v>
      </c>
      <c r="K1481">
        <v>633.20000000000005</v>
      </c>
      <c r="L1481">
        <v>0</v>
      </c>
      <c r="M1481">
        <v>0.02</v>
      </c>
    </row>
    <row r="1482" spans="1:13">
      <c r="A1482" t="s">
        <v>2053</v>
      </c>
      <c r="B1482" t="s">
        <v>42</v>
      </c>
      <c r="C1482" t="s">
        <v>43</v>
      </c>
      <c r="D1482" t="s">
        <v>221</v>
      </c>
      <c r="E1482" t="s">
        <v>222</v>
      </c>
      <c r="F1482" t="s">
        <v>179</v>
      </c>
      <c r="G1482" t="s">
        <v>180</v>
      </c>
      <c r="H1482" s="1">
        <v>45872</v>
      </c>
      <c r="I1482">
        <v>12</v>
      </c>
      <c r="J1482">
        <v>125.42</v>
      </c>
      <c r="K1482">
        <v>1505.04</v>
      </c>
      <c r="L1482">
        <v>0.1</v>
      </c>
      <c r="M1482">
        <v>0.02</v>
      </c>
    </row>
    <row r="1483" spans="1:13">
      <c r="A1483" t="s">
        <v>2054</v>
      </c>
      <c r="B1483" t="s">
        <v>135</v>
      </c>
      <c r="C1483" t="s">
        <v>136</v>
      </c>
      <c r="D1483" t="s">
        <v>893</v>
      </c>
      <c r="E1483" t="s">
        <v>894</v>
      </c>
      <c r="F1483" t="s">
        <v>166</v>
      </c>
      <c r="G1483" t="s">
        <v>167</v>
      </c>
      <c r="H1483" s="1">
        <v>45882</v>
      </c>
      <c r="I1483">
        <v>17</v>
      </c>
      <c r="J1483">
        <v>176.86</v>
      </c>
      <c r="K1483">
        <v>3006.62</v>
      </c>
      <c r="L1483">
        <v>0.1</v>
      </c>
      <c r="M1483">
        <v>0.02</v>
      </c>
    </row>
    <row r="1484" spans="1:13">
      <c r="A1484" t="s">
        <v>2055</v>
      </c>
      <c r="B1484" t="s">
        <v>47</v>
      </c>
      <c r="C1484" t="s">
        <v>48</v>
      </c>
      <c r="D1484" t="s">
        <v>441</v>
      </c>
      <c r="E1484" t="s">
        <v>442</v>
      </c>
      <c r="F1484" t="s">
        <v>234</v>
      </c>
      <c r="G1484" t="s">
        <v>235</v>
      </c>
      <c r="H1484" s="1">
        <v>45881</v>
      </c>
      <c r="I1484">
        <v>2</v>
      </c>
      <c r="J1484">
        <v>37.18</v>
      </c>
      <c r="K1484">
        <v>74.36</v>
      </c>
      <c r="L1484">
        <v>0</v>
      </c>
      <c r="M1484">
        <v>0.02</v>
      </c>
    </row>
    <row r="1485" spans="1:13">
      <c r="A1485" t="s">
        <v>2056</v>
      </c>
      <c r="B1485" t="s">
        <v>67</v>
      </c>
      <c r="C1485" t="s">
        <v>68</v>
      </c>
      <c r="D1485" t="s">
        <v>44</v>
      </c>
      <c r="E1485" t="s">
        <v>45</v>
      </c>
      <c r="F1485" t="s">
        <v>450</v>
      </c>
      <c r="G1485" t="s">
        <v>451</v>
      </c>
      <c r="H1485" s="1">
        <v>45892</v>
      </c>
      <c r="I1485">
        <v>1</v>
      </c>
      <c r="J1485">
        <v>45.4</v>
      </c>
      <c r="K1485">
        <v>45.4</v>
      </c>
      <c r="L1485">
        <v>0</v>
      </c>
      <c r="M1485">
        <v>0.02</v>
      </c>
    </row>
    <row r="1486" spans="1:13">
      <c r="A1486" t="s">
        <v>2057</v>
      </c>
      <c r="B1486" t="s">
        <v>259</v>
      </c>
      <c r="C1486" t="s">
        <v>260</v>
      </c>
      <c r="D1486" t="s">
        <v>525</v>
      </c>
      <c r="E1486" t="s">
        <v>526</v>
      </c>
      <c r="F1486" t="s">
        <v>450</v>
      </c>
      <c r="G1486" t="s">
        <v>451</v>
      </c>
      <c r="H1486" s="1">
        <v>45897</v>
      </c>
      <c r="I1486">
        <v>4</v>
      </c>
      <c r="J1486">
        <v>45.4</v>
      </c>
      <c r="K1486">
        <v>181.6</v>
      </c>
      <c r="L1486">
        <v>0</v>
      </c>
      <c r="M1486">
        <v>0.02</v>
      </c>
    </row>
    <row r="1487" spans="1:13">
      <c r="A1487" t="s">
        <v>2058</v>
      </c>
      <c r="B1487" t="s">
        <v>187</v>
      </c>
      <c r="C1487" t="s">
        <v>188</v>
      </c>
      <c r="D1487" t="s">
        <v>814</v>
      </c>
      <c r="E1487" t="s">
        <v>815</v>
      </c>
      <c r="F1487" t="s">
        <v>59</v>
      </c>
      <c r="G1487" t="s">
        <v>60</v>
      </c>
      <c r="H1487" s="1">
        <v>45888</v>
      </c>
      <c r="I1487">
        <v>23</v>
      </c>
      <c r="J1487">
        <v>71.86</v>
      </c>
      <c r="K1487">
        <v>1652.78</v>
      </c>
      <c r="L1487">
        <v>0.05</v>
      </c>
      <c r="M1487">
        <v>0.02</v>
      </c>
    </row>
    <row r="1488" spans="1:13">
      <c r="A1488" t="s">
        <v>2059</v>
      </c>
      <c r="B1488" t="s">
        <v>74</v>
      </c>
      <c r="C1488" t="s">
        <v>75</v>
      </c>
      <c r="D1488" t="s">
        <v>57</v>
      </c>
      <c r="E1488" t="s">
        <v>58</v>
      </c>
      <c r="F1488" t="s">
        <v>293</v>
      </c>
      <c r="G1488" t="s">
        <v>294</v>
      </c>
      <c r="H1488" s="1">
        <v>45882</v>
      </c>
      <c r="I1488">
        <v>13</v>
      </c>
      <c r="J1488">
        <v>114.99</v>
      </c>
      <c r="K1488">
        <v>1494.87</v>
      </c>
      <c r="L1488">
        <v>0.05</v>
      </c>
      <c r="M1488">
        <v>0.02</v>
      </c>
    </row>
    <row r="1489" spans="1:13">
      <c r="A1489" t="s">
        <v>2060</v>
      </c>
      <c r="B1489" t="s">
        <v>74</v>
      </c>
      <c r="C1489" t="s">
        <v>75</v>
      </c>
      <c r="D1489" t="s">
        <v>221</v>
      </c>
      <c r="E1489" t="s">
        <v>222</v>
      </c>
      <c r="F1489" t="s">
        <v>114</v>
      </c>
      <c r="G1489" t="s">
        <v>115</v>
      </c>
      <c r="H1489" s="1">
        <v>45875</v>
      </c>
      <c r="I1489">
        <v>22</v>
      </c>
      <c r="J1489">
        <v>91.13</v>
      </c>
      <c r="K1489">
        <v>2004.86</v>
      </c>
      <c r="L1489">
        <v>0.1</v>
      </c>
      <c r="M1489">
        <v>0.02</v>
      </c>
    </row>
    <row r="1490" spans="1:13">
      <c r="A1490" t="s">
        <v>2061</v>
      </c>
      <c r="B1490" t="s">
        <v>55</v>
      </c>
      <c r="C1490" t="s">
        <v>56</v>
      </c>
      <c r="D1490" t="s">
        <v>757</v>
      </c>
      <c r="E1490" t="s">
        <v>758</v>
      </c>
      <c r="F1490" t="s">
        <v>129</v>
      </c>
      <c r="G1490" t="s">
        <v>130</v>
      </c>
      <c r="H1490" s="1">
        <v>45896</v>
      </c>
      <c r="I1490">
        <v>13</v>
      </c>
      <c r="J1490">
        <v>92.19</v>
      </c>
      <c r="K1490">
        <v>1198.47</v>
      </c>
      <c r="L1490">
        <v>0.05</v>
      </c>
      <c r="M1490">
        <v>0.02</v>
      </c>
    </row>
    <row r="1491" spans="1:13">
      <c r="A1491" t="s">
        <v>2062</v>
      </c>
      <c r="B1491" t="s">
        <v>42</v>
      </c>
      <c r="C1491" t="s">
        <v>43</v>
      </c>
      <c r="D1491" t="s">
        <v>218</v>
      </c>
      <c r="E1491" t="s">
        <v>219</v>
      </c>
      <c r="F1491" t="s">
        <v>90</v>
      </c>
      <c r="G1491" t="s">
        <v>91</v>
      </c>
      <c r="H1491" s="1">
        <v>45879</v>
      </c>
      <c r="I1491">
        <v>5</v>
      </c>
      <c r="J1491">
        <v>50.51</v>
      </c>
      <c r="K1491">
        <v>252.55</v>
      </c>
      <c r="L1491">
        <v>0</v>
      </c>
      <c r="M1491">
        <v>0.02</v>
      </c>
    </row>
    <row r="1492" spans="1:13">
      <c r="A1492" t="s">
        <v>2063</v>
      </c>
      <c r="B1492" t="s">
        <v>47</v>
      </c>
      <c r="C1492" t="s">
        <v>48</v>
      </c>
      <c r="D1492" t="s">
        <v>169</v>
      </c>
      <c r="E1492" t="s">
        <v>170</v>
      </c>
      <c r="F1492" t="s">
        <v>78</v>
      </c>
      <c r="G1492" t="s">
        <v>79</v>
      </c>
      <c r="H1492" s="1">
        <v>45872</v>
      </c>
      <c r="I1492">
        <v>1</v>
      </c>
      <c r="J1492">
        <v>139.22</v>
      </c>
      <c r="K1492">
        <v>139.22</v>
      </c>
      <c r="L1492">
        <v>0.05</v>
      </c>
      <c r="M1492">
        <v>0.02</v>
      </c>
    </row>
    <row r="1493" spans="1:13">
      <c r="A1493" t="s">
        <v>2064</v>
      </c>
      <c r="B1493" t="s">
        <v>159</v>
      </c>
      <c r="C1493" t="s">
        <v>160</v>
      </c>
      <c r="D1493" t="s">
        <v>566</v>
      </c>
      <c r="E1493" t="s">
        <v>567</v>
      </c>
      <c r="F1493" t="s">
        <v>78</v>
      </c>
      <c r="G1493" t="s">
        <v>79</v>
      </c>
      <c r="H1493" s="1">
        <v>45891</v>
      </c>
      <c r="I1493">
        <v>16</v>
      </c>
      <c r="J1493">
        <v>139.22</v>
      </c>
      <c r="K1493">
        <v>2227.52</v>
      </c>
      <c r="L1493">
        <v>0.05</v>
      </c>
      <c r="M1493">
        <v>0.02</v>
      </c>
    </row>
    <row r="1494" spans="1:13">
      <c r="A1494" t="s">
        <v>2065</v>
      </c>
      <c r="B1494" t="s">
        <v>81</v>
      </c>
      <c r="C1494" t="s">
        <v>82</v>
      </c>
      <c r="D1494" t="s">
        <v>834</v>
      </c>
      <c r="E1494" t="s">
        <v>835</v>
      </c>
      <c r="F1494" t="s">
        <v>71</v>
      </c>
      <c r="G1494" t="s">
        <v>72</v>
      </c>
      <c r="H1494" s="1">
        <v>45895</v>
      </c>
      <c r="I1494">
        <v>21</v>
      </c>
      <c r="J1494">
        <v>123.65</v>
      </c>
      <c r="K1494">
        <v>2596.65</v>
      </c>
      <c r="L1494">
        <v>0.05</v>
      </c>
      <c r="M1494">
        <v>0.02</v>
      </c>
    </row>
    <row r="1495" spans="1:13">
      <c r="A1495" t="s">
        <v>2066</v>
      </c>
      <c r="B1495" t="s">
        <v>81</v>
      </c>
      <c r="C1495" t="s">
        <v>82</v>
      </c>
      <c r="D1495" t="s">
        <v>343</v>
      </c>
      <c r="E1495" t="s">
        <v>344</v>
      </c>
      <c r="F1495" t="s">
        <v>39</v>
      </c>
      <c r="G1495" t="s">
        <v>40</v>
      </c>
      <c r="H1495" s="1">
        <v>45889</v>
      </c>
      <c r="I1495">
        <v>23</v>
      </c>
      <c r="J1495">
        <v>87.21</v>
      </c>
      <c r="K1495">
        <v>2005.83</v>
      </c>
      <c r="L1495">
        <v>0</v>
      </c>
      <c r="M1495">
        <v>0.02</v>
      </c>
    </row>
    <row r="1496" spans="1:13">
      <c r="A1496" t="s">
        <v>2067</v>
      </c>
      <c r="B1496" t="s">
        <v>42</v>
      </c>
      <c r="C1496" t="s">
        <v>43</v>
      </c>
      <c r="D1496" t="s">
        <v>273</v>
      </c>
      <c r="E1496" t="s">
        <v>274</v>
      </c>
      <c r="F1496" t="s">
        <v>166</v>
      </c>
      <c r="G1496" t="s">
        <v>167</v>
      </c>
      <c r="H1496" s="1">
        <v>45886</v>
      </c>
      <c r="I1496">
        <v>15</v>
      </c>
      <c r="J1496">
        <v>176.86</v>
      </c>
      <c r="K1496">
        <v>2652.9</v>
      </c>
      <c r="L1496">
        <v>0.1</v>
      </c>
      <c r="M1496">
        <v>0.02</v>
      </c>
    </row>
    <row r="1497" spans="1:13">
      <c r="A1497" t="s">
        <v>2068</v>
      </c>
      <c r="B1497" t="s">
        <v>81</v>
      </c>
      <c r="C1497" t="s">
        <v>82</v>
      </c>
      <c r="D1497" t="s">
        <v>429</v>
      </c>
      <c r="E1497" t="s">
        <v>430</v>
      </c>
      <c r="F1497" t="s">
        <v>90</v>
      </c>
      <c r="G1497" t="s">
        <v>91</v>
      </c>
      <c r="H1497" s="1">
        <v>45881</v>
      </c>
      <c r="I1497">
        <v>13</v>
      </c>
      <c r="J1497">
        <v>50.51</v>
      </c>
      <c r="K1497">
        <v>656.63</v>
      </c>
      <c r="L1497">
        <v>0</v>
      </c>
      <c r="M1497">
        <v>0.02</v>
      </c>
    </row>
    <row r="1498" spans="1:13">
      <c r="A1498" t="s">
        <v>2069</v>
      </c>
      <c r="B1498" t="s">
        <v>117</v>
      </c>
      <c r="C1498" t="s">
        <v>118</v>
      </c>
      <c r="D1498" t="s">
        <v>776</v>
      </c>
      <c r="E1498" t="s">
        <v>777</v>
      </c>
      <c r="F1498" t="s">
        <v>215</v>
      </c>
      <c r="G1498" t="s">
        <v>216</v>
      </c>
      <c r="H1498" s="1">
        <v>45888</v>
      </c>
      <c r="I1498">
        <v>1</v>
      </c>
      <c r="J1498">
        <v>176.7</v>
      </c>
      <c r="K1498">
        <v>176.7</v>
      </c>
      <c r="L1498">
        <v>0.1</v>
      </c>
      <c r="M1498">
        <v>0.02</v>
      </c>
    </row>
    <row r="1499" spans="1:13">
      <c r="A1499" t="s">
        <v>2070</v>
      </c>
      <c r="B1499" t="s">
        <v>55</v>
      </c>
      <c r="C1499" t="s">
        <v>56</v>
      </c>
      <c r="D1499" t="s">
        <v>482</v>
      </c>
      <c r="E1499" t="s">
        <v>483</v>
      </c>
      <c r="F1499" t="s">
        <v>107</v>
      </c>
      <c r="G1499" t="s">
        <v>108</v>
      </c>
      <c r="H1499" s="1">
        <v>45886</v>
      </c>
      <c r="I1499">
        <v>23</v>
      </c>
      <c r="J1499">
        <v>179.53</v>
      </c>
      <c r="K1499">
        <v>4129.1899999999996</v>
      </c>
      <c r="L1499">
        <v>0.1</v>
      </c>
      <c r="M1499">
        <v>0.02</v>
      </c>
    </row>
    <row r="1500" spans="1:13">
      <c r="A1500" t="s">
        <v>2071</v>
      </c>
      <c r="B1500" t="s">
        <v>230</v>
      </c>
      <c r="C1500" t="s">
        <v>231</v>
      </c>
      <c r="D1500" t="s">
        <v>1035</v>
      </c>
      <c r="E1500" t="s">
        <v>1036</v>
      </c>
      <c r="F1500" t="s">
        <v>356</v>
      </c>
      <c r="G1500" t="s">
        <v>357</v>
      </c>
      <c r="H1500" s="1">
        <v>45881</v>
      </c>
      <c r="I1500">
        <v>19</v>
      </c>
      <c r="J1500">
        <v>54.03</v>
      </c>
      <c r="K1500">
        <v>1026.57</v>
      </c>
      <c r="L1500">
        <v>0</v>
      </c>
      <c r="M1500">
        <v>0.02</v>
      </c>
    </row>
    <row r="1501" spans="1:13">
      <c r="A1501" t="s">
        <v>2072</v>
      </c>
      <c r="B1501" t="s">
        <v>14</v>
      </c>
      <c r="C1501" t="s">
        <v>15</v>
      </c>
      <c r="D1501" t="s">
        <v>683</v>
      </c>
      <c r="E1501" t="s">
        <v>684</v>
      </c>
      <c r="F1501" t="s">
        <v>100</v>
      </c>
      <c r="G1501" t="s">
        <v>101</v>
      </c>
      <c r="H1501" s="1">
        <v>45881</v>
      </c>
      <c r="I1501">
        <v>23</v>
      </c>
      <c r="J1501">
        <v>181.7</v>
      </c>
      <c r="K1501">
        <v>4179.1000000000004</v>
      </c>
      <c r="L1501">
        <v>0.1</v>
      </c>
      <c r="M1501">
        <v>0.02</v>
      </c>
    </row>
    <row r="1502" spans="1:13">
      <c r="A1502" t="s">
        <v>2073</v>
      </c>
      <c r="B1502" t="s">
        <v>386</v>
      </c>
      <c r="C1502" t="s">
        <v>387</v>
      </c>
      <c r="D1502" t="s">
        <v>270</v>
      </c>
      <c r="E1502" t="s">
        <v>271</v>
      </c>
      <c r="F1502" t="s">
        <v>396</v>
      </c>
      <c r="G1502" t="s">
        <v>397</v>
      </c>
      <c r="H1502" s="1">
        <v>45872</v>
      </c>
      <c r="I1502">
        <v>23</v>
      </c>
      <c r="J1502">
        <v>194.87</v>
      </c>
      <c r="K1502">
        <v>4482.01</v>
      </c>
      <c r="L1502">
        <v>0.1</v>
      </c>
      <c r="M1502">
        <v>0.02</v>
      </c>
    </row>
    <row r="1503" spans="1:13">
      <c r="A1503" t="s">
        <v>2074</v>
      </c>
      <c r="B1503" t="s">
        <v>21</v>
      </c>
      <c r="C1503" t="s">
        <v>22</v>
      </c>
      <c r="D1503" t="s">
        <v>591</v>
      </c>
      <c r="E1503" t="s">
        <v>592</v>
      </c>
      <c r="F1503" t="s">
        <v>107</v>
      </c>
      <c r="G1503" t="s">
        <v>108</v>
      </c>
      <c r="H1503" s="1">
        <v>45894</v>
      </c>
      <c r="I1503">
        <v>25</v>
      </c>
      <c r="J1503">
        <v>179.53</v>
      </c>
      <c r="K1503">
        <v>4488.25</v>
      </c>
      <c r="L1503">
        <v>0.1</v>
      </c>
      <c r="M1503">
        <v>0.02</v>
      </c>
    </row>
    <row r="1504" spans="1:13">
      <c r="A1504" t="s">
        <v>2075</v>
      </c>
      <c r="B1504" t="s">
        <v>230</v>
      </c>
      <c r="C1504" t="s">
        <v>231</v>
      </c>
      <c r="D1504" t="s">
        <v>227</v>
      </c>
      <c r="E1504" t="s">
        <v>228</v>
      </c>
      <c r="F1504" t="s">
        <v>396</v>
      </c>
      <c r="G1504" t="s">
        <v>397</v>
      </c>
      <c r="H1504" s="1">
        <v>45898</v>
      </c>
      <c r="I1504">
        <v>17</v>
      </c>
      <c r="J1504">
        <v>194.87</v>
      </c>
      <c r="K1504">
        <v>3312.79</v>
      </c>
      <c r="L1504">
        <v>0.1</v>
      </c>
      <c r="M1504">
        <v>0.02</v>
      </c>
    </row>
    <row r="1505" spans="1:13">
      <c r="A1505" t="s">
        <v>2076</v>
      </c>
      <c r="B1505" t="s">
        <v>28</v>
      </c>
      <c r="C1505" t="s">
        <v>29</v>
      </c>
      <c r="D1505" t="s">
        <v>655</v>
      </c>
      <c r="E1505" t="s">
        <v>656</v>
      </c>
      <c r="F1505" t="s">
        <v>18</v>
      </c>
      <c r="G1505" t="s">
        <v>19</v>
      </c>
      <c r="H1505" s="1">
        <v>45893</v>
      </c>
      <c r="I1505">
        <v>21</v>
      </c>
      <c r="J1505">
        <v>52.65</v>
      </c>
      <c r="K1505">
        <v>1105.6500000000001</v>
      </c>
      <c r="L1505">
        <v>0.05</v>
      </c>
      <c r="M1505">
        <v>0.02</v>
      </c>
    </row>
    <row r="1506" spans="1:13">
      <c r="A1506" t="s">
        <v>2077</v>
      </c>
      <c r="B1506" t="s">
        <v>208</v>
      </c>
      <c r="C1506" t="s">
        <v>209</v>
      </c>
      <c r="D1506" t="s">
        <v>169</v>
      </c>
      <c r="E1506" t="s">
        <v>170</v>
      </c>
      <c r="F1506" t="s">
        <v>196</v>
      </c>
      <c r="G1506" t="s">
        <v>197</v>
      </c>
      <c r="H1506" s="1">
        <v>45887</v>
      </c>
      <c r="I1506">
        <v>21</v>
      </c>
      <c r="J1506">
        <v>77.5</v>
      </c>
      <c r="K1506">
        <v>1627.5</v>
      </c>
      <c r="L1506">
        <v>0.05</v>
      </c>
      <c r="M1506">
        <v>0.02</v>
      </c>
    </row>
    <row r="1507" spans="1:13">
      <c r="A1507" t="s">
        <v>2078</v>
      </c>
      <c r="B1507" t="s">
        <v>246</v>
      </c>
      <c r="C1507" t="s">
        <v>247</v>
      </c>
      <c r="D1507" t="s">
        <v>270</v>
      </c>
      <c r="E1507" t="s">
        <v>271</v>
      </c>
      <c r="F1507" t="s">
        <v>293</v>
      </c>
      <c r="G1507" t="s">
        <v>294</v>
      </c>
      <c r="H1507" s="1">
        <v>45898</v>
      </c>
      <c r="I1507">
        <v>2</v>
      </c>
      <c r="J1507">
        <v>114.99</v>
      </c>
      <c r="K1507">
        <v>229.98</v>
      </c>
      <c r="L1507">
        <v>0.05</v>
      </c>
      <c r="M1507">
        <v>0.02</v>
      </c>
    </row>
    <row r="1508" spans="1:13">
      <c r="A1508" t="s">
        <v>2079</v>
      </c>
      <c r="B1508" t="s">
        <v>145</v>
      </c>
      <c r="C1508" t="s">
        <v>146</v>
      </c>
      <c r="D1508" t="s">
        <v>1916</v>
      </c>
      <c r="E1508" t="s">
        <v>1917</v>
      </c>
      <c r="F1508" t="s">
        <v>174</v>
      </c>
      <c r="G1508" t="s">
        <v>175</v>
      </c>
      <c r="H1508" s="1">
        <v>45884</v>
      </c>
      <c r="I1508">
        <v>16</v>
      </c>
      <c r="J1508">
        <v>183.4</v>
      </c>
      <c r="K1508">
        <v>2934.4</v>
      </c>
      <c r="L1508">
        <v>0.1</v>
      </c>
      <c r="M1508">
        <v>0.02</v>
      </c>
    </row>
    <row r="1509" spans="1:13">
      <c r="A1509" t="s">
        <v>2080</v>
      </c>
      <c r="B1509" t="s">
        <v>414</v>
      </c>
      <c r="C1509" t="s">
        <v>415</v>
      </c>
      <c r="D1509" t="s">
        <v>927</v>
      </c>
      <c r="E1509" t="s">
        <v>928</v>
      </c>
      <c r="F1509" t="s">
        <v>100</v>
      </c>
      <c r="G1509" t="s">
        <v>101</v>
      </c>
      <c r="H1509" s="1">
        <v>45883</v>
      </c>
      <c r="I1509">
        <v>11</v>
      </c>
      <c r="J1509">
        <v>181.7</v>
      </c>
      <c r="K1509">
        <v>1998.7</v>
      </c>
      <c r="L1509">
        <v>0.1</v>
      </c>
      <c r="M1509">
        <v>0.02</v>
      </c>
    </row>
    <row r="1510" spans="1:13">
      <c r="A1510" t="s">
        <v>2081</v>
      </c>
      <c r="B1510" t="s">
        <v>103</v>
      </c>
      <c r="C1510" t="s">
        <v>104</v>
      </c>
      <c r="D1510" t="s">
        <v>404</v>
      </c>
      <c r="E1510" t="s">
        <v>405</v>
      </c>
      <c r="F1510" t="s">
        <v>293</v>
      </c>
      <c r="G1510" t="s">
        <v>294</v>
      </c>
      <c r="H1510" s="1">
        <v>45871</v>
      </c>
      <c r="I1510">
        <v>6</v>
      </c>
      <c r="J1510">
        <v>114.99</v>
      </c>
      <c r="K1510">
        <v>689.94</v>
      </c>
      <c r="L1510">
        <v>0.05</v>
      </c>
      <c r="M1510">
        <v>0.02</v>
      </c>
    </row>
    <row r="1511" spans="1:13">
      <c r="A1511" t="s">
        <v>2082</v>
      </c>
      <c r="B1511" t="s">
        <v>62</v>
      </c>
      <c r="C1511" t="s">
        <v>63</v>
      </c>
      <c r="D1511" t="s">
        <v>1459</v>
      </c>
      <c r="E1511" t="s">
        <v>1460</v>
      </c>
      <c r="F1511" t="s">
        <v>107</v>
      </c>
      <c r="G1511" t="s">
        <v>108</v>
      </c>
      <c r="H1511" s="1">
        <v>45895</v>
      </c>
      <c r="I1511">
        <v>24</v>
      </c>
      <c r="J1511">
        <v>179.53</v>
      </c>
      <c r="K1511">
        <v>4308.72</v>
      </c>
      <c r="L1511">
        <v>0.1</v>
      </c>
      <c r="M1511">
        <v>0.02</v>
      </c>
    </row>
    <row r="1512" spans="1:13">
      <c r="A1512" t="s">
        <v>2083</v>
      </c>
      <c r="B1512" t="s">
        <v>135</v>
      </c>
      <c r="C1512" t="s">
        <v>136</v>
      </c>
      <c r="D1512" t="s">
        <v>248</v>
      </c>
      <c r="E1512" t="s">
        <v>249</v>
      </c>
      <c r="F1512" t="s">
        <v>196</v>
      </c>
      <c r="G1512" t="s">
        <v>197</v>
      </c>
      <c r="H1512" s="1">
        <v>45888</v>
      </c>
      <c r="I1512">
        <v>16</v>
      </c>
      <c r="J1512">
        <v>77.5</v>
      </c>
      <c r="K1512">
        <v>1240</v>
      </c>
      <c r="L1512">
        <v>0.05</v>
      </c>
      <c r="M1512">
        <v>0.02</v>
      </c>
    </row>
    <row r="1513" spans="1:13">
      <c r="A1513" t="s">
        <v>2084</v>
      </c>
      <c r="B1513" t="s">
        <v>182</v>
      </c>
      <c r="C1513" t="s">
        <v>183</v>
      </c>
      <c r="D1513" t="s">
        <v>736</v>
      </c>
      <c r="E1513" t="s">
        <v>737</v>
      </c>
      <c r="F1513" t="s">
        <v>196</v>
      </c>
      <c r="G1513" t="s">
        <v>197</v>
      </c>
      <c r="H1513" s="1">
        <v>45895</v>
      </c>
      <c r="I1513">
        <v>10</v>
      </c>
      <c r="J1513">
        <v>77.5</v>
      </c>
      <c r="K1513">
        <v>775</v>
      </c>
      <c r="L1513">
        <v>0.05</v>
      </c>
      <c r="M1513">
        <v>0.02</v>
      </c>
    </row>
    <row r="1514" spans="1:13">
      <c r="A1514" t="s">
        <v>2085</v>
      </c>
      <c r="B1514" t="s">
        <v>110</v>
      </c>
      <c r="C1514" t="s">
        <v>111</v>
      </c>
      <c r="D1514" t="s">
        <v>132</v>
      </c>
      <c r="E1514" t="s">
        <v>133</v>
      </c>
      <c r="F1514" t="s">
        <v>139</v>
      </c>
      <c r="G1514" t="s">
        <v>140</v>
      </c>
      <c r="H1514" s="1">
        <v>45872</v>
      </c>
      <c r="I1514">
        <v>16</v>
      </c>
      <c r="J1514">
        <v>113.94</v>
      </c>
      <c r="K1514">
        <v>1823.04</v>
      </c>
      <c r="L1514">
        <v>0.05</v>
      </c>
      <c r="M1514">
        <v>0.02</v>
      </c>
    </row>
    <row r="1515" spans="1:13">
      <c r="A1515" t="s">
        <v>2086</v>
      </c>
      <c r="B1515" t="s">
        <v>21</v>
      </c>
      <c r="C1515" t="s">
        <v>22</v>
      </c>
      <c r="D1515" t="s">
        <v>585</v>
      </c>
      <c r="E1515" t="s">
        <v>586</v>
      </c>
      <c r="F1515" t="s">
        <v>196</v>
      </c>
      <c r="G1515" t="s">
        <v>197</v>
      </c>
      <c r="H1515" s="1">
        <v>45878</v>
      </c>
      <c r="I1515">
        <v>9</v>
      </c>
      <c r="J1515">
        <v>77.5</v>
      </c>
      <c r="K1515">
        <v>697.5</v>
      </c>
      <c r="L1515">
        <v>0.05</v>
      </c>
      <c r="M1515">
        <v>0.02</v>
      </c>
    </row>
    <row r="1516" spans="1:13">
      <c r="A1516" t="s">
        <v>2087</v>
      </c>
      <c r="B1516" t="s">
        <v>21</v>
      </c>
      <c r="C1516" t="s">
        <v>22</v>
      </c>
      <c r="D1516" t="s">
        <v>609</v>
      </c>
      <c r="E1516" t="s">
        <v>610</v>
      </c>
      <c r="F1516" t="s">
        <v>293</v>
      </c>
      <c r="G1516" t="s">
        <v>294</v>
      </c>
      <c r="H1516" s="1">
        <v>45870</v>
      </c>
      <c r="I1516">
        <v>9</v>
      </c>
      <c r="J1516">
        <v>114.99</v>
      </c>
      <c r="K1516">
        <v>1034.9100000000001</v>
      </c>
      <c r="L1516">
        <v>0.05</v>
      </c>
      <c r="M1516">
        <v>0.02</v>
      </c>
    </row>
    <row r="1517" spans="1:13">
      <c r="A1517" t="s">
        <v>2088</v>
      </c>
      <c r="B1517" t="s">
        <v>110</v>
      </c>
      <c r="C1517" t="s">
        <v>111</v>
      </c>
      <c r="D1517" t="s">
        <v>916</v>
      </c>
      <c r="E1517" t="s">
        <v>917</v>
      </c>
      <c r="F1517" t="s">
        <v>166</v>
      </c>
      <c r="G1517" t="s">
        <v>167</v>
      </c>
      <c r="H1517" s="1">
        <v>45893</v>
      </c>
      <c r="I1517">
        <v>19</v>
      </c>
      <c r="J1517">
        <v>176.86</v>
      </c>
      <c r="K1517">
        <v>3360.34</v>
      </c>
      <c r="L1517">
        <v>0.1</v>
      </c>
      <c r="M1517">
        <v>0.02</v>
      </c>
    </row>
    <row r="1518" spans="1:13">
      <c r="A1518" t="s">
        <v>2089</v>
      </c>
      <c r="B1518" t="s">
        <v>21</v>
      </c>
      <c r="C1518" t="s">
        <v>22</v>
      </c>
      <c r="D1518" t="s">
        <v>391</v>
      </c>
      <c r="E1518" t="s">
        <v>392</v>
      </c>
      <c r="F1518" t="s">
        <v>25</v>
      </c>
      <c r="G1518" t="s">
        <v>26</v>
      </c>
      <c r="H1518" s="1">
        <v>45878</v>
      </c>
      <c r="I1518">
        <v>6</v>
      </c>
      <c r="J1518">
        <v>120.83</v>
      </c>
      <c r="K1518">
        <v>724.98</v>
      </c>
      <c r="L1518">
        <v>0.1</v>
      </c>
      <c r="M1518">
        <v>0.02</v>
      </c>
    </row>
    <row r="1519" spans="1:13">
      <c r="A1519" t="s">
        <v>2090</v>
      </c>
      <c r="B1519" t="s">
        <v>246</v>
      </c>
      <c r="C1519" t="s">
        <v>247</v>
      </c>
      <c r="D1519" t="s">
        <v>278</v>
      </c>
      <c r="E1519" t="s">
        <v>279</v>
      </c>
      <c r="F1519" t="s">
        <v>59</v>
      </c>
      <c r="G1519" t="s">
        <v>60</v>
      </c>
      <c r="H1519" s="1">
        <v>45895</v>
      </c>
      <c r="I1519">
        <v>6</v>
      </c>
      <c r="J1519">
        <v>71.86</v>
      </c>
      <c r="K1519">
        <v>431.16</v>
      </c>
      <c r="L1519">
        <v>0.05</v>
      </c>
      <c r="M1519">
        <v>0.02</v>
      </c>
    </row>
    <row r="1520" spans="1:13">
      <c r="A1520" t="s">
        <v>2091</v>
      </c>
      <c r="B1520" t="s">
        <v>414</v>
      </c>
      <c r="C1520" t="s">
        <v>415</v>
      </c>
      <c r="D1520" t="s">
        <v>502</v>
      </c>
      <c r="E1520" t="s">
        <v>503</v>
      </c>
      <c r="F1520" t="s">
        <v>85</v>
      </c>
      <c r="G1520" t="s">
        <v>86</v>
      </c>
      <c r="H1520" s="1">
        <v>45900</v>
      </c>
      <c r="I1520">
        <v>3</v>
      </c>
      <c r="J1520">
        <v>72.040000000000006</v>
      </c>
      <c r="K1520">
        <v>216.12</v>
      </c>
      <c r="L1520">
        <v>0.05</v>
      </c>
      <c r="M1520">
        <v>0.02</v>
      </c>
    </row>
    <row r="1521" spans="1:13">
      <c r="A1521" t="s">
        <v>2092</v>
      </c>
      <c r="B1521" t="s">
        <v>21</v>
      </c>
      <c r="C1521" t="s">
        <v>22</v>
      </c>
      <c r="D1521" t="s">
        <v>1459</v>
      </c>
      <c r="E1521" t="s">
        <v>1460</v>
      </c>
      <c r="F1521" t="s">
        <v>356</v>
      </c>
      <c r="G1521" t="s">
        <v>357</v>
      </c>
      <c r="H1521" s="1">
        <v>45896</v>
      </c>
      <c r="I1521">
        <v>5</v>
      </c>
      <c r="J1521">
        <v>54.03</v>
      </c>
      <c r="K1521">
        <v>270.14999999999998</v>
      </c>
      <c r="L1521">
        <v>0</v>
      </c>
      <c r="M1521">
        <v>0.02</v>
      </c>
    </row>
    <row r="1522" spans="1:13">
      <c r="A1522" t="s">
        <v>2093</v>
      </c>
      <c r="B1522" t="s">
        <v>55</v>
      </c>
      <c r="C1522" t="s">
        <v>56</v>
      </c>
      <c r="D1522" t="s">
        <v>601</v>
      </c>
      <c r="E1522" t="s">
        <v>602</v>
      </c>
      <c r="F1522" t="s">
        <v>275</v>
      </c>
      <c r="G1522" t="s">
        <v>276</v>
      </c>
      <c r="H1522" s="1">
        <v>45882</v>
      </c>
      <c r="I1522">
        <v>25</v>
      </c>
      <c r="J1522">
        <v>44.71</v>
      </c>
      <c r="K1522">
        <v>1117.75</v>
      </c>
      <c r="L1522">
        <v>0</v>
      </c>
      <c r="M1522">
        <v>0.02</v>
      </c>
    </row>
    <row r="1523" spans="1:13">
      <c r="A1523" t="s">
        <v>2094</v>
      </c>
      <c r="B1523" t="s">
        <v>117</v>
      </c>
      <c r="C1523" t="s">
        <v>118</v>
      </c>
      <c r="D1523" t="s">
        <v>137</v>
      </c>
      <c r="E1523" t="s">
        <v>138</v>
      </c>
      <c r="F1523" t="s">
        <v>25</v>
      </c>
      <c r="G1523" t="s">
        <v>26</v>
      </c>
      <c r="H1523" s="1">
        <v>45875</v>
      </c>
      <c r="I1523">
        <v>21</v>
      </c>
      <c r="J1523">
        <v>120.83</v>
      </c>
      <c r="K1523">
        <v>2537.4299999999998</v>
      </c>
      <c r="L1523">
        <v>0.1</v>
      </c>
      <c r="M1523">
        <v>0.02</v>
      </c>
    </row>
    <row r="1524" spans="1:13">
      <c r="A1524" t="s">
        <v>2095</v>
      </c>
      <c r="B1524" t="s">
        <v>254</v>
      </c>
      <c r="C1524" t="s">
        <v>255</v>
      </c>
      <c r="D1524" t="s">
        <v>189</v>
      </c>
      <c r="E1524" t="s">
        <v>190</v>
      </c>
      <c r="F1524" t="s">
        <v>107</v>
      </c>
      <c r="G1524" t="s">
        <v>108</v>
      </c>
      <c r="H1524" s="1">
        <v>45871</v>
      </c>
      <c r="I1524">
        <v>12</v>
      </c>
      <c r="J1524">
        <v>179.53</v>
      </c>
      <c r="K1524">
        <v>2154.36</v>
      </c>
      <c r="L1524">
        <v>0.1</v>
      </c>
      <c r="M1524">
        <v>0.02</v>
      </c>
    </row>
    <row r="1525" spans="1:13">
      <c r="A1525" t="s">
        <v>2096</v>
      </c>
      <c r="B1525" t="s">
        <v>159</v>
      </c>
      <c r="C1525" t="s">
        <v>160</v>
      </c>
      <c r="D1525" t="s">
        <v>453</v>
      </c>
      <c r="E1525" t="s">
        <v>454</v>
      </c>
      <c r="F1525" t="s">
        <v>107</v>
      </c>
      <c r="G1525" t="s">
        <v>108</v>
      </c>
      <c r="H1525" s="1">
        <v>45871</v>
      </c>
      <c r="I1525">
        <v>4</v>
      </c>
      <c r="J1525">
        <v>179.53</v>
      </c>
      <c r="K1525">
        <v>718.12</v>
      </c>
      <c r="L1525">
        <v>0.1</v>
      </c>
      <c r="M1525">
        <v>0.02</v>
      </c>
    </row>
    <row r="1526" spans="1:13">
      <c r="A1526" t="s">
        <v>2097</v>
      </c>
      <c r="B1526" t="s">
        <v>182</v>
      </c>
      <c r="C1526" t="s">
        <v>183</v>
      </c>
      <c r="D1526" t="s">
        <v>142</v>
      </c>
      <c r="E1526" t="s">
        <v>143</v>
      </c>
      <c r="F1526" t="s">
        <v>240</v>
      </c>
      <c r="G1526" t="s">
        <v>241</v>
      </c>
      <c r="H1526" s="1">
        <v>45885</v>
      </c>
      <c r="I1526">
        <v>10</v>
      </c>
      <c r="J1526">
        <v>130.94</v>
      </c>
      <c r="K1526">
        <v>1309.4000000000001</v>
      </c>
      <c r="L1526">
        <v>0.05</v>
      </c>
      <c r="M1526">
        <v>0.02</v>
      </c>
    </row>
    <row r="1527" spans="1:13">
      <c r="A1527" t="s">
        <v>2098</v>
      </c>
      <c r="B1527" t="s">
        <v>110</v>
      </c>
      <c r="C1527" t="s">
        <v>111</v>
      </c>
      <c r="D1527" t="s">
        <v>601</v>
      </c>
      <c r="E1527" t="s">
        <v>602</v>
      </c>
      <c r="F1527" t="s">
        <v>356</v>
      </c>
      <c r="G1527" t="s">
        <v>357</v>
      </c>
      <c r="H1527" s="1">
        <v>45882</v>
      </c>
      <c r="I1527">
        <v>8</v>
      </c>
      <c r="J1527">
        <v>54.03</v>
      </c>
      <c r="K1527">
        <v>432.24</v>
      </c>
      <c r="L1527">
        <v>0</v>
      </c>
      <c r="M1527">
        <v>0.02</v>
      </c>
    </row>
    <row r="1528" spans="1:13">
      <c r="A1528" t="s">
        <v>2099</v>
      </c>
      <c r="B1528" t="s">
        <v>208</v>
      </c>
      <c r="C1528" t="s">
        <v>209</v>
      </c>
      <c r="D1528" t="s">
        <v>416</v>
      </c>
      <c r="E1528" t="s">
        <v>417</v>
      </c>
      <c r="F1528" t="s">
        <v>240</v>
      </c>
      <c r="G1528" t="s">
        <v>241</v>
      </c>
      <c r="H1528" s="1">
        <v>45874</v>
      </c>
      <c r="I1528">
        <v>9</v>
      </c>
      <c r="J1528">
        <v>130.94</v>
      </c>
      <c r="K1528">
        <v>1178.46</v>
      </c>
      <c r="L1528">
        <v>0.05</v>
      </c>
      <c r="M1528">
        <v>0.02</v>
      </c>
    </row>
    <row r="1529" spans="1:13">
      <c r="A1529" t="s">
        <v>2100</v>
      </c>
      <c r="B1529" t="s">
        <v>414</v>
      </c>
      <c r="C1529" t="s">
        <v>415</v>
      </c>
      <c r="D1529" t="s">
        <v>221</v>
      </c>
      <c r="E1529" t="s">
        <v>222</v>
      </c>
      <c r="F1529" t="s">
        <v>139</v>
      </c>
      <c r="G1529" t="s">
        <v>140</v>
      </c>
      <c r="H1529" s="1">
        <v>45882</v>
      </c>
      <c r="I1529">
        <v>15</v>
      </c>
      <c r="J1529">
        <v>113.94</v>
      </c>
      <c r="K1529">
        <v>1709.1</v>
      </c>
      <c r="L1529">
        <v>0.05</v>
      </c>
      <c r="M1529">
        <v>0.02</v>
      </c>
    </row>
    <row r="1530" spans="1:13">
      <c r="A1530" t="s">
        <v>2101</v>
      </c>
      <c r="B1530" t="s">
        <v>208</v>
      </c>
      <c r="C1530" t="s">
        <v>209</v>
      </c>
      <c r="D1530" t="s">
        <v>1071</v>
      </c>
      <c r="E1530" t="s">
        <v>1072</v>
      </c>
      <c r="F1530" t="s">
        <v>450</v>
      </c>
      <c r="G1530" t="s">
        <v>451</v>
      </c>
      <c r="H1530" s="1">
        <v>45900</v>
      </c>
      <c r="I1530">
        <v>22</v>
      </c>
      <c r="J1530">
        <v>45.4</v>
      </c>
      <c r="K1530">
        <v>998.8</v>
      </c>
      <c r="L1530">
        <v>0</v>
      </c>
      <c r="M1530">
        <v>0.02</v>
      </c>
    </row>
    <row r="1531" spans="1:13">
      <c r="A1531" t="s">
        <v>2102</v>
      </c>
      <c r="B1531" t="s">
        <v>14</v>
      </c>
      <c r="C1531" t="s">
        <v>15</v>
      </c>
      <c r="D1531" t="s">
        <v>596</v>
      </c>
      <c r="E1531" t="s">
        <v>597</v>
      </c>
      <c r="F1531" t="s">
        <v>326</v>
      </c>
      <c r="G1531" t="s">
        <v>327</v>
      </c>
      <c r="H1531" s="1">
        <v>45881</v>
      </c>
      <c r="I1531">
        <v>21</v>
      </c>
      <c r="J1531">
        <v>63.32</v>
      </c>
      <c r="K1531">
        <v>1329.72</v>
      </c>
      <c r="L1531">
        <v>0</v>
      </c>
      <c r="M1531">
        <v>0.02</v>
      </c>
    </row>
    <row r="1532" spans="1:13">
      <c r="A1532" t="s">
        <v>2103</v>
      </c>
      <c r="B1532" t="s">
        <v>47</v>
      </c>
      <c r="C1532" t="s">
        <v>48</v>
      </c>
      <c r="D1532" t="s">
        <v>1083</v>
      </c>
      <c r="E1532" t="s">
        <v>1084</v>
      </c>
      <c r="F1532" t="s">
        <v>166</v>
      </c>
      <c r="G1532" t="s">
        <v>167</v>
      </c>
      <c r="H1532" s="1">
        <v>45897</v>
      </c>
      <c r="I1532">
        <v>21</v>
      </c>
      <c r="J1532">
        <v>176.86</v>
      </c>
      <c r="K1532">
        <v>3714.06</v>
      </c>
      <c r="L1532">
        <v>0.1</v>
      </c>
      <c r="M1532">
        <v>0.02</v>
      </c>
    </row>
    <row r="1533" spans="1:13">
      <c r="A1533" t="s">
        <v>2104</v>
      </c>
      <c r="B1533" t="s">
        <v>230</v>
      </c>
      <c r="C1533" t="s">
        <v>231</v>
      </c>
      <c r="D1533" t="s">
        <v>553</v>
      </c>
      <c r="E1533" t="s">
        <v>554</v>
      </c>
      <c r="F1533" t="s">
        <v>18</v>
      </c>
      <c r="G1533" t="s">
        <v>19</v>
      </c>
      <c r="H1533" s="1">
        <v>45878</v>
      </c>
      <c r="I1533">
        <v>4</v>
      </c>
      <c r="J1533">
        <v>52.65</v>
      </c>
      <c r="K1533">
        <v>210.6</v>
      </c>
      <c r="L1533">
        <v>0.05</v>
      </c>
      <c r="M1533">
        <v>0.02</v>
      </c>
    </row>
    <row r="1534" spans="1:13">
      <c r="A1534" t="s">
        <v>2105</v>
      </c>
      <c r="B1534" t="s">
        <v>159</v>
      </c>
      <c r="C1534" t="s">
        <v>160</v>
      </c>
      <c r="D1534" t="s">
        <v>95</v>
      </c>
      <c r="E1534" t="s">
        <v>96</v>
      </c>
      <c r="F1534" t="s">
        <v>240</v>
      </c>
      <c r="G1534" t="s">
        <v>241</v>
      </c>
      <c r="H1534" s="1">
        <v>45891</v>
      </c>
      <c r="I1534">
        <v>25</v>
      </c>
      <c r="J1534">
        <v>130.94</v>
      </c>
      <c r="K1534">
        <v>3273.5</v>
      </c>
      <c r="L1534">
        <v>0.05</v>
      </c>
      <c r="M1534">
        <v>0.02</v>
      </c>
    </row>
    <row r="1535" spans="1:13">
      <c r="A1535" t="s">
        <v>2106</v>
      </c>
      <c r="B1535" t="s">
        <v>110</v>
      </c>
      <c r="C1535" t="s">
        <v>111</v>
      </c>
      <c r="D1535" t="s">
        <v>1057</v>
      </c>
      <c r="E1535" t="s">
        <v>1058</v>
      </c>
      <c r="F1535" t="s">
        <v>107</v>
      </c>
      <c r="G1535" t="s">
        <v>108</v>
      </c>
      <c r="H1535" s="1">
        <v>45894</v>
      </c>
      <c r="I1535">
        <v>19</v>
      </c>
      <c r="J1535">
        <v>179.53</v>
      </c>
      <c r="K1535">
        <v>3411.07</v>
      </c>
      <c r="L1535">
        <v>0.1</v>
      </c>
      <c r="M1535">
        <v>0.02</v>
      </c>
    </row>
    <row r="1536" spans="1:13">
      <c r="A1536" t="s">
        <v>2107</v>
      </c>
      <c r="B1536" t="s">
        <v>254</v>
      </c>
      <c r="C1536" t="s">
        <v>255</v>
      </c>
      <c r="D1536" t="s">
        <v>1272</v>
      </c>
      <c r="E1536" t="s">
        <v>1273</v>
      </c>
      <c r="F1536" t="s">
        <v>85</v>
      </c>
      <c r="G1536" t="s">
        <v>86</v>
      </c>
      <c r="H1536" s="1">
        <v>45875</v>
      </c>
      <c r="I1536">
        <v>23</v>
      </c>
      <c r="J1536">
        <v>72.040000000000006</v>
      </c>
      <c r="K1536">
        <v>1656.92</v>
      </c>
      <c r="L1536">
        <v>0.05</v>
      </c>
      <c r="M1536">
        <v>0.02</v>
      </c>
    </row>
    <row r="1537" spans="1:13">
      <c r="A1537" t="s">
        <v>2108</v>
      </c>
      <c r="B1537" t="s">
        <v>145</v>
      </c>
      <c r="C1537" t="s">
        <v>146</v>
      </c>
      <c r="D1537" t="s">
        <v>44</v>
      </c>
      <c r="E1537" t="s">
        <v>45</v>
      </c>
      <c r="F1537" t="s">
        <v>139</v>
      </c>
      <c r="G1537" t="s">
        <v>140</v>
      </c>
      <c r="H1537" s="1">
        <v>45896</v>
      </c>
      <c r="I1537">
        <v>1</v>
      </c>
      <c r="J1537">
        <v>113.94</v>
      </c>
      <c r="K1537">
        <v>113.94</v>
      </c>
      <c r="L1537">
        <v>0.05</v>
      </c>
      <c r="M1537">
        <v>0.02</v>
      </c>
    </row>
    <row r="1538" spans="1:13">
      <c r="A1538" t="s">
        <v>2109</v>
      </c>
      <c r="B1538" t="s">
        <v>423</v>
      </c>
      <c r="C1538" t="s">
        <v>424</v>
      </c>
      <c r="D1538" t="s">
        <v>296</v>
      </c>
      <c r="E1538" t="s">
        <v>297</v>
      </c>
      <c r="F1538" t="s">
        <v>215</v>
      </c>
      <c r="G1538" t="s">
        <v>216</v>
      </c>
      <c r="H1538" s="1">
        <v>45873</v>
      </c>
      <c r="I1538">
        <v>17</v>
      </c>
      <c r="J1538">
        <v>176.7</v>
      </c>
      <c r="K1538">
        <v>3003.9</v>
      </c>
      <c r="L1538">
        <v>0.1</v>
      </c>
      <c r="M1538">
        <v>0.02</v>
      </c>
    </row>
    <row r="1539" spans="1:13">
      <c r="A1539" t="s">
        <v>2110</v>
      </c>
      <c r="B1539" t="s">
        <v>208</v>
      </c>
      <c r="C1539" t="s">
        <v>209</v>
      </c>
      <c r="D1539" t="s">
        <v>572</v>
      </c>
      <c r="E1539" t="s">
        <v>573</v>
      </c>
      <c r="F1539" t="s">
        <v>85</v>
      </c>
      <c r="G1539" t="s">
        <v>86</v>
      </c>
      <c r="H1539" s="1">
        <v>45879</v>
      </c>
      <c r="I1539">
        <v>24</v>
      </c>
      <c r="J1539">
        <v>72.040000000000006</v>
      </c>
      <c r="K1539">
        <v>1728.96</v>
      </c>
      <c r="L1539">
        <v>0.05</v>
      </c>
      <c r="M1539">
        <v>0.02</v>
      </c>
    </row>
    <row r="1540" spans="1:13">
      <c r="A1540" t="s">
        <v>2111</v>
      </c>
      <c r="B1540" t="s">
        <v>230</v>
      </c>
      <c r="C1540" t="s">
        <v>231</v>
      </c>
      <c r="D1540" t="s">
        <v>291</v>
      </c>
      <c r="E1540" t="s">
        <v>292</v>
      </c>
      <c r="F1540" t="s">
        <v>139</v>
      </c>
      <c r="G1540" t="s">
        <v>140</v>
      </c>
      <c r="H1540" s="1">
        <v>45872</v>
      </c>
      <c r="I1540">
        <v>20</v>
      </c>
      <c r="J1540">
        <v>113.94</v>
      </c>
      <c r="K1540">
        <v>2278.8000000000002</v>
      </c>
      <c r="L1540">
        <v>0.05</v>
      </c>
      <c r="M1540">
        <v>0.02</v>
      </c>
    </row>
    <row r="1541" spans="1:13">
      <c r="A1541" t="s">
        <v>2112</v>
      </c>
      <c r="B1541" t="s">
        <v>14</v>
      </c>
      <c r="C1541" t="s">
        <v>15</v>
      </c>
      <c r="D1541" t="s">
        <v>1459</v>
      </c>
      <c r="E1541" t="s">
        <v>1460</v>
      </c>
      <c r="F1541" t="s">
        <v>191</v>
      </c>
      <c r="G1541" t="s">
        <v>192</v>
      </c>
      <c r="H1541" s="1">
        <v>45900</v>
      </c>
      <c r="I1541">
        <v>7</v>
      </c>
      <c r="J1541">
        <v>144.35</v>
      </c>
      <c r="K1541">
        <v>1010.45</v>
      </c>
      <c r="L1541">
        <v>0.1</v>
      </c>
      <c r="M1541">
        <v>0.02</v>
      </c>
    </row>
    <row r="1542" spans="1:13">
      <c r="A1542" t="s">
        <v>2113</v>
      </c>
      <c r="B1542" t="s">
        <v>28</v>
      </c>
      <c r="C1542" t="s">
        <v>29</v>
      </c>
      <c r="D1542" t="s">
        <v>52</v>
      </c>
      <c r="E1542" t="s">
        <v>53</v>
      </c>
      <c r="F1542" t="s">
        <v>78</v>
      </c>
      <c r="G1542" t="s">
        <v>79</v>
      </c>
      <c r="H1542" s="1">
        <v>45872</v>
      </c>
      <c r="I1542">
        <v>4</v>
      </c>
      <c r="J1542">
        <v>139.22</v>
      </c>
      <c r="K1542">
        <v>556.88</v>
      </c>
      <c r="L1542">
        <v>0.05</v>
      </c>
      <c r="M1542">
        <v>0.02</v>
      </c>
    </row>
    <row r="1543" spans="1:13">
      <c r="A1543" t="s">
        <v>2114</v>
      </c>
      <c r="B1543" t="s">
        <v>47</v>
      </c>
      <c r="C1543" t="s">
        <v>48</v>
      </c>
      <c r="D1543" t="s">
        <v>668</v>
      </c>
      <c r="E1543" t="s">
        <v>669</v>
      </c>
      <c r="F1543" t="s">
        <v>78</v>
      </c>
      <c r="G1543" t="s">
        <v>79</v>
      </c>
      <c r="H1543" s="1">
        <v>45894</v>
      </c>
      <c r="I1543">
        <v>22</v>
      </c>
      <c r="J1543">
        <v>139.22</v>
      </c>
      <c r="K1543">
        <v>3062.84</v>
      </c>
      <c r="L1543">
        <v>0.05</v>
      </c>
      <c r="M1543">
        <v>0.02</v>
      </c>
    </row>
    <row r="1544" spans="1:13">
      <c r="A1544" t="s">
        <v>2115</v>
      </c>
      <c r="B1544" t="s">
        <v>67</v>
      </c>
      <c r="C1544" t="s">
        <v>68</v>
      </c>
      <c r="D1544" t="s">
        <v>818</v>
      </c>
      <c r="E1544" t="s">
        <v>819</v>
      </c>
      <c r="F1544" t="s">
        <v>100</v>
      </c>
      <c r="G1544" t="s">
        <v>101</v>
      </c>
      <c r="H1544" s="1">
        <v>45898</v>
      </c>
      <c r="I1544">
        <v>6</v>
      </c>
      <c r="J1544">
        <v>181.7</v>
      </c>
      <c r="K1544">
        <v>1090.2</v>
      </c>
      <c r="L1544">
        <v>0.1</v>
      </c>
      <c r="M1544">
        <v>0.02</v>
      </c>
    </row>
    <row r="1545" spans="1:13">
      <c r="A1545" t="s">
        <v>2116</v>
      </c>
      <c r="B1545" t="s">
        <v>386</v>
      </c>
      <c r="C1545" t="s">
        <v>387</v>
      </c>
      <c r="D1545" t="s">
        <v>401</v>
      </c>
      <c r="E1545" t="s">
        <v>402</v>
      </c>
      <c r="F1545" t="s">
        <v>129</v>
      </c>
      <c r="G1545" t="s">
        <v>130</v>
      </c>
      <c r="H1545" s="1">
        <v>45884</v>
      </c>
      <c r="I1545">
        <v>10</v>
      </c>
      <c r="J1545">
        <v>92.19</v>
      </c>
      <c r="K1545">
        <v>921.9</v>
      </c>
      <c r="L1545">
        <v>0.05</v>
      </c>
      <c r="M1545">
        <v>0.02</v>
      </c>
    </row>
    <row r="1546" spans="1:13">
      <c r="A1546" t="s">
        <v>2117</v>
      </c>
      <c r="B1546" t="s">
        <v>208</v>
      </c>
      <c r="C1546" t="s">
        <v>209</v>
      </c>
      <c r="D1546" t="s">
        <v>645</v>
      </c>
      <c r="E1546" t="s">
        <v>646</v>
      </c>
      <c r="F1546" t="s">
        <v>166</v>
      </c>
      <c r="G1546" t="s">
        <v>167</v>
      </c>
      <c r="H1546" s="1">
        <v>45894</v>
      </c>
      <c r="I1546">
        <v>9</v>
      </c>
      <c r="J1546">
        <v>176.86</v>
      </c>
      <c r="K1546">
        <v>1591.74</v>
      </c>
      <c r="L1546">
        <v>0.1</v>
      </c>
      <c r="M1546">
        <v>0.02</v>
      </c>
    </row>
    <row r="1547" spans="1:13">
      <c r="A1547" t="s">
        <v>2118</v>
      </c>
      <c r="B1547" t="s">
        <v>81</v>
      </c>
      <c r="C1547" t="s">
        <v>82</v>
      </c>
      <c r="D1547" t="s">
        <v>76</v>
      </c>
      <c r="E1547" t="s">
        <v>77</v>
      </c>
      <c r="F1547" t="s">
        <v>326</v>
      </c>
      <c r="G1547" t="s">
        <v>327</v>
      </c>
      <c r="H1547" s="1">
        <v>45894</v>
      </c>
      <c r="I1547">
        <v>25</v>
      </c>
      <c r="J1547">
        <v>63.32</v>
      </c>
      <c r="K1547">
        <v>1583</v>
      </c>
      <c r="L1547">
        <v>0</v>
      </c>
      <c r="M1547">
        <v>0.02</v>
      </c>
    </row>
    <row r="1548" spans="1:13">
      <c r="A1548" t="s">
        <v>2119</v>
      </c>
      <c r="B1548" t="s">
        <v>145</v>
      </c>
      <c r="C1548" t="s">
        <v>146</v>
      </c>
      <c r="D1548" t="s">
        <v>172</v>
      </c>
      <c r="E1548" t="s">
        <v>173</v>
      </c>
      <c r="F1548" t="s">
        <v>129</v>
      </c>
      <c r="G1548" t="s">
        <v>130</v>
      </c>
      <c r="H1548" s="1">
        <v>45878</v>
      </c>
      <c r="I1548">
        <v>3</v>
      </c>
      <c r="J1548">
        <v>92.19</v>
      </c>
      <c r="K1548">
        <v>276.57</v>
      </c>
      <c r="L1548">
        <v>0.05</v>
      </c>
      <c r="M1548">
        <v>0.02</v>
      </c>
    </row>
    <row r="1549" spans="1:13">
      <c r="A1549" t="s">
        <v>2120</v>
      </c>
      <c r="B1549" t="s">
        <v>93</v>
      </c>
      <c r="C1549" t="s">
        <v>94</v>
      </c>
      <c r="D1549" t="s">
        <v>1183</v>
      </c>
      <c r="E1549" t="s">
        <v>1184</v>
      </c>
      <c r="F1549" t="s">
        <v>240</v>
      </c>
      <c r="G1549" t="s">
        <v>241</v>
      </c>
      <c r="H1549" s="1">
        <v>45871</v>
      </c>
      <c r="I1549">
        <v>11</v>
      </c>
      <c r="J1549">
        <v>130.94</v>
      </c>
      <c r="K1549">
        <v>1440.34</v>
      </c>
      <c r="L1549">
        <v>0.05</v>
      </c>
      <c r="M1549">
        <v>0.02</v>
      </c>
    </row>
    <row r="1550" spans="1:13">
      <c r="A1550" t="s">
        <v>2121</v>
      </c>
      <c r="B1550" t="s">
        <v>230</v>
      </c>
      <c r="C1550" t="s">
        <v>231</v>
      </c>
      <c r="D1550" t="s">
        <v>714</v>
      </c>
      <c r="E1550" t="s">
        <v>715</v>
      </c>
      <c r="F1550" t="s">
        <v>18</v>
      </c>
      <c r="G1550" t="s">
        <v>19</v>
      </c>
      <c r="H1550" s="1">
        <v>45872</v>
      </c>
      <c r="I1550">
        <v>15</v>
      </c>
      <c r="J1550">
        <v>52.65</v>
      </c>
      <c r="K1550">
        <v>789.75</v>
      </c>
      <c r="L1550">
        <v>0.05</v>
      </c>
      <c r="M1550">
        <v>0.02</v>
      </c>
    </row>
    <row r="1551" spans="1:13">
      <c r="A1551" t="s">
        <v>2122</v>
      </c>
      <c r="B1551" t="s">
        <v>55</v>
      </c>
      <c r="C1551" t="s">
        <v>56</v>
      </c>
      <c r="D1551" t="s">
        <v>791</v>
      </c>
      <c r="E1551" t="s">
        <v>792</v>
      </c>
      <c r="F1551" t="s">
        <v>166</v>
      </c>
      <c r="G1551" t="s">
        <v>167</v>
      </c>
      <c r="H1551" s="1">
        <v>45890</v>
      </c>
      <c r="I1551">
        <v>6</v>
      </c>
      <c r="J1551">
        <v>176.86</v>
      </c>
      <c r="K1551">
        <v>1061.1600000000001</v>
      </c>
      <c r="L1551">
        <v>0.1</v>
      </c>
      <c r="M1551">
        <v>0.02</v>
      </c>
    </row>
    <row r="1552" spans="1:13">
      <c r="A1552" t="s">
        <v>2123</v>
      </c>
      <c r="B1552" t="s">
        <v>55</v>
      </c>
      <c r="C1552" t="s">
        <v>56</v>
      </c>
      <c r="D1552" t="s">
        <v>485</v>
      </c>
      <c r="E1552" t="s">
        <v>486</v>
      </c>
      <c r="F1552" t="s">
        <v>78</v>
      </c>
      <c r="G1552" t="s">
        <v>79</v>
      </c>
      <c r="H1552" s="1">
        <v>45883</v>
      </c>
      <c r="I1552">
        <v>25</v>
      </c>
      <c r="J1552">
        <v>139.22</v>
      </c>
      <c r="K1552">
        <v>3480.5</v>
      </c>
      <c r="L1552">
        <v>0.05</v>
      </c>
      <c r="M1552">
        <v>0.02</v>
      </c>
    </row>
    <row r="1553" spans="1:13">
      <c r="A1553" t="s">
        <v>2124</v>
      </c>
      <c r="B1553" t="s">
        <v>254</v>
      </c>
      <c r="C1553" t="s">
        <v>255</v>
      </c>
      <c r="D1553" t="s">
        <v>609</v>
      </c>
      <c r="E1553" t="s">
        <v>610</v>
      </c>
      <c r="F1553" t="s">
        <v>191</v>
      </c>
      <c r="G1553" t="s">
        <v>192</v>
      </c>
      <c r="H1553" s="1">
        <v>45892</v>
      </c>
      <c r="I1553">
        <v>15</v>
      </c>
      <c r="J1553">
        <v>144.35</v>
      </c>
      <c r="K1553">
        <v>2165.25</v>
      </c>
      <c r="L1553">
        <v>0.1</v>
      </c>
      <c r="M1553">
        <v>0.02</v>
      </c>
    </row>
    <row r="1554" spans="1:13">
      <c r="A1554" t="s">
        <v>2125</v>
      </c>
      <c r="B1554" t="s">
        <v>230</v>
      </c>
      <c r="C1554" t="s">
        <v>231</v>
      </c>
      <c r="D1554" t="s">
        <v>1130</v>
      </c>
      <c r="E1554" t="s">
        <v>1131</v>
      </c>
      <c r="F1554" t="s">
        <v>139</v>
      </c>
      <c r="G1554" t="s">
        <v>140</v>
      </c>
      <c r="H1554" s="1">
        <v>45888</v>
      </c>
      <c r="I1554">
        <v>3</v>
      </c>
      <c r="J1554">
        <v>113.94</v>
      </c>
      <c r="K1554">
        <v>341.82</v>
      </c>
      <c r="L1554">
        <v>0.05</v>
      </c>
      <c r="M1554">
        <v>0.02</v>
      </c>
    </row>
    <row r="1555" spans="1:13">
      <c r="A1555" t="s">
        <v>2126</v>
      </c>
      <c r="B1555" t="s">
        <v>110</v>
      </c>
      <c r="C1555" t="s">
        <v>111</v>
      </c>
      <c r="D1555" t="s">
        <v>366</v>
      </c>
      <c r="E1555" t="s">
        <v>367</v>
      </c>
      <c r="F1555" t="s">
        <v>174</v>
      </c>
      <c r="G1555" t="s">
        <v>175</v>
      </c>
      <c r="H1555" s="1">
        <v>45898</v>
      </c>
      <c r="I1555">
        <v>1</v>
      </c>
      <c r="J1555">
        <v>183.4</v>
      </c>
      <c r="K1555">
        <v>183.4</v>
      </c>
      <c r="L1555">
        <v>0.1</v>
      </c>
      <c r="M1555">
        <v>0.02</v>
      </c>
    </row>
    <row r="1556" spans="1:13">
      <c r="A1556" t="s">
        <v>2127</v>
      </c>
      <c r="B1556" t="s">
        <v>55</v>
      </c>
      <c r="C1556" t="s">
        <v>56</v>
      </c>
      <c r="D1556" t="s">
        <v>317</v>
      </c>
      <c r="E1556" t="s">
        <v>318</v>
      </c>
      <c r="F1556" t="s">
        <v>191</v>
      </c>
      <c r="G1556" t="s">
        <v>192</v>
      </c>
      <c r="H1556" s="1">
        <v>45899</v>
      </c>
      <c r="I1556">
        <v>1</v>
      </c>
      <c r="J1556">
        <v>144.35</v>
      </c>
      <c r="K1556">
        <v>144.35</v>
      </c>
      <c r="L1556">
        <v>0.1</v>
      </c>
      <c r="M1556">
        <v>0.02</v>
      </c>
    </row>
    <row r="1557" spans="1:13">
      <c r="A1557" t="s">
        <v>2128</v>
      </c>
      <c r="B1557" t="s">
        <v>14</v>
      </c>
      <c r="C1557" t="s">
        <v>15</v>
      </c>
      <c r="D1557" t="s">
        <v>632</v>
      </c>
      <c r="E1557" t="s">
        <v>633</v>
      </c>
      <c r="F1557" t="s">
        <v>240</v>
      </c>
      <c r="G1557" t="s">
        <v>241</v>
      </c>
      <c r="H1557" s="1">
        <v>45892</v>
      </c>
      <c r="I1557">
        <v>5</v>
      </c>
      <c r="J1557">
        <v>130.94</v>
      </c>
      <c r="K1557">
        <v>654.70000000000005</v>
      </c>
      <c r="L1557">
        <v>0.05</v>
      </c>
      <c r="M1557">
        <v>0.02</v>
      </c>
    </row>
    <row r="1558" spans="1:13">
      <c r="A1558" t="s">
        <v>2129</v>
      </c>
      <c r="B1558" t="s">
        <v>145</v>
      </c>
      <c r="C1558" t="s">
        <v>146</v>
      </c>
      <c r="D1558" t="s">
        <v>710</v>
      </c>
      <c r="E1558" t="s">
        <v>711</v>
      </c>
      <c r="F1558" t="s">
        <v>100</v>
      </c>
      <c r="G1558" t="s">
        <v>101</v>
      </c>
      <c r="H1558" s="1">
        <v>45892</v>
      </c>
      <c r="I1558">
        <v>17</v>
      </c>
      <c r="J1558">
        <v>181.7</v>
      </c>
      <c r="K1558">
        <v>3088.9</v>
      </c>
      <c r="L1558">
        <v>0.1</v>
      </c>
      <c r="M1558">
        <v>0.02</v>
      </c>
    </row>
    <row r="1559" spans="1:13">
      <c r="A1559" t="s">
        <v>2130</v>
      </c>
      <c r="B1559" t="s">
        <v>93</v>
      </c>
      <c r="C1559" t="s">
        <v>94</v>
      </c>
      <c r="D1559" t="s">
        <v>264</v>
      </c>
      <c r="E1559" t="s">
        <v>265</v>
      </c>
      <c r="F1559" t="s">
        <v>25</v>
      </c>
      <c r="G1559" t="s">
        <v>26</v>
      </c>
      <c r="H1559" s="1">
        <v>45897</v>
      </c>
      <c r="I1559">
        <v>13</v>
      </c>
      <c r="J1559">
        <v>120.83</v>
      </c>
      <c r="K1559">
        <v>1570.79</v>
      </c>
      <c r="L1559">
        <v>0.1</v>
      </c>
      <c r="M1559">
        <v>0.02</v>
      </c>
    </row>
    <row r="1560" spans="1:13">
      <c r="A1560" t="s">
        <v>2131</v>
      </c>
      <c r="B1560" t="s">
        <v>110</v>
      </c>
      <c r="C1560" t="s">
        <v>111</v>
      </c>
      <c r="D1560" t="s">
        <v>739</v>
      </c>
      <c r="E1560" t="s">
        <v>740</v>
      </c>
      <c r="F1560" t="s">
        <v>319</v>
      </c>
      <c r="G1560" t="s">
        <v>320</v>
      </c>
      <c r="H1560" s="1">
        <v>45887</v>
      </c>
      <c r="I1560">
        <v>3</v>
      </c>
      <c r="J1560">
        <v>93.41</v>
      </c>
      <c r="K1560">
        <v>280.23</v>
      </c>
      <c r="L1560">
        <v>0</v>
      </c>
      <c r="M1560">
        <v>0.02</v>
      </c>
    </row>
    <row r="1561" spans="1:13">
      <c r="A1561" t="s">
        <v>2132</v>
      </c>
      <c r="B1561" t="s">
        <v>117</v>
      </c>
      <c r="C1561" t="s">
        <v>118</v>
      </c>
      <c r="D1561" t="s">
        <v>773</v>
      </c>
      <c r="E1561" t="s">
        <v>774</v>
      </c>
      <c r="F1561" t="s">
        <v>240</v>
      </c>
      <c r="G1561" t="s">
        <v>241</v>
      </c>
      <c r="H1561" s="1">
        <v>45896</v>
      </c>
      <c r="I1561">
        <v>23</v>
      </c>
      <c r="J1561">
        <v>130.94</v>
      </c>
      <c r="K1561">
        <v>3011.62</v>
      </c>
      <c r="L1561">
        <v>0.05</v>
      </c>
      <c r="M1561">
        <v>0.02</v>
      </c>
    </row>
    <row r="1562" spans="1:13">
      <c r="A1562" t="s">
        <v>2133</v>
      </c>
      <c r="B1562" t="s">
        <v>93</v>
      </c>
      <c r="C1562" t="s">
        <v>94</v>
      </c>
      <c r="D1562" t="s">
        <v>510</v>
      </c>
      <c r="E1562" t="s">
        <v>511</v>
      </c>
      <c r="F1562" t="s">
        <v>78</v>
      </c>
      <c r="G1562" t="s">
        <v>79</v>
      </c>
      <c r="H1562" s="1">
        <v>45899</v>
      </c>
      <c r="I1562">
        <v>18</v>
      </c>
      <c r="J1562">
        <v>139.22</v>
      </c>
      <c r="K1562">
        <v>2505.96</v>
      </c>
      <c r="L1562">
        <v>0.05</v>
      </c>
      <c r="M1562">
        <v>0.02</v>
      </c>
    </row>
    <row r="1563" spans="1:13">
      <c r="A1563" t="s">
        <v>2134</v>
      </c>
      <c r="B1563" t="s">
        <v>103</v>
      </c>
      <c r="C1563" t="s">
        <v>104</v>
      </c>
      <c r="D1563" t="s">
        <v>553</v>
      </c>
      <c r="E1563" t="s">
        <v>554</v>
      </c>
      <c r="F1563" t="s">
        <v>179</v>
      </c>
      <c r="G1563" t="s">
        <v>180</v>
      </c>
      <c r="H1563" s="1">
        <v>45871</v>
      </c>
      <c r="I1563">
        <v>13</v>
      </c>
      <c r="J1563">
        <v>125.42</v>
      </c>
      <c r="K1563">
        <v>1630.46</v>
      </c>
      <c r="L1563">
        <v>0.1</v>
      </c>
      <c r="M1563">
        <v>0.02</v>
      </c>
    </row>
    <row r="1564" spans="1:13">
      <c r="A1564" t="s">
        <v>2135</v>
      </c>
      <c r="B1564" t="s">
        <v>159</v>
      </c>
      <c r="C1564" t="s">
        <v>160</v>
      </c>
      <c r="D1564" t="s">
        <v>818</v>
      </c>
      <c r="E1564" t="s">
        <v>819</v>
      </c>
      <c r="F1564" t="s">
        <v>71</v>
      </c>
      <c r="G1564" t="s">
        <v>72</v>
      </c>
      <c r="H1564" s="1">
        <v>45897</v>
      </c>
      <c r="I1564">
        <v>18</v>
      </c>
      <c r="J1564">
        <v>123.65</v>
      </c>
      <c r="K1564">
        <v>2225.6999999999998</v>
      </c>
      <c r="L1564">
        <v>0.05</v>
      </c>
      <c r="M1564">
        <v>0.02</v>
      </c>
    </row>
    <row r="1565" spans="1:13">
      <c r="A1565" t="s">
        <v>2136</v>
      </c>
      <c r="B1565" t="s">
        <v>145</v>
      </c>
      <c r="C1565" t="s">
        <v>146</v>
      </c>
      <c r="D1565" t="s">
        <v>153</v>
      </c>
      <c r="E1565" t="s">
        <v>154</v>
      </c>
      <c r="F1565" t="s">
        <v>234</v>
      </c>
      <c r="G1565" t="s">
        <v>235</v>
      </c>
      <c r="H1565" s="1">
        <v>45894</v>
      </c>
      <c r="I1565">
        <v>25</v>
      </c>
      <c r="J1565">
        <v>37.18</v>
      </c>
      <c r="K1565">
        <v>929.5</v>
      </c>
      <c r="L1565">
        <v>0</v>
      </c>
      <c r="M1565">
        <v>0.02</v>
      </c>
    </row>
    <row r="1566" spans="1:13">
      <c r="A1566" t="s">
        <v>2137</v>
      </c>
      <c r="B1566" t="s">
        <v>187</v>
      </c>
      <c r="C1566" t="s">
        <v>188</v>
      </c>
      <c r="D1566" t="s">
        <v>818</v>
      </c>
      <c r="E1566" t="s">
        <v>819</v>
      </c>
      <c r="F1566" t="s">
        <v>59</v>
      </c>
      <c r="G1566" t="s">
        <v>60</v>
      </c>
      <c r="H1566" s="1">
        <v>45871</v>
      </c>
      <c r="I1566">
        <v>18</v>
      </c>
      <c r="J1566">
        <v>71.86</v>
      </c>
      <c r="K1566">
        <v>1293.48</v>
      </c>
      <c r="L1566">
        <v>0.05</v>
      </c>
      <c r="M1566">
        <v>0.02</v>
      </c>
    </row>
    <row r="1567" spans="1:13">
      <c r="A1567" t="s">
        <v>2138</v>
      </c>
      <c r="B1567" t="s">
        <v>74</v>
      </c>
      <c r="C1567" t="s">
        <v>75</v>
      </c>
      <c r="D1567" t="s">
        <v>137</v>
      </c>
      <c r="E1567" t="s">
        <v>138</v>
      </c>
      <c r="F1567" t="s">
        <v>129</v>
      </c>
      <c r="G1567" t="s">
        <v>130</v>
      </c>
      <c r="H1567" s="1">
        <v>45882</v>
      </c>
      <c r="I1567">
        <v>23</v>
      </c>
      <c r="J1567">
        <v>92.19</v>
      </c>
      <c r="K1567">
        <v>2120.37</v>
      </c>
      <c r="L1567">
        <v>0.05</v>
      </c>
      <c r="M1567">
        <v>0.02</v>
      </c>
    </row>
    <row r="1568" spans="1:13">
      <c r="A1568" t="s">
        <v>2139</v>
      </c>
      <c r="B1568" t="s">
        <v>67</v>
      </c>
      <c r="C1568" t="s">
        <v>68</v>
      </c>
      <c r="D1568" t="s">
        <v>485</v>
      </c>
      <c r="E1568" t="s">
        <v>486</v>
      </c>
      <c r="F1568" t="s">
        <v>166</v>
      </c>
      <c r="G1568" t="s">
        <v>167</v>
      </c>
      <c r="H1568" s="1">
        <v>45885</v>
      </c>
      <c r="I1568">
        <v>12</v>
      </c>
      <c r="J1568">
        <v>176.86</v>
      </c>
      <c r="K1568">
        <v>2122.3200000000002</v>
      </c>
      <c r="L1568">
        <v>0.1</v>
      </c>
      <c r="M1568">
        <v>0.02</v>
      </c>
    </row>
    <row r="1569" spans="1:13">
      <c r="A1569" t="s">
        <v>2140</v>
      </c>
      <c r="B1569" t="s">
        <v>423</v>
      </c>
      <c r="C1569" t="s">
        <v>424</v>
      </c>
      <c r="D1569" t="s">
        <v>703</v>
      </c>
      <c r="E1569" t="s">
        <v>704</v>
      </c>
      <c r="F1569" t="s">
        <v>215</v>
      </c>
      <c r="G1569" t="s">
        <v>216</v>
      </c>
      <c r="H1569" s="1">
        <v>45874</v>
      </c>
      <c r="I1569">
        <v>7</v>
      </c>
      <c r="J1569">
        <v>176.7</v>
      </c>
      <c r="K1569">
        <v>1236.9000000000001</v>
      </c>
      <c r="L1569">
        <v>0.1</v>
      </c>
      <c r="M1569">
        <v>0.02</v>
      </c>
    </row>
    <row r="1570" spans="1:13">
      <c r="A1570" t="s">
        <v>2141</v>
      </c>
      <c r="B1570" t="s">
        <v>14</v>
      </c>
      <c r="C1570" t="s">
        <v>15</v>
      </c>
      <c r="D1570" t="s">
        <v>291</v>
      </c>
      <c r="E1570" t="s">
        <v>292</v>
      </c>
      <c r="F1570" t="s">
        <v>139</v>
      </c>
      <c r="G1570" t="s">
        <v>140</v>
      </c>
      <c r="H1570" s="1">
        <v>45877</v>
      </c>
      <c r="I1570">
        <v>19</v>
      </c>
      <c r="J1570">
        <v>113.94</v>
      </c>
      <c r="K1570">
        <v>2164.86</v>
      </c>
      <c r="L1570">
        <v>0.05</v>
      </c>
      <c r="M1570">
        <v>0.02</v>
      </c>
    </row>
    <row r="1571" spans="1:13">
      <c r="A1571" t="s">
        <v>2142</v>
      </c>
      <c r="B1571" t="s">
        <v>55</v>
      </c>
      <c r="C1571" t="s">
        <v>56</v>
      </c>
      <c r="D1571" t="s">
        <v>124</v>
      </c>
      <c r="E1571" t="s">
        <v>125</v>
      </c>
      <c r="F1571" t="s">
        <v>196</v>
      </c>
      <c r="G1571" t="s">
        <v>197</v>
      </c>
      <c r="H1571" s="1">
        <v>45890</v>
      </c>
      <c r="I1571">
        <v>18</v>
      </c>
      <c r="J1571">
        <v>77.5</v>
      </c>
      <c r="K1571">
        <v>1395</v>
      </c>
      <c r="L1571">
        <v>0.05</v>
      </c>
      <c r="M1571">
        <v>0.02</v>
      </c>
    </row>
    <row r="1572" spans="1:13">
      <c r="A1572" t="s">
        <v>2143</v>
      </c>
      <c r="B1572" t="s">
        <v>187</v>
      </c>
      <c r="C1572" t="s">
        <v>188</v>
      </c>
      <c r="D1572" t="s">
        <v>769</v>
      </c>
      <c r="E1572" t="s">
        <v>770</v>
      </c>
      <c r="F1572" t="s">
        <v>114</v>
      </c>
      <c r="G1572" t="s">
        <v>115</v>
      </c>
      <c r="H1572" s="1">
        <v>45900</v>
      </c>
      <c r="I1572">
        <v>15</v>
      </c>
      <c r="J1572">
        <v>91.13</v>
      </c>
      <c r="K1572">
        <v>1366.95</v>
      </c>
      <c r="L1572">
        <v>0.1</v>
      </c>
      <c r="M1572">
        <v>0.02</v>
      </c>
    </row>
    <row r="1573" spans="1:13">
      <c r="A1573" t="s">
        <v>2144</v>
      </c>
      <c r="B1573" t="s">
        <v>122</v>
      </c>
      <c r="C1573" t="s">
        <v>123</v>
      </c>
      <c r="D1573" t="s">
        <v>683</v>
      </c>
      <c r="E1573" t="s">
        <v>684</v>
      </c>
      <c r="F1573" t="s">
        <v>85</v>
      </c>
      <c r="G1573" t="s">
        <v>86</v>
      </c>
      <c r="H1573" s="1">
        <v>45895</v>
      </c>
      <c r="I1573">
        <v>11</v>
      </c>
      <c r="J1573">
        <v>72.040000000000006</v>
      </c>
      <c r="K1573">
        <v>792.44</v>
      </c>
      <c r="L1573">
        <v>0.05</v>
      </c>
      <c r="M1573">
        <v>0.02</v>
      </c>
    </row>
    <row r="1574" spans="1:13">
      <c r="A1574" t="s">
        <v>2145</v>
      </c>
      <c r="B1574" t="s">
        <v>110</v>
      </c>
      <c r="C1574" t="s">
        <v>111</v>
      </c>
      <c r="D1574" t="s">
        <v>161</v>
      </c>
      <c r="E1574" t="s">
        <v>162</v>
      </c>
      <c r="F1574" t="s">
        <v>215</v>
      </c>
      <c r="G1574" t="s">
        <v>216</v>
      </c>
      <c r="H1574" s="1">
        <v>45895</v>
      </c>
      <c r="I1574">
        <v>7</v>
      </c>
      <c r="J1574">
        <v>176.7</v>
      </c>
      <c r="K1574">
        <v>1236.9000000000001</v>
      </c>
      <c r="L1574">
        <v>0.1</v>
      </c>
      <c r="M1574">
        <v>0.02</v>
      </c>
    </row>
    <row r="1575" spans="1:13">
      <c r="A1575" t="s">
        <v>2146</v>
      </c>
      <c r="B1575" t="s">
        <v>159</v>
      </c>
      <c r="C1575" t="s">
        <v>160</v>
      </c>
      <c r="D1575" t="s">
        <v>632</v>
      </c>
      <c r="E1575" t="s">
        <v>633</v>
      </c>
      <c r="F1575" t="s">
        <v>114</v>
      </c>
      <c r="G1575" t="s">
        <v>115</v>
      </c>
      <c r="H1575" s="1">
        <v>45897</v>
      </c>
      <c r="I1575">
        <v>22</v>
      </c>
      <c r="J1575">
        <v>91.13</v>
      </c>
      <c r="K1575">
        <v>2004.86</v>
      </c>
      <c r="L1575">
        <v>0.1</v>
      </c>
      <c r="M1575">
        <v>0.02</v>
      </c>
    </row>
    <row r="1576" spans="1:13">
      <c r="A1576" t="s">
        <v>2147</v>
      </c>
      <c r="B1576" t="s">
        <v>47</v>
      </c>
      <c r="C1576" t="s">
        <v>48</v>
      </c>
      <c r="D1576" t="s">
        <v>284</v>
      </c>
      <c r="E1576" t="s">
        <v>285</v>
      </c>
      <c r="F1576" t="s">
        <v>78</v>
      </c>
      <c r="G1576" t="s">
        <v>79</v>
      </c>
      <c r="H1576" s="1">
        <v>45877</v>
      </c>
      <c r="I1576">
        <v>19</v>
      </c>
      <c r="J1576">
        <v>139.22</v>
      </c>
      <c r="K1576">
        <v>2645.18</v>
      </c>
      <c r="L1576">
        <v>0.05</v>
      </c>
      <c r="M1576">
        <v>0.02</v>
      </c>
    </row>
    <row r="1577" spans="1:13">
      <c r="A1577" t="s">
        <v>2148</v>
      </c>
      <c r="B1577" t="s">
        <v>42</v>
      </c>
      <c r="C1577" t="s">
        <v>43</v>
      </c>
      <c r="D1577" t="s">
        <v>314</v>
      </c>
      <c r="E1577" t="s">
        <v>315</v>
      </c>
      <c r="F1577" t="s">
        <v>139</v>
      </c>
      <c r="G1577" t="s">
        <v>140</v>
      </c>
      <c r="H1577" s="1">
        <v>45885</v>
      </c>
      <c r="I1577">
        <v>5</v>
      </c>
      <c r="J1577">
        <v>113.94</v>
      </c>
      <c r="K1577">
        <v>569.70000000000005</v>
      </c>
      <c r="L1577">
        <v>0.05</v>
      </c>
      <c r="M1577">
        <v>0.02</v>
      </c>
    </row>
    <row r="1578" spans="1:13">
      <c r="A1578" t="s">
        <v>2149</v>
      </c>
      <c r="B1578" t="s">
        <v>159</v>
      </c>
      <c r="C1578" t="s">
        <v>160</v>
      </c>
      <c r="D1578" t="s">
        <v>566</v>
      </c>
      <c r="E1578" t="s">
        <v>567</v>
      </c>
      <c r="F1578" t="s">
        <v>25</v>
      </c>
      <c r="G1578" t="s">
        <v>26</v>
      </c>
      <c r="H1578" s="1">
        <v>45871</v>
      </c>
      <c r="I1578">
        <v>20</v>
      </c>
      <c r="J1578">
        <v>120.83</v>
      </c>
      <c r="K1578">
        <v>2416.6</v>
      </c>
      <c r="L1578">
        <v>0.1</v>
      </c>
      <c r="M1578">
        <v>0.02</v>
      </c>
    </row>
    <row r="1579" spans="1:13">
      <c r="A1579" t="s">
        <v>2150</v>
      </c>
      <c r="B1579" t="s">
        <v>117</v>
      </c>
      <c r="C1579" t="s">
        <v>118</v>
      </c>
      <c r="D1579" t="s">
        <v>278</v>
      </c>
      <c r="E1579" t="s">
        <v>279</v>
      </c>
      <c r="F1579" t="s">
        <v>191</v>
      </c>
      <c r="G1579" t="s">
        <v>192</v>
      </c>
      <c r="H1579" s="1">
        <v>45875</v>
      </c>
      <c r="I1579">
        <v>1</v>
      </c>
      <c r="J1579">
        <v>144.35</v>
      </c>
      <c r="K1579">
        <v>144.35</v>
      </c>
      <c r="L1579">
        <v>0.1</v>
      </c>
      <c r="M1579">
        <v>0.02</v>
      </c>
    </row>
    <row r="1580" spans="1:13">
      <c r="A1580" t="s">
        <v>2151</v>
      </c>
      <c r="B1580" t="s">
        <v>159</v>
      </c>
      <c r="C1580" t="s">
        <v>160</v>
      </c>
      <c r="D1580" t="s">
        <v>881</v>
      </c>
      <c r="E1580" t="s">
        <v>882</v>
      </c>
      <c r="F1580" t="s">
        <v>326</v>
      </c>
      <c r="G1580" t="s">
        <v>327</v>
      </c>
      <c r="H1580" s="1">
        <v>45884</v>
      </c>
      <c r="I1580">
        <v>4</v>
      </c>
      <c r="J1580">
        <v>63.32</v>
      </c>
      <c r="K1580">
        <v>253.28</v>
      </c>
      <c r="L1580">
        <v>0</v>
      </c>
      <c r="M1580">
        <v>0.02</v>
      </c>
    </row>
    <row r="1581" spans="1:13">
      <c r="A1581" t="s">
        <v>2152</v>
      </c>
      <c r="B1581" t="s">
        <v>28</v>
      </c>
      <c r="C1581" t="s">
        <v>29</v>
      </c>
      <c r="D1581" t="s">
        <v>660</v>
      </c>
      <c r="E1581" t="s">
        <v>661</v>
      </c>
      <c r="F1581" t="s">
        <v>90</v>
      </c>
      <c r="G1581" t="s">
        <v>91</v>
      </c>
      <c r="H1581" s="1">
        <v>45896</v>
      </c>
      <c r="I1581">
        <v>3</v>
      </c>
      <c r="J1581">
        <v>50.51</v>
      </c>
      <c r="K1581">
        <v>151.53</v>
      </c>
      <c r="L1581">
        <v>0</v>
      </c>
      <c r="M1581">
        <v>0.02</v>
      </c>
    </row>
    <row r="1582" spans="1:13">
      <c r="A1582" t="s">
        <v>2153</v>
      </c>
      <c r="B1582" t="s">
        <v>35</v>
      </c>
      <c r="C1582" t="s">
        <v>36</v>
      </c>
      <c r="D1582" t="s">
        <v>485</v>
      </c>
      <c r="E1582" t="s">
        <v>486</v>
      </c>
      <c r="F1582" t="s">
        <v>71</v>
      </c>
      <c r="G1582" t="s">
        <v>72</v>
      </c>
      <c r="H1582" s="1">
        <v>45895</v>
      </c>
      <c r="I1582">
        <v>20</v>
      </c>
      <c r="J1582">
        <v>123.65</v>
      </c>
      <c r="K1582">
        <v>2473</v>
      </c>
      <c r="L1582">
        <v>0.05</v>
      </c>
      <c r="M1582">
        <v>0.02</v>
      </c>
    </row>
    <row r="1583" spans="1:13">
      <c r="A1583" t="s">
        <v>2154</v>
      </c>
      <c r="B1583" t="s">
        <v>28</v>
      </c>
      <c r="C1583" t="s">
        <v>29</v>
      </c>
      <c r="D1583" t="s">
        <v>267</v>
      </c>
      <c r="E1583" t="s">
        <v>268</v>
      </c>
      <c r="F1583" t="s">
        <v>196</v>
      </c>
      <c r="G1583" t="s">
        <v>197</v>
      </c>
      <c r="H1583" s="1">
        <v>45883</v>
      </c>
      <c r="I1583">
        <v>7</v>
      </c>
      <c r="J1583">
        <v>77.5</v>
      </c>
      <c r="K1583">
        <v>542.5</v>
      </c>
      <c r="L1583">
        <v>0.05</v>
      </c>
      <c r="M1583">
        <v>0.02</v>
      </c>
    </row>
    <row r="1584" spans="1:13">
      <c r="A1584" t="s">
        <v>2155</v>
      </c>
      <c r="B1584" t="s">
        <v>145</v>
      </c>
      <c r="C1584" t="s">
        <v>146</v>
      </c>
      <c r="D1584" t="s">
        <v>1312</v>
      </c>
      <c r="E1584" t="s">
        <v>1313</v>
      </c>
      <c r="F1584" t="s">
        <v>90</v>
      </c>
      <c r="G1584" t="s">
        <v>91</v>
      </c>
      <c r="H1584" s="1">
        <v>45891</v>
      </c>
      <c r="I1584">
        <v>24</v>
      </c>
      <c r="J1584">
        <v>50.51</v>
      </c>
      <c r="K1584">
        <v>1212.24</v>
      </c>
      <c r="L1584">
        <v>0</v>
      </c>
      <c r="M1584">
        <v>0.02</v>
      </c>
    </row>
    <row r="1585" spans="1:13">
      <c r="A1585" t="s">
        <v>2156</v>
      </c>
      <c r="B1585" t="s">
        <v>74</v>
      </c>
      <c r="C1585" t="s">
        <v>75</v>
      </c>
      <c r="D1585" t="s">
        <v>243</v>
      </c>
      <c r="E1585" t="s">
        <v>244</v>
      </c>
      <c r="F1585" t="s">
        <v>78</v>
      </c>
      <c r="G1585" t="s">
        <v>79</v>
      </c>
      <c r="H1585" s="1">
        <v>45888</v>
      </c>
      <c r="I1585">
        <v>22</v>
      </c>
      <c r="J1585">
        <v>139.22</v>
      </c>
      <c r="K1585">
        <v>3062.84</v>
      </c>
      <c r="L1585">
        <v>0.05</v>
      </c>
      <c r="M1585">
        <v>0.02</v>
      </c>
    </row>
    <row r="1586" spans="1:13">
      <c r="A1586" t="s">
        <v>2157</v>
      </c>
      <c r="B1586" t="s">
        <v>259</v>
      </c>
      <c r="C1586" t="s">
        <v>260</v>
      </c>
      <c r="D1586" t="s">
        <v>757</v>
      </c>
      <c r="E1586" t="s">
        <v>758</v>
      </c>
      <c r="F1586" t="s">
        <v>85</v>
      </c>
      <c r="G1586" t="s">
        <v>86</v>
      </c>
      <c r="H1586" s="1">
        <v>45894</v>
      </c>
      <c r="I1586">
        <v>7</v>
      </c>
      <c r="J1586">
        <v>72.040000000000006</v>
      </c>
      <c r="K1586">
        <v>504.28</v>
      </c>
      <c r="L1586">
        <v>0.05</v>
      </c>
      <c r="M1586">
        <v>0.02</v>
      </c>
    </row>
    <row r="1587" spans="1:13">
      <c r="A1587" t="s">
        <v>2158</v>
      </c>
      <c r="B1587" t="s">
        <v>14</v>
      </c>
      <c r="C1587" t="s">
        <v>15</v>
      </c>
      <c r="D1587" t="s">
        <v>1153</v>
      </c>
      <c r="E1587" t="s">
        <v>1154</v>
      </c>
      <c r="F1587" t="s">
        <v>129</v>
      </c>
      <c r="G1587" t="s">
        <v>130</v>
      </c>
      <c r="H1587" s="1">
        <v>45873</v>
      </c>
      <c r="I1587">
        <v>3</v>
      </c>
      <c r="J1587">
        <v>92.19</v>
      </c>
      <c r="K1587">
        <v>276.57</v>
      </c>
      <c r="L1587">
        <v>0.05</v>
      </c>
      <c r="M1587">
        <v>0.02</v>
      </c>
    </row>
    <row r="1588" spans="1:13">
      <c r="A1588" t="s">
        <v>2159</v>
      </c>
      <c r="B1588" t="s">
        <v>230</v>
      </c>
      <c r="C1588" t="s">
        <v>231</v>
      </c>
      <c r="D1588" t="s">
        <v>516</v>
      </c>
      <c r="E1588" t="s">
        <v>517</v>
      </c>
      <c r="F1588" t="s">
        <v>107</v>
      </c>
      <c r="G1588" t="s">
        <v>108</v>
      </c>
      <c r="H1588" s="1">
        <v>45892</v>
      </c>
      <c r="I1588">
        <v>6</v>
      </c>
      <c r="J1588">
        <v>179.53</v>
      </c>
      <c r="K1588">
        <v>1077.18</v>
      </c>
      <c r="L1588">
        <v>0.1</v>
      </c>
      <c r="M1588">
        <v>0.02</v>
      </c>
    </row>
    <row r="1589" spans="1:13">
      <c r="A1589" t="s">
        <v>2160</v>
      </c>
      <c r="B1589" t="s">
        <v>103</v>
      </c>
      <c r="C1589" t="s">
        <v>104</v>
      </c>
      <c r="D1589" t="s">
        <v>429</v>
      </c>
      <c r="E1589" t="s">
        <v>430</v>
      </c>
      <c r="F1589" t="s">
        <v>129</v>
      </c>
      <c r="G1589" t="s">
        <v>130</v>
      </c>
      <c r="H1589" s="1">
        <v>45899</v>
      </c>
      <c r="I1589">
        <v>8</v>
      </c>
      <c r="J1589">
        <v>92.19</v>
      </c>
      <c r="K1589">
        <v>737.52</v>
      </c>
      <c r="L1589">
        <v>0.05</v>
      </c>
      <c r="M1589">
        <v>0.02</v>
      </c>
    </row>
    <row r="1590" spans="1:13">
      <c r="A1590" t="s">
        <v>2161</v>
      </c>
      <c r="B1590" t="s">
        <v>135</v>
      </c>
      <c r="C1590" t="s">
        <v>136</v>
      </c>
      <c r="D1590" t="s">
        <v>161</v>
      </c>
      <c r="E1590" t="s">
        <v>162</v>
      </c>
      <c r="F1590" t="s">
        <v>78</v>
      </c>
      <c r="G1590" t="s">
        <v>79</v>
      </c>
      <c r="H1590" s="1">
        <v>45889</v>
      </c>
      <c r="I1590">
        <v>21</v>
      </c>
      <c r="J1590">
        <v>139.22</v>
      </c>
      <c r="K1590">
        <v>2923.62</v>
      </c>
      <c r="L1590">
        <v>0.05</v>
      </c>
      <c r="M1590">
        <v>0.02</v>
      </c>
    </row>
    <row r="1591" spans="1:13">
      <c r="A1591" t="s">
        <v>2162</v>
      </c>
      <c r="B1591" t="s">
        <v>74</v>
      </c>
      <c r="C1591" t="s">
        <v>75</v>
      </c>
      <c r="D1591" t="s">
        <v>739</v>
      </c>
      <c r="E1591" t="s">
        <v>740</v>
      </c>
      <c r="F1591" t="s">
        <v>78</v>
      </c>
      <c r="G1591" t="s">
        <v>79</v>
      </c>
      <c r="H1591" s="1">
        <v>45872</v>
      </c>
      <c r="I1591">
        <v>16</v>
      </c>
      <c r="J1591">
        <v>139.22</v>
      </c>
      <c r="K1591">
        <v>2227.52</v>
      </c>
      <c r="L1591">
        <v>0.05</v>
      </c>
      <c r="M1591">
        <v>0.02</v>
      </c>
    </row>
    <row r="1592" spans="1:13">
      <c r="A1592" t="s">
        <v>2163</v>
      </c>
      <c r="B1592" t="s">
        <v>122</v>
      </c>
      <c r="C1592" t="s">
        <v>123</v>
      </c>
      <c r="D1592" t="s">
        <v>760</v>
      </c>
      <c r="E1592" t="s">
        <v>761</v>
      </c>
      <c r="F1592" t="s">
        <v>129</v>
      </c>
      <c r="G1592" t="s">
        <v>130</v>
      </c>
      <c r="H1592" s="1">
        <v>45892</v>
      </c>
      <c r="I1592">
        <v>3</v>
      </c>
      <c r="J1592">
        <v>92.19</v>
      </c>
      <c r="K1592">
        <v>276.57</v>
      </c>
      <c r="L1592">
        <v>0.05</v>
      </c>
      <c r="M1592">
        <v>0.02</v>
      </c>
    </row>
    <row r="1593" spans="1:13">
      <c r="A1593" t="s">
        <v>2164</v>
      </c>
      <c r="B1593" t="s">
        <v>159</v>
      </c>
      <c r="C1593" t="s">
        <v>160</v>
      </c>
      <c r="D1593" t="s">
        <v>1153</v>
      </c>
      <c r="E1593" t="s">
        <v>1154</v>
      </c>
      <c r="F1593" t="s">
        <v>39</v>
      </c>
      <c r="G1593" t="s">
        <v>40</v>
      </c>
      <c r="H1593" s="1">
        <v>45892</v>
      </c>
      <c r="I1593">
        <v>14</v>
      </c>
      <c r="J1593">
        <v>87.21</v>
      </c>
      <c r="K1593">
        <v>1220.94</v>
      </c>
      <c r="L1593">
        <v>0</v>
      </c>
      <c r="M1593">
        <v>0.02</v>
      </c>
    </row>
    <row r="1594" spans="1:13">
      <c r="A1594" t="s">
        <v>2165</v>
      </c>
      <c r="B1594" t="s">
        <v>246</v>
      </c>
      <c r="C1594" t="s">
        <v>247</v>
      </c>
      <c r="D1594" t="s">
        <v>323</v>
      </c>
      <c r="E1594" t="s">
        <v>324</v>
      </c>
      <c r="F1594" t="s">
        <v>174</v>
      </c>
      <c r="G1594" t="s">
        <v>175</v>
      </c>
      <c r="H1594" s="1">
        <v>45874</v>
      </c>
      <c r="I1594">
        <v>23</v>
      </c>
      <c r="J1594">
        <v>183.4</v>
      </c>
      <c r="K1594">
        <v>4218.2</v>
      </c>
      <c r="L1594">
        <v>0.1</v>
      </c>
      <c r="M1594">
        <v>0.02</v>
      </c>
    </row>
    <row r="1595" spans="1:13">
      <c r="A1595" t="s">
        <v>2166</v>
      </c>
      <c r="B1595" t="s">
        <v>254</v>
      </c>
      <c r="C1595" t="s">
        <v>255</v>
      </c>
      <c r="D1595" t="s">
        <v>516</v>
      </c>
      <c r="E1595" t="s">
        <v>517</v>
      </c>
      <c r="F1595" t="s">
        <v>166</v>
      </c>
      <c r="G1595" t="s">
        <v>167</v>
      </c>
      <c r="H1595" s="1">
        <v>45884</v>
      </c>
      <c r="I1595">
        <v>17</v>
      </c>
      <c r="J1595">
        <v>176.86</v>
      </c>
      <c r="K1595">
        <v>3006.62</v>
      </c>
      <c r="L1595">
        <v>0.1</v>
      </c>
      <c r="M1595">
        <v>0.02</v>
      </c>
    </row>
    <row r="1596" spans="1:13">
      <c r="A1596" t="s">
        <v>2167</v>
      </c>
      <c r="B1596" t="s">
        <v>81</v>
      </c>
      <c r="C1596" t="s">
        <v>82</v>
      </c>
      <c r="D1596" t="s">
        <v>1057</v>
      </c>
      <c r="E1596" t="s">
        <v>1058</v>
      </c>
      <c r="F1596" t="s">
        <v>356</v>
      </c>
      <c r="G1596" t="s">
        <v>357</v>
      </c>
      <c r="H1596" s="1">
        <v>45892</v>
      </c>
      <c r="I1596">
        <v>20</v>
      </c>
      <c r="J1596">
        <v>54.03</v>
      </c>
      <c r="K1596">
        <v>1080.5999999999999</v>
      </c>
      <c r="L1596">
        <v>0</v>
      </c>
      <c r="M1596">
        <v>0.02</v>
      </c>
    </row>
    <row r="1597" spans="1:13">
      <c r="A1597" t="s">
        <v>2168</v>
      </c>
      <c r="B1597" t="s">
        <v>14</v>
      </c>
      <c r="C1597" t="s">
        <v>15</v>
      </c>
      <c r="D1597" t="s">
        <v>1459</v>
      </c>
      <c r="E1597" t="s">
        <v>1460</v>
      </c>
      <c r="F1597" t="s">
        <v>129</v>
      </c>
      <c r="G1597" t="s">
        <v>130</v>
      </c>
      <c r="H1597" s="1">
        <v>45889</v>
      </c>
      <c r="I1597">
        <v>16</v>
      </c>
      <c r="J1597">
        <v>92.19</v>
      </c>
      <c r="K1597">
        <v>1475.04</v>
      </c>
      <c r="L1597">
        <v>0.05</v>
      </c>
      <c r="M1597">
        <v>0.02</v>
      </c>
    </row>
    <row r="1598" spans="1:13">
      <c r="A1598" t="s">
        <v>2169</v>
      </c>
      <c r="B1598" t="s">
        <v>423</v>
      </c>
      <c r="C1598" t="s">
        <v>424</v>
      </c>
      <c r="D1598" t="s">
        <v>57</v>
      </c>
      <c r="E1598" t="s">
        <v>58</v>
      </c>
      <c r="F1598" t="s">
        <v>90</v>
      </c>
      <c r="G1598" t="s">
        <v>91</v>
      </c>
      <c r="H1598" s="1">
        <v>45881</v>
      </c>
      <c r="I1598">
        <v>10</v>
      </c>
      <c r="J1598">
        <v>50.51</v>
      </c>
      <c r="K1598">
        <v>505.1</v>
      </c>
      <c r="L1598">
        <v>0</v>
      </c>
      <c r="M1598">
        <v>0.02</v>
      </c>
    </row>
    <row r="1599" spans="1:13">
      <c r="A1599" t="s">
        <v>2170</v>
      </c>
      <c r="B1599" t="s">
        <v>81</v>
      </c>
      <c r="C1599" t="s">
        <v>82</v>
      </c>
      <c r="D1599" t="s">
        <v>760</v>
      </c>
      <c r="E1599" t="s">
        <v>761</v>
      </c>
      <c r="F1599" t="s">
        <v>114</v>
      </c>
      <c r="G1599" t="s">
        <v>115</v>
      </c>
      <c r="H1599" s="1">
        <v>45873</v>
      </c>
      <c r="I1599">
        <v>7</v>
      </c>
      <c r="J1599">
        <v>91.13</v>
      </c>
      <c r="K1599">
        <v>637.91</v>
      </c>
      <c r="L1599">
        <v>0.1</v>
      </c>
      <c r="M1599">
        <v>0.02</v>
      </c>
    </row>
    <row r="1600" spans="1:13">
      <c r="A1600" t="s">
        <v>2171</v>
      </c>
      <c r="B1600" t="s">
        <v>414</v>
      </c>
      <c r="C1600" t="s">
        <v>415</v>
      </c>
      <c r="D1600" t="s">
        <v>596</v>
      </c>
      <c r="E1600" t="s">
        <v>597</v>
      </c>
      <c r="F1600" t="s">
        <v>166</v>
      </c>
      <c r="G1600" t="s">
        <v>167</v>
      </c>
      <c r="H1600" s="1">
        <v>45887</v>
      </c>
      <c r="I1600">
        <v>25</v>
      </c>
      <c r="J1600">
        <v>176.86</v>
      </c>
      <c r="K1600">
        <v>4421.5</v>
      </c>
      <c r="L1600">
        <v>0.1</v>
      </c>
      <c r="M1600">
        <v>0.02</v>
      </c>
    </row>
    <row r="1601" spans="1:13">
      <c r="A1601" t="s">
        <v>2172</v>
      </c>
      <c r="B1601" t="s">
        <v>414</v>
      </c>
      <c r="C1601" t="s">
        <v>415</v>
      </c>
      <c r="D1601" t="s">
        <v>267</v>
      </c>
      <c r="E1601" t="s">
        <v>268</v>
      </c>
      <c r="F1601" t="s">
        <v>25</v>
      </c>
      <c r="G1601" t="s">
        <v>26</v>
      </c>
      <c r="H1601" s="1">
        <v>45891</v>
      </c>
      <c r="I1601">
        <v>21</v>
      </c>
      <c r="J1601">
        <v>120.83</v>
      </c>
      <c r="K1601">
        <v>2537.4299999999998</v>
      </c>
      <c r="L1601">
        <v>0.1</v>
      </c>
      <c r="M1601">
        <v>0.02</v>
      </c>
    </row>
    <row r="1602" spans="1:13">
      <c r="A1602" t="s">
        <v>2173</v>
      </c>
      <c r="B1602" t="s">
        <v>254</v>
      </c>
      <c r="C1602" t="s">
        <v>255</v>
      </c>
      <c r="D1602" t="s">
        <v>251</v>
      </c>
      <c r="E1602" t="s">
        <v>252</v>
      </c>
      <c r="F1602" t="s">
        <v>196</v>
      </c>
      <c r="G1602" t="s">
        <v>197</v>
      </c>
      <c r="H1602" s="1">
        <v>45895</v>
      </c>
      <c r="I1602">
        <v>4</v>
      </c>
      <c r="J1602">
        <v>77.5</v>
      </c>
      <c r="K1602">
        <v>310</v>
      </c>
      <c r="L1602">
        <v>0.05</v>
      </c>
      <c r="M1602">
        <v>0.02</v>
      </c>
    </row>
    <row r="1603" spans="1:13">
      <c r="A1603" t="s">
        <v>2174</v>
      </c>
      <c r="B1603" t="s">
        <v>21</v>
      </c>
      <c r="C1603" t="s">
        <v>22</v>
      </c>
      <c r="D1603" t="s">
        <v>202</v>
      </c>
      <c r="E1603" t="s">
        <v>203</v>
      </c>
      <c r="F1603" t="s">
        <v>234</v>
      </c>
      <c r="G1603" t="s">
        <v>235</v>
      </c>
      <c r="H1603" s="1">
        <v>45885</v>
      </c>
      <c r="I1603">
        <v>16</v>
      </c>
      <c r="J1603">
        <v>37.18</v>
      </c>
      <c r="K1603">
        <v>594.88</v>
      </c>
      <c r="L1603">
        <v>0</v>
      </c>
      <c r="M1603">
        <v>0.02</v>
      </c>
    </row>
    <row r="1604" spans="1:13">
      <c r="A1604" t="s">
        <v>2175</v>
      </c>
      <c r="B1604" t="s">
        <v>182</v>
      </c>
      <c r="C1604" t="s">
        <v>183</v>
      </c>
      <c r="D1604" t="s">
        <v>697</v>
      </c>
      <c r="E1604" t="s">
        <v>698</v>
      </c>
      <c r="F1604" t="s">
        <v>191</v>
      </c>
      <c r="G1604" t="s">
        <v>192</v>
      </c>
      <c r="H1604" s="1">
        <v>45871</v>
      </c>
      <c r="I1604">
        <v>2</v>
      </c>
      <c r="J1604">
        <v>144.35</v>
      </c>
      <c r="K1604">
        <v>288.7</v>
      </c>
      <c r="L1604">
        <v>0.1</v>
      </c>
      <c r="M1604">
        <v>0.02</v>
      </c>
    </row>
    <row r="1605" spans="1:13">
      <c r="A1605" t="s">
        <v>2176</v>
      </c>
      <c r="B1605" t="s">
        <v>159</v>
      </c>
      <c r="C1605" t="s">
        <v>160</v>
      </c>
      <c r="D1605" t="s">
        <v>1520</v>
      </c>
      <c r="E1605" t="s">
        <v>1521</v>
      </c>
      <c r="F1605" t="s">
        <v>293</v>
      </c>
      <c r="G1605" t="s">
        <v>294</v>
      </c>
      <c r="H1605" s="1">
        <v>45878</v>
      </c>
      <c r="I1605">
        <v>14</v>
      </c>
      <c r="J1605">
        <v>114.99</v>
      </c>
      <c r="K1605">
        <v>1609.86</v>
      </c>
      <c r="L1605">
        <v>0.05</v>
      </c>
      <c r="M1605">
        <v>0.02</v>
      </c>
    </row>
    <row r="1606" spans="1:13">
      <c r="A1606" t="s">
        <v>2177</v>
      </c>
      <c r="B1606" t="s">
        <v>145</v>
      </c>
      <c r="C1606" t="s">
        <v>146</v>
      </c>
      <c r="D1606" t="s">
        <v>609</v>
      </c>
      <c r="E1606" t="s">
        <v>610</v>
      </c>
      <c r="F1606" t="s">
        <v>319</v>
      </c>
      <c r="G1606" t="s">
        <v>320</v>
      </c>
      <c r="H1606" s="1">
        <v>45884</v>
      </c>
      <c r="I1606">
        <v>25</v>
      </c>
      <c r="J1606">
        <v>93.41</v>
      </c>
      <c r="K1606">
        <v>2335.25</v>
      </c>
      <c r="L1606">
        <v>0</v>
      </c>
      <c r="M1606">
        <v>0.02</v>
      </c>
    </row>
    <row r="1607" spans="1:13">
      <c r="A1607" t="s">
        <v>2178</v>
      </c>
      <c r="B1607" t="s">
        <v>14</v>
      </c>
      <c r="C1607" t="s">
        <v>15</v>
      </c>
      <c r="D1607" t="s">
        <v>1130</v>
      </c>
      <c r="E1607" t="s">
        <v>1131</v>
      </c>
      <c r="F1607" t="s">
        <v>107</v>
      </c>
      <c r="G1607" t="s">
        <v>108</v>
      </c>
      <c r="H1607" s="1">
        <v>45875</v>
      </c>
      <c r="I1607">
        <v>18</v>
      </c>
      <c r="J1607">
        <v>179.53</v>
      </c>
      <c r="K1607">
        <v>3231.54</v>
      </c>
      <c r="L1607">
        <v>0.1</v>
      </c>
      <c r="M1607">
        <v>0.02</v>
      </c>
    </row>
    <row r="1608" spans="1:13">
      <c r="A1608" t="s">
        <v>2179</v>
      </c>
      <c r="B1608" t="s">
        <v>182</v>
      </c>
      <c r="C1608" t="s">
        <v>183</v>
      </c>
      <c r="D1608" t="s">
        <v>346</v>
      </c>
      <c r="E1608" t="s">
        <v>347</v>
      </c>
      <c r="F1608" t="s">
        <v>139</v>
      </c>
      <c r="G1608" t="s">
        <v>140</v>
      </c>
      <c r="H1608" s="1">
        <v>45873</v>
      </c>
      <c r="I1608">
        <v>17</v>
      </c>
      <c r="J1608">
        <v>113.94</v>
      </c>
      <c r="K1608">
        <v>1936.98</v>
      </c>
      <c r="L1608">
        <v>0.05</v>
      </c>
      <c r="M1608">
        <v>0.02</v>
      </c>
    </row>
    <row r="1609" spans="1:13">
      <c r="A1609" t="s">
        <v>2180</v>
      </c>
      <c r="B1609" t="s">
        <v>423</v>
      </c>
      <c r="C1609" t="s">
        <v>424</v>
      </c>
      <c r="D1609" t="s">
        <v>542</v>
      </c>
      <c r="E1609" t="s">
        <v>543</v>
      </c>
      <c r="F1609" t="s">
        <v>107</v>
      </c>
      <c r="G1609" t="s">
        <v>108</v>
      </c>
      <c r="H1609" s="1">
        <v>45888</v>
      </c>
      <c r="I1609">
        <v>19</v>
      </c>
      <c r="J1609">
        <v>179.53</v>
      </c>
      <c r="K1609">
        <v>3411.07</v>
      </c>
      <c r="L1609">
        <v>0.1</v>
      </c>
      <c r="M1609">
        <v>0.02</v>
      </c>
    </row>
    <row r="1610" spans="1:13">
      <c r="A1610" t="s">
        <v>2181</v>
      </c>
      <c r="B1610" t="s">
        <v>145</v>
      </c>
      <c r="C1610" t="s">
        <v>146</v>
      </c>
      <c r="D1610" t="s">
        <v>569</v>
      </c>
      <c r="E1610" t="s">
        <v>570</v>
      </c>
      <c r="F1610" t="s">
        <v>129</v>
      </c>
      <c r="G1610" t="s">
        <v>130</v>
      </c>
      <c r="H1610" s="1">
        <v>45898</v>
      </c>
      <c r="I1610">
        <v>22</v>
      </c>
      <c r="J1610">
        <v>92.19</v>
      </c>
      <c r="K1610">
        <v>2028.18</v>
      </c>
      <c r="L1610">
        <v>0.05</v>
      </c>
      <c r="M1610">
        <v>0.02</v>
      </c>
    </row>
    <row r="1611" spans="1:13">
      <c r="A1611" t="s">
        <v>2182</v>
      </c>
      <c r="B1611" t="s">
        <v>145</v>
      </c>
      <c r="C1611" t="s">
        <v>146</v>
      </c>
      <c r="D1611" t="s">
        <v>462</v>
      </c>
      <c r="E1611" t="s">
        <v>463</v>
      </c>
      <c r="F1611" t="s">
        <v>174</v>
      </c>
      <c r="G1611" t="s">
        <v>175</v>
      </c>
      <c r="H1611" s="1">
        <v>45877</v>
      </c>
      <c r="I1611">
        <v>11</v>
      </c>
      <c r="J1611">
        <v>183.4</v>
      </c>
      <c r="K1611">
        <v>2017.4</v>
      </c>
      <c r="L1611">
        <v>0.1</v>
      </c>
      <c r="M1611">
        <v>0.02</v>
      </c>
    </row>
    <row r="1612" spans="1:13">
      <c r="A1612" t="s">
        <v>2183</v>
      </c>
      <c r="B1612" t="s">
        <v>386</v>
      </c>
      <c r="C1612" t="s">
        <v>387</v>
      </c>
      <c r="D1612" t="s">
        <v>542</v>
      </c>
      <c r="E1612" t="s">
        <v>543</v>
      </c>
      <c r="F1612" t="s">
        <v>107</v>
      </c>
      <c r="G1612" t="s">
        <v>108</v>
      </c>
      <c r="H1612" s="1">
        <v>45882</v>
      </c>
      <c r="I1612">
        <v>7</v>
      </c>
      <c r="J1612">
        <v>179.53</v>
      </c>
      <c r="K1612">
        <v>1256.71</v>
      </c>
      <c r="L1612">
        <v>0.1</v>
      </c>
      <c r="M1612">
        <v>0.02</v>
      </c>
    </row>
    <row r="1613" spans="1:13">
      <c r="A1613" t="s">
        <v>2184</v>
      </c>
      <c r="B1613" t="s">
        <v>67</v>
      </c>
      <c r="C1613" t="s">
        <v>68</v>
      </c>
      <c r="D1613" t="s">
        <v>267</v>
      </c>
      <c r="E1613" t="s">
        <v>268</v>
      </c>
      <c r="F1613" t="s">
        <v>196</v>
      </c>
      <c r="G1613" t="s">
        <v>197</v>
      </c>
      <c r="H1613" s="1">
        <v>45885</v>
      </c>
      <c r="I1613">
        <v>19</v>
      </c>
      <c r="J1613">
        <v>77.5</v>
      </c>
      <c r="K1613">
        <v>1472.5</v>
      </c>
      <c r="L1613">
        <v>0.05</v>
      </c>
      <c r="M1613">
        <v>0.02</v>
      </c>
    </row>
    <row r="1614" spans="1:13">
      <c r="A1614" t="s">
        <v>2185</v>
      </c>
      <c r="B1614" t="s">
        <v>14</v>
      </c>
      <c r="C1614" t="s">
        <v>15</v>
      </c>
      <c r="D1614" t="s">
        <v>221</v>
      </c>
      <c r="E1614" t="s">
        <v>222</v>
      </c>
      <c r="F1614" t="s">
        <v>78</v>
      </c>
      <c r="G1614" t="s">
        <v>79</v>
      </c>
      <c r="H1614" s="1">
        <v>45884</v>
      </c>
      <c r="I1614">
        <v>20</v>
      </c>
      <c r="J1614">
        <v>139.22</v>
      </c>
      <c r="K1614">
        <v>2784.4</v>
      </c>
      <c r="L1614">
        <v>0.05</v>
      </c>
      <c r="M1614">
        <v>0.02</v>
      </c>
    </row>
    <row r="1615" spans="1:13">
      <c r="A1615" t="s">
        <v>2186</v>
      </c>
      <c r="B1615" t="s">
        <v>182</v>
      </c>
      <c r="C1615" t="s">
        <v>183</v>
      </c>
      <c r="D1615" t="s">
        <v>124</v>
      </c>
      <c r="E1615" t="s">
        <v>125</v>
      </c>
      <c r="F1615" t="s">
        <v>240</v>
      </c>
      <c r="G1615" t="s">
        <v>241</v>
      </c>
      <c r="H1615" s="1">
        <v>45893</v>
      </c>
      <c r="I1615">
        <v>15</v>
      </c>
      <c r="J1615">
        <v>130.94</v>
      </c>
      <c r="K1615">
        <v>1964.1</v>
      </c>
      <c r="L1615">
        <v>0.05</v>
      </c>
      <c r="M1615">
        <v>0.02</v>
      </c>
    </row>
    <row r="1616" spans="1:13">
      <c r="A1616" t="s">
        <v>2187</v>
      </c>
      <c r="B1616" t="s">
        <v>254</v>
      </c>
      <c r="C1616" t="s">
        <v>255</v>
      </c>
      <c r="D1616" t="s">
        <v>703</v>
      </c>
      <c r="E1616" t="s">
        <v>704</v>
      </c>
      <c r="F1616" t="s">
        <v>85</v>
      </c>
      <c r="G1616" t="s">
        <v>86</v>
      </c>
      <c r="H1616" s="1">
        <v>45876</v>
      </c>
      <c r="I1616">
        <v>9</v>
      </c>
      <c r="J1616">
        <v>72.040000000000006</v>
      </c>
      <c r="K1616">
        <v>648.36</v>
      </c>
      <c r="L1616">
        <v>0.05</v>
      </c>
      <c r="M1616">
        <v>0.02</v>
      </c>
    </row>
    <row r="1617" spans="1:13">
      <c r="A1617" t="s">
        <v>2188</v>
      </c>
      <c r="B1617" t="s">
        <v>145</v>
      </c>
      <c r="C1617" t="s">
        <v>146</v>
      </c>
      <c r="D1617" t="s">
        <v>441</v>
      </c>
      <c r="E1617" t="s">
        <v>442</v>
      </c>
      <c r="F1617" t="s">
        <v>139</v>
      </c>
      <c r="G1617" t="s">
        <v>140</v>
      </c>
      <c r="H1617" s="1">
        <v>45871</v>
      </c>
      <c r="I1617">
        <v>19</v>
      </c>
      <c r="J1617">
        <v>113.94</v>
      </c>
      <c r="K1617">
        <v>2164.86</v>
      </c>
      <c r="L1617">
        <v>0.05</v>
      </c>
      <c r="M1617">
        <v>0.02</v>
      </c>
    </row>
    <row r="1618" spans="1:13">
      <c r="A1618" t="s">
        <v>2189</v>
      </c>
      <c r="B1618" t="s">
        <v>230</v>
      </c>
      <c r="C1618" t="s">
        <v>231</v>
      </c>
      <c r="D1618" t="s">
        <v>834</v>
      </c>
      <c r="E1618" t="s">
        <v>835</v>
      </c>
      <c r="F1618" t="s">
        <v>71</v>
      </c>
      <c r="G1618" t="s">
        <v>72</v>
      </c>
      <c r="H1618" s="1">
        <v>45884</v>
      </c>
      <c r="I1618">
        <v>15</v>
      </c>
      <c r="J1618">
        <v>123.65</v>
      </c>
      <c r="K1618">
        <v>1854.75</v>
      </c>
      <c r="L1618">
        <v>0.05</v>
      </c>
      <c r="M1618">
        <v>0.02</v>
      </c>
    </row>
    <row r="1619" spans="1:13">
      <c r="A1619" t="s">
        <v>2190</v>
      </c>
      <c r="B1619" t="s">
        <v>81</v>
      </c>
      <c r="C1619" t="s">
        <v>82</v>
      </c>
      <c r="D1619" t="s">
        <v>660</v>
      </c>
      <c r="E1619" t="s">
        <v>661</v>
      </c>
      <c r="F1619" t="s">
        <v>174</v>
      </c>
      <c r="G1619" t="s">
        <v>175</v>
      </c>
      <c r="H1619" s="1">
        <v>45898</v>
      </c>
      <c r="I1619">
        <v>8</v>
      </c>
      <c r="J1619">
        <v>183.4</v>
      </c>
      <c r="K1619">
        <v>1467.2</v>
      </c>
      <c r="L1619">
        <v>0.1</v>
      </c>
      <c r="M1619">
        <v>0.02</v>
      </c>
    </row>
    <row r="1620" spans="1:13">
      <c r="A1620" t="s">
        <v>2191</v>
      </c>
      <c r="B1620" t="s">
        <v>187</v>
      </c>
      <c r="C1620" t="s">
        <v>188</v>
      </c>
      <c r="D1620" t="s">
        <v>668</v>
      </c>
      <c r="E1620" t="s">
        <v>669</v>
      </c>
      <c r="F1620" t="s">
        <v>78</v>
      </c>
      <c r="G1620" t="s">
        <v>79</v>
      </c>
      <c r="H1620" s="1">
        <v>45900</v>
      </c>
      <c r="I1620">
        <v>21</v>
      </c>
      <c r="J1620">
        <v>139.22</v>
      </c>
      <c r="K1620">
        <v>2923.62</v>
      </c>
      <c r="L1620">
        <v>0.05</v>
      </c>
      <c r="M1620">
        <v>0.02</v>
      </c>
    </row>
    <row r="1621" spans="1:13">
      <c r="A1621" t="s">
        <v>2192</v>
      </c>
      <c r="B1621" t="s">
        <v>28</v>
      </c>
      <c r="C1621" t="s">
        <v>29</v>
      </c>
      <c r="D1621" t="s">
        <v>660</v>
      </c>
      <c r="E1621" t="s">
        <v>661</v>
      </c>
      <c r="F1621" t="s">
        <v>100</v>
      </c>
      <c r="G1621" t="s">
        <v>101</v>
      </c>
      <c r="H1621" s="1">
        <v>45897</v>
      </c>
      <c r="I1621">
        <v>18</v>
      </c>
      <c r="J1621">
        <v>181.7</v>
      </c>
      <c r="K1621">
        <v>3270.6</v>
      </c>
      <c r="L1621">
        <v>0.1</v>
      </c>
      <c r="M1621">
        <v>0.02</v>
      </c>
    </row>
    <row r="1622" spans="1:13">
      <c r="A1622" t="s">
        <v>2193</v>
      </c>
      <c r="B1622" t="s">
        <v>117</v>
      </c>
      <c r="C1622" t="s">
        <v>118</v>
      </c>
      <c r="D1622" t="s">
        <v>655</v>
      </c>
      <c r="E1622" t="s">
        <v>656</v>
      </c>
      <c r="F1622" t="s">
        <v>215</v>
      </c>
      <c r="G1622" t="s">
        <v>216</v>
      </c>
      <c r="H1622" s="1">
        <v>45885</v>
      </c>
      <c r="I1622">
        <v>17</v>
      </c>
      <c r="J1622">
        <v>176.7</v>
      </c>
      <c r="K1622">
        <v>3003.9</v>
      </c>
      <c r="L1622">
        <v>0.1</v>
      </c>
      <c r="M1622">
        <v>0.02</v>
      </c>
    </row>
    <row r="1623" spans="1:13">
      <c r="A1623" t="s">
        <v>2194</v>
      </c>
      <c r="B1623" t="s">
        <v>47</v>
      </c>
      <c r="C1623" t="s">
        <v>48</v>
      </c>
      <c r="D1623" t="s">
        <v>287</v>
      </c>
      <c r="E1623" t="s">
        <v>288</v>
      </c>
      <c r="F1623" t="s">
        <v>100</v>
      </c>
      <c r="G1623" t="s">
        <v>101</v>
      </c>
      <c r="H1623" s="1">
        <v>45878</v>
      </c>
      <c r="I1623">
        <v>15</v>
      </c>
      <c r="J1623">
        <v>181.7</v>
      </c>
      <c r="K1623">
        <v>2725.5</v>
      </c>
      <c r="L1623">
        <v>0.1</v>
      </c>
      <c r="M1623">
        <v>0.02</v>
      </c>
    </row>
    <row r="1624" spans="1:13">
      <c r="A1624" t="s">
        <v>2195</v>
      </c>
      <c r="B1624" t="s">
        <v>122</v>
      </c>
      <c r="C1624" t="s">
        <v>123</v>
      </c>
      <c r="D1624" t="s">
        <v>591</v>
      </c>
      <c r="E1624" t="s">
        <v>592</v>
      </c>
      <c r="F1624" t="s">
        <v>215</v>
      </c>
      <c r="G1624" t="s">
        <v>216</v>
      </c>
      <c r="H1624" s="1">
        <v>45877</v>
      </c>
      <c r="I1624">
        <v>8</v>
      </c>
      <c r="J1624">
        <v>176.7</v>
      </c>
      <c r="K1624">
        <v>1413.6</v>
      </c>
      <c r="L1624">
        <v>0.1</v>
      </c>
      <c r="M1624">
        <v>0.02</v>
      </c>
    </row>
    <row r="1625" spans="1:13">
      <c r="A1625" t="s">
        <v>2196</v>
      </c>
      <c r="B1625" t="s">
        <v>145</v>
      </c>
      <c r="C1625" t="s">
        <v>146</v>
      </c>
      <c r="D1625" t="s">
        <v>221</v>
      </c>
      <c r="E1625" t="s">
        <v>222</v>
      </c>
      <c r="F1625" t="s">
        <v>100</v>
      </c>
      <c r="G1625" t="s">
        <v>101</v>
      </c>
      <c r="H1625" s="1">
        <v>45900</v>
      </c>
      <c r="I1625">
        <v>19</v>
      </c>
      <c r="J1625">
        <v>181.7</v>
      </c>
      <c r="K1625">
        <v>3452.3</v>
      </c>
      <c r="L1625">
        <v>0.1</v>
      </c>
      <c r="M1625">
        <v>0.02</v>
      </c>
    </row>
    <row r="1626" spans="1:13">
      <c r="A1626" t="s">
        <v>2197</v>
      </c>
      <c r="B1626" t="s">
        <v>21</v>
      </c>
      <c r="C1626" t="s">
        <v>22</v>
      </c>
      <c r="D1626" t="s">
        <v>736</v>
      </c>
      <c r="E1626" t="s">
        <v>737</v>
      </c>
      <c r="F1626" t="s">
        <v>39</v>
      </c>
      <c r="G1626" t="s">
        <v>40</v>
      </c>
      <c r="H1626" s="1">
        <v>45871</v>
      </c>
      <c r="I1626">
        <v>14</v>
      </c>
      <c r="J1626">
        <v>87.21</v>
      </c>
      <c r="K1626">
        <v>1220.94</v>
      </c>
      <c r="L1626">
        <v>0</v>
      </c>
      <c r="M1626">
        <v>0.02</v>
      </c>
    </row>
    <row r="1627" spans="1:13">
      <c r="A1627" t="s">
        <v>2198</v>
      </c>
      <c r="B1627" t="s">
        <v>14</v>
      </c>
      <c r="C1627" t="s">
        <v>15</v>
      </c>
      <c r="D1627" t="s">
        <v>927</v>
      </c>
      <c r="E1627" t="s">
        <v>928</v>
      </c>
      <c r="F1627" t="s">
        <v>107</v>
      </c>
      <c r="G1627" t="s">
        <v>108</v>
      </c>
      <c r="H1627" s="1">
        <v>45871</v>
      </c>
      <c r="I1627">
        <v>17</v>
      </c>
      <c r="J1627">
        <v>179.53</v>
      </c>
      <c r="K1627">
        <v>3052.01</v>
      </c>
      <c r="L1627">
        <v>0.1</v>
      </c>
      <c r="M1627">
        <v>0.02</v>
      </c>
    </row>
    <row r="1628" spans="1:13">
      <c r="A1628" t="s">
        <v>2199</v>
      </c>
      <c r="B1628" t="s">
        <v>81</v>
      </c>
      <c r="C1628" t="s">
        <v>82</v>
      </c>
      <c r="D1628" t="s">
        <v>825</v>
      </c>
      <c r="E1628" t="s">
        <v>826</v>
      </c>
      <c r="F1628" t="s">
        <v>240</v>
      </c>
      <c r="G1628" t="s">
        <v>241</v>
      </c>
      <c r="H1628" s="1">
        <v>45896</v>
      </c>
      <c r="I1628">
        <v>23</v>
      </c>
      <c r="J1628">
        <v>130.94</v>
      </c>
      <c r="K1628">
        <v>3011.62</v>
      </c>
      <c r="L1628">
        <v>0.05</v>
      </c>
      <c r="M1628">
        <v>0.02</v>
      </c>
    </row>
    <row r="1629" spans="1:13">
      <c r="A1629" t="s">
        <v>2200</v>
      </c>
      <c r="B1629" t="s">
        <v>386</v>
      </c>
      <c r="C1629" t="s">
        <v>387</v>
      </c>
      <c r="D1629" t="s">
        <v>237</v>
      </c>
      <c r="E1629" t="s">
        <v>238</v>
      </c>
      <c r="F1629" t="s">
        <v>396</v>
      </c>
      <c r="G1629" t="s">
        <v>397</v>
      </c>
      <c r="H1629" s="1">
        <v>45887</v>
      </c>
      <c r="I1629">
        <v>3</v>
      </c>
      <c r="J1629">
        <v>194.87</v>
      </c>
      <c r="K1629">
        <v>584.61</v>
      </c>
      <c r="L1629">
        <v>0.1</v>
      </c>
      <c r="M1629">
        <v>0.02</v>
      </c>
    </row>
    <row r="1630" spans="1:13">
      <c r="A1630" t="s">
        <v>2201</v>
      </c>
      <c r="B1630" t="s">
        <v>93</v>
      </c>
      <c r="C1630" t="s">
        <v>94</v>
      </c>
      <c r="D1630" t="s">
        <v>296</v>
      </c>
      <c r="E1630" t="s">
        <v>297</v>
      </c>
      <c r="F1630" t="s">
        <v>179</v>
      </c>
      <c r="G1630" t="s">
        <v>180</v>
      </c>
      <c r="H1630" s="1">
        <v>45900</v>
      </c>
      <c r="I1630">
        <v>14</v>
      </c>
      <c r="J1630">
        <v>125.42</v>
      </c>
      <c r="K1630">
        <v>1755.88</v>
      </c>
      <c r="L1630">
        <v>0.1</v>
      </c>
      <c r="M1630">
        <v>0.02</v>
      </c>
    </row>
    <row r="1631" spans="1:13">
      <c r="A1631" t="s">
        <v>2202</v>
      </c>
      <c r="B1631" t="s">
        <v>254</v>
      </c>
      <c r="C1631" t="s">
        <v>255</v>
      </c>
      <c r="D1631" t="s">
        <v>506</v>
      </c>
      <c r="E1631" t="s">
        <v>507</v>
      </c>
      <c r="F1631" t="s">
        <v>85</v>
      </c>
      <c r="G1631" t="s">
        <v>86</v>
      </c>
      <c r="H1631" s="1">
        <v>45890</v>
      </c>
      <c r="I1631">
        <v>8</v>
      </c>
      <c r="J1631">
        <v>72.040000000000006</v>
      </c>
      <c r="K1631">
        <v>576.32000000000005</v>
      </c>
      <c r="L1631">
        <v>0.05</v>
      </c>
      <c r="M1631">
        <v>0.02</v>
      </c>
    </row>
    <row r="1632" spans="1:13">
      <c r="A1632" t="s">
        <v>2203</v>
      </c>
      <c r="B1632" t="s">
        <v>423</v>
      </c>
      <c r="C1632" t="s">
        <v>424</v>
      </c>
      <c r="D1632" t="s">
        <v>566</v>
      </c>
      <c r="E1632" t="s">
        <v>567</v>
      </c>
      <c r="F1632" t="s">
        <v>25</v>
      </c>
      <c r="G1632" t="s">
        <v>26</v>
      </c>
      <c r="H1632" s="1">
        <v>45875</v>
      </c>
      <c r="I1632">
        <v>10</v>
      </c>
      <c r="J1632">
        <v>120.83</v>
      </c>
      <c r="K1632">
        <v>1208.3</v>
      </c>
      <c r="L1632">
        <v>0.1</v>
      </c>
      <c r="M1632">
        <v>0.02</v>
      </c>
    </row>
    <row r="1633" spans="1:13">
      <c r="A1633" t="s">
        <v>2204</v>
      </c>
      <c r="B1633" t="s">
        <v>62</v>
      </c>
      <c r="C1633" t="s">
        <v>63</v>
      </c>
      <c r="D1633" t="s">
        <v>476</v>
      </c>
      <c r="E1633" t="s">
        <v>477</v>
      </c>
      <c r="F1633" t="s">
        <v>234</v>
      </c>
      <c r="G1633" t="s">
        <v>235</v>
      </c>
      <c r="H1633" s="1">
        <v>45888</v>
      </c>
      <c r="I1633">
        <v>24</v>
      </c>
      <c r="J1633">
        <v>37.18</v>
      </c>
      <c r="K1633">
        <v>892.32</v>
      </c>
      <c r="L1633">
        <v>0</v>
      </c>
      <c r="M1633">
        <v>0.02</v>
      </c>
    </row>
    <row r="1634" spans="1:13">
      <c r="A1634" t="s">
        <v>2205</v>
      </c>
      <c r="B1634" t="s">
        <v>122</v>
      </c>
      <c r="C1634" t="s">
        <v>123</v>
      </c>
      <c r="D1634" t="s">
        <v>343</v>
      </c>
      <c r="E1634" t="s">
        <v>344</v>
      </c>
      <c r="F1634" t="s">
        <v>25</v>
      </c>
      <c r="G1634" t="s">
        <v>26</v>
      </c>
      <c r="H1634" s="1">
        <v>45897</v>
      </c>
      <c r="I1634">
        <v>5</v>
      </c>
      <c r="J1634">
        <v>120.83</v>
      </c>
      <c r="K1634">
        <v>604.15</v>
      </c>
      <c r="L1634">
        <v>0.1</v>
      </c>
      <c r="M1634">
        <v>0.02</v>
      </c>
    </row>
    <row r="1635" spans="1:13">
      <c r="A1635" t="s">
        <v>2206</v>
      </c>
      <c r="B1635" t="s">
        <v>62</v>
      </c>
      <c r="C1635" t="s">
        <v>63</v>
      </c>
      <c r="D1635" t="s">
        <v>648</v>
      </c>
      <c r="E1635" t="s">
        <v>649</v>
      </c>
      <c r="F1635" t="s">
        <v>129</v>
      </c>
      <c r="G1635" t="s">
        <v>130</v>
      </c>
      <c r="H1635" s="1">
        <v>45890</v>
      </c>
      <c r="I1635">
        <v>12</v>
      </c>
      <c r="J1635">
        <v>92.19</v>
      </c>
      <c r="K1635">
        <v>1106.28</v>
      </c>
      <c r="L1635">
        <v>0.05</v>
      </c>
      <c r="M1635">
        <v>0.02</v>
      </c>
    </row>
    <row r="1636" spans="1:13">
      <c r="A1636" t="s">
        <v>2207</v>
      </c>
      <c r="B1636" t="s">
        <v>306</v>
      </c>
      <c r="C1636" t="s">
        <v>307</v>
      </c>
      <c r="D1636" t="s">
        <v>416</v>
      </c>
      <c r="E1636" t="s">
        <v>417</v>
      </c>
      <c r="F1636" t="s">
        <v>166</v>
      </c>
      <c r="G1636" t="s">
        <v>167</v>
      </c>
      <c r="H1636" s="1">
        <v>45872</v>
      </c>
      <c r="I1636">
        <v>21</v>
      </c>
      <c r="J1636">
        <v>176.86</v>
      </c>
      <c r="K1636">
        <v>3714.06</v>
      </c>
      <c r="L1636">
        <v>0.1</v>
      </c>
      <c r="M1636">
        <v>0.02</v>
      </c>
    </row>
    <row r="1637" spans="1:13">
      <c r="A1637" t="s">
        <v>2208</v>
      </c>
      <c r="B1637" t="s">
        <v>74</v>
      </c>
      <c r="C1637" t="s">
        <v>75</v>
      </c>
      <c r="D1637" t="s">
        <v>359</v>
      </c>
      <c r="E1637" t="s">
        <v>360</v>
      </c>
      <c r="F1637" t="s">
        <v>85</v>
      </c>
      <c r="G1637" t="s">
        <v>86</v>
      </c>
      <c r="H1637" s="1">
        <v>45879</v>
      </c>
      <c r="I1637">
        <v>2</v>
      </c>
      <c r="J1637">
        <v>72.040000000000006</v>
      </c>
      <c r="K1637">
        <v>144.08000000000001</v>
      </c>
      <c r="L1637">
        <v>0.05</v>
      </c>
      <c r="M1637">
        <v>0.02</v>
      </c>
    </row>
    <row r="1638" spans="1:13">
      <c r="A1638" t="s">
        <v>2209</v>
      </c>
      <c r="B1638" t="s">
        <v>81</v>
      </c>
      <c r="C1638" t="s">
        <v>82</v>
      </c>
      <c r="D1638" t="s">
        <v>601</v>
      </c>
      <c r="E1638" t="s">
        <v>602</v>
      </c>
      <c r="F1638" t="s">
        <v>18</v>
      </c>
      <c r="G1638" t="s">
        <v>19</v>
      </c>
      <c r="H1638" s="1">
        <v>45887</v>
      </c>
      <c r="I1638">
        <v>20</v>
      </c>
      <c r="J1638">
        <v>52.65</v>
      </c>
      <c r="K1638">
        <v>1053</v>
      </c>
      <c r="L1638">
        <v>0.05</v>
      </c>
      <c r="M1638">
        <v>0.02</v>
      </c>
    </row>
    <row r="1639" spans="1:13">
      <c r="A1639" t="s">
        <v>2210</v>
      </c>
      <c r="B1639" t="s">
        <v>135</v>
      </c>
      <c r="C1639" t="s">
        <v>136</v>
      </c>
      <c r="D1639" t="s">
        <v>467</v>
      </c>
      <c r="E1639" t="s">
        <v>468</v>
      </c>
      <c r="F1639" t="s">
        <v>59</v>
      </c>
      <c r="G1639" t="s">
        <v>60</v>
      </c>
      <c r="H1639" s="1">
        <v>45872</v>
      </c>
      <c r="I1639">
        <v>22</v>
      </c>
      <c r="J1639">
        <v>71.86</v>
      </c>
      <c r="K1639">
        <v>1580.92</v>
      </c>
      <c r="L1639">
        <v>0.05</v>
      </c>
      <c r="M1639">
        <v>0.02</v>
      </c>
    </row>
    <row r="1640" spans="1:13">
      <c r="A1640" t="s">
        <v>2211</v>
      </c>
      <c r="B1640" t="s">
        <v>28</v>
      </c>
      <c r="C1640" t="s">
        <v>29</v>
      </c>
      <c r="D1640" t="s">
        <v>553</v>
      </c>
      <c r="E1640" t="s">
        <v>554</v>
      </c>
      <c r="F1640" t="s">
        <v>107</v>
      </c>
      <c r="G1640" t="s">
        <v>108</v>
      </c>
      <c r="H1640" s="1">
        <v>45886</v>
      </c>
      <c r="I1640">
        <v>2</v>
      </c>
      <c r="J1640">
        <v>179.53</v>
      </c>
      <c r="K1640">
        <v>359.06</v>
      </c>
      <c r="L1640">
        <v>0.1</v>
      </c>
      <c r="M1640">
        <v>0.02</v>
      </c>
    </row>
    <row r="1641" spans="1:13">
      <c r="A1641" t="s">
        <v>2212</v>
      </c>
      <c r="B1641" t="s">
        <v>42</v>
      </c>
      <c r="C1641" t="s">
        <v>43</v>
      </c>
      <c r="D1641" t="s">
        <v>522</v>
      </c>
      <c r="E1641" t="s">
        <v>523</v>
      </c>
      <c r="F1641" t="s">
        <v>240</v>
      </c>
      <c r="G1641" t="s">
        <v>241</v>
      </c>
      <c r="H1641" s="1">
        <v>45873</v>
      </c>
      <c r="I1641">
        <v>2</v>
      </c>
      <c r="J1641">
        <v>130.94</v>
      </c>
      <c r="K1641">
        <v>261.88</v>
      </c>
      <c r="L1641">
        <v>0.05</v>
      </c>
      <c r="M1641">
        <v>0.02</v>
      </c>
    </row>
    <row r="1642" spans="1:13">
      <c r="A1642" t="s">
        <v>2213</v>
      </c>
      <c r="B1642" t="s">
        <v>74</v>
      </c>
      <c r="C1642" t="s">
        <v>75</v>
      </c>
      <c r="D1642" t="s">
        <v>1520</v>
      </c>
      <c r="E1642" t="s">
        <v>1521</v>
      </c>
      <c r="F1642" t="s">
        <v>25</v>
      </c>
      <c r="G1642" t="s">
        <v>26</v>
      </c>
      <c r="H1642" s="1">
        <v>45881</v>
      </c>
      <c r="I1642">
        <v>2</v>
      </c>
      <c r="J1642">
        <v>120.83</v>
      </c>
      <c r="K1642">
        <v>241.66</v>
      </c>
      <c r="L1642">
        <v>0.1</v>
      </c>
      <c r="M1642">
        <v>0.02</v>
      </c>
    </row>
    <row r="1643" spans="1:13">
      <c r="A1643" t="s">
        <v>2214</v>
      </c>
      <c r="B1643" t="s">
        <v>103</v>
      </c>
      <c r="C1643" t="s">
        <v>104</v>
      </c>
      <c r="D1643" t="s">
        <v>336</v>
      </c>
      <c r="E1643" t="s">
        <v>337</v>
      </c>
      <c r="F1643" t="s">
        <v>191</v>
      </c>
      <c r="G1643" t="s">
        <v>192</v>
      </c>
      <c r="H1643" s="1">
        <v>45872</v>
      </c>
      <c r="I1643">
        <v>23</v>
      </c>
      <c r="J1643">
        <v>144.35</v>
      </c>
      <c r="K1643">
        <v>3320.05</v>
      </c>
      <c r="L1643">
        <v>0.1</v>
      </c>
      <c r="M1643">
        <v>0.02</v>
      </c>
    </row>
    <row r="1644" spans="1:13">
      <c r="A1644" t="s">
        <v>2215</v>
      </c>
      <c r="B1644" t="s">
        <v>259</v>
      </c>
      <c r="C1644" t="s">
        <v>260</v>
      </c>
      <c r="D1644" t="s">
        <v>1048</v>
      </c>
      <c r="E1644" t="s">
        <v>1049</v>
      </c>
      <c r="F1644" t="s">
        <v>174</v>
      </c>
      <c r="G1644" t="s">
        <v>175</v>
      </c>
      <c r="H1644" s="1">
        <v>45880</v>
      </c>
      <c r="I1644">
        <v>5</v>
      </c>
      <c r="J1644">
        <v>183.4</v>
      </c>
      <c r="K1644">
        <v>917</v>
      </c>
      <c r="L1644">
        <v>0.1</v>
      </c>
      <c r="M1644">
        <v>0.02</v>
      </c>
    </row>
    <row r="1645" spans="1:13">
      <c r="A1645" t="s">
        <v>2216</v>
      </c>
      <c r="B1645" t="s">
        <v>117</v>
      </c>
      <c r="C1645" t="s">
        <v>118</v>
      </c>
      <c r="D1645" t="s">
        <v>69</v>
      </c>
      <c r="E1645" t="s">
        <v>70</v>
      </c>
      <c r="F1645" t="s">
        <v>71</v>
      </c>
      <c r="G1645" t="s">
        <v>72</v>
      </c>
      <c r="H1645" s="1">
        <v>45893</v>
      </c>
      <c r="I1645">
        <v>16</v>
      </c>
      <c r="J1645">
        <v>123.65</v>
      </c>
      <c r="K1645">
        <v>1978.4</v>
      </c>
      <c r="L1645">
        <v>0.05</v>
      </c>
      <c r="M1645">
        <v>0.02</v>
      </c>
    </row>
    <row r="1646" spans="1:13">
      <c r="A1646" t="s">
        <v>2217</v>
      </c>
      <c r="B1646" t="s">
        <v>93</v>
      </c>
      <c r="C1646" t="s">
        <v>94</v>
      </c>
      <c r="D1646" t="s">
        <v>270</v>
      </c>
      <c r="E1646" t="s">
        <v>271</v>
      </c>
      <c r="F1646" t="s">
        <v>302</v>
      </c>
      <c r="G1646" t="s">
        <v>303</v>
      </c>
      <c r="H1646" s="1">
        <v>45876</v>
      </c>
      <c r="I1646">
        <v>23</v>
      </c>
      <c r="J1646">
        <v>39.090000000000003</v>
      </c>
      <c r="K1646">
        <v>899.07</v>
      </c>
      <c r="L1646">
        <v>0</v>
      </c>
      <c r="M1646">
        <v>0.02</v>
      </c>
    </row>
    <row r="1647" spans="1:13">
      <c r="A1647" t="s">
        <v>2218</v>
      </c>
      <c r="B1647" t="s">
        <v>93</v>
      </c>
      <c r="C1647" t="s">
        <v>94</v>
      </c>
      <c r="D1647" t="s">
        <v>493</v>
      </c>
      <c r="E1647" t="s">
        <v>494</v>
      </c>
      <c r="F1647" t="s">
        <v>174</v>
      </c>
      <c r="G1647" t="s">
        <v>175</v>
      </c>
      <c r="H1647" s="1">
        <v>45881</v>
      </c>
      <c r="I1647">
        <v>11</v>
      </c>
      <c r="J1647">
        <v>183.4</v>
      </c>
      <c r="K1647">
        <v>2017.4</v>
      </c>
      <c r="L1647">
        <v>0.1</v>
      </c>
      <c r="M1647">
        <v>0.02</v>
      </c>
    </row>
    <row r="1648" spans="1:13">
      <c r="A1648" t="s">
        <v>2219</v>
      </c>
      <c r="B1648" t="s">
        <v>67</v>
      </c>
      <c r="C1648" t="s">
        <v>68</v>
      </c>
      <c r="D1648" t="s">
        <v>1489</v>
      </c>
      <c r="E1648" t="s">
        <v>1490</v>
      </c>
      <c r="F1648" t="s">
        <v>396</v>
      </c>
      <c r="G1648" t="s">
        <v>397</v>
      </c>
      <c r="H1648" s="1">
        <v>45878</v>
      </c>
      <c r="I1648">
        <v>14</v>
      </c>
      <c r="J1648">
        <v>194.87</v>
      </c>
      <c r="K1648">
        <v>2728.18</v>
      </c>
      <c r="L1648">
        <v>0.1</v>
      </c>
      <c r="M1648">
        <v>0.02</v>
      </c>
    </row>
    <row r="1649" spans="1:13">
      <c r="A1649" t="s">
        <v>2220</v>
      </c>
      <c r="B1649" t="s">
        <v>14</v>
      </c>
      <c r="C1649" t="s">
        <v>15</v>
      </c>
      <c r="D1649" t="s">
        <v>839</v>
      </c>
      <c r="E1649" t="s">
        <v>840</v>
      </c>
      <c r="F1649" t="s">
        <v>240</v>
      </c>
      <c r="G1649" t="s">
        <v>241</v>
      </c>
      <c r="H1649" s="1">
        <v>45885</v>
      </c>
      <c r="I1649">
        <v>15</v>
      </c>
      <c r="J1649">
        <v>130.94</v>
      </c>
      <c r="K1649">
        <v>1964.1</v>
      </c>
      <c r="L1649">
        <v>0.05</v>
      </c>
      <c r="M1649">
        <v>0.02</v>
      </c>
    </row>
    <row r="1650" spans="1:13">
      <c r="A1650" t="s">
        <v>2221</v>
      </c>
      <c r="B1650" t="s">
        <v>414</v>
      </c>
      <c r="C1650" t="s">
        <v>415</v>
      </c>
      <c r="D1650" t="s">
        <v>1325</v>
      </c>
      <c r="E1650" t="s">
        <v>1326</v>
      </c>
      <c r="F1650" t="s">
        <v>90</v>
      </c>
      <c r="G1650" t="s">
        <v>91</v>
      </c>
      <c r="H1650" s="1">
        <v>45892</v>
      </c>
      <c r="I1650">
        <v>16</v>
      </c>
      <c r="J1650">
        <v>50.51</v>
      </c>
      <c r="K1650">
        <v>808.16</v>
      </c>
      <c r="L1650">
        <v>0</v>
      </c>
      <c r="M1650">
        <v>0.02</v>
      </c>
    </row>
    <row r="1651" spans="1:13">
      <c r="A1651" t="s">
        <v>2222</v>
      </c>
      <c r="B1651" t="s">
        <v>259</v>
      </c>
      <c r="C1651" t="s">
        <v>260</v>
      </c>
      <c r="D1651" t="s">
        <v>933</v>
      </c>
      <c r="E1651" t="s">
        <v>934</v>
      </c>
      <c r="F1651" t="s">
        <v>90</v>
      </c>
      <c r="G1651" t="s">
        <v>91</v>
      </c>
      <c r="H1651" s="1">
        <v>45884</v>
      </c>
      <c r="I1651">
        <v>10</v>
      </c>
      <c r="J1651">
        <v>50.51</v>
      </c>
      <c r="K1651">
        <v>505.1</v>
      </c>
      <c r="L1651">
        <v>0</v>
      </c>
      <c r="M1651">
        <v>0.02</v>
      </c>
    </row>
    <row r="1652" spans="1:13">
      <c r="A1652" t="s">
        <v>2223</v>
      </c>
      <c r="B1652" t="s">
        <v>28</v>
      </c>
      <c r="C1652" t="s">
        <v>29</v>
      </c>
      <c r="D1652" t="s">
        <v>210</v>
      </c>
      <c r="E1652" t="s">
        <v>211</v>
      </c>
      <c r="F1652" t="s">
        <v>174</v>
      </c>
      <c r="G1652" t="s">
        <v>175</v>
      </c>
      <c r="H1652" s="1">
        <v>45895</v>
      </c>
      <c r="I1652">
        <v>23</v>
      </c>
      <c r="J1652">
        <v>183.4</v>
      </c>
      <c r="K1652">
        <v>4218.2</v>
      </c>
      <c r="L1652">
        <v>0.1</v>
      </c>
      <c r="M1652">
        <v>0.02</v>
      </c>
    </row>
    <row r="1653" spans="1:13">
      <c r="A1653" t="s">
        <v>2224</v>
      </c>
      <c r="B1653" t="s">
        <v>67</v>
      </c>
      <c r="C1653" t="s">
        <v>68</v>
      </c>
      <c r="D1653" t="s">
        <v>839</v>
      </c>
      <c r="E1653" t="s">
        <v>840</v>
      </c>
      <c r="F1653" t="s">
        <v>129</v>
      </c>
      <c r="G1653" t="s">
        <v>130</v>
      </c>
      <c r="H1653" s="1">
        <v>45872</v>
      </c>
      <c r="I1653">
        <v>15</v>
      </c>
      <c r="J1653">
        <v>92.19</v>
      </c>
      <c r="K1653">
        <v>1382.85</v>
      </c>
      <c r="L1653">
        <v>0.05</v>
      </c>
      <c r="M1653">
        <v>0.02</v>
      </c>
    </row>
    <row r="1654" spans="1:13">
      <c r="A1654" t="s">
        <v>2225</v>
      </c>
      <c r="B1654" t="s">
        <v>423</v>
      </c>
      <c r="C1654" t="s">
        <v>424</v>
      </c>
      <c r="D1654" t="s">
        <v>710</v>
      </c>
      <c r="E1654" t="s">
        <v>711</v>
      </c>
      <c r="F1654" t="s">
        <v>39</v>
      </c>
      <c r="G1654" t="s">
        <v>40</v>
      </c>
      <c r="H1654" s="1">
        <v>45900</v>
      </c>
      <c r="I1654">
        <v>10</v>
      </c>
      <c r="J1654">
        <v>87.21</v>
      </c>
      <c r="K1654">
        <v>872.1</v>
      </c>
      <c r="L1654">
        <v>0</v>
      </c>
      <c r="M1654">
        <v>0.02</v>
      </c>
    </row>
    <row r="1655" spans="1:13">
      <c r="A1655" t="s">
        <v>2226</v>
      </c>
      <c r="B1655" t="s">
        <v>423</v>
      </c>
      <c r="C1655" t="s">
        <v>424</v>
      </c>
      <c r="D1655" t="s">
        <v>485</v>
      </c>
      <c r="E1655" t="s">
        <v>486</v>
      </c>
      <c r="F1655" t="s">
        <v>129</v>
      </c>
      <c r="G1655" t="s">
        <v>130</v>
      </c>
      <c r="H1655" s="1">
        <v>45892</v>
      </c>
      <c r="I1655">
        <v>4</v>
      </c>
      <c r="J1655">
        <v>92.19</v>
      </c>
      <c r="K1655">
        <v>368.76</v>
      </c>
      <c r="L1655">
        <v>0.05</v>
      </c>
      <c r="M1655">
        <v>0.02</v>
      </c>
    </row>
    <row r="1656" spans="1:13">
      <c r="A1656" t="s">
        <v>2227</v>
      </c>
      <c r="B1656" t="s">
        <v>21</v>
      </c>
      <c r="C1656" t="s">
        <v>22</v>
      </c>
      <c r="D1656" t="s">
        <v>769</v>
      </c>
      <c r="E1656" t="s">
        <v>770</v>
      </c>
      <c r="F1656" t="s">
        <v>78</v>
      </c>
      <c r="G1656" t="s">
        <v>79</v>
      </c>
      <c r="H1656" s="1">
        <v>45886</v>
      </c>
      <c r="I1656">
        <v>7</v>
      </c>
      <c r="J1656">
        <v>139.22</v>
      </c>
      <c r="K1656">
        <v>974.54</v>
      </c>
      <c r="L1656">
        <v>0.05</v>
      </c>
      <c r="M1656">
        <v>0.02</v>
      </c>
    </row>
    <row r="1657" spans="1:13">
      <c r="A1657" t="s">
        <v>2228</v>
      </c>
      <c r="B1657" t="s">
        <v>159</v>
      </c>
      <c r="C1657" t="s">
        <v>160</v>
      </c>
      <c r="D1657" t="s">
        <v>164</v>
      </c>
      <c r="E1657" t="s">
        <v>165</v>
      </c>
      <c r="F1657" t="s">
        <v>293</v>
      </c>
      <c r="G1657" t="s">
        <v>294</v>
      </c>
      <c r="H1657" s="1">
        <v>45887</v>
      </c>
      <c r="I1657">
        <v>22</v>
      </c>
      <c r="J1657">
        <v>114.99</v>
      </c>
      <c r="K1657">
        <v>2529.7800000000002</v>
      </c>
      <c r="L1657">
        <v>0.05</v>
      </c>
      <c r="M1657">
        <v>0.02</v>
      </c>
    </row>
    <row r="1658" spans="1:13">
      <c r="A1658" t="s">
        <v>2229</v>
      </c>
      <c r="B1658" t="s">
        <v>42</v>
      </c>
      <c r="C1658" t="s">
        <v>43</v>
      </c>
      <c r="D1658" t="s">
        <v>506</v>
      </c>
      <c r="E1658" t="s">
        <v>507</v>
      </c>
      <c r="F1658" t="s">
        <v>25</v>
      </c>
      <c r="G1658" t="s">
        <v>26</v>
      </c>
      <c r="H1658" s="1">
        <v>45884</v>
      </c>
      <c r="I1658">
        <v>14</v>
      </c>
      <c r="J1658">
        <v>120.83</v>
      </c>
      <c r="K1658">
        <v>1691.62</v>
      </c>
      <c r="L1658">
        <v>0.1</v>
      </c>
      <c r="M1658">
        <v>0.02</v>
      </c>
    </row>
    <row r="1659" spans="1:13">
      <c r="A1659" t="s">
        <v>2230</v>
      </c>
      <c r="B1659" t="s">
        <v>110</v>
      </c>
      <c r="C1659" t="s">
        <v>111</v>
      </c>
      <c r="D1659" t="s">
        <v>818</v>
      </c>
      <c r="E1659" t="s">
        <v>819</v>
      </c>
      <c r="F1659" t="s">
        <v>139</v>
      </c>
      <c r="G1659" t="s">
        <v>140</v>
      </c>
      <c r="H1659" s="1">
        <v>45872</v>
      </c>
      <c r="I1659">
        <v>7</v>
      </c>
      <c r="J1659">
        <v>113.94</v>
      </c>
      <c r="K1659">
        <v>797.58</v>
      </c>
      <c r="L1659">
        <v>0.05</v>
      </c>
      <c r="M1659">
        <v>0.02</v>
      </c>
    </row>
    <row r="1660" spans="1:13">
      <c r="A1660" t="s">
        <v>2231</v>
      </c>
      <c r="B1660" t="s">
        <v>122</v>
      </c>
      <c r="C1660" t="s">
        <v>123</v>
      </c>
      <c r="D1660" t="s">
        <v>23</v>
      </c>
      <c r="E1660" t="s">
        <v>24</v>
      </c>
      <c r="F1660" t="s">
        <v>59</v>
      </c>
      <c r="G1660" t="s">
        <v>60</v>
      </c>
      <c r="H1660" s="1">
        <v>45890</v>
      </c>
      <c r="I1660">
        <v>17</v>
      </c>
      <c r="J1660">
        <v>71.86</v>
      </c>
      <c r="K1660">
        <v>1221.6199999999999</v>
      </c>
      <c r="L1660">
        <v>0.05</v>
      </c>
      <c r="M1660">
        <v>0.02</v>
      </c>
    </row>
    <row r="1661" spans="1:13">
      <c r="A1661" t="s">
        <v>2232</v>
      </c>
      <c r="B1661" t="s">
        <v>145</v>
      </c>
      <c r="C1661" t="s">
        <v>146</v>
      </c>
      <c r="D1661" t="s">
        <v>1035</v>
      </c>
      <c r="E1661" t="s">
        <v>1036</v>
      </c>
      <c r="F1661" t="s">
        <v>100</v>
      </c>
      <c r="G1661" t="s">
        <v>101</v>
      </c>
      <c r="H1661" s="1">
        <v>45890</v>
      </c>
      <c r="I1661">
        <v>21</v>
      </c>
      <c r="J1661">
        <v>181.7</v>
      </c>
      <c r="K1661">
        <v>3815.7</v>
      </c>
      <c r="L1661">
        <v>0.1</v>
      </c>
      <c r="M1661">
        <v>0.02</v>
      </c>
    </row>
    <row r="1662" spans="1:13">
      <c r="A1662" t="s">
        <v>2233</v>
      </c>
      <c r="B1662" t="s">
        <v>246</v>
      </c>
      <c r="C1662" t="s">
        <v>247</v>
      </c>
      <c r="D1662" t="s">
        <v>243</v>
      </c>
      <c r="E1662" t="s">
        <v>244</v>
      </c>
      <c r="F1662" t="s">
        <v>396</v>
      </c>
      <c r="G1662" t="s">
        <v>397</v>
      </c>
      <c r="H1662" s="1">
        <v>45892</v>
      </c>
      <c r="I1662">
        <v>22</v>
      </c>
      <c r="J1662">
        <v>194.87</v>
      </c>
      <c r="K1662">
        <v>4287.1400000000003</v>
      </c>
      <c r="L1662">
        <v>0.1</v>
      </c>
      <c r="M1662">
        <v>0.02</v>
      </c>
    </row>
    <row r="1663" spans="1:13">
      <c r="A1663" t="s">
        <v>2234</v>
      </c>
      <c r="B1663" t="s">
        <v>414</v>
      </c>
      <c r="C1663" t="s">
        <v>415</v>
      </c>
      <c r="D1663" t="s">
        <v>890</v>
      </c>
      <c r="E1663" t="s">
        <v>891</v>
      </c>
      <c r="F1663" t="s">
        <v>114</v>
      </c>
      <c r="G1663" t="s">
        <v>115</v>
      </c>
      <c r="H1663" s="1">
        <v>45879</v>
      </c>
      <c r="I1663">
        <v>15</v>
      </c>
      <c r="J1663">
        <v>91.13</v>
      </c>
      <c r="K1663">
        <v>1366.95</v>
      </c>
      <c r="L1663">
        <v>0.1</v>
      </c>
      <c r="M1663">
        <v>0.02</v>
      </c>
    </row>
    <row r="1664" spans="1:13">
      <c r="A1664" t="s">
        <v>2235</v>
      </c>
      <c r="B1664" t="s">
        <v>135</v>
      </c>
      <c r="C1664" t="s">
        <v>136</v>
      </c>
      <c r="D1664" t="s">
        <v>506</v>
      </c>
      <c r="E1664" t="s">
        <v>507</v>
      </c>
      <c r="F1664" t="s">
        <v>39</v>
      </c>
      <c r="G1664" t="s">
        <v>40</v>
      </c>
      <c r="H1664" s="1">
        <v>45875</v>
      </c>
      <c r="I1664">
        <v>10</v>
      </c>
      <c r="J1664">
        <v>87.21</v>
      </c>
      <c r="K1664">
        <v>872.1</v>
      </c>
      <c r="L1664">
        <v>0</v>
      </c>
      <c r="M1664">
        <v>0.02</v>
      </c>
    </row>
    <row r="1665" spans="1:13">
      <c r="A1665" t="s">
        <v>2236</v>
      </c>
      <c r="B1665" t="s">
        <v>246</v>
      </c>
      <c r="C1665" t="s">
        <v>247</v>
      </c>
      <c r="D1665" t="s">
        <v>248</v>
      </c>
      <c r="E1665" t="s">
        <v>249</v>
      </c>
      <c r="F1665" t="s">
        <v>59</v>
      </c>
      <c r="G1665" t="s">
        <v>60</v>
      </c>
      <c r="H1665" s="1">
        <v>45879</v>
      </c>
      <c r="I1665">
        <v>12</v>
      </c>
      <c r="J1665">
        <v>71.86</v>
      </c>
      <c r="K1665">
        <v>862.32</v>
      </c>
      <c r="L1665">
        <v>0.05</v>
      </c>
      <c r="M1665">
        <v>0.02</v>
      </c>
    </row>
    <row r="1666" spans="1:13">
      <c r="A1666" t="s">
        <v>2237</v>
      </c>
      <c r="B1666" t="s">
        <v>93</v>
      </c>
      <c r="C1666" t="s">
        <v>94</v>
      </c>
      <c r="D1666" t="s">
        <v>482</v>
      </c>
      <c r="E1666" t="s">
        <v>483</v>
      </c>
      <c r="F1666" t="s">
        <v>196</v>
      </c>
      <c r="G1666" t="s">
        <v>197</v>
      </c>
      <c r="H1666" s="1">
        <v>45879</v>
      </c>
      <c r="I1666">
        <v>12</v>
      </c>
      <c r="J1666">
        <v>77.5</v>
      </c>
      <c r="K1666">
        <v>930</v>
      </c>
      <c r="L1666">
        <v>0.05</v>
      </c>
      <c r="M1666">
        <v>0.02</v>
      </c>
    </row>
    <row r="1667" spans="1:13">
      <c r="A1667" t="s">
        <v>2238</v>
      </c>
      <c r="B1667" t="s">
        <v>306</v>
      </c>
      <c r="C1667" t="s">
        <v>307</v>
      </c>
      <c r="D1667" t="s">
        <v>351</v>
      </c>
      <c r="E1667" t="s">
        <v>352</v>
      </c>
      <c r="F1667" t="s">
        <v>166</v>
      </c>
      <c r="G1667" t="s">
        <v>167</v>
      </c>
      <c r="H1667" s="1">
        <v>45892</v>
      </c>
      <c r="I1667">
        <v>6</v>
      </c>
      <c r="J1667">
        <v>176.86</v>
      </c>
      <c r="K1667">
        <v>1061.1600000000001</v>
      </c>
      <c r="L1667">
        <v>0.1</v>
      </c>
      <c r="M1667">
        <v>0.02</v>
      </c>
    </row>
    <row r="1668" spans="1:13">
      <c r="A1668" t="s">
        <v>2239</v>
      </c>
      <c r="B1668" t="s">
        <v>259</v>
      </c>
      <c r="C1668" t="s">
        <v>260</v>
      </c>
      <c r="D1668" t="s">
        <v>64</v>
      </c>
      <c r="E1668" t="s">
        <v>65</v>
      </c>
      <c r="F1668" t="s">
        <v>129</v>
      </c>
      <c r="G1668" t="s">
        <v>130</v>
      </c>
      <c r="H1668" s="1">
        <v>45896</v>
      </c>
      <c r="I1668">
        <v>6</v>
      </c>
      <c r="J1668">
        <v>92.19</v>
      </c>
      <c r="K1668">
        <v>553.14</v>
      </c>
      <c r="L1668">
        <v>0.05</v>
      </c>
      <c r="M1668">
        <v>0.02</v>
      </c>
    </row>
    <row r="1669" spans="1:13">
      <c r="A1669" t="s">
        <v>2240</v>
      </c>
      <c r="B1669" t="s">
        <v>62</v>
      </c>
      <c r="C1669" t="s">
        <v>63</v>
      </c>
      <c r="D1669" t="s">
        <v>76</v>
      </c>
      <c r="E1669" t="s">
        <v>77</v>
      </c>
      <c r="F1669" t="s">
        <v>326</v>
      </c>
      <c r="G1669" t="s">
        <v>327</v>
      </c>
      <c r="H1669" s="1">
        <v>45875</v>
      </c>
      <c r="I1669">
        <v>5</v>
      </c>
      <c r="J1669">
        <v>63.32</v>
      </c>
      <c r="K1669">
        <v>316.60000000000002</v>
      </c>
      <c r="L1669">
        <v>0</v>
      </c>
      <c r="M1669">
        <v>0.02</v>
      </c>
    </row>
    <row r="1670" spans="1:13">
      <c r="A1670" t="s">
        <v>2241</v>
      </c>
      <c r="B1670" t="s">
        <v>117</v>
      </c>
      <c r="C1670" t="s">
        <v>118</v>
      </c>
      <c r="D1670" t="s">
        <v>408</v>
      </c>
      <c r="E1670" t="s">
        <v>409</v>
      </c>
      <c r="F1670" t="s">
        <v>196</v>
      </c>
      <c r="G1670" t="s">
        <v>197</v>
      </c>
      <c r="H1670" s="1">
        <v>45888</v>
      </c>
      <c r="I1670">
        <v>11</v>
      </c>
      <c r="J1670">
        <v>77.5</v>
      </c>
      <c r="K1670">
        <v>852.5</v>
      </c>
      <c r="L1670">
        <v>0.05</v>
      </c>
      <c r="M1670">
        <v>0.02</v>
      </c>
    </row>
    <row r="1671" spans="1:13">
      <c r="A1671" t="s">
        <v>2242</v>
      </c>
      <c r="B1671" t="s">
        <v>21</v>
      </c>
      <c r="C1671" t="s">
        <v>22</v>
      </c>
      <c r="D1671" t="s">
        <v>694</v>
      </c>
      <c r="E1671" t="s">
        <v>695</v>
      </c>
      <c r="F1671" t="s">
        <v>18</v>
      </c>
      <c r="G1671" t="s">
        <v>19</v>
      </c>
      <c r="H1671" s="1">
        <v>45876</v>
      </c>
      <c r="I1671">
        <v>6</v>
      </c>
      <c r="J1671">
        <v>52.65</v>
      </c>
      <c r="K1671">
        <v>315.89999999999998</v>
      </c>
      <c r="L1671">
        <v>0.05</v>
      </c>
      <c r="M1671">
        <v>0.02</v>
      </c>
    </row>
    <row r="1672" spans="1:13">
      <c r="A1672" t="s">
        <v>2243</v>
      </c>
      <c r="B1672" t="s">
        <v>259</v>
      </c>
      <c r="C1672" t="s">
        <v>260</v>
      </c>
      <c r="D1672" t="s">
        <v>1048</v>
      </c>
      <c r="E1672" t="s">
        <v>1049</v>
      </c>
      <c r="F1672" t="s">
        <v>139</v>
      </c>
      <c r="G1672" t="s">
        <v>140</v>
      </c>
      <c r="H1672" s="1">
        <v>45881</v>
      </c>
      <c r="I1672">
        <v>11</v>
      </c>
      <c r="J1672">
        <v>113.94</v>
      </c>
      <c r="K1672">
        <v>1253.3399999999999</v>
      </c>
      <c r="L1672">
        <v>0.05</v>
      </c>
      <c r="M1672">
        <v>0.02</v>
      </c>
    </row>
    <row r="1673" spans="1:13">
      <c r="A1673" t="s">
        <v>2244</v>
      </c>
      <c r="B1673" t="s">
        <v>21</v>
      </c>
      <c r="C1673" t="s">
        <v>22</v>
      </c>
      <c r="D1673" t="s">
        <v>822</v>
      </c>
      <c r="E1673" t="s">
        <v>823</v>
      </c>
      <c r="F1673" t="s">
        <v>25</v>
      </c>
      <c r="G1673" t="s">
        <v>26</v>
      </c>
      <c r="H1673" s="1">
        <v>45887</v>
      </c>
      <c r="I1673">
        <v>6</v>
      </c>
      <c r="J1673">
        <v>120.83</v>
      </c>
      <c r="K1673">
        <v>724.98</v>
      </c>
      <c r="L1673">
        <v>0.1</v>
      </c>
      <c r="M1673">
        <v>0.02</v>
      </c>
    </row>
    <row r="1674" spans="1:13">
      <c r="A1674" t="s">
        <v>2245</v>
      </c>
      <c r="B1674" t="s">
        <v>187</v>
      </c>
      <c r="C1674" t="s">
        <v>188</v>
      </c>
      <c r="D1674" t="s">
        <v>765</v>
      </c>
      <c r="E1674" t="s">
        <v>766</v>
      </c>
      <c r="F1674" t="s">
        <v>356</v>
      </c>
      <c r="G1674" t="s">
        <v>357</v>
      </c>
      <c r="H1674" s="1">
        <v>45899</v>
      </c>
      <c r="I1674">
        <v>13</v>
      </c>
      <c r="J1674">
        <v>54.03</v>
      </c>
      <c r="K1674">
        <v>702.39</v>
      </c>
      <c r="L1674">
        <v>0</v>
      </c>
      <c r="M1674">
        <v>0.02</v>
      </c>
    </row>
    <row r="1675" spans="1:13">
      <c r="A1675" t="s">
        <v>2246</v>
      </c>
      <c r="B1675" t="s">
        <v>55</v>
      </c>
      <c r="C1675" t="s">
        <v>56</v>
      </c>
      <c r="D1675" t="s">
        <v>498</v>
      </c>
      <c r="E1675" t="s">
        <v>499</v>
      </c>
      <c r="F1675" t="s">
        <v>78</v>
      </c>
      <c r="G1675" t="s">
        <v>79</v>
      </c>
      <c r="H1675" s="1">
        <v>45899</v>
      </c>
      <c r="I1675">
        <v>15</v>
      </c>
      <c r="J1675">
        <v>139.22</v>
      </c>
      <c r="K1675">
        <v>2088.3000000000002</v>
      </c>
      <c r="L1675">
        <v>0.05</v>
      </c>
      <c r="M1675">
        <v>0.02</v>
      </c>
    </row>
    <row r="1676" spans="1:13">
      <c r="A1676" t="s">
        <v>2247</v>
      </c>
      <c r="B1676" t="s">
        <v>145</v>
      </c>
      <c r="C1676" t="s">
        <v>146</v>
      </c>
      <c r="D1676" t="s">
        <v>411</v>
      </c>
      <c r="E1676" t="s">
        <v>412</v>
      </c>
      <c r="F1676" t="s">
        <v>139</v>
      </c>
      <c r="G1676" t="s">
        <v>140</v>
      </c>
      <c r="H1676" s="1">
        <v>45887</v>
      </c>
      <c r="I1676">
        <v>24</v>
      </c>
      <c r="J1676">
        <v>113.94</v>
      </c>
      <c r="K1676">
        <v>2734.56</v>
      </c>
      <c r="L1676">
        <v>0.05</v>
      </c>
      <c r="M1676">
        <v>0.02</v>
      </c>
    </row>
    <row r="1677" spans="1:13">
      <c r="A1677" t="s">
        <v>2248</v>
      </c>
      <c r="B1677" t="s">
        <v>414</v>
      </c>
      <c r="C1677" t="s">
        <v>415</v>
      </c>
      <c r="D1677" t="s">
        <v>1103</v>
      </c>
      <c r="E1677" t="s">
        <v>1104</v>
      </c>
      <c r="F1677" t="s">
        <v>191</v>
      </c>
      <c r="G1677" t="s">
        <v>192</v>
      </c>
      <c r="H1677" s="1">
        <v>45885</v>
      </c>
      <c r="I1677">
        <v>10</v>
      </c>
      <c r="J1677">
        <v>144.35</v>
      </c>
      <c r="K1677">
        <v>1443.5</v>
      </c>
      <c r="L1677">
        <v>0.1</v>
      </c>
      <c r="M1677">
        <v>0.02</v>
      </c>
    </row>
    <row r="1678" spans="1:13">
      <c r="A1678" t="s">
        <v>2249</v>
      </c>
      <c r="B1678" t="s">
        <v>67</v>
      </c>
      <c r="C1678" t="s">
        <v>68</v>
      </c>
      <c r="D1678" t="s">
        <v>1630</v>
      </c>
      <c r="E1678" t="s">
        <v>1631</v>
      </c>
      <c r="F1678" t="s">
        <v>450</v>
      </c>
      <c r="G1678" t="s">
        <v>451</v>
      </c>
      <c r="H1678" s="1">
        <v>45888</v>
      </c>
      <c r="I1678">
        <v>25</v>
      </c>
      <c r="J1678">
        <v>45.4</v>
      </c>
      <c r="K1678">
        <v>1135</v>
      </c>
      <c r="L1678">
        <v>0</v>
      </c>
      <c r="M1678">
        <v>0.02</v>
      </c>
    </row>
    <row r="1679" spans="1:13">
      <c r="A1679" t="s">
        <v>2250</v>
      </c>
      <c r="B1679" t="s">
        <v>208</v>
      </c>
      <c r="C1679" t="s">
        <v>209</v>
      </c>
      <c r="D1679" t="s">
        <v>470</v>
      </c>
      <c r="E1679" t="s">
        <v>471</v>
      </c>
      <c r="F1679" t="s">
        <v>174</v>
      </c>
      <c r="G1679" t="s">
        <v>175</v>
      </c>
      <c r="H1679" s="1">
        <v>45899</v>
      </c>
      <c r="I1679">
        <v>24</v>
      </c>
      <c r="J1679">
        <v>183.4</v>
      </c>
      <c r="K1679">
        <v>4401.6000000000004</v>
      </c>
      <c r="L1679">
        <v>0.1</v>
      </c>
      <c r="M1679">
        <v>0.02</v>
      </c>
    </row>
    <row r="1680" spans="1:13">
      <c r="A1680" t="s">
        <v>2251</v>
      </c>
      <c r="B1680" t="s">
        <v>42</v>
      </c>
      <c r="C1680" t="s">
        <v>43</v>
      </c>
      <c r="D1680" t="s">
        <v>374</v>
      </c>
      <c r="E1680" t="s">
        <v>375</v>
      </c>
      <c r="F1680" t="s">
        <v>85</v>
      </c>
      <c r="G1680" t="s">
        <v>86</v>
      </c>
      <c r="H1680" s="1">
        <v>45893</v>
      </c>
      <c r="I1680">
        <v>4</v>
      </c>
      <c r="J1680">
        <v>72.040000000000006</v>
      </c>
      <c r="K1680">
        <v>288.16000000000003</v>
      </c>
      <c r="L1680">
        <v>0.05</v>
      </c>
      <c r="M1680">
        <v>0.02</v>
      </c>
    </row>
    <row r="1681" spans="1:13">
      <c r="A1681" t="s">
        <v>2252</v>
      </c>
      <c r="B1681" t="s">
        <v>55</v>
      </c>
      <c r="C1681" t="s">
        <v>56</v>
      </c>
      <c r="D1681" t="s">
        <v>161</v>
      </c>
      <c r="E1681" t="s">
        <v>162</v>
      </c>
      <c r="F1681" t="s">
        <v>78</v>
      </c>
      <c r="G1681" t="s">
        <v>79</v>
      </c>
      <c r="H1681" s="1">
        <v>45873</v>
      </c>
      <c r="I1681">
        <v>18</v>
      </c>
      <c r="J1681">
        <v>139.22</v>
      </c>
      <c r="K1681">
        <v>2505.96</v>
      </c>
      <c r="L1681">
        <v>0.05</v>
      </c>
      <c r="M1681">
        <v>0.02</v>
      </c>
    </row>
    <row r="1682" spans="1:13">
      <c r="A1682" t="s">
        <v>2253</v>
      </c>
      <c r="B1682" t="s">
        <v>187</v>
      </c>
      <c r="C1682" t="s">
        <v>188</v>
      </c>
      <c r="D1682" t="s">
        <v>1309</v>
      </c>
      <c r="E1682" t="s">
        <v>1310</v>
      </c>
      <c r="F1682" t="s">
        <v>215</v>
      </c>
      <c r="G1682" t="s">
        <v>216</v>
      </c>
      <c r="H1682" s="1">
        <v>45884</v>
      </c>
      <c r="I1682">
        <v>8</v>
      </c>
      <c r="J1682">
        <v>176.7</v>
      </c>
      <c r="K1682">
        <v>1413.6</v>
      </c>
      <c r="L1682">
        <v>0.1</v>
      </c>
      <c r="M1682">
        <v>0.02</v>
      </c>
    </row>
    <row r="1683" spans="1:13">
      <c r="A1683" t="s">
        <v>2254</v>
      </c>
      <c r="B1683" t="s">
        <v>103</v>
      </c>
      <c r="C1683" t="s">
        <v>104</v>
      </c>
      <c r="D1683" t="s">
        <v>618</v>
      </c>
      <c r="E1683" t="s">
        <v>619</v>
      </c>
      <c r="F1683" t="s">
        <v>85</v>
      </c>
      <c r="G1683" t="s">
        <v>86</v>
      </c>
      <c r="H1683" s="1">
        <v>45890</v>
      </c>
      <c r="I1683">
        <v>20</v>
      </c>
      <c r="J1683">
        <v>72.040000000000006</v>
      </c>
      <c r="K1683">
        <v>1440.8</v>
      </c>
      <c r="L1683">
        <v>0.05</v>
      </c>
      <c r="M1683">
        <v>0.02</v>
      </c>
    </row>
    <row r="1684" spans="1:13">
      <c r="A1684" t="s">
        <v>2255</v>
      </c>
      <c r="B1684" t="s">
        <v>254</v>
      </c>
      <c r="C1684" t="s">
        <v>255</v>
      </c>
      <c r="D1684" t="s">
        <v>95</v>
      </c>
      <c r="E1684" t="s">
        <v>96</v>
      </c>
      <c r="F1684" t="s">
        <v>114</v>
      </c>
      <c r="G1684" t="s">
        <v>115</v>
      </c>
      <c r="H1684" s="1">
        <v>45878</v>
      </c>
      <c r="I1684">
        <v>25</v>
      </c>
      <c r="J1684">
        <v>91.13</v>
      </c>
      <c r="K1684">
        <v>2278.25</v>
      </c>
      <c r="L1684">
        <v>0.1</v>
      </c>
      <c r="M1684">
        <v>0.02</v>
      </c>
    </row>
    <row r="1685" spans="1:13">
      <c r="A1685" t="s">
        <v>2256</v>
      </c>
      <c r="B1685" t="s">
        <v>254</v>
      </c>
      <c r="C1685" t="s">
        <v>255</v>
      </c>
      <c r="D1685" t="s">
        <v>164</v>
      </c>
      <c r="E1685" t="s">
        <v>165</v>
      </c>
      <c r="F1685" t="s">
        <v>71</v>
      </c>
      <c r="G1685" t="s">
        <v>72</v>
      </c>
      <c r="H1685" s="1">
        <v>45891</v>
      </c>
      <c r="I1685">
        <v>15</v>
      </c>
      <c r="J1685">
        <v>123.65</v>
      </c>
      <c r="K1685">
        <v>1854.75</v>
      </c>
      <c r="L1685">
        <v>0.05</v>
      </c>
      <c r="M1685">
        <v>0.02</v>
      </c>
    </row>
    <row r="1686" spans="1:13">
      <c r="A1686" t="s">
        <v>2257</v>
      </c>
      <c r="B1686" t="s">
        <v>208</v>
      </c>
      <c r="C1686" t="s">
        <v>209</v>
      </c>
      <c r="D1686" t="s">
        <v>655</v>
      </c>
      <c r="E1686" t="s">
        <v>656</v>
      </c>
      <c r="F1686" t="s">
        <v>450</v>
      </c>
      <c r="G1686" t="s">
        <v>451</v>
      </c>
      <c r="H1686" s="1">
        <v>45876</v>
      </c>
      <c r="I1686">
        <v>13</v>
      </c>
      <c r="J1686">
        <v>45.4</v>
      </c>
      <c r="K1686">
        <v>590.20000000000005</v>
      </c>
      <c r="L1686">
        <v>0</v>
      </c>
      <c r="M1686">
        <v>0.02</v>
      </c>
    </row>
    <row r="1687" spans="1:13">
      <c r="A1687" t="s">
        <v>2258</v>
      </c>
      <c r="B1687" t="s">
        <v>55</v>
      </c>
      <c r="C1687" t="s">
        <v>56</v>
      </c>
      <c r="D1687" t="s">
        <v>30</v>
      </c>
      <c r="E1687" t="s">
        <v>31</v>
      </c>
      <c r="F1687" t="s">
        <v>166</v>
      </c>
      <c r="G1687" t="s">
        <v>167</v>
      </c>
      <c r="H1687" s="1">
        <v>45900</v>
      </c>
      <c r="I1687">
        <v>17</v>
      </c>
      <c r="J1687">
        <v>176.86</v>
      </c>
      <c r="K1687">
        <v>3006.62</v>
      </c>
      <c r="L1687">
        <v>0.1</v>
      </c>
      <c r="M1687">
        <v>0.02</v>
      </c>
    </row>
    <row r="1688" spans="1:13">
      <c r="A1688" t="s">
        <v>2259</v>
      </c>
      <c r="B1688" t="s">
        <v>14</v>
      </c>
      <c r="C1688" t="s">
        <v>15</v>
      </c>
      <c r="D1688" t="s">
        <v>632</v>
      </c>
      <c r="E1688" t="s">
        <v>633</v>
      </c>
      <c r="F1688" t="s">
        <v>240</v>
      </c>
      <c r="G1688" t="s">
        <v>241</v>
      </c>
      <c r="H1688" s="1">
        <v>45892</v>
      </c>
      <c r="I1688">
        <v>5</v>
      </c>
      <c r="J1688">
        <v>130.94</v>
      </c>
      <c r="K1688">
        <v>654.70000000000005</v>
      </c>
      <c r="L1688">
        <v>0.05</v>
      </c>
      <c r="M1688">
        <v>0.02</v>
      </c>
    </row>
    <row r="1689" spans="1:13">
      <c r="A1689" t="s">
        <v>2260</v>
      </c>
      <c r="B1689" t="s">
        <v>47</v>
      </c>
      <c r="C1689" t="s">
        <v>48</v>
      </c>
      <c r="D1689" t="s">
        <v>329</v>
      </c>
      <c r="E1689" t="s">
        <v>330</v>
      </c>
      <c r="F1689" t="s">
        <v>240</v>
      </c>
      <c r="G1689" t="s">
        <v>241</v>
      </c>
      <c r="H1689" s="1">
        <v>45870</v>
      </c>
      <c r="I1689">
        <v>12</v>
      </c>
      <c r="J1689">
        <v>130.94</v>
      </c>
      <c r="K1689">
        <v>1571.28</v>
      </c>
      <c r="L1689">
        <v>0.05</v>
      </c>
      <c r="M1689">
        <v>0.02</v>
      </c>
    </row>
    <row r="1690" spans="1:13">
      <c r="A1690" t="s">
        <v>2261</v>
      </c>
      <c r="B1690" t="s">
        <v>187</v>
      </c>
      <c r="C1690" t="s">
        <v>188</v>
      </c>
      <c r="D1690" t="s">
        <v>876</v>
      </c>
      <c r="E1690" t="s">
        <v>877</v>
      </c>
      <c r="F1690" t="s">
        <v>85</v>
      </c>
      <c r="G1690" t="s">
        <v>86</v>
      </c>
      <c r="H1690" s="1">
        <v>45897</v>
      </c>
      <c r="I1690">
        <v>15</v>
      </c>
      <c r="J1690">
        <v>72.040000000000006</v>
      </c>
      <c r="K1690">
        <v>1080.5999999999999</v>
      </c>
      <c r="L1690">
        <v>0.05</v>
      </c>
      <c r="M1690">
        <v>0.02</v>
      </c>
    </row>
    <row r="1691" spans="1:13">
      <c r="A1691" t="s">
        <v>2262</v>
      </c>
      <c r="B1691" t="s">
        <v>259</v>
      </c>
      <c r="C1691" t="s">
        <v>260</v>
      </c>
      <c r="D1691" t="s">
        <v>655</v>
      </c>
      <c r="E1691" t="s">
        <v>656</v>
      </c>
      <c r="F1691" t="s">
        <v>59</v>
      </c>
      <c r="G1691" t="s">
        <v>60</v>
      </c>
      <c r="H1691" s="1">
        <v>45893</v>
      </c>
      <c r="I1691">
        <v>15</v>
      </c>
      <c r="J1691">
        <v>71.86</v>
      </c>
      <c r="K1691">
        <v>1077.9000000000001</v>
      </c>
      <c r="L1691">
        <v>0.05</v>
      </c>
      <c r="M1691">
        <v>0.02</v>
      </c>
    </row>
    <row r="1692" spans="1:13">
      <c r="A1692" t="s">
        <v>2263</v>
      </c>
      <c r="B1692" t="s">
        <v>81</v>
      </c>
      <c r="C1692" t="s">
        <v>82</v>
      </c>
      <c r="D1692" t="s">
        <v>23</v>
      </c>
      <c r="E1692" t="s">
        <v>24</v>
      </c>
      <c r="F1692" t="s">
        <v>25</v>
      </c>
      <c r="G1692" t="s">
        <v>26</v>
      </c>
      <c r="H1692" s="1">
        <v>45895</v>
      </c>
      <c r="I1692">
        <v>6</v>
      </c>
      <c r="J1692">
        <v>120.83</v>
      </c>
      <c r="K1692">
        <v>724.98</v>
      </c>
      <c r="L1692">
        <v>0.1</v>
      </c>
      <c r="M1692">
        <v>0.02</v>
      </c>
    </row>
    <row r="1693" spans="1:13">
      <c r="A1693" t="s">
        <v>2264</v>
      </c>
      <c r="B1693" t="s">
        <v>110</v>
      </c>
      <c r="C1693" t="s">
        <v>111</v>
      </c>
      <c r="D1693" t="s">
        <v>273</v>
      </c>
      <c r="E1693" t="s">
        <v>274</v>
      </c>
      <c r="F1693" t="s">
        <v>107</v>
      </c>
      <c r="G1693" t="s">
        <v>108</v>
      </c>
      <c r="H1693" s="1">
        <v>45874</v>
      </c>
      <c r="I1693">
        <v>14</v>
      </c>
      <c r="J1693">
        <v>179.53</v>
      </c>
      <c r="K1693">
        <v>2513.42</v>
      </c>
      <c r="L1693">
        <v>0.1</v>
      </c>
      <c r="M1693">
        <v>0.02</v>
      </c>
    </row>
    <row r="1694" spans="1:13">
      <c r="A1694" t="s">
        <v>2265</v>
      </c>
      <c r="B1694" t="s">
        <v>35</v>
      </c>
      <c r="C1694" t="s">
        <v>36</v>
      </c>
      <c r="D1694" t="s">
        <v>557</v>
      </c>
      <c r="E1694" t="s">
        <v>558</v>
      </c>
      <c r="F1694" t="s">
        <v>100</v>
      </c>
      <c r="G1694" t="s">
        <v>101</v>
      </c>
      <c r="H1694" s="1">
        <v>45876</v>
      </c>
      <c r="I1694">
        <v>5</v>
      </c>
      <c r="J1694">
        <v>181.7</v>
      </c>
      <c r="K1694">
        <v>908.5</v>
      </c>
      <c r="L1694">
        <v>0.1</v>
      </c>
      <c r="M1694">
        <v>0.02</v>
      </c>
    </row>
    <row r="1695" spans="1:13">
      <c r="A1695" t="s">
        <v>2266</v>
      </c>
      <c r="B1695" t="s">
        <v>187</v>
      </c>
      <c r="C1695" t="s">
        <v>188</v>
      </c>
      <c r="D1695" t="s">
        <v>49</v>
      </c>
      <c r="E1695" t="s">
        <v>50</v>
      </c>
      <c r="F1695" t="s">
        <v>275</v>
      </c>
      <c r="G1695" t="s">
        <v>276</v>
      </c>
      <c r="H1695" s="1">
        <v>45880</v>
      </c>
      <c r="I1695">
        <v>17</v>
      </c>
      <c r="J1695">
        <v>44.71</v>
      </c>
      <c r="K1695">
        <v>760.07</v>
      </c>
      <c r="L1695">
        <v>0</v>
      </c>
      <c r="M1695">
        <v>0.02</v>
      </c>
    </row>
    <row r="1696" spans="1:13">
      <c r="A1696" t="s">
        <v>2267</v>
      </c>
      <c r="B1696" t="s">
        <v>423</v>
      </c>
      <c r="C1696" t="s">
        <v>424</v>
      </c>
      <c r="D1696" t="s">
        <v>1153</v>
      </c>
      <c r="E1696" t="s">
        <v>1154</v>
      </c>
      <c r="F1696" t="s">
        <v>107</v>
      </c>
      <c r="G1696" t="s">
        <v>108</v>
      </c>
      <c r="H1696" s="1">
        <v>45870</v>
      </c>
      <c r="I1696">
        <v>3</v>
      </c>
      <c r="J1696">
        <v>179.53</v>
      </c>
      <c r="K1696">
        <v>538.59</v>
      </c>
      <c r="L1696">
        <v>0.1</v>
      </c>
      <c r="M1696">
        <v>0.02</v>
      </c>
    </row>
    <row r="1697" spans="1:13">
      <c r="A1697" t="s">
        <v>2268</v>
      </c>
      <c r="B1697" t="s">
        <v>81</v>
      </c>
      <c r="C1697" t="s">
        <v>82</v>
      </c>
      <c r="D1697" t="s">
        <v>52</v>
      </c>
      <c r="E1697" t="s">
        <v>53</v>
      </c>
      <c r="F1697" t="s">
        <v>326</v>
      </c>
      <c r="G1697" t="s">
        <v>327</v>
      </c>
      <c r="H1697" s="1">
        <v>45875</v>
      </c>
      <c r="I1697">
        <v>14</v>
      </c>
      <c r="J1697">
        <v>63.32</v>
      </c>
      <c r="K1697">
        <v>886.48</v>
      </c>
      <c r="L1697">
        <v>0</v>
      </c>
      <c r="M1697">
        <v>0.02</v>
      </c>
    </row>
    <row r="1698" spans="1:13">
      <c r="A1698" t="s">
        <v>2269</v>
      </c>
      <c r="B1698" t="s">
        <v>259</v>
      </c>
      <c r="C1698" t="s">
        <v>260</v>
      </c>
      <c r="D1698" t="s">
        <v>142</v>
      </c>
      <c r="E1698" t="s">
        <v>143</v>
      </c>
      <c r="F1698" t="s">
        <v>179</v>
      </c>
      <c r="G1698" t="s">
        <v>180</v>
      </c>
      <c r="H1698" s="1">
        <v>45899</v>
      </c>
      <c r="I1698">
        <v>25</v>
      </c>
      <c r="J1698">
        <v>125.42</v>
      </c>
      <c r="K1698">
        <v>3135.5</v>
      </c>
      <c r="L1698">
        <v>0.1</v>
      </c>
      <c r="M1698">
        <v>0.02</v>
      </c>
    </row>
    <row r="1699" spans="1:13">
      <c r="A1699" t="s">
        <v>2270</v>
      </c>
      <c r="B1699" t="s">
        <v>21</v>
      </c>
      <c r="C1699" t="s">
        <v>22</v>
      </c>
      <c r="D1699" t="s">
        <v>791</v>
      </c>
      <c r="E1699" t="s">
        <v>792</v>
      </c>
      <c r="F1699" t="s">
        <v>129</v>
      </c>
      <c r="G1699" t="s">
        <v>130</v>
      </c>
      <c r="H1699" s="1">
        <v>45879</v>
      </c>
      <c r="I1699">
        <v>13</v>
      </c>
      <c r="J1699">
        <v>92.19</v>
      </c>
      <c r="K1699">
        <v>1198.47</v>
      </c>
      <c r="L1699">
        <v>0.05</v>
      </c>
      <c r="M1699">
        <v>0.02</v>
      </c>
    </row>
    <row r="1700" spans="1:13">
      <c r="A1700" t="s">
        <v>2271</v>
      </c>
      <c r="B1700" t="s">
        <v>259</v>
      </c>
      <c r="C1700" t="s">
        <v>260</v>
      </c>
      <c r="D1700" t="s">
        <v>264</v>
      </c>
      <c r="E1700" t="s">
        <v>265</v>
      </c>
      <c r="F1700" t="s">
        <v>196</v>
      </c>
      <c r="G1700" t="s">
        <v>197</v>
      </c>
      <c r="H1700" s="1">
        <v>45896</v>
      </c>
      <c r="I1700">
        <v>10</v>
      </c>
      <c r="J1700">
        <v>77.5</v>
      </c>
      <c r="K1700">
        <v>775</v>
      </c>
      <c r="L1700">
        <v>0.05</v>
      </c>
      <c r="M1700">
        <v>0.02</v>
      </c>
    </row>
    <row r="1701" spans="1:13">
      <c r="A1701" t="s">
        <v>2272</v>
      </c>
      <c r="B1701" t="s">
        <v>135</v>
      </c>
      <c r="C1701" t="s">
        <v>136</v>
      </c>
      <c r="D1701" t="s">
        <v>532</v>
      </c>
      <c r="E1701" t="s">
        <v>533</v>
      </c>
      <c r="F1701" t="s">
        <v>396</v>
      </c>
      <c r="G1701" t="s">
        <v>397</v>
      </c>
      <c r="H1701" s="1">
        <v>45884</v>
      </c>
      <c r="I1701">
        <v>24</v>
      </c>
      <c r="J1701">
        <v>194.87</v>
      </c>
      <c r="K1701">
        <v>4676.88</v>
      </c>
      <c r="L1701">
        <v>0.1</v>
      </c>
      <c r="M1701">
        <v>0.02</v>
      </c>
    </row>
    <row r="1702" spans="1:13">
      <c r="A1702" t="s">
        <v>2273</v>
      </c>
      <c r="B1702" t="s">
        <v>117</v>
      </c>
      <c r="C1702" t="s">
        <v>118</v>
      </c>
      <c r="D1702" t="s">
        <v>1309</v>
      </c>
      <c r="E1702" t="s">
        <v>1310</v>
      </c>
      <c r="F1702" t="s">
        <v>174</v>
      </c>
      <c r="G1702" t="s">
        <v>175</v>
      </c>
      <c r="H1702" s="1">
        <v>45878</v>
      </c>
      <c r="I1702">
        <v>5</v>
      </c>
      <c r="J1702">
        <v>183.4</v>
      </c>
      <c r="K1702">
        <v>917</v>
      </c>
      <c r="L1702">
        <v>0.1</v>
      </c>
      <c r="M1702">
        <v>0.02</v>
      </c>
    </row>
    <row r="1703" spans="1:13">
      <c r="A1703" t="s">
        <v>2274</v>
      </c>
      <c r="B1703" t="s">
        <v>187</v>
      </c>
      <c r="C1703" t="s">
        <v>188</v>
      </c>
      <c r="D1703" t="s">
        <v>52</v>
      </c>
      <c r="E1703" t="s">
        <v>53</v>
      </c>
      <c r="F1703" t="s">
        <v>90</v>
      </c>
      <c r="G1703" t="s">
        <v>91</v>
      </c>
      <c r="H1703" s="1">
        <v>45873</v>
      </c>
      <c r="I1703">
        <v>16</v>
      </c>
      <c r="J1703">
        <v>50.51</v>
      </c>
      <c r="K1703">
        <v>808.16</v>
      </c>
      <c r="L1703">
        <v>0</v>
      </c>
      <c r="M1703">
        <v>0.02</v>
      </c>
    </row>
    <row r="1704" spans="1:13">
      <c r="A1704" t="s">
        <v>2275</v>
      </c>
      <c r="B1704" t="s">
        <v>159</v>
      </c>
      <c r="C1704" t="s">
        <v>160</v>
      </c>
      <c r="D1704" t="s">
        <v>632</v>
      </c>
      <c r="E1704" t="s">
        <v>633</v>
      </c>
      <c r="F1704" t="s">
        <v>39</v>
      </c>
      <c r="G1704" t="s">
        <v>40</v>
      </c>
      <c r="H1704" s="1">
        <v>45875</v>
      </c>
      <c r="I1704">
        <v>14</v>
      </c>
      <c r="J1704">
        <v>87.21</v>
      </c>
      <c r="K1704">
        <v>1220.94</v>
      </c>
      <c r="L1704">
        <v>0</v>
      </c>
      <c r="M1704">
        <v>0.02</v>
      </c>
    </row>
    <row r="1705" spans="1:13">
      <c r="A1705" t="s">
        <v>2276</v>
      </c>
      <c r="B1705" t="s">
        <v>55</v>
      </c>
      <c r="C1705" t="s">
        <v>56</v>
      </c>
      <c r="D1705" t="s">
        <v>359</v>
      </c>
      <c r="E1705" t="s">
        <v>360</v>
      </c>
      <c r="F1705" t="s">
        <v>191</v>
      </c>
      <c r="G1705" t="s">
        <v>192</v>
      </c>
      <c r="H1705" s="1">
        <v>45873</v>
      </c>
      <c r="I1705">
        <v>1</v>
      </c>
      <c r="J1705">
        <v>144.35</v>
      </c>
      <c r="K1705">
        <v>144.35</v>
      </c>
      <c r="L1705">
        <v>0.1</v>
      </c>
      <c r="M1705">
        <v>0.02</v>
      </c>
    </row>
    <row r="1706" spans="1:13">
      <c r="A1706" t="s">
        <v>2277</v>
      </c>
      <c r="B1706" t="s">
        <v>93</v>
      </c>
      <c r="C1706" t="s">
        <v>94</v>
      </c>
      <c r="D1706" t="s">
        <v>251</v>
      </c>
      <c r="E1706" t="s">
        <v>252</v>
      </c>
      <c r="F1706" t="s">
        <v>396</v>
      </c>
      <c r="G1706" t="s">
        <v>397</v>
      </c>
      <c r="H1706" s="1">
        <v>45889</v>
      </c>
      <c r="I1706">
        <v>3</v>
      </c>
      <c r="J1706">
        <v>194.87</v>
      </c>
      <c r="K1706">
        <v>584.61</v>
      </c>
      <c r="L1706">
        <v>0.1</v>
      </c>
      <c r="M1706">
        <v>0.02</v>
      </c>
    </row>
    <row r="1707" spans="1:13">
      <c r="A1707" t="s">
        <v>2278</v>
      </c>
      <c r="B1707" t="s">
        <v>110</v>
      </c>
      <c r="C1707" t="s">
        <v>111</v>
      </c>
      <c r="D1707" t="s">
        <v>218</v>
      </c>
      <c r="E1707" t="s">
        <v>219</v>
      </c>
      <c r="F1707" t="s">
        <v>100</v>
      </c>
      <c r="G1707" t="s">
        <v>101</v>
      </c>
      <c r="H1707" s="1">
        <v>45883</v>
      </c>
      <c r="I1707">
        <v>19</v>
      </c>
      <c r="J1707">
        <v>181.7</v>
      </c>
      <c r="K1707">
        <v>3452.3</v>
      </c>
      <c r="L1707">
        <v>0.1</v>
      </c>
      <c r="M1707">
        <v>0.02</v>
      </c>
    </row>
    <row r="1708" spans="1:13">
      <c r="A1708" t="s">
        <v>2279</v>
      </c>
      <c r="B1708" t="s">
        <v>47</v>
      </c>
      <c r="C1708" t="s">
        <v>48</v>
      </c>
      <c r="D1708" t="s">
        <v>248</v>
      </c>
      <c r="E1708" t="s">
        <v>249</v>
      </c>
      <c r="F1708" t="s">
        <v>166</v>
      </c>
      <c r="G1708" t="s">
        <v>167</v>
      </c>
      <c r="H1708" s="1">
        <v>45892</v>
      </c>
      <c r="I1708">
        <v>16</v>
      </c>
      <c r="J1708">
        <v>176.86</v>
      </c>
      <c r="K1708">
        <v>2829.76</v>
      </c>
      <c r="L1708">
        <v>0.1</v>
      </c>
      <c r="M1708">
        <v>0.02</v>
      </c>
    </row>
    <row r="1709" spans="1:13">
      <c r="A1709" t="s">
        <v>2280</v>
      </c>
      <c r="B1709" t="s">
        <v>35</v>
      </c>
      <c r="C1709" t="s">
        <v>36</v>
      </c>
      <c r="D1709" t="s">
        <v>281</v>
      </c>
      <c r="E1709" t="s">
        <v>282</v>
      </c>
      <c r="F1709" t="s">
        <v>240</v>
      </c>
      <c r="G1709" t="s">
        <v>241</v>
      </c>
      <c r="H1709" s="1">
        <v>45888</v>
      </c>
      <c r="I1709">
        <v>24</v>
      </c>
      <c r="J1709">
        <v>130.94</v>
      </c>
      <c r="K1709">
        <v>3142.56</v>
      </c>
      <c r="L1709">
        <v>0.05</v>
      </c>
      <c r="M1709">
        <v>0.02</v>
      </c>
    </row>
    <row r="1710" spans="1:13">
      <c r="A1710" t="s">
        <v>2281</v>
      </c>
      <c r="B1710" t="s">
        <v>122</v>
      </c>
      <c r="C1710" t="s">
        <v>123</v>
      </c>
      <c r="D1710" t="s">
        <v>482</v>
      </c>
      <c r="E1710" t="s">
        <v>483</v>
      </c>
      <c r="F1710" t="s">
        <v>18</v>
      </c>
      <c r="G1710" t="s">
        <v>19</v>
      </c>
      <c r="H1710" s="1">
        <v>45871</v>
      </c>
      <c r="I1710">
        <v>19</v>
      </c>
      <c r="J1710">
        <v>52.65</v>
      </c>
      <c r="K1710">
        <v>1000.35</v>
      </c>
      <c r="L1710">
        <v>0.05</v>
      </c>
      <c r="M1710">
        <v>0.02</v>
      </c>
    </row>
    <row r="1711" spans="1:13">
      <c r="A1711" t="s">
        <v>2282</v>
      </c>
      <c r="B1711" t="s">
        <v>21</v>
      </c>
      <c r="C1711" t="s">
        <v>22</v>
      </c>
      <c r="D1711" t="s">
        <v>30</v>
      </c>
      <c r="E1711" t="s">
        <v>31</v>
      </c>
      <c r="F1711" t="s">
        <v>25</v>
      </c>
      <c r="G1711" t="s">
        <v>26</v>
      </c>
      <c r="H1711" s="1">
        <v>45874</v>
      </c>
      <c r="I1711">
        <v>23</v>
      </c>
      <c r="J1711">
        <v>120.83</v>
      </c>
      <c r="K1711">
        <v>2779.09</v>
      </c>
      <c r="L1711">
        <v>0.1</v>
      </c>
      <c r="M1711">
        <v>0.02</v>
      </c>
    </row>
    <row r="1712" spans="1:13">
      <c r="A1712" t="s">
        <v>2283</v>
      </c>
      <c r="B1712" t="s">
        <v>103</v>
      </c>
      <c r="C1712" t="s">
        <v>104</v>
      </c>
      <c r="D1712" t="s">
        <v>381</v>
      </c>
      <c r="E1712" t="s">
        <v>382</v>
      </c>
      <c r="F1712" t="s">
        <v>196</v>
      </c>
      <c r="G1712" t="s">
        <v>197</v>
      </c>
      <c r="H1712" s="1">
        <v>45883</v>
      </c>
      <c r="I1712">
        <v>12</v>
      </c>
      <c r="J1712">
        <v>77.5</v>
      </c>
      <c r="K1712">
        <v>930</v>
      </c>
      <c r="L1712">
        <v>0.05</v>
      </c>
      <c r="M1712">
        <v>0.02</v>
      </c>
    </row>
    <row r="1713" spans="1:13">
      <c r="A1713" t="s">
        <v>2284</v>
      </c>
      <c r="B1713" t="s">
        <v>159</v>
      </c>
      <c r="C1713" t="s">
        <v>160</v>
      </c>
      <c r="D1713" t="s">
        <v>1030</v>
      </c>
      <c r="E1713" t="s">
        <v>1031</v>
      </c>
      <c r="F1713" t="s">
        <v>196</v>
      </c>
      <c r="G1713" t="s">
        <v>197</v>
      </c>
      <c r="H1713" s="1">
        <v>45886</v>
      </c>
      <c r="I1713">
        <v>10</v>
      </c>
      <c r="J1713">
        <v>77.5</v>
      </c>
      <c r="K1713">
        <v>775</v>
      </c>
      <c r="L1713">
        <v>0.05</v>
      </c>
      <c r="M1713">
        <v>0.02</v>
      </c>
    </row>
    <row r="1714" spans="1:13">
      <c r="A1714" t="s">
        <v>2285</v>
      </c>
      <c r="B1714" t="s">
        <v>159</v>
      </c>
      <c r="C1714" t="s">
        <v>160</v>
      </c>
      <c r="D1714" t="s">
        <v>645</v>
      </c>
      <c r="E1714" t="s">
        <v>646</v>
      </c>
      <c r="F1714" t="s">
        <v>396</v>
      </c>
      <c r="G1714" t="s">
        <v>397</v>
      </c>
      <c r="H1714" s="1">
        <v>45890</v>
      </c>
      <c r="I1714">
        <v>25</v>
      </c>
      <c r="J1714">
        <v>194.87</v>
      </c>
      <c r="K1714">
        <v>4871.75</v>
      </c>
      <c r="L1714">
        <v>0.1</v>
      </c>
      <c r="M1714">
        <v>0.02</v>
      </c>
    </row>
    <row r="1715" spans="1:13">
      <c r="A1715" t="s">
        <v>2286</v>
      </c>
      <c r="B1715" t="s">
        <v>182</v>
      </c>
      <c r="C1715" t="s">
        <v>183</v>
      </c>
      <c r="D1715" t="s">
        <v>98</v>
      </c>
      <c r="E1715" t="s">
        <v>99</v>
      </c>
      <c r="F1715" t="s">
        <v>71</v>
      </c>
      <c r="G1715" t="s">
        <v>72</v>
      </c>
      <c r="H1715" s="1">
        <v>45875</v>
      </c>
      <c r="I1715">
        <v>25</v>
      </c>
      <c r="J1715">
        <v>123.65</v>
      </c>
      <c r="K1715">
        <v>3091.25</v>
      </c>
      <c r="L1715">
        <v>0.05</v>
      </c>
      <c r="M1715">
        <v>0.02</v>
      </c>
    </row>
    <row r="1716" spans="1:13">
      <c r="A1716" t="s">
        <v>2287</v>
      </c>
      <c r="B1716" t="s">
        <v>259</v>
      </c>
      <c r="C1716" t="s">
        <v>260</v>
      </c>
      <c r="D1716" t="s">
        <v>232</v>
      </c>
      <c r="E1716" t="s">
        <v>233</v>
      </c>
      <c r="F1716" t="s">
        <v>302</v>
      </c>
      <c r="G1716" t="s">
        <v>303</v>
      </c>
      <c r="H1716" s="1">
        <v>45895</v>
      </c>
      <c r="I1716">
        <v>22</v>
      </c>
      <c r="J1716">
        <v>39.090000000000003</v>
      </c>
      <c r="K1716">
        <v>859.98</v>
      </c>
      <c r="L1716">
        <v>0</v>
      </c>
      <c r="M1716">
        <v>0.02</v>
      </c>
    </row>
    <row r="1717" spans="1:13">
      <c r="A1717" t="s">
        <v>2288</v>
      </c>
      <c r="B1717" t="s">
        <v>187</v>
      </c>
      <c r="C1717" t="s">
        <v>188</v>
      </c>
      <c r="D1717" t="s">
        <v>224</v>
      </c>
      <c r="E1717" t="s">
        <v>225</v>
      </c>
      <c r="F1717" t="s">
        <v>179</v>
      </c>
      <c r="G1717" t="s">
        <v>180</v>
      </c>
      <c r="H1717" s="1">
        <v>45881</v>
      </c>
      <c r="I1717">
        <v>23</v>
      </c>
      <c r="J1717">
        <v>125.42</v>
      </c>
      <c r="K1717">
        <v>2884.66</v>
      </c>
      <c r="L1717">
        <v>0.1</v>
      </c>
      <c r="M1717">
        <v>0.02</v>
      </c>
    </row>
    <row r="1718" spans="1:13">
      <c r="A1718" t="s">
        <v>2289</v>
      </c>
      <c r="B1718" t="s">
        <v>386</v>
      </c>
      <c r="C1718" t="s">
        <v>387</v>
      </c>
      <c r="D1718" t="s">
        <v>1916</v>
      </c>
      <c r="E1718" t="s">
        <v>1917</v>
      </c>
      <c r="F1718" t="s">
        <v>100</v>
      </c>
      <c r="G1718" t="s">
        <v>101</v>
      </c>
      <c r="H1718" s="1">
        <v>45870</v>
      </c>
      <c r="I1718">
        <v>5</v>
      </c>
      <c r="J1718">
        <v>181.7</v>
      </c>
      <c r="K1718">
        <v>908.5</v>
      </c>
      <c r="L1718">
        <v>0.1</v>
      </c>
      <c r="M1718">
        <v>0.02</v>
      </c>
    </row>
    <row r="1719" spans="1:13">
      <c r="A1719" t="s">
        <v>2290</v>
      </c>
      <c r="B1719" t="s">
        <v>21</v>
      </c>
      <c r="C1719" t="s">
        <v>22</v>
      </c>
      <c r="D1719" t="s">
        <v>802</v>
      </c>
      <c r="E1719" t="s">
        <v>803</v>
      </c>
      <c r="F1719" t="s">
        <v>293</v>
      </c>
      <c r="G1719" t="s">
        <v>294</v>
      </c>
      <c r="H1719" s="1">
        <v>45885</v>
      </c>
      <c r="I1719">
        <v>25</v>
      </c>
      <c r="J1719">
        <v>114.99</v>
      </c>
      <c r="K1719">
        <v>2874.75</v>
      </c>
      <c r="L1719">
        <v>0.05</v>
      </c>
      <c r="M1719">
        <v>0.02</v>
      </c>
    </row>
    <row r="1720" spans="1:13">
      <c r="A1720" t="s">
        <v>2291</v>
      </c>
      <c r="B1720" t="s">
        <v>81</v>
      </c>
      <c r="C1720" t="s">
        <v>82</v>
      </c>
      <c r="D1720" t="s">
        <v>308</v>
      </c>
      <c r="E1720" t="s">
        <v>309</v>
      </c>
      <c r="F1720" t="s">
        <v>356</v>
      </c>
      <c r="G1720" t="s">
        <v>357</v>
      </c>
      <c r="H1720" s="1">
        <v>45873</v>
      </c>
      <c r="I1720">
        <v>6</v>
      </c>
      <c r="J1720">
        <v>54.03</v>
      </c>
      <c r="K1720">
        <v>324.18</v>
      </c>
      <c r="L1720">
        <v>0</v>
      </c>
      <c r="M1720">
        <v>0.02</v>
      </c>
    </row>
    <row r="1721" spans="1:13">
      <c r="A1721" t="s">
        <v>2292</v>
      </c>
      <c r="B1721" t="s">
        <v>254</v>
      </c>
      <c r="C1721" t="s">
        <v>255</v>
      </c>
      <c r="D1721" t="s">
        <v>411</v>
      </c>
      <c r="E1721" t="s">
        <v>412</v>
      </c>
      <c r="F1721" t="s">
        <v>396</v>
      </c>
      <c r="G1721" t="s">
        <v>397</v>
      </c>
      <c r="H1721" s="1">
        <v>45895</v>
      </c>
      <c r="I1721">
        <v>7</v>
      </c>
      <c r="J1721">
        <v>194.87</v>
      </c>
      <c r="K1721">
        <v>1364.09</v>
      </c>
      <c r="L1721">
        <v>0.1</v>
      </c>
      <c r="M1721">
        <v>0.02</v>
      </c>
    </row>
    <row r="1722" spans="1:13">
      <c r="A1722" t="s">
        <v>2293</v>
      </c>
      <c r="B1722" t="s">
        <v>67</v>
      </c>
      <c r="C1722" t="s">
        <v>68</v>
      </c>
      <c r="D1722" t="s">
        <v>641</v>
      </c>
      <c r="E1722" t="s">
        <v>642</v>
      </c>
      <c r="F1722" t="s">
        <v>166</v>
      </c>
      <c r="G1722" t="s">
        <v>167</v>
      </c>
      <c r="H1722" s="1">
        <v>45897</v>
      </c>
      <c r="I1722">
        <v>17</v>
      </c>
      <c r="J1722">
        <v>176.86</v>
      </c>
      <c r="K1722">
        <v>3006.62</v>
      </c>
      <c r="L1722">
        <v>0.1</v>
      </c>
      <c r="M1722">
        <v>0.02</v>
      </c>
    </row>
    <row r="1723" spans="1:13">
      <c r="A1723" t="s">
        <v>2294</v>
      </c>
      <c r="B1723" t="s">
        <v>259</v>
      </c>
      <c r="C1723" t="s">
        <v>260</v>
      </c>
      <c r="D1723" t="s">
        <v>579</v>
      </c>
      <c r="E1723" t="s">
        <v>580</v>
      </c>
      <c r="F1723" t="s">
        <v>114</v>
      </c>
      <c r="G1723" t="s">
        <v>115</v>
      </c>
      <c r="H1723" s="1">
        <v>45895</v>
      </c>
      <c r="I1723">
        <v>25</v>
      </c>
      <c r="J1723">
        <v>91.13</v>
      </c>
      <c r="K1723">
        <v>2278.25</v>
      </c>
      <c r="L1723">
        <v>0.1</v>
      </c>
      <c r="M1723">
        <v>0.02</v>
      </c>
    </row>
    <row r="1724" spans="1:13">
      <c r="A1724" t="s">
        <v>2295</v>
      </c>
      <c r="B1724" t="s">
        <v>386</v>
      </c>
      <c r="C1724" t="s">
        <v>387</v>
      </c>
      <c r="D1724" t="s">
        <v>872</v>
      </c>
      <c r="E1724" t="s">
        <v>873</v>
      </c>
      <c r="F1724" t="s">
        <v>25</v>
      </c>
      <c r="G1724" t="s">
        <v>26</v>
      </c>
      <c r="H1724" s="1">
        <v>45873</v>
      </c>
      <c r="I1724">
        <v>3</v>
      </c>
      <c r="J1724">
        <v>120.83</v>
      </c>
      <c r="K1724">
        <v>362.49</v>
      </c>
      <c r="L1724">
        <v>0.1</v>
      </c>
      <c r="M1724">
        <v>0.02</v>
      </c>
    </row>
    <row r="1725" spans="1:13">
      <c r="A1725" t="s">
        <v>2296</v>
      </c>
      <c r="B1725" t="s">
        <v>35</v>
      </c>
      <c r="C1725" t="s">
        <v>36</v>
      </c>
      <c r="D1725" t="s">
        <v>506</v>
      </c>
      <c r="E1725" t="s">
        <v>507</v>
      </c>
      <c r="F1725" t="s">
        <v>356</v>
      </c>
      <c r="G1725" t="s">
        <v>357</v>
      </c>
      <c r="H1725" s="1">
        <v>45881</v>
      </c>
      <c r="I1725">
        <v>16</v>
      </c>
      <c r="J1725">
        <v>54.03</v>
      </c>
      <c r="K1725">
        <v>864.48</v>
      </c>
      <c r="L1725">
        <v>0</v>
      </c>
      <c r="M1725">
        <v>0.02</v>
      </c>
    </row>
    <row r="1726" spans="1:13">
      <c r="A1726" t="s">
        <v>2297</v>
      </c>
      <c r="B1726" t="s">
        <v>187</v>
      </c>
      <c r="C1726" t="s">
        <v>188</v>
      </c>
      <c r="D1726" t="s">
        <v>359</v>
      </c>
      <c r="E1726" t="s">
        <v>360</v>
      </c>
      <c r="F1726" t="s">
        <v>240</v>
      </c>
      <c r="G1726" t="s">
        <v>241</v>
      </c>
      <c r="H1726" s="1">
        <v>45898</v>
      </c>
      <c r="I1726">
        <v>15</v>
      </c>
      <c r="J1726">
        <v>130.94</v>
      </c>
      <c r="K1726">
        <v>1964.1</v>
      </c>
      <c r="L1726">
        <v>0.05</v>
      </c>
      <c r="M1726">
        <v>0.02</v>
      </c>
    </row>
    <row r="1727" spans="1:13">
      <c r="A1727" t="s">
        <v>2298</v>
      </c>
      <c r="B1727" t="s">
        <v>28</v>
      </c>
      <c r="C1727" t="s">
        <v>29</v>
      </c>
      <c r="D1727" t="s">
        <v>1272</v>
      </c>
      <c r="E1727" t="s">
        <v>1273</v>
      </c>
      <c r="F1727" t="s">
        <v>174</v>
      </c>
      <c r="G1727" t="s">
        <v>175</v>
      </c>
      <c r="H1727" s="1">
        <v>45875</v>
      </c>
      <c r="I1727">
        <v>11</v>
      </c>
      <c r="J1727">
        <v>183.4</v>
      </c>
      <c r="K1727">
        <v>2017.4</v>
      </c>
      <c r="L1727">
        <v>0.1</v>
      </c>
      <c r="M1727">
        <v>0.02</v>
      </c>
    </row>
    <row r="1728" spans="1:13">
      <c r="A1728" t="s">
        <v>2299</v>
      </c>
      <c r="B1728" t="s">
        <v>62</v>
      </c>
      <c r="C1728" t="s">
        <v>63</v>
      </c>
      <c r="D1728" t="s">
        <v>532</v>
      </c>
      <c r="E1728" t="s">
        <v>533</v>
      </c>
      <c r="F1728" t="s">
        <v>139</v>
      </c>
      <c r="G1728" t="s">
        <v>140</v>
      </c>
      <c r="H1728" s="1">
        <v>45877</v>
      </c>
      <c r="I1728">
        <v>4</v>
      </c>
      <c r="J1728">
        <v>113.94</v>
      </c>
      <c r="K1728">
        <v>455.76</v>
      </c>
      <c r="L1728">
        <v>0.05</v>
      </c>
      <c r="M1728">
        <v>0.02</v>
      </c>
    </row>
    <row r="1729" spans="1:13">
      <c r="A1729" t="s">
        <v>2300</v>
      </c>
      <c r="B1729" t="s">
        <v>21</v>
      </c>
      <c r="C1729" t="s">
        <v>22</v>
      </c>
      <c r="D1729" t="s">
        <v>561</v>
      </c>
      <c r="E1729" t="s">
        <v>562</v>
      </c>
      <c r="F1729" t="s">
        <v>179</v>
      </c>
      <c r="G1729" t="s">
        <v>180</v>
      </c>
      <c r="H1729" s="1">
        <v>45877</v>
      </c>
      <c r="I1729">
        <v>23</v>
      </c>
      <c r="J1729">
        <v>125.42</v>
      </c>
      <c r="K1729">
        <v>2884.66</v>
      </c>
      <c r="L1729">
        <v>0.1</v>
      </c>
      <c r="M1729">
        <v>0.02</v>
      </c>
    </row>
    <row r="1730" spans="1:13">
      <c r="A1730" t="s">
        <v>2301</v>
      </c>
      <c r="B1730" t="s">
        <v>187</v>
      </c>
      <c r="C1730" t="s">
        <v>188</v>
      </c>
      <c r="D1730" t="s">
        <v>441</v>
      </c>
      <c r="E1730" t="s">
        <v>442</v>
      </c>
      <c r="F1730" t="s">
        <v>59</v>
      </c>
      <c r="G1730" t="s">
        <v>60</v>
      </c>
      <c r="H1730" s="1">
        <v>45883</v>
      </c>
      <c r="I1730">
        <v>3</v>
      </c>
      <c r="J1730">
        <v>71.86</v>
      </c>
      <c r="K1730">
        <v>215.58</v>
      </c>
      <c r="L1730">
        <v>0.05</v>
      </c>
      <c r="M1730">
        <v>0.02</v>
      </c>
    </row>
    <row r="1731" spans="1:13">
      <c r="A1731" t="s">
        <v>2302</v>
      </c>
      <c r="B1731" t="s">
        <v>62</v>
      </c>
      <c r="C1731" t="s">
        <v>63</v>
      </c>
      <c r="D1731" t="s">
        <v>98</v>
      </c>
      <c r="E1731" t="s">
        <v>99</v>
      </c>
      <c r="F1731" t="s">
        <v>174</v>
      </c>
      <c r="G1731" t="s">
        <v>175</v>
      </c>
      <c r="H1731" s="1">
        <v>45870</v>
      </c>
      <c r="I1731">
        <v>3</v>
      </c>
      <c r="J1731">
        <v>183.4</v>
      </c>
      <c r="K1731">
        <v>550.20000000000005</v>
      </c>
      <c r="L1731">
        <v>0.1</v>
      </c>
      <c r="M1731">
        <v>0.02</v>
      </c>
    </row>
    <row r="1732" spans="1:13">
      <c r="A1732" t="s">
        <v>2303</v>
      </c>
      <c r="B1732" t="s">
        <v>93</v>
      </c>
      <c r="C1732" t="s">
        <v>94</v>
      </c>
      <c r="D1732" t="s">
        <v>510</v>
      </c>
      <c r="E1732" t="s">
        <v>511</v>
      </c>
      <c r="F1732" t="s">
        <v>107</v>
      </c>
      <c r="G1732" t="s">
        <v>108</v>
      </c>
      <c r="H1732" s="1">
        <v>45876</v>
      </c>
      <c r="I1732">
        <v>2</v>
      </c>
      <c r="J1732">
        <v>179.53</v>
      </c>
      <c r="K1732">
        <v>359.06</v>
      </c>
      <c r="L1732">
        <v>0.1</v>
      </c>
      <c r="M1732">
        <v>0.02</v>
      </c>
    </row>
    <row r="1733" spans="1:13">
      <c r="A1733" t="s">
        <v>2304</v>
      </c>
      <c r="B1733" t="s">
        <v>386</v>
      </c>
      <c r="C1733" t="s">
        <v>387</v>
      </c>
      <c r="D1733" t="s">
        <v>502</v>
      </c>
      <c r="E1733" t="s">
        <v>503</v>
      </c>
      <c r="F1733" t="s">
        <v>174</v>
      </c>
      <c r="G1733" t="s">
        <v>175</v>
      </c>
      <c r="H1733" s="1">
        <v>45888</v>
      </c>
      <c r="I1733">
        <v>17</v>
      </c>
      <c r="J1733">
        <v>183.4</v>
      </c>
      <c r="K1733">
        <v>3117.8</v>
      </c>
      <c r="L1733">
        <v>0.1</v>
      </c>
      <c r="M1733">
        <v>0.02</v>
      </c>
    </row>
    <row r="1734" spans="1:13">
      <c r="A1734" t="s">
        <v>2305</v>
      </c>
      <c r="B1734" t="s">
        <v>14</v>
      </c>
      <c r="C1734" t="s">
        <v>15</v>
      </c>
      <c r="D1734" t="s">
        <v>927</v>
      </c>
      <c r="E1734" t="s">
        <v>928</v>
      </c>
      <c r="F1734" t="s">
        <v>71</v>
      </c>
      <c r="G1734" t="s">
        <v>72</v>
      </c>
      <c r="H1734" s="1">
        <v>45871</v>
      </c>
      <c r="I1734">
        <v>9</v>
      </c>
      <c r="J1734">
        <v>123.65</v>
      </c>
      <c r="K1734">
        <v>1112.8499999999999</v>
      </c>
      <c r="L1734">
        <v>0.05</v>
      </c>
      <c r="M1734">
        <v>0.02</v>
      </c>
    </row>
    <row r="1735" spans="1:13">
      <c r="A1735" t="s">
        <v>2306</v>
      </c>
      <c r="B1735" t="s">
        <v>423</v>
      </c>
      <c r="C1735" t="s">
        <v>424</v>
      </c>
      <c r="D1735" t="s">
        <v>532</v>
      </c>
      <c r="E1735" t="s">
        <v>533</v>
      </c>
      <c r="F1735" t="s">
        <v>191</v>
      </c>
      <c r="G1735" t="s">
        <v>192</v>
      </c>
      <c r="H1735" s="1">
        <v>45873</v>
      </c>
      <c r="I1735">
        <v>25</v>
      </c>
      <c r="J1735">
        <v>144.35</v>
      </c>
      <c r="K1735">
        <v>3608.75</v>
      </c>
      <c r="L1735">
        <v>0.1</v>
      </c>
      <c r="M1735">
        <v>0.02</v>
      </c>
    </row>
    <row r="1736" spans="1:13">
      <c r="A1736" t="s">
        <v>2307</v>
      </c>
      <c r="B1736" t="s">
        <v>246</v>
      </c>
      <c r="C1736" t="s">
        <v>247</v>
      </c>
      <c r="D1736" t="s">
        <v>765</v>
      </c>
      <c r="E1736" t="s">
        <v>766</v>
      </c>
      <c r="F1736" t="s">
        <v>356</v>
      </c>
      <c r="G1736" t="s">
        <v>357</v>
      </c>
      <c r="H1736" s="1">
        <v>45888</v>
      </c>
      <c r="I1736">
        <v>7</v>
      </c>
      <c r="J1736">
        <v>54.03</v>
      </c>
      <c r="K1736">
        <v>378.21</v>
      </c>
      <c r="L1736">
        <v>0</v>
      </c>
      <c r="M1736">
        <v>0.02</v>
      </c>
    </row>
    <row r="1737" spans="1:13">
      <c r="A1737" t="s">
        <v>2308</v>
      </c>
      <c r="B1737" t="s">
        <v>67</v>
      </c>
      <c r="C1737" t="s">
        <v>68</v>
      </c>
      <c r="D1737" t="s">
        <v>791</v>
      </c>
      <c r="E1737" t="s">
        <v>792</v>
      </c>
      <c r="F1737" t="s">
        <v>129</v>
      </c>
      <c r="G1737" t="s">
        <v>130</v>
      </c>
      <c r="H1737" s="1">
        <v>45870</v>
      </c>
      <c r="I1737">
        <v>12</v>
      </c>
      <c r="J1737">
        <v>92.19</v>
      </c>
      <c r="K1737">
        <v>1106.28</v>
      </c>
      <c r="L1737">
        <v>0.05</v>
      </c>
      <c r="M1737">
        <v>0.02</v>
      </c>
    </row>
    <row r="1738" spans="1:13">
      <c r="A1738" t="s">
        <v>2309</v>
      </c>
      <c r="B1738" t="s">
        <v>423</v>
      </c>
      <c r="C1738" t="s">
        <v>424</v>
      </c>
      <c r="D1738" t="s">
        <v>470</v>
      </c>
      <c r="E1738" t="s">
        <v>471</v>
      </c>
      <c r="F1738" t="s">
        <v>234</v>
      </c>
      <c r="G1738" t="s">
        <v>235</v>
      </c>
      <c r="H1738" s="1">
        <v>45900</v>
      </c>
      <c r="I1738">
        <v>9</v>
      </c>
      <c r="J1738">
        <v>37.18</v>
      </c>
      <c r="K1738">
        <v>334.62</v>
      </c>
      <c r="L1738">
        <v>0</v>
      </c>
      <c r="M1738">
        <v>0.02</v>
      </c>
    </row>
    <row r="1739" spans="1:13">
      <c r="A1739" t="s">
        <v>2310</v>
      </c>
      <c r="B1739" t="s">
        <v>135</v>
      </c>
      <c r="C1739" t="s">
        <v>136</v>
      </c>
      <c r="D1739" t="s">
        <v>156</v>
      </c>
      <c r="E1739" t="s">
        <v>157</v>
      </c>
      <c r="F1739" t="s">
        <v>85</v>
      </c>
      <c r="G1739" t="s">
        <v>86</v>
      </c>
      <c r="H1739" s="1">
        <v>45894</v>
      </c>
      <c r="I1739">
        <v>17</v>
      </c>
      <c r="J1739">
        <v>72.040000000000006</v>
      </c>
      <c r="K1739">
        <v>1224.68</v>
      </c>
      <c r="L1739">
        <v>0.05</v>
      </c>
      <c r="M1739">
        <v>0.02</v>
      </c>
    </row>
    <row r="1740" spans="1:13">
      <c r="A1740" t="s">
        <v>2311</v>
      </c>
      <c r="B1740" t="s">
        <v>110</v>
      </c>
      <c r="C1740" t="s">
        <v>111</v>
      </c>
      <c r="D1740" t="s">
        <v>910</v>
      </c>
      <c r="E1740" t="s">
        <v>911</v>
      </c>
      <c r="F1740" t="s">
        <v>18</v>
      </c>
      <c r="G1740" t="s">
        <v>19</v>
      </c>
      <c r="H1740" s="1">
        <v>45872</v>
      </c>
      <c r="I1740">
        <v>19</v>
      </c>
      <c r="J1740">
        <v>52.65</v>
      </c>
      <c r="K1740">
        <v>1000.35</v>
      </c>
      <c r="L1740">
        <v>0.05</v>
      </c>
      <c r="M1740">
        <v>0.02</v>
      </c>
    </row>
    <row r="1741" spans="1:13">
      <c r="A1741" t="s">
        <v>2312</v>
      </c>
      <c r="B1741" t="s">
        <v>386</v>
      </c>
      <c r="C1741" t="s">
        <v>387</v>
      </c>
      <c r="D1741" t="s">
        <v>742</v>
      </c>
      <c r="E1741" t="s">
        <v>743</v>
      </c>
      <c r="F1741" t="s">
        <v>100</v>
      </c>
      <c r="G1741" t="s">
        <v>101</v>
      </c>
      <c r="H1741" s="1">
        <v>45886</v>
      </c>
      <c r="I1741">
        <v>1</v>
      </c>
      <c r="J1741">
        <v>181.7</v>
      </c>
      <c r="K1741">
        <v>181.7</v>
      </c>
      <c r="L1741">
        <v>0.1</v>
      </c>
      <c r="M1741">
        <v>0.02</v>
      </c>
    </row>
    <row r="1742" spans="1:13">
      <c r="A1742" t="s">
        <v>2313</v>
      </c>
      <c r="B1742" t="s">
        <v>254</v>
      </c>
      <c r="C1742" t="s">
        <v>255</v>
      </c>
      <c r="D1742" t="s">
        <v>983</v>
      </c>
      <c r="E1742" t="s">
        <v>984</v>
      </c>
      <c r="F1742" t="s">
        <v>129</v>
      </c>
      <c r="G1742" t="s">
        <v>130</v>
      </c>
      <c r="H1742" s="1">
        <v>45875</v>
      </c>
      <c r="I1742">
        <v>10</v>
      </c>
      <c r="J1742">
        <v>92.19</v>
      </c>
      <c r="K1742">
        <v>921.9</v>
      </c>
      <c r="L1742">
        <v>0.05</v>
      </c>
      <c r="M1742">
        <v>0.02</v>
      </c>
    </row>
    <row r="1743" spans="1:13">
      <c r="A1743" t="s">
        <v>2314</v>
      </c>
      <c r="B1743" t="s">
        <v>67</v>
      </c>
      <c r="C1743" t="s">
        <v>68</v>
      </c>
      <c r="D1743" t="s">
        <v>626</v>
      </c>
      <c r="E1743" t="s">
        <v>627</v>
      </c>
      <c r="F1743" t="s">
        <v>114</v>
      </c>
      <c r="G1743" t="s">
        <v>115</v>
      </c>
      <c r="H1743" s="1">
        <v>45873</v>
      </c>
      <c r="I1743">
        <v>24</v>
      </c>
      <c r="J1743">
        <v>91.13</v>
      </c>
      <c r="K1743">
        <v>2187.12</v>
      </c>
      <c r="L1743">
        <v>0.1</v>
      </c>
      <c r="M1743">
        <v>0.02</v>
      </c>
    </row>
    <row r="1744" spans="1:13">
      <c r="A1744" t="s">
        <v>2315</v>
      </c>
      <c r="B1744" t="s">
        <v>42</v>
      </c>
      <c r="C1744" t="s">
        <v>43</v>
      </c>
      <c r="D1744" t="s">
        <v>147</v>
      </c>
      <c r="E1744" t="s">
        <v>148</v>
      </c>
      <c r="F1744" t="s">
        <v>356</v>
      </c>
      <c r="G1744" t="s">
        <v>357</v>
      </c>
      <c r="H1744" s="1">
        <v>45885</v>
      </c>
      <c r="I1744">
        <v>23</v>
      </c>
      <c r="J1744">
        <v>54.03</v>
      </c>
      <c r="K1744">
        <v>1242.69</v>
      </c>
      <c r="L1744">
        <v>0</v>
      </c>
      <c r="M1744">
        <v>0.02</v>
      </c>
    </row>
    <row r="1745" spans="1:13">
      <c r="A1745" t="s">
        <v>2316</v>
      </c>
      <c r="B1745" t="s">
        <v>103</v>
      </c>
      <c r="C1745" t="s">
        <v>104</v>
      </c>
      <c r="D1745" t="s">
        <v>401</v>
      </c>
      <c r="E1745" t="s">
        <v>402</v>
      </c>
      <c r="F1745" t="s">
        <v>100</v>
      </c>
      <c r="G1745" t="s">
        <v>101</v>
      </c>
      <c r="H1745" s="1">
        <v>45891</v>
      </c>
      <c r="I1745">
        <v>15</v>
      </c>
      <c r="J1745">
        <v>181.7</v>
      </c>
      <c r="K1745">
        <v>2725.5</v>
      </c>
      <c r="L1745">
        <v>0.1</v>
      </c>
      <c r="M1745">
        <v>0.02</v>
      </c>
    </row>
    <row r="1746" spans="1:13">
      <c r="A1746" t="s">
        <v>2317</v>
      </c>
      <c r="B1746" t="s">
        <v>386</v>
      </c>
      <c r="C1746" t="s">
        <v>387</v>
      </c>
      <c r="D1746" t="s">
        <v>719</v>
      </c>
      <c r="E1746" t="s">
        <v>720</v>
      </c>
      <c r="F1746" t="s">
        <v>90</v>
      </c>
      <c r="G1746" t="s">
        <v>91</v>
      </c>
      <c r="H1746" s="1">
        <v>45883</v>
      </c>
      <c r="I1746">
        <v>13</v>
      </c>
      <c r="J1746">
        <v>50.51</v>
      </c>
      <c r="K1746">
        <v>656.63</v>
      </c>
      <c r="L1746">
        <v>0</v>
      </c>
      <c r="M1746">
        <v>0.02</v>
      </c>
    </row>
    <row r="1747" spans="1:13">
      <c r="A1747" t="s">
        <v>2318</v>
      </c>
      <c r="B1747" t="s">
        <v>254</v>
      </c>
      <c r="C1747" t="s">
        <v>255</v>
      </c>
      <c r="D1747" t="s">
        <v>794</v>
      </c>
      <c r="E1747" t="s">
        <v>795</v>
      </c>
      <c r="F1747" t="s">
        <v>59</v>
      </c>
      <c r="G1747" t="s">
        <v>60</v>
      </c>
      <c r="H1747" s="1">
        <v>45894</v>
      </c>
      <c r="I1747">
        <v>4</v>
      </c>
      <c r="J1747">
        <v>71.86</v>
      </c>
      <c r="K1747">
        <v>287.44</v>
      </c>
      <c r="L1747">
        <v>0.05</v>
      </c>
      <c r="M1747">
        <v>0.02</v>
      </c>
    </row>
    <row r="1748" spans="1:13">
      <c r="A1748" t="s">
        <v>2319</v>
      </c>
      <c r="B1748" t="s">
        <v>145</v>
      </c>
      <c r="C1748" t="s">
        <v>146</v>
      </c>
      <c r="D1748" t="s">
        <v>765</v>
      </c>
      <c r="E1748" t="s">
        <v>766</v>
      </c>
      <c r="F1748" t="s">
        <v>25</v>
      </c>
      <c r="G1748" t="s">
        <v>26</v>
      </c>
      <c r="H1748" s="1">
        <v>45874</v>
      </c>
      <c r="I1748">
        <v>17</v>
      </c>
      <c r="J1748">
        <v>120.83</v>
      </c>
      <c r="K1748">
        <v>2054.11</v>
      </c>
      <c r="L1748">
        <v>0.1</v>
      </c>
      <c r="M1748">
        <v>0.02</v>
      </c>
    </row>
    <row r="1749" spans="1:13">
      <c r="A1749" t="s">
        <v>2320</v>
      </c>
      <c r="B1749" t="s">
        <v>55</v>
      </c>
      <c r="C1749" t="s">
        <v>56</v>
      </c>
      <c r="D1749" t="s">
        <v>98</v>
      </c>
      <c r="E1749" t="s">
        <v>99</v>
      </c>
      <c r="F1749" t="s">
        <v>240</v>
      </c>
      <c r="G1749" t="s">
        <v>241</v>
      </c>
      <c r="H1749" s="1">
        <v>45887</v>
      </c>
      <c r="I1749">
        <v>10</v>
      </c>
      <c r="J1749">
        <v>130.94</v>
      </c>
      <c r="K1749">
        <v>1309.4000000000001</v>
      </c>
      <c r="L1749">
        <v>0.05</v>
      </c>
      <c r="M1749">
        <v>0.02</v>
      </c>
    </row>
    <row r="1750" spans="1:13">
      <c r="A1750" t="s">
        <v>2321</v>
      </c>
      <c r="B1750" t="s">
        <v>110</v>
      </c>
      <c r="C1750" t="s">
        <v>111</v>
      </c>
      <c r="D1750" t="s">
        <v>161</v>
      </c>
      <c r="E1750" t="s">
        <v>162</v>
      </c>
      <c r="F1750" t="s">
        <v>71</v>
      </c>
      <c r="G1750" t="s">
        <v>72</v>
      </c>
      <c r="H1750" s="1">
        <v>45873</v>
      </c>
      <c r="I1750">
        <v>16</v>
      </c>
      <c r="J1750">
        <v>123.65</v>
      </c>
      <c r="K1750">
        <v>1978.4</v>
      </c>
      <c r="L1750">
        <v>0.05</v>
      </c>
      <c r="M1750">
        <v>0.02</v>
      </c>
    </row>
    <row r="1751" spans="1:13">
      <c r="A1751" t="s">
        <v>2322</v>
      </c>
      <c r="B1751" t="s">
        <v>74</v>
      </c>
      <c r="C1751" t="s">
        <v>75</v>
      </c>
      <c r="D1751" t="s">
        <v>629</v>
      </c>
      <c r="E1751" t="s">
        <v>630</v>
      </c>
      <c r="F1751" t="s">
        <v>25</v>
      </c>
      <c r="G1751" t="s">
        <v>26</v>
      </c>
      <c r="H1751" s="1">
        <v>45879</v>
      </c>
      <c r="I1751">
        <v>24</v>
      </c>
      <c r="J1751">
        <v>120.83</v>
      </c>
      <c r="K1751">
        <v>2899.92</v>
      </c>
      <c r="L1751">
        <v>0.1</v>
      </c>
      <c r="M1751">
        <v>0.02</v>
      </c>
    </row>
    <row r="1752" spans="1:13">
      <c r="A1752" t="s">
        <v>2323</v>
      </c>
      <c r="B1752" t="s">
        <v>208</v>
      </c>
      <c r="C1752" t="s">
        <v>209</v>
      </c>
      <c r="D1752" t="s">
        <v>890</v>
      </c>
      <c r="E1752" t="s">
        <v>891</v>
      </c>
      <c r="F1752" t="s">
        <v>25</v>
      </c>
      <c r="G1752" t="s">
        <v>26</v>
      </c>
      <c r="H1752" s="1">
        <v>45883</v>
      </c>
      <c r="I1752">
        <v>18</v>
      </c>
      <c r="J1752">
        <v>120.83</v>
      </c>
      <c r="K1752">
        <v>2174.94</v>
      </c>
      <c r="L1752">
        <v>0.1</v>
      </c>
      <c r="M1752">
        <v>0.02</v>
      </c>
    </row>
    <row r="1753" spans="1:13">
      <c r="A1753" t="s">
        <v>2324</v>
      </c>
      <c r="B1753" t="s">
        <v>187</v>
      </c>
      <c r="C1753" t="s">
        <v>188</v>
      </c>
      <c r="D1753" t="s">
        <v>686</v>
      </c>
      <c r="E1753" t="s">
        <v>687</v>
      </c>
      <c r="F1753" t="s">
        <v>215</v>
      </c>
      <c r="G1753" t="s">
        <v>216</v>
      </c>
      <c r="H1753" s="1">
        <v>45898</v>
      </c>
      <c r="I1753">
        <v>3</v>
      </c>
      <c r="J1753">
        <v>176.7</v>
      </c>
      <c r="K1753">
        <v>530.1</v>
      </c>
      <c r="L1753">
        <v>0.1</v>
      </c>
      <c r="M1753">
        <v>0.02</v>
      </c>
    </row>
    <row r="1754" spans="1:13">
      <c r="A1754" t="s">
        <v>2325</v>
      </c>
      <c r="B1754" t="s">
        <v>35</v>
      </c>
      <c r="C1754" t="s">
        <v>36</v>
      </c>
      <c r="D1754" t="s">
        <v>23</v>
      </c>
      <c r="E1754" t="s">
        <v>24</v>
      </c>
      <c r="F1754" t="s">
        <v>25</v>
      </c>
      <c r="G1754" t="s">
        <v>26</v>
      </c>
      <c r="H1754" s="1">
        <v>45881</v>
      </c>
      <c r="I1754">
        <v>22</v>
      </c>
      <c r="J1754">
        <v>120.83</v>
      </c>
      <c r="K1754">
        <v>2658.26</v>
      </c>
      <c r="L1754">
        <v>0.1</v>
      </c>
      <c r="M1754">
        <v>0.02</v>
      </c>
    </row>
    <row r="1755" spans="1:13">
      <c r="A1755" t="s">
        <v>2326</v>
      </c>
      <c r="B1755" t="s">
        <v>182</v>
      </c>
      <c r="C1755" t="s">
        <v>183</v>
      </c>
      <c r="D1755" t="s">
        <v>296</v>
      </c>
      <c r="E1755" t="s">
        <v>297</v>
      </c>
      <c r="F1755" t="s">
        <v>275</v>
      </c>
      <c r="G1755" t="s">
        <v>276</v>
      </c>
      <c r="H1755" s="1">
        <v>45891</v>
      </c>
      <c r="I1755">
        <v>16</v>
      </c>
      <c r="J1755">
        <v>44.71</v>
      </c>
      <c r="K1755">
        <v>715.36</v>
      </c>
      <c r="L1755">
        <v>0</v>
      </c>
      <c r="M1755">
        <v>0.02</v>
      </c>
    </row>
    <row r="1756" spans="1:13">
      <c r="A1756" t="s">
        <v>2327</v>
      </c>
      <c r="B1756" t="s">
        <v>386</v>
      </c>
      <c r="C1756" t="s">
        <v>387</v>
      </c>
      <c r="D1756" t="s">
        <v>548</v>
      </c>
      <c r="E1756" t="s">
        <v>549</v>
      </c>
      <c r="F1756" t="s">
        <v>215</v>
      </c>
      <c r="G1756" t="s">
        <v>216</v>
      </c>
      <c r="H1756" s="1">
        <v>45891</v>
      </c>
      <c r="I1756">
        <v>22</v>
      </c>
      <c r="J1756">
        <v>176.7</v>
      </c>
      <c r="K1756">
        <v>3887.4</v>
      </c>
      <c r="L1756">
        <v>0.1</v>
      </c>
      <c r="M1756">
        <v>0.02</v>
      </c>
    </row>
    <row r="1757" spans="1:13">
      <c r="A1757" t="s">
        <v>2328</v>
      </c>
      <c r="B1757" t="s">
        <v>423</v>
      </c>
      <c r="C1757" t="s">
        <v>424</v>
      </c>
      <c r="D1757" t="s">
        <v>281</v>
      </c>
      <c r="E1757" t="s">
        <v>282</v>
      </c>
      <c r="F1757" t="s">
        <v>78</v>
      </c>
      <c r="G1757" t="s">
        <v>79</v>
      </c>
      <c r="H1757" s="1">
        <v>45892</v>
      </c>
      <c r="I1757">
        <v>13</v>
      </c>
      <c r="J1757">
        <v>139.22</v>
      </c>
      <c r="K1757">
        <v>1809.86</v>
      </c>
      <c r="L1757">
        <v>0.05</v>
      </c>
      <c r="M1757">
        <v>0.02</v>
      </c>
    </row>
    <row r="1758" spans="1:13">
      <c r="A1758" t="s">
        <v>2329</v>
      </c>
      <c r="B1758" t="s">
        <v>135</v>
      </c>
      <c r="C1758" t="s">
        <v>136</v>
      </c>
      <c r="D1758" t="s">
        <v>1130</v>
      </c>
      <c r="E1758" t="s">
        <v>1131</v>
      </c>
      <c r="F1758" t="s">
        <v>107</v>
      </c>
      <c r="G1758" t="s">
        <v>108</v>
      </c>
      <c r="H1758" s="1">
        <v>45872</v>
      </c>
      <c r="I1758">
        <v>6</v>
      </c>
      <c r="J1758">
        <v>179.53</v>
      </c>
      <c r="K1758">
        <v>1077.18</v>
      </c>
      <c r="L1758">
        <v>0.1</v>
      </c>
      <c r="M1758">
        <v>0.02</v>
      </c>
    </row>
    <row r="1759" spans="1:13">
      <c r="A1759" t="s">
        <v>2330</v>
      </c>
      <c r="B1759" t="s">
        <v>103</v>
      </c>
      <c r="C1759" t="s">
        <v>104</v>
      </c>
      <c r="D1759" t="s">
        <v>194</v>
      </c>
      <c r="E1759" t="s">
        <v>195</v>
      </c>
      <c r="F1759" t="s">
        <v>85</v>
      </c>
      <c r="G1759" t="s">
        <v>86</v>
      </c>
      <c r="H1759" s="1">
        <v>45897</v>
      </c>
      <c r="I1759">
        <v>20</v>
      </c>
      <c r="J1759">
        <v>72.040000000000006</v>
      </c>
      <c r="K1759">
        <v>1440.8</v>
      </c>
      <c r="L1759">
        <v>0.05</v>
      </c>
      <c r="M1759">
        <v>0.02</v>
      </c>
    </row>
    <row r="1760" spans="1:13">
      <c r="A1760" t="s">
        <v>2331</v>
      </c>
      <c r="B1760" t="s">
        <v>74</v>
      </c>
      <c r="C1760" t="s">
        <v>75</v>
      </c>
      <c r="D1760" t="s">
        <v>765</v>
      </c>
      <c r="E1760" t="s">
        <v>766</v>
      </c>
      <c r="F1760" t="s">
        <v>59</v>
      </c>
      <c r="G1760" t="s">
        <v>60</v>
      </c>
      <c r="H1760" s="1">
        <v>45893</v>
      </c>
      <c r="I1760">
        <v>14</v>
      </c>
      <c r="J1760">
        <v>71.86</v>
      </c>
      <c r="K1760">
        <v>1006.04</v>
      </c>
      <c r="L1760">
        <v>0.05</v>
      </c>
      <c r="M1760">
        <v>0.02</v>
      </c>
    </row>
    <row r="1761" spans="1:13">
      <c r="A1761" t="s">
        <v>2332</v>
      </c>
      <c r="B1761" t="s">
        <v>55</v>
      </c>
      <c r="C1761" t="s">
        <v>56</v>
      </c>
      <c r="D1761" t="s">
        <v>1144</v>
      </c>
      <c r="E1761" t="s">
        <v>1145</v>
      </c>
      <c r="F1761" t="s">
        <v>174</v>
      </c>
      <c r="G1761" t="s">
        <v>175</v>
      </c>
      <c r="H1761" s="1">
        <v>45888</v>
      </c>
      <c r="I1761">
        <v>25</v>
      </c>
      <c r="J1761">
        <v>183.4</v>
      </c>
      <c r="K1761">
        <v>4585</v>
      </c>
      <c r="L1761">
        <v>0.1</v>
      </c>
      <c r="M1761">
        <v>0.02</v>
      </c>
    </row>
    <row r="1762" spans="1:13">
      <c r="A1762" t="s">
        <v>2333</v>
      </c>
      <c r="B1762" t="s">
        <v>135</v>
      </c>
      <c r="C1762" t="s">
        <v>136</v>
      </c>
      <c r="D1762" t="s">
        <v>224</v>
      </c>
      <c r="E1762" t="s">
        <v>225</v>
      </c>
      <c r="F1762" t="s">
        <v>107</v>
      </c>
      <c r="G1762" t="s">
        <v>108</v>
      </c>
      <c r="H1762" s="1">
        <v>45900</v>
      </c>
      <c r="I1762">
        <v>21</v>
      </c>
      <c r="J1762">
        <v>179.53</v>
      </c>
      <c r="K1762">
        <v>3770.13</v>
      </c>
      <c r="L1762">
        <v>0.1</v>
      </c>
      <c r="M1762">
        <v>0.02</v>
      </c>
    </row>
    <row r="1763" spans="1:13">
      <c r="A1763" t="s">
        <v>2334</v>
      </c>
      <c r="B1763" t="s">
        <v>74</v>
      </c>
      <c r="C1763" t="s">
        <v>75</v>
      </c>
      <c r="D1763" t="s">
        <v>1030</v>
      </c>
      <c r="E1763" t="s">
        <v>1031</v>
      </c>
      <c r="F1763" t="s">
        <v>25</v>
      </c>
      <c r="G1763" t="s">
        <v>26</v>
      </c>
      <c r="H1763" s="1">
        <v>45900</v>
      </c>
      <c r="I1763">
        <v>20</v>
      </c>
      <c r="J1763">
        <v>120.83</v>
      </c>
      <c r="K1763">
        <v>2416.6</v>
      </c>
      <c r="L1763">
        <v>0.1</v>
      </c>
      <c r="M1763">
        <v>0.02</v>
      </c>
    </row>
    <row r="1764" spans="1:13">
      <c r="A1764" t="s">
        <v>2335</v>
      </c>
      <c r="B1764" t="s">
        <v>74</v>
      </c>
      <c r="C1764" t="s">
        <v>75</v>
      </c>
      <c r="D1764" t="s">
        <v>119</v>
      </c>
      <c r="E1764" t="s">
        <v>120</v>
      </c>
      <c r="F1764" t="s">
        <v>396</v>
      </c>
      <c r="G1764" t="s">
        <v>397</v>
      </c>
      <c r="H1764" s="1">
        <v>45894</v>
      </c>
      <c r="I1764">
        <v>5</v>
      </c>
      <c r="J1764">
        <v>194.87</v>
      </c>
      <c r="K1764">
        <v>974.35</v>
      </c>
      <c r="L1764">
        <v>0.1</v>
      </c>
      <c r="M1764">
        <v>0.02</v>
      </c>
    </row>
    <row r="1765" spans="1:13">
      <c r="A1765" t="s">
        <v>2336</v>
      </c>
      <c r="B1765" t="s">
        <v>306</v>
      </c>
      <c r="C1765" t="s">
        <v>307</v>
      </c>
      <c r="D1765" t="s">
        <v>485</v>
      </c>
      <c r="E1765" t="s">
        <v>486</v>
      </c>
      <c r="F1765" t="s">
        <v>78</v>
      </c>
      <c r="G1765" t="s">
        <v>79</v>
      </c>
      <c r="H1765" s="1">
        <v>45885</v>
      </c>
      <c r="I1765">
        <v>16</v>
      </c>
      <c r="J1765">
        <v>139.22</v>
      </c>
      <c r="K1765">
        <v>2227.52</v>
      </c>
      <c r="L1765">
        <v>0.05</v>
      </c>
      <c r="M1765">
        <v>0.02</v>
      </c>
    </row>
    <row r="1766" spans="1:13">
      <c r="A1766" t="s">
        <v>2337</v>
      </c>
      <c r="B1766" t="s">
        <v>117</v>
      </c>
      <c r="C1766" t="s">
        <v>118</v>
      </c>
      <c r="D1766" t="s">
        <v>57</v>
      </c>
      <c r="E1766" t="s">
        <v>58</v>
      </c>
      <c r="F1766" t="s">
        <v>32</v>
      </c>
      <c r="G1766" t="s">
        <v>33</v>
      </c>
      <c r="H1766" s="1">
        <v>45873</v>
      </c>
      <c r="I1766">
        <v>1</v>
      </c>
      <c r="J1766">
        <v>88.32</v>
      </c>
      <c r="K1766">
        <v>88.32</v>
      </c>
      <c r="L1766">
        <v>0</v>
      </c>
      <c r="M1766">
        <v>0.02</v>
      </c>
    </row>
    <row r="1767" spans="1:13">
      <c r="A1767" t="s">
        <v>2338</v>
      </c>
      <c r="B1767" t="s">
        <v>110</v>
      </c>
      <c r="C1767" t="s">
        <v>111</v>
      </c>
      <c r="D1767" t="s">
        <v>299</v>
      </c>
      <c r="E1767" t="s">
        <v>300</v>
      </c>
      <c r="F1767" t="s">
        <v>90</v>
      </c>
      <c r="G1767" t="s">
        <v>91</v>
      </c>
      <c r="H1767" s="1">
        <v>45891</v>
      </c>
      <c r="I1767">
        <v>16</v>
      </c>
      <c r="J1767">
        <v>50.51</v>
      </c>
      <c r="K1767">
        <v>808.16</v>
      </c>
      <c r="L1767">
        <v>0</v>
      </c>
      <c r="M1767">
        <v>0.02</v>
      </c>
    </row>
    <row r="1768" spans="1:13">
      <c r="A1768" t="s">
        <v>2339</v>
      </c>
      <c r="B1768" t="s">
        <v>122</v>
      </c>
      <c r="C1768" t="s">
        <v>123</v>
      </c>
      <c r="D1768" t="s">
        <v>671</v>
      </c>
      <c r="E1768" t="s">
        <v>672</v>
      </c>
      <c r="F1768" t="s">
        <v>240</v>
      </c>
      <c r="G1768" t="s">
        <v>241</v>
      </c>
      <c r="H1768" s="1">
        <v>45880</v>
      </c>
      <c r="I1768">
        <v>22</v>
      </c>
      <c r="J1768">
        <v>130.94</v>
      </c>
      <c r="K1768">
        <v>2880.68</v>
      </c>
      <c r="L1768">
        <v>0.05</v>
      </c>
      <c r="M1768">
        <v>0.02</v>
      </c>
    </row>
    <row r="1769" spans="1:13">
      <c r="A1769" t="s">
        <v>2340</v>
      </c>
      <c r="B1769" t="s">
        <v>21</v>
      </c>
      <c r="C1769" t="s">
        <v>22</v>
      </c>
      <c r="D1769" t="s">
        <v>532</v>
      </c>
      <c r="E1769" t="s">
        <v>533</v>
      </c>
      <c r="F1769" t="s">
        <v>166</v>
      </c>
      <c r="G1769" t="s">
        <v>167</v>
      </c>
      <c r="H1769" s="1">
        <v>45894</v>
      </c>
      <c r="I1769">
        <v>4</v>
      </c>
      <c r="J1769">
        <v>176.86</v>
      </c>
      <c r="K1769">
        <v>707.44</v>
      </c>
      <c r="L1769">
        <v>0.1</v>
      </c>
      <c r="M1769">
        <v>0.02</v>
      </c>
    </row>
    <row r="1770" spans="1:13">
      <c r="A1770" t="s">
        <v>2341</v>
      </c>
      <c r="B1770" t="s">
        <v>423</v>
      </c>
      <c r="C1770" t="s">
        <v>424</v>
      </c>
      <c r="D1770" t="s">
        <v>137</v>
      </c>
      <c r="E1770" t="s">
        <v>138</v>
      </c>
      <c r="F1770" t="s">
        <v>107</v>
      </c>
      <c r="G1770" t="s">
        <v>108</v>
      </c>
      <c r="H1770" s="1">
        <v>45885</v>
      </c>
      <c r="I1770">
        <v>25</v>
      </c>
      <c r="J1770">
        <v>179.53</v>
      </c>
      <c r="K1770">
        <v>4488.25</v>
      </c>
      <c r="L1770">
        <v>0.1</v>
      </c>
      <c r="M1770">
        <v>0.02</v>
      </c>
    </row>
    <row r="1771" spans="1:13">
      <c r="A1771" t="s">
        <v>2342</v>
      </c>
      <c r="B1771" t="s">
        <v>246</v>
      </c>
      <c r="C1771" t="s">
        <v>247</v>
      </c>
      <c r="D1771" t="s">
        <v>227</v>
      </c>
      <c r="E1771" t="s">
        <v>228</v>
      </c>
      <c r="F1771" t="s">
        <v>59</v>
      </c>
      <c r="G1771" t="s">
        <v>60</v>
      </c>
      <c r="H1771" s="1">
        <v>45885</v>
      </c>
      <c r="I1771">
        <v>22</v>
      </c>
      <c r="J1771">
        <v>71.86</v>
      </c>
      <c r="K1771">
        <v>1580.92</v>
      </c>
      <c r="L1771">
        <v>0.05</v>
      </c>
      <c r="M1771">
        <v>0.02</v>
      </c>
    </row>
    <row r="1772" spans="1:13">
      <c r="A1772" t="s">
        <v>2343</v>
      </c>
      <c r="B1772" t="s">
        <v>55</v>
      </c>
      <c r="C1772" t="s">
        <v>56</v>
      </c>
      <c r="D1772" t="s">
        <v>585</v>
      </c>
      <c r="E1772" t="s">
        <v>586</v>
      </c>
      <c r="F1772" t="s">
        <v>18</v>
      </c>
      <c r="G1772" t="s">
        <v>19</v>
      </c>
      <c r="H1772" s="1">
        <v>45895</v>
      </c>
      <c r="I1772">
        <v>11</v>
      </c>
      <c r="J1772">
        <v>52.65</v>
      </c>
      <c r="K1772">
        <v>579.15</v>
      </c>
      <c r="L1772">
        <v>0.05</v>
      </c>
      <c r="M1772">
        <v>0.02</v>
      </c>
    </row>
    <row r="1773" spans="1:13">
      <c r="A1773" t="s">
        <v>2344</v>
      </c>
      <c r="B1773" t="s">
        <v>47</v>
      </c>
      <c r="C1773" t="s">
        <v>48</v>
      </c>
      <c r="D1773" t="s">
        <v>69</v>
      </c>
      <c r="E1773" t="s">
        <v>70</v>
      </c>
      <c r="F1773" t="s">
        <v>114</v>
      </c>
      <c r="G1773" t="s">
        <v>115</v>
      </c>
      <c r="H1773" s="1">
        <v>45871</v>
      </c>
      <c r="I1773">
        <v>25</v>
      </c>
      <c r="J1773">
        <v>91.13</v>
      </c>
      <c r="K1773">
        <v>2278.25</v>
      </c>
      <c r="L1773">
        <v>0.1</v>
      </c>
      <c r="M1773">
        <v>0.02</v>
      </c>
    </row>
    <row r="1774" spans="1:13">
      <c r="A1774" t="s">
        <v>2345</v>
      </c>
      <c r="B1774" t="s">
        <v>81</v>
      </c>
      <c r="C1774" t="s">
        <v>82</v>
      </c>
      <c r="D1774" t="s">
        <v>281</v>
      </c>
      <c r="E1774" t="s">
        <v>282</v>
      </c>
      <c r="F1774" t="s">
        <v>240</v>
      </c>
      <c r="G1774" t="s">
        <v>241</v>
      </c>
      <c r="H1774" s="1">
        <v>45897</v>
      </c>
      <c r="I1774">
        <v>11</v>
      </c>
      <c r="J1774">
        <v>130.94</v>
      </c>
      <c r="K1774">
        <v>1440.34</v>
      </c>
      <c r="L1774">
        <v>0.05</v>
      </c>
      <c r="M1774">
        <v>0.02</v>
      </c>
    </row>
    <row r="1775" spans="1:13">
      <c r="A1775" t="s">
        <v>2346</v>
      </c>
      <c r="B1775" t="s">
        <v>74</v>
      </c>
      <c r="C1775" t="s">
        <v>75</v>
      </c>
      <c r="D1775" t="s">
        <v>374</v>
      </c>
      <c r="E1775" t="s">
        <v>375</v>
      </c>
      <c r="F1775" t="s">
        <v>25</v>
      </c>
      <c r="G1775" t="s">
        <v>26</v>
      </c>
      <c r="H1775" s="1">
        <v>45875</v>
      </c>
      <c r="I1775">
        <v>2</v>
      </c>
      <c r="J1775">
        <v>120.83</v>
      </c>
      <c r="K1775">
        <v>241.66</v>
      </c>
      <c r="L1775">
        <v>0.1</v>
      </c>
      <c r="M1775">
        <v>0.02</v>
      </c>
    </row>
    <row r="1776" spans="1:13">
      <c r="A1776" t="s">
        <v>2347</v>
      </c>
      <c r="B1776" t="s">
        <v>259</v>
      </c>
      <c r="C1776" t="s">
        <v>260</v>
      </c>
      <c r="D1776" t="s">
        <v>391</v>
      </c>
      <c r="E1776" t="s">
        <v>392</v>
      </c>
      <c r="F1776" t="s">
        <v>302</v>
      </c>
      <c r="G1776" t="s">
        <v>303</v>
      </c>
      <c r="H1776" s="1">
        <v>45898</v>
      </c>
      <c r="I1776">
        <v>10</v>
      </c>
      <c r="J1776">
        <v>39.090000000000003</v>
      </c>
      <c r="K1776">
        <v>390.9</v>
      </c>
      <c r="L1776">
        <v>0</v>
      </c>
      <c r="M1776">
        <v>0.02</v>
      </c>
    </row>
    <row r="1777" spans="1:13">
      <c r="A1777" t="s">
        <v>2348</v>
      </c>
      <c r="B1777" t="s">
        <v>62</v>
      </c>
      <c r="C1777" t="s">
        <v>63</v>
      </c>
      <c r="D1777" t="s">
        <v>351</v>
      </c>
      <c r="E1777" t="s">
        <v>352</v>
      </c>
      <c r="F1777" t="s">
        <v>396</v>
      </c>
      <c r="G1777" t="s">
        <v>397</v>
      </c>
      <c r="H1777" s="1">
        <v>45879</v>
      </c>
      <c r="I1777">
        <v>5</v>
      </c>
      <c r="J1777">
        <v>194.87</v>
      </c>
      <c r="K1777">
        <v>974.35</v>
      </c>
      <c r="L1777">
        <v>0.1</v>
      </c>
      <c r="M1777">
        <v>0.02</v>
      </c>
    </row>
    <row r="1778" spans="1:13">
      <c r="A1778" t="s">
        <v>2349</v>
      </c>
      <c r="B1778" t="s">
        <v>62</v>
      </c>
      <c r="C1778" t="s">
        <v>63</v>
      </c>
      <c r="D1778" t="s">
        <v>124</v>
      </c>
      <c r="E1778" t="s">
        <v>125</v>
      </c>
      <c r="F1778" t="s">
        <v>396</v>
      </c>
      <c r="G1778" t="s">
        <v>397</v>
      </c>
      <c r="H1778" s="1">
        <v>45888</v>
      </c>
      <c r="I1778">
        <v>4</v>
      </c>
      <c r="J1778">
        <v>194.87</v>
      </c>
      <c r="K1778">
        <v>779.48</v>
      </c>
      <c r="L1778">
        <v>0.1</v>
      </c>
      <c r="M1778">
        <v>0.02</v>
      </c>
    </row>
    <row r="1779" spans="1:13">
      <c r="A1779" t="s">
        <v>2350</v>
      </c>
      <c r="B1779" t="s">
        <v>208</v>
      </c>
      <c r="C1779" t="s">
        <v>209</v>
      </c>
      <c r="D1779" t="s">
        <v>264</v>
      </c>
      <c r="E1779" t="s">
        <v>265</v>
      </c>
      <c r="F1779" t="s">
        <v>191</v>
      </c>
      <c r="G1779" t="s">
        <v>192</v>
      </c>
      <c r="H1779" s="1">
        <v>45887</v>
      </c>
      <c r="I1779">
        <v>22</v>
      </c>
      <c r="J1779">
        <v>144.35</v>
      </c>
      <c r="K1779">
        <v>3175.7</v>
      </c>
      <c r="L1779">
        <v>0.1</v>
      </c>
      <c r="M1779">
        <v>0.02</v>
      </c>
    </row>
    <row r="1780" spans="1:13">
      <c r="A1780" t="s">
        <v>2351</v>
      </c>
      <c r="B1780" t="s">
        <v>135</v>
      </c>
      <c r="C1780" t="s">
        <v>136</v>
      </c>
      <c r="D1780" t="s">
        <v>927</v>
      </c>
      <c r="E1780" t="s">
        <v>928</v>
      </c>
      <c r="F1780" t="s">
        <v>25</v>
      </c>
      <c r="G1780" t="s">
        <v>26</v>
      </c>
      <c r="H1780" s="1">
        <v>45886</v>
      </c>
      <c r="I1780">
        <v>6</v>
      </c>
      <c r="J1780">
        <v>120.83</v>
      </c>
      <c r="K1780">
        <v>724.98</v>
      </c>
      <c r="L1780">
        <v>0.1</v>
      </c>
      <c r="M1780">
        <v>0.02</v>
      </c>
    </row>
    <row r="1781" spans="1:13">
      <c r="A1781" t="s">
        <v>2352</v>
      </c>
      <c r="B1781" t="s">
        <v>14</v>
      </c>
      <c r="C1781" t="s">
        <v>15</v>
      </c>
      <c r="D1781" t="s">
        <v>710</v>
      </c>
      <c r="E1781" t="s">
        <v>711</v>
      </c>
      <c r="F1781" t="s">
        <v>18</v>
      </c>
      <c r="G1781" t="s">
        <v>19</v>
      </c>
      <c r="H1781" s="1">
        <v>45882</v>
      </c>
      <c r="I1781">
        <v>19</v>
      </c>
      <c r="J1781">
        <v>52.65</v>
      </c>
      <c r="K1781">
        <v>1000.35</v>
      </c>
      <c r="L1781">
        <v>0.05</v>
      </c>
      <c r="M1781">
        <v>0.02</v>
      </c>
    </row>
    <row r="1782" spans="1:13">
      <c r="A1782" t="s">
        <v>2353</v>
      </c>
      <c r="B1782" t="s">
        <v>28</v>
      </c>
      <c r="C1782" t="s">
        <v>29</v>
      </c>
      <c r="D1782" t="s">
        <v>933</v>
      </c>
      <c r="E1782" t="s">
        <v>934</v>
      </c>
      <c r="F1782" t="s">
        <v>85</v>
      </c>
      <c r="G1782" t="s">
        <v>86</v>
      </c>
      <c r="H1782" s="1">
        <v>45880</v>
      </c>
      <c r="I1782">
        <v>10</v>
      </c>
      <c r="J1782">
        <v>72.040000000000006</v>
      </c>
      <c r="K1782">
        <v>720.4</v>
      </c>
      <c r="L1782">
        <v>0.05</v>
      </c>
      <c r="M1782">
        <v>0.02</v>
      </c>
    </row>
    <row r="1783" spans="1:13">
      <c r="A1783" t="s">
        <v>2354</v>
      </c>
      <c r="B1783" t="s">
        <v>14</v>
      </c>
      <c r="C1783" t="s">
        <v>15</v>
      </c>
      <c r="D1783" t="s">
        <v>814</v>
      </c>
      <c r="E1783" t="s">
        <v>815</v>
      </c>
      <c r="F1783" t="s">
        <v>100</v>
      </c>
      <c r="G1783" t="s">
        <v>101</v>
      </c>
      <c r="H1783" s="1">
        <v>45896</v>
      </c>
      <c r="I1783">
        <v>5</v>
      </c>
      <c r="J1783">
        <v>181.7</v>
      </c>
      <c r="K1783">
        <v>908.5</v>
      </c>
      <c r="L1783">
        <v>0.1</v>
      </c>
      <c r="M1783">
        <v>0.02</v>
      </c>
    </row>
    <row r="1784" spans="1:13">
      <c r="A1784" t="s">
        <v>2355</v>
      </c>
      <c r="B1784" t="s">
        <v>103</v>
      </c>
      <c r="C1784" t="s">
        <v>104</v>
      </c>
      <c r="D1784" t="s">
        <v>156</v>
      </c>
      <c r="E1784" t="s">
        <v>157</v>
      </c>
      <c r="F1784" t="s">
        <v>319</v>
      </c>
      <c r="G1784" t="s">
        <v>320</v>
      </c>
      <c r="H1784" s="1">
        <v>45870</v>
      </c>
      <c r="I1784">
        <v>19</v>
      </c>
      <c r="J1784">
        <v>93.41</v>
      </c>
      <c r="K1784">
        <v>1774.79</v>
      </c>
      <c r="L1784">
        <v>0</v>
      </c>
      <c r="M1784">
        <v>0.02</v>
      </c>
    </row>
    <row r="1785" spans="1:13">
      <c r="A1785" t="s">
        <v>2356</v>
      </c>
      <c r="B1785" t="s">
        <v>93</v>
      </c>
      <c r="C1785" t="s">
        <v>94</v>
      </c>
      <c r="D1785" t="s">
        <v>57</v>
      </c>
      <c r="E1785" t="s">
        <v>58</v>
      </c>
      <c r="F1785" t="s">
        <v>85</v>
      </c>
      <c r="G1785" t="s">
        <v>86</v>
      </c>
      <c r="H1785" s="1">
        <v>45883</v>
      </c>
      <c r="I1785">
        <v>4</v>
      </c>
      <c r="J1785">
        <v>72.040000000000006</v>
      </c>
      <c r="K1785">
        <v>288.16000000000003</v>
      </c>
      <c r="L1785">
        <v>0.05</v>
      </c>
      <c r="M1785">
        <v>0.02</v>
      </c>
    </row>
    <row r="1786" spans="1:13">
      <c r="A1786" t="s">
        <v>2357</v>
      </c>
      <c r="B1786" t="s">
        <v>103</v>
      </c>
      <c r="C1786" t="s">
        <v>104</v>
      </c>
      <c r="D1786" t="s">
        <v>1030</v>
      </c>
      <c r="E1786" t="s">
        <v>1031</v>
      </c>
      <c r="F1786" t="s">
        <v>215</v>
      </c>
      <c r="G1786" t="s">
        <v>216</v>
      </c>
      <c r="H1786" s="1">
        <v>45891</v>
      </c>
      <c r="I1786">
        <v>2</v>
      </c>
      <c r="J1786">
        <v>176.7</v>
      </c>
      <c r="K1786">
        <v>353.4</v>
      </c>
      <c r="L1786">
        <v>0.1</v>
      </c>
      <c r="M1786">
        <v>0.02</v>
      </c>
    </row>
    <row r="1787" spans="1:13">
      <c r="A1787" t="s">
        <v>2358</v>
      </c>
      <c r="B1787" t="s">
        <v>117</v>
      </c>
      <c r="C1787" t="s">
        <v>118</v>
      </c>
      <c r="D1787" t="s">
        <v>828</v>
      </c>
      <c r="E1787" t="s">
        <v>829</v>
      </c>
      <c r="F1787" t="s">
        <v>59</v>
      </c>
      <c r="G1787" t="s">
        <v>60</v>
      </c>
      <c r="H1787" s="1">
        <v>45888</v>
      </c>
      <c r="I1787">
        <v>10</v>
      </c>
      <c r="J1787">
        <v>71.86</v>
      </c>
      <c r="K1787">
        <v>718.6</v>
      </c>
      <c r="L1787">
        <v>0.05</v>
      </c>
      <c r="M1787">
        <v>0.02</v>
      </c>
    </row>
    <row r="1788" spans="1:13">
      <c r="A1788" t="s">
        <v>2359</v>
      </c>
      <c r="B1788" t="s">
        <v>423</v>
      </c>
      <c r="C1788" t="s">
        <v>424</v>
      </c>
      <c r="D1788" t="s">
        <v>359</v>
      </c>
      <c r="E1788" t="s">
        <v>360</v>
      </c>
      <c r="F1788" t="s">
        <v>196</v>
      </c>
      <c r="G1788" t="s">
        <v>197</v>
      </c>
      <c r="H1788" s="1">
        <v>45873</v>
      </c>
      <c r="I1788">
        <v>10</v>
      </c>
      <c r="J1788">
        <v>77.5</v>
      </c>
      <c r="K1788">
        <v>775</v>
      </c>
      <c r="L1788">
        <v>0.05</v>
      </c>
      <c r="M1788">
        <v>0.02</v>
      </c>
    </row>
    <row r="1789" spans="1:13">
      <c r="A1789" t="s">
        <v>2360</v>
      </c>
      <c r="B1789" t="s">
        <v>145</v>
      </c>
      <c r="C1789" t="s">
        <v>146</v>
      </c>
      <c r="D1789" t="s">
        <v>660</v>
      </c>
      <c r="E1789" t="s">
        <v>661</v>
      </c>
      <c r="F1789" t="s">
        <v>139</v>
      </c>
      <c r="G1789" t="s">
        <v>140</v>
      </c>
      <c r="H1789" s="1">
        <v>45871</v>
      </c>
      <c r="I1789">
        <v>11</v>
      </c>
      <c r="J1789">
        <v>113.94</v>
      </c>
      <c r="K1789">
        <v>1253.3399999999999</v>
      </c>
      <c r="L1789">
        <v>0.05</v>
      </c>
      <c r="M1789">
        <v>0.02</v>
      </c>
    </row>
    <row r="1790" spans="1:13">
      <c r="A1790" t="s">
        <v>2361</v>
      </c>
      <c r="B1790" t="s">
        <v>306</v>
      </c>
      <c r="C1790" t="s">
        <v>307</v>
      </c>
      <c r="D1790" t="s">
        <v>391</v>
      </c>
      <c r="E1790" t="s">
        <v>392</v>
      </c>
      <c r="F1790" t="s">
        <v>302</v>
      </c>
      <c r="G1790" t="s">
        <v>303</v>
      </c>
      <c r="H1790" s="1">
        <v>45886</v>
      </c>
      <c r="I1790">
        <v>19</v>
      </c>
      <c r="J1790">
        <v>39.090000000000003</v>
      </c>
      <c r="K1790">
        <v>742.71</v>
      </c>
      <c r="L1790">
        <v>0</v>
      </c>
      <c r="M1790">
        <v>0.02</v>
      </c>
    </row>
    <row r="1791" spans="1:13">
      <c r="A1791" t="s">
        <v>2362</v>
      </c>
      <c r="B1791" t="s">
        <v>67</v>
      </c>
      <c r="C1791" t="s">
        <v>68</v>
      </c>
      <c r="D1791" t="s">
        <v>569</v>
      </c>
      <c r="E1791" t="s">
        <v>570</v>
      </c>
      <c r="F1791" t="s">
        <v>18</v>
      </c>
      <c r="G1791" t="s">
        <v>19</v>
      </c>
      <c r="H1791" s="1">
        <v>45885</v>
      </c>
      <c r="I1791">
        <v>23</v>
      </c>
      <c r="J1791">
        <v>52.65</v>
      </c>
      <c r="K1791">
        <v>1210.95</v>
      </c>
      <c r="L1791">
        <v>0.05</v>
      </c>
      <c r="M1791">
        <v>0.02</v>
      </c>
    </row>
    <row r="1792" spans="1:13">
      <c r="A1792" t="s">
        <v>2363</v>
      </c>
      <c r="B1792" t="s">
        <v>135</v>
      </c>
      <c r="C1792" t="s">
        <v>136</v>
      </c>
      <c r="D1792" t="s">
        <v>164</v>
      </c>
      <c r="E1792" t="s">
        <v>165</v>
      </c>
      <c r="F1792" t="s">
        <v>275</v>
      </c>
      <c r="G1792" t="s">
        <v>276</v>
      </c>
      <c r="H1792" s="1">
        <v>45888</v>
      </c>
      <c r="I1792">
        <v>13</v>
      </c>
      <c r="J1792">
        <v>44.71</v>
      </c>
      <c r="K1792">
        <v>581.23</v>
      </c>
      <c r="L1792">
        <v>0</v>
      </c>
      <c r="M1792">
        <v>0.02</v>
      </c>
    </row>
    <row r="1793" spans="1:13">
      <c r="A1793" t="s">
        <v>2364</v>
      </c>
      <c r="B1793" t="s">
        <v>74</v>
      </c>
      <c r="C1793" t="s">
        <v>75</v>
      </c>
      <c r="D1793" t="s">
        <v>232</v>
      </c>
      <c r="E1793" t="s">
        <v>233</v>
      </c>
      <c r="F1793" t="s">
        <v>100</v>
      </c>
      <c r="G1793" t="s">
        <v>101</v>
      </c>
      <c r="H1793" s="1">
        <v>45873</v>
      </c>
      <c r="I1793">
        <v>16</v>
      </c>
      <c r="J1793">
        <v>181.7</v>
      </c>
      <c r="K1793">
        <v>2907.2</v>
      </c>
      <c r="L1793">
        <v>0.1</v>
      </c>
      <c r="M1793">
        <v>0.02</v>
      </c>
    </row>
    <row r="1794" spans="1:13">
      <c r="A1794" t="s">
        <v>2365</v>
      </c>
      <c r="B1794" t="s">
        <v>62</v>
      </c>
      <c r="C1794" t="s">
        <v>63</v>
      </c>
      <c r="D1794" t="s">
        <v>522</v>
      </c>
      <c r="E1794" t="s">
        <v>523</v>
      </c>
      <c r="F1794" t="s">
        <v>59</v>
      </c>
      <c r="G1794" t="s">
        <v>60</v>
      </c>
      <c r="H1794" s="1">
        <v>45886</v>
      </c>
      <c r="I1794">
        <v>16</v>
      </c>
      <c r="J1794">
        <v>71.86</v>
      </c>
      <c r="K1794">
        <v>1149.76</v>
      </c>
      <c r="L1794">
        <v>0.05</v>
      </c>
      <c r="M1794">
        <v>0.02</v>
      </c>
    </row>
    <row r="1795" spans="1:13">
      <c r="A1795" t="s">
        <v>2366</v>
      </c>
      <c r="B1795" t="s">
        <v>246</v>
      </c>
      <c r="C1795" t="s">
        <v>247</v>
      </c>
      <c r="D1795" t="s">
        <v>98</v>
      </c>
      <c r="E1795" t="s">
        <v>99</v>
      </c>
      <c r="F1795" t="s">
        <v>191</v>
      </c>
      <c r="G1795" t="s">
        <v>192</v>
      </c>
      <c r="H1795" s="1">
        <v>45889</v>
      </c>
      <c r="I1795">
        <v>6</v>
      </c>
      <c r="J1795">
        <v>144.35</v>
      </c>
      <c r="K1795">
        <v>866.1</v>
      </c>
      <c r="L1795">
        <v>0.1</v>
      </c>
      <c r="M1795">
        <v>0.02</v>
      </c>
    </row>
    <row r="1796" spans="1:13">
      <c r="A1796" t="s">
        <v>2367</v>
      </c>
      <c r="B1796" t="s">
        <v>187</v>
      </c>
      <c r="C1796" t="s">
        <v>188</v>
      </c>
      <c r="D1796" t="s">
        <v>1520</v>
      </c>
      <c r="E1796" t="s">
        <v>1521</v>
      </c>
      <c r="F1796" t="s">
        <v>450</v>
      </c>
      <c r="G1796" t="s">
        <v>451</v>
      </c>
      <c r="H1796" s="1">
        <v>45885</v>
      </c>
      <c r="I1796">
        <v>7</v>
      </c>
      <c r="J1796">
        <v>45.4</v>
      </c>
      <c r="K1796">
        <v>317.8</v>
      </c>
      <c r="L1796">
        <v>0</v>
      </c>
      <c r="M1796">
        <v>0.02</v>
      </c>
    </row>
    <row r="1797" spans="1:13">
      <c r="A1797" t="s">
        <v>2368</v>
      </c>
      <c r="B1797" t="s">
        <v>159</v>
      </c>
      <c r="C1797" t="s">
        <v>160</v>
      </c>
      <c r="D1797" t="s">
        <v>482</v>
      </c>
      <c r="E1797" t="s">
        <v>483</v>
      </c>
      <c r="F1797" t="s">
        <v>450</v>
      </c>
      <c r="G1797" t="s">
        <v>451</v>
      </c>
      <c r="H1797" s="1">
        <v>45896</v>
      </c>
      <c r="I1797">
        <v>3</v>
      </c>
      <c r="J1797">
        <v>45.4</v>
      </c>
      <c r="K1797">
        <v>136.19999999999999</v>
      </c>
      <c r="L1797">
        <v>0</v>
      </c>
      <c r="M1797">
        <v>0.02</v>
      </c>
    </row>
    <row r="1798" spans="1:13">
      <c r="A1798" t="s">
        <v>2369</v>
      </c>
      <c r="B1798" t="s">
        <v>47</v>
      </c>
      <c r="C1798" t="s">
        <v>48</v>
      </c>
      <c r="D1798" t="s">
        <v>284</v>
      </c>
      <c r="E1798" t="s">
        <v>285</v>
      </c>
      <c r="F1798" t="s">
        <v>59</v>
      </c>
      <c r="G1798" t="s">
        <v>60</v>
      </c>
      <c r="H1798" s="1">
        <v>45871</v>
      </c>
      <c r="I1798">
        <v>9</v>
      </c>
      <c r="J1798">
        <v>71.86</v>
      </c>
      <c r="K1798">
        <v>646.74</v>
      </c>
      <c r="L1798">
        <v>0.05</v>
      </c>
      <c r="M1798">
        <v>0.02</v>
      </c>
    </row>
    <row r="1799" spans="1:13">
      <c r="A1799" t="s">
        <v>2370</v>
      </c>
      <c r="B1799" t="s">
        <v>187</v>
      </c>
      <c r="C1799" t="s">
        <v>188</v>
      </c>
      <c r="D1799" t="s">
        <v>736</v>
      </c>
      <c r="E1799" t="s">
        <v>737</v>
      </c>
      <c r="F1799" t="s">
        <v>215</v>
      </c>
      <c r="G1799" t="s">
        <v>216</v>
      </c>
      <c r="H1799" s="1">
        <v>45889</v>
      </c>
      <c r="I1799">
        <v>8</v>
      </c>
      <c r="J1799">
        <v>176.7</v>
      </c>
      <c r="K1799">
        <v>1413.6</v>
      </c>
      <c r="L1799">
        <v>0.1</v>
      </c>
      <c r="M1799">
        <v>0.02</v>
      </c>
    </row>
    <row r="1800" spans="1:13">
      <c r="A1800" t="s">
        <v>2371</v>
      </c>
      <c r="B1800" t="s">
        <v>110</v>
      </c>
      <c r="C1800" t="s">
        <v>111</v>
      </c>
      <c r="D1800" t="s">
        <v>618</v>
      </c>
      <c r="E1800" t="s">
        <v>619</v>
      </c>
      <c r="F1800" t="s">
        <v>179</v>
      </c>
      <c r="G1800" t="s">
        <v>180</v>
      </c>
      <c r="H1800" s="1">
        <v>45873</v>
      </c>
      <c r="I1800">
        <v>19</v>
      </c>
      <c r="J1800">
        <v>125.42</v>
      </c>
      <c r="K1800">
        <v>2382.98</v>
      </c>
      <c r="L1800">
        <v>0.1</v>
      </c>
      <c r="M1800">
        <v>0.02</v>
      </c>
    </row>
    <row r="1801" spans="1:13">
      <c r="A1801" t="s">
        <v>2372</v>
      </c>
      <c r="B1801" t="s">
        <v>135</v>
      </c>
      <c r="C1801" t="s">
        <v>136</v>
      </c>
      <c r="D1801" t="s">
        <v>513</v>
      </c>
      <c r="E1801" t="s">
        <v>514</v>
      </c>
      <c r="F1801" t="s">
        <v>18</v>
      </c>
      <c r="G1801" t="s">
        <v>19</v>
      </c>
      <c r="H1801" s="1">
        <v>45895</v>
      </c>
      <c r="I1801">
        <v>19</v>
      </c>
      <c r="J1801">
        <v>52.65</v>
      </c>
      <c r="K1801">
        <v>1000.35</v>
      </c>
      <c r="L1801">
        <v>0.05</v>
      </c>
      <c r="M1801">
        <v>0.02</v>
      </c>
    </row>
    <row r="1802" spans="1:13">
      <c r="A1802" t="s">
        <v>2373</v>
      </c>
      <c r="B1802" t="s">
        <v>414</v>
      </c>
      <c r="C1802" t="s">
        <v>415</v>
      </c>
      <c r="D1802" t="s">
        <v>49</v>
      </c>
      <c r="E1802" t="s">
        <v>50</v>
      </c>
      <c r="F1802" t="s">
        <v>215</v>
      </c>
      <c r="G1802" t="s">
        <v>216</v>
      </c>
      <c r="H1802" s="1">
        <v>45895</v>
      </c>
      <c r="I1802">
        <v>12</v>
      </c>
      <c r="J1802">
        <v>176.7</v>
      </c>
      <c r="K1802">
        <v>2120.4</v>
      </c>
      <c r="L1802">
        <v>0.1</v>
      </c>
      <c r="M1802">
        <v>0.02</v>
      </c>
    </row>
    <row r="1803" spans="1:13">
      <c r="A1803" t="s">
        <v>2374</v>
      </c>
      <c r="B1803" t="s">
        <v>423</v>
      </c>
      <c r="C1803" t="s">
        <v>424</v>
      </c>
      <c r="D1803" t="s">
        <v>438</v>
      </c>
      <c r="E1803" t="s">
        <v>439</v>
      </c>
      <c r="F1803" t="s">
        <v>90</v>
      </c>
      <c r="G1803" t="s">
        <v>91</v>
      </c>
      <c r="H1803" s="1">
        <v>45895</v>
      </c>
      <c r="I1803">
        <v>17</v>
      </c>
      <c r="J1803">
        <v>50.51</v>
      </c>
      <c r="K1803">
        <v>858.67</v>
      </c>
      <c r="L1803">
        <v>0</v>
      </c>
      <c r="M1803">
        <v>0.02</v>
      </c>
    </row>
    <row r="1804" spans="1:13">
      <c r="A1804" t="s">
        <v>2375</v>
      </c>
      <c r="B1804" t="s">
        <v>187</v>
      </c>
      <c r="C1804" t="s">
        <v>188</v>
      </c>
      <c r="D1804" t="s">
        <v>1083</v>
      </c>
      <c r="E1804" t="s">
        <v>1084</v>
      </c>
      <c r="F1804" t="s">
        <v>191</v>
      </c>
      <c r="G1804" t="s">
        <v>192</v>
      </c>
      <c r="H1804" s="1">
        <v>45876</v>
      </c>
      <c r="I1804">
        <v>11</v>
      </c>
      <c r="J1804">
        <v>144.35</v>
      </c>
      <c r="K1804">
        <v>1587.85</v>
      </c>
      <c r="L1804">
        <v>0.1</v>
      </c>
      <c r="M1804">
        <v>0.02</v>
      </c>
    </row>
    <row r="1805" spans="1:13">
      <c r="A1805" t="s">
        <v>2376</v>
      </c>
      <c r="B1805" t="s">
        <v>81</v>
      </c>
      <c r="C1805" t="s">
        <v>82</v>
      </c>
      <c r="D1805" t="s">
        <v>615</v>
      </c>
      <c r="E1805" t="s">
        <v>616</v>
      </c>
      <c r="F1805" t="s">
        <v>18</v>
      </c>
      <c r="G1805" t="s">
        <v>19</v>
      </c>
      <c r="H1805" s="1">
        <v>45884</v>
      </c>
      <c r="I1805">
        <v>17</v>
      </c>
      <c r="J1805">
        <v>52.65</v>
      </c>
      <c r="K1805">
        <v>895.05</v>
      </c>
      <c r="L1805">
        <v>0.05</v>
      </c>
      <c r="M1805">
        <v>0.02</v>
      </c>
    </row>
    <row r="1806" spans="1:13">
      <c r="A1806" t="s">
        <v>2377</v>
      </c>
      <c r="B1806" t="s">
        <v>208</v>
      </c>
      <c r="C1806" t="s">
        <v>209</v>
      </c>
      <c r="D1806" t="s">
        <v>98</v>
      </c>
      <c r="E1806" t="s">
        <v>99</v>
      </c>
      <c r="F1806" t="s">
        <v>114</v>
      </c>
      <c r="G1806" t="s">
        <v>115</v>
      </c>
      <c r="H1806" s="1">
        <v>45890</v>
      </c>
      <c r="I1806">
        <v>1</v>
      </c>
      <c r="J1806">
        <v>91.13</v>
      </c>
      <c r="K1806">
        <v>91.13</v>
      </c>
      <c r="L1806">
        <v>0.1</v>
      </c>
      <c r="M1806">
        <v>0.02</v>
      </c>
    </row>
    <row r="1807" spans="1:13">
      <c r="A1807" t="s">
        <v>2378</v>
      </c>
      <c r="B1807" t="s">
        <v>62</v>
      </c>
      <c r="C1807" t="s">
        <v>63</v>
      </c>
      <c r="D1807" t="s">
        <v>802</v>
      </c>
      <c r="E1807" t="s">
        <v>803</v>
      </c>
      <c r="F1807" t="s">
        <v>302</v>
      </c>
      <c r="G1807" t="s">
        <v>303</v>
      </c>
      <c r="H1807" s="1">
        <v>45885</v>
      </c>
      <c r="I1807">
        <v>19</v>
      </c>
      <c r="J1807">
        <v>39.090000000000003</v>
      </c>
      <c r="K1807">
        <v>742.71</v>
      </c>
      <c r="L1807">
        <v>0</v>
      </c>
      <c r="M1807">
        <v>0.02</v>
      </c>
    </row>
    <row r="1808" spans="1:13">
      <c r="A1808" t="s">
        <v>2379</v>
      </c>
      <c r="B1808" t="s">
        <v>254</v>
      </c>
      <c r="C1808" t="s">
        <v>255</v>
      </c>
      <c r="D1808" t="s">
        <v>137</v>
      </c>
      <c r="E1808" t="s">
        <v>138</v>
      </c>
      <c r="F1808" t="s">
        <v>450</v>
      </c>
      <c r="G1808" t="s">
        <v>451</v>
      </c>
      <c r="H1808" s="1">
        <v>45900</v>
      </c>
      <c r="I1808">
        <v>24</v>
      </c>
      <c r="J1808">
        <v>45.4</v>
      </c>
      <c r="K1808">
        <v>1089.5999999999999</v>
      </c>
      <c r="L1808">
        <v>0</v>
      </c>
      <c r="M1808">
        <v>0.02</v>
      </c>
    </row>
    <row r="1809" spans="1:13">
      <c r="A1809" t="s">
        <v>2380</v>
      </c>
      <c r="B1809" t="s">
        <v>306</v>
      </c>
      <c r="C1809" t="s">
        <v>307</v>
      </c>
      <c r="D1809" t="s">
        <v>1489</v>
      </c>
      <c r="E1809" t="s">
        <v>1490</v>
      </c>
      <c r="F1809" t="s">
        <v>356</v>
      </c>
      <c r="G1809" t="s">
        <v>357</v>
      </c>
      <c r="H1809" s="1">
        <v>45895</v>
      </c>
      <c r="I1809">
        <v>18</v>
      </c>
      <c r="J1809">
        <v>54.03</v>
      </c>
      <c r="K1809">
        <v>972.54</v>
      </c>
      <c r="L1809">
        <v>0</v>
      </c>
      <c r="M1809">
        <v>0.02</v>
      </c>
    </row>
    <row r="1810" spans="1:13">
      <c r="A1810" t="s">
        <v>2381</v>
      </c>
      <c r="B1810" t="s">
        <v>28</v>
      </c>
      <c r="C1810" t="s">
        <v>29</v>
      </c>
      <c r="D1810" t="s">
        <v>686</v>
      </c>
      <c r="E1810" t="s">
        <v>687</v>
      </c>
      <c r="F1810" t="s">
        <v>174</v>
      </c>
      <c r="G1810" t="s">
        <v>175</v>
      </c>
      <c r="H1810" s="1">
        <v>45899</v>
      </c>
      <c r="I1810">
        <v>14</v>
      </c>
      <c r="J1810">
        <v>183.4</v>
      </c>
      <c r="K1810">
        <v>2567.6</v>
      </c>
      <c r="L1810">
        <v>0.1</v>
      </c>
      <c r="M1810">
        <v>0.02</v>
      </c>
    </row>
    <row r="1811" spans="1:13">
      <c r="A1811" t="s">
        <v>2382</v>
      </c>
      <c r="B1811" t="s">
        <v>135</v>
      </c>
      <c r="C1811" t="s">
        <v>136</v>
      </c>
      <c r="D1811" t="s">
        <v>591</v>
      </c>
      <c r="E1811" t="s">
        <v>592</v>
      </c>
      <c r="F1811" t="s">
        <v>166</v>
      </c>
      <c r="G1811" t="s">
        <v>167</v>
      </c>
      <c r="H1811" s="1">
        <v>45876</v>
      </c>
      <c r="I1811">
        <v>17</v>
      </c>
      <c r="J1811">
        <v>176.86</v>
      </c>
      <c r="K1811">
        <v>3006.62</v>
      </c>
      <c r="L1811">
        <v>0.1</v>
      </c>
      <c r="M1811">
        <v>0.02</v>
      </c>
    </row>
    <row r="1812" spans="1:13">
      <c r="A1812" t="s">
        <v>2383</v>
      </c>
      <c r="B1812" t="s">
        <v>103</v>
      </c>
      <c r="C1812" t="s">
        <v>104</v>
      </c>
      <c r="D1812" t="s">
        <v>142</v>
      </c>
      <c r="E1812" t="s">
        <v>143</v>
      </c>
      <c r="F1812" t="s">
        <v>78</v>
      </c>
      <c r="G1812" t="s">
        <v>79</v>
      </c>
      <c r="H1812" s="1">
        <v>45893</v>
      </c>
      <c r="I1812">
        <v>5</v>
      </c>
      <c r="J1812">
        <v>139.22</v>
      </c>
      <c r="K1812">
        <v>696.1</v>
      </c>
      <c r="L1812">
        <v>0.05</v>
      </c>
      <c r="M1812">
        <v>0.02</v>
      </c>
    </row>
    <row r="1813" spans="1:13">
      <c r="A1813" t="s">
        <v>2384</v>
      </c>
      <c r="B1813" t="s">
        <v>208</v>
      </c>
      <c r="C1813" t="s">
        <v>209</v>
      </c>
      <c r="D1813" t="s">
        <v>98</v>
      </c>
      <c r="E1813" t="s">
        <v>99</v>
      </c>
      <c r="F1813" t="s">
        <v>293</v>
      </c>
      <c r="G1813" t="s">
        <v>294</v>
      </c>
      <c r="H1813" s="1">
        <v>45883</v>
      </c>
      <c r="I1813">
        <v>14</v>
      </c>
      <c r="J1813">
        <v>114.99</v>
      </c>
      <c r="K1813">
        <v>1609.86</v>
      </c>
      <c r="L1813">
        <v>0.05</v>
      </c>
      <c r="M1813">
        <v>0.02</v>
      </c>
    </row>
    <row r="1814" spans="1:13">
      <c r="A1814" t="s">
        <v>2385</v>
      </c>
      <c r="B1814" t="s">
        <v>145</v>
      </c>
      <c r="C1814" t="s">
        <v>146</v>
      </c>
      <c r="D1814" t="s">
        <v>853</v>
      </c>
      <c r="E1814" t="s">
        <v>854</v>
      </c>
      <c r="F1814" t="s">
        <v>326</v>
      </c>
      <c r="G1814" t="s">
        <v>327</v>
      </c>
      <c r="H1814" s="1">
        <v>45876</v>
      </c>
      <c r="I1814">
        <v>21</v>
      </c>
      <c r="J1814">
        <v>63.32</v>
      </c>
      <c r="K1814">
        <v>1329.72</v>
      </c>
      <c r="L1814">
        <v>0</v>
      </c>
      <c r="M1814">
        <v>0.02</v>
      </c>
    </row>
    <row r="1815" spans="1:13">
      <c r="A1815" t="s">
        <v>2386</v>
      </c>
      <c r="B1815" t="s">
        <v>47</v>
      </c>
      <c r="C1815" t="s">
        <v>48</v>
      </c>
      <c r="D1815" t="s">
        <v>1035</v>
      </c>
      <c r="E1815" t="s">
        <v>1036</v>
      </c>
      <c r="F1815" t="s">
        <v>18</v>
      </c>
      <c r="G1815" t="s">
        <v>19</v>
      </c>
      <c r="H1815" s="1">
        <v>45890</v>
      </c>
      <c r="I1815">
        <v>10</v>
      </c>
      <c r="J1815">
        <v>52.65</v>
      </c>
      <c r="K1815">
        <v>526.5</v>
      </c>
      <c r="L1815">
        <v>0.05</v>
      </c>
      <c r="M1815">
        <v>0.02</v>
      </c>
    </row>
    <row r="1816" spans="1:13">
      <c r="A1816" t="s">
        <v>2387</v>
      </c>
      <c r="B1816" t="s">
        <v>182</v>
      </c>
      <c r="C1816" t="s">
        <v>183</v>
      </c>
      <c r="D1816" t="s">
        <v>172</v>
      </c>
      <c r="E1816" t="s">
        <v>173</v>
      </c>
      <c r="F1816" t="s">
        <v>179</v>
      </c>
      <c r="G1816" t="s">
        <v>180</v>
      </c>
      <c r="H1816" s="1">
        <v>45882</v>
      </c>
      <c r="I1816">
        <v>8</v>
      </c>
      <c r="J1816">
        <v>125.42</v>
      </c>
      <c r="K1816">
        <v>1003.36</v>
      </c>
      <c r="L1816">
        <v>0.1</v>
      </c>
      <c r="M1816">
        <v>0.02</v>
      </c>
    </row>
    <row r="1817" spans="1:13">
      <c r="A1817" t="s">
        <v>2388</v>
      </c>
      <c r="B1817" t="s">
        <v>117</v>
      </c>
      <c r="C1817" t="s">
        <v>118</v>
      </c>
      <c r="D1817" t="s">
        <v>408</v>
      </c>
      <c r="E1817" t="s">
        <v>409</v>
      </c>
      <c r="F1817" t="s">
        <v>78</v>
      </c>
      <c r="G1817" t="s">
        <v>79</v>
      </c>
      <c r="H1817" s="1">
        <v>45877</v>
      </c>
      <c r="I1817">
        <v>1</v>
      </c>
      <c r="J1817">
        <v>139.22</v>
      </c>
      <c r="K1817">
        <v>139.22</v>
      </c>
      <c r="L1817">
        <v>0.05</v>
      </c>
      <c r="M1817">
        <v>0.02</v>
      </c>
    </row>
    <row r="1818" spans="1:13">
      <c r="A1818" t="s">
        <v>2389</v>
      </c>
      <c r="B1818" t="s">
        <v>246</v>
      </c>
      <c r="C1818" t="s">
        <v>247</v>
      </c>
      <c r="D1818" t="s">
        <v>1397</v>
      </c>
      <c r="E1818" t="s">
        <v>1398</v>
      </c>
      <c r="F1818" t="s">
        <v>293</v>
      </c>
      <c r="G1818" t="s">
        <v>294</v>
      </c>
      <c r="H1818" s="1">
        <v>45887</v>
      </c>
      <c r="I1818">
        <v>16</v>
      </c>
      <c r="J1818">
        <v>114.99</v>
      </c>
      <c r="K1818">
        <v>1839.84</v>
      </c>
      <c r="L1818">
        <v>0.05</v>
      </c>
      <c r="M1818">
        <v>0.02</v>
      </c>
    </row>
    <row r="1819" spans="1:13">
      <c r="A1819" t="s">
        <v>2390</v>
      </c>
      <c r="B1819" t="s">
        <v>81</v>
      </c>
      <c r="C1819" t="s">
        <v>82</v>
      </c>
      <c r="D1819" t="s">
        <v>273</v>
      </c>
      <c r="E1819" t="s">
        <v>274</v>
      </c>
      <c r="F1819" t="s">
        <v>191</v>
      </c>
      <c r="G1819" t="s">
        <v>192</v>
      </c>
      <c r="H1819" s="1">
        <v>45876</v>
      </c>
      <c r="I1819">
        <v>2</v>
      </c>
      <c r="J1819">
        <v>144.35</v>
      </c>
      <c r="K1819">
        <v>288.7</v>
      </c>
      <c r="L1819">
        <v>0.1</v>
      </c>
      <c r="M1819">
        <v>0.02</v>
      </c>
    </row>
    <row r="1820" spans="1:13">
      <c r="A1820" t="s">
        <v>2391</v>
      </c>
      <c r="B1820" t="s">
        <v>182</v>
      </c>
      <c r="C1820" t="s">
        <v>183</v>
      </c>
      <c r="D1820" t="s">
        <v>224</v>
      </c>
      <c r="E1820" t="s">
        <v>225</v>
      </c>
      <c r="F1820" t="s">
        <v>78</v>
      </c>
      <c r="G1820" t="s">
        <v>79</v>
      </c>
      <c r="H1820" s="1">
        <v>45895</v>
      </c>
      <c r="I1820">
        <v>9</v>
      </c>
      <c r="J1820">
        <v>139.22</v>
      </c>
      <c r="K1820">
        <v>1252.98</v>
      </c>
      <c r="L1820">
        <v>0.05</v>
      </c>
      <c r="M1820">
        <v>0.02</v>
      </c>
    </row>
    <row r="1821" spans="1:13">
      <c r="A1821" t="s">
        <v>2392</v>
      </c>
      <c r="B1821" t="s">
        <v>246</v>
      </c>
      <c r="C1821" t="s">
        <v>247</v>
      </c>
      <c r="D1821" t="s">
        <v>1144</v>
      </c>
      <c r="E1821" t="s">
        <v>1145</v>
      </c>
      <c r="F1821" t="s">
        <v>191</v>
      </c>
      <c r="G1821" t="s">
        <v>192</v>
      </c>
      <c r="H1821" s="1">
        <v>45890</v>
      </c>
      <c r="I1821">
        <v>6</v>
      </c>
      <c r="J1821">
        <v>144.35</v>
      </c>
      <c r="K1821">
        <v>866.1</v>
      </c>
      <c r="L1821">
        <v>0.1</v>
      </c>
      <c r="M1821">
        <v>0.02</v>
      </c>
    </row>
    <row r="1822" spans="1:13">
      <c r="A1822" t="s">
        <v>2393</v>
      </c>
      <c r="B1822" t="s">
        <v>47</v>
      </c>
      <c r="C1822" t="s">
        <v>48</v>
      </c>
      <c r="D1822" t="s">
        <v>161</v>
      </c>
      <c r="E1822" t="s">
        <v>162</v>
      </c>
      <c r="F1822" t="s">
        <v>450</v>
      </c>
      <c r="G1822" t="s">
        <v>451</v>
      </c>
      <c r="H1822" s="1">
        <v>45895</v>
      </c>
      <c r="I1822">
        <v>16</v>
      </c>
      <c r="J1822">
        <v>45.4</v>
      </c>
      <c r="K1822">
        <v>726.4</v>
      </c>
      <c r="L1822">
        <v>0</v>
      </c>
      <c r="M1822">
        <v>0.02</v>
      </c>
    </row>
    <row r="1823" spans="1:13">
      <c r="A1823" t="s">
        <v>2394</v>
      </c>
      <c r="B1823" t="s">
        <v>122</v>
      </c>
      <c r="C1823" t="s">
        <v>123</v>
      </c>
      <c r="D1823" t="s">
        <v>635</v>
      </c>
      <c r="E1823" t="s">
        <v>636</v>
      </c>
      <c r="F1823" t="s">
        <v>234</v>
      </c>
      <c r="G1823" t="s">
        <v>235</v>
      </c>
      <c r="H1823" s="1">
        <v>45880</v>
      </c>
      <c r="I1823">
        <v>3</v>
      </c>
      <c r="J1823">
        <v>37.18</v>
      </c>
      <c r="K1823">
        <v>111.54</v>
      </c>
      <c r="L1823">
        <v>0</v>
      </c>
      <c r="M1823">
        <v>0.02</v>
      </c>
    </row>
    <row r="1824" spans="1:13">
      <c r="A1824" t="s">
        <v>2395</v>
      </c>
      <c r="B1824" t="s">
        <v>28</v>
      </c>
      <c r="C1824" t="s">
        <v>29</v>
      </c>
      <c r="D1824" t="s">
        <v>105</v>
      </c>
      <c r="E1824" t="s">
        <v>106</v>
      </c>
      <c r="F1824" t="s">
        <v>302</v>
      </c>
      <c r="G1824" t="s">
        <v>303</v>
      </c>
      <c r="H1824" s="1">
        <v>45898</v>
      </c>
      <c r="I1824">
        <v>14</v>
      </c>
      <c r="J1824">
        <v>39.090000000000003</v>
      </c>
      <c r="K1824">
        <v>547.26</v>
      </c>
      <c r="L1824">
        <v>0</v>
      </c>
      <c r="M1824">
        <v>0.02</v>
      </c>
    </row>
    <row r="1825" spans="1:13">
      <c r="A1825" t="s">
        <v>2396</v>
      </c>
      <c r="B1825" t="s">
        <v>103</v>
      </c>
      <c r="C1825" t="s">
        <v>104</v>
      </c>
      <c r="D1825" t="s">
        <v>169</v>
      </c>
      <c r="E1825" t="s">
        <v>170</v>
      </c>
      <c r="F1825" t="s">
        <v>191</v>
      </c>
      <c r="G1825" t="s">
        <v>192</v>
      </c>
      <c r="H1825" s="1">
        <v>45882</v>
      </c>
      <c r="I1825">
        <v>3</v>
      </c>
      <c r="J1825">
        <v>144.35</v>
      </c>
      <c r="K1825">
        <v>433.05</v>
      </c>
      <c r="L1825">
        <v>0.1</v>
      </c>
      <c r="M1825">
        <v>0.02</v>
      </c>
    </row>
    <row r="1826" spans="1:13">
      <c r="A1826" t="s">
        <v>2397</v>
      </c>
      <c r="B1826" t="s">
        <v>35</v>
      </c>
      <c r="C1826" t="s">
        <v>36</v>
      </c>
      <c r="D1826" t="s">
        <v>127</v>
      </c>
      <c r="E1826" t="s">
        <v>128</v>
      </c>
      <c r="F1826" t="s">
        <v>234</v>
      </c>
      <c r="G1826" t="s">
        <v>235</v>
      </c>
      <c r="H1826" s="1">
        <v>45873</v>
      </c>
      <c r="I1826">
        <v>8</v>
      </c>
      <c r="J1826">
        <v>37.18</v>
      </c>
      <c r="K1826">
        <v>297.44</v>
      </c>
      <c r="L1826">
        <v>0</v>
      </c>
      <c r="M1826">
        <v>0.02</v>
      </c>
    </row>
    <row r="1827" spans="1:13">
      <c r="A1827" t="s">
        <v>2398</v>
      </c>
      <c r="B1827" t="s">
        <v>135</v>
      </c>
      <c r="C1827" t="s">
        <v>136</v>
      </c>
      <c r="D1827" t="s">
        <v>112</v>
      </c>
      <c r="E1827" t="s">
        <v>113</v>
      </c>
      <c r="F1827" t="s">
        <v>396</v>
      </c>
      <c r="G1827" t="s">
        <v>397</v>
      </c>
      <c r="H1827" s="1">
        <v>45886</v>
      </c>
      <c r="I1827">
        <v>4</v>
      </c>
      <c r="J1827">
        <v>194.87</v>
      </c>
      <c r="K1827">
        <v>779.48</v>
      </c>
      <c r="L1827">
        <v>0.1</v>
      </c>
      <c r="M1827">
        <v>0.02</v>
      </c>
    </row>
    <row r="1828" spans="1:13">
      <c r="A1828" t="s">
        <v>2399</v>
      </c>
      <c r="B1828" t="s">
        <v>208</v>
      </c>
      <c r="C1828" t="s">
        <v>209</v>
      </c>
      <c r="D1828" t="s">
        <v>853</v>
      </c>
      <c r="E1828" t="s">
        <v>854</v>
      </c>
      <c r="F1828" t="s">
        <v>100</v>
      </c>
      <c r="G1828" t="s">
        <v>101</v>
      </c>
      <c r="H1828" s="1">
        <v>45899</v>
      </c>
      <c r="I1828">
        <v>25</v>
      </c>
      <c r="J1828">
        <v>181.7</v>
      </c>
      <c r="K1828">
        <v>4542.5</v>
      </c>
      <c r="L1828">
        <v>0.1</v>
      </c>
      <c r="M1828">
        <v>0.02</v>
      </c>
    </row>
    <row r="1829" spans="1:13">
      <c r="A1829" t="s">
        <v>2400</v>
      </c>
      <c r="B1829" t="s">
        <v>414</v>
      </c>
      <c r="C1829" t="s">
        <v>415</v>
      </c>
      <c r="D1829" t="s">
        <v>366</v>
      </c>
      <c r="E1829" t="s">
        <v>367</v>
      </c>
      <c r="F1829" t="s">
        <v>396</v>
      </c>
      <c r="G1829" t="s">
        <v>397</v>
      </c>
      <c r="H1829" s="1">
        <v>45877</v>
      </c>
      <c r="I1829">
        <v>3</v>
      </c>
      <c r="J1829">
        <v>194.87</v>
      </c>
      <c r="K1829">
        <v>584.61</v>
      </c>
      <c r="L1829">
        <v>0.1</v>
      </c>
      <c r="M1829">
        <v>0.02</v>
      </c>
    </row>
    <row r="1830" spans="1:13">
      <c r="A1830" t="s">
        <v>2401</v>
      </c>
      <c r="B1830" t="s">
        <v>28</v>
      </c>
      <c r="C1830" t="s">
        <v>29</v>
      </c>
      <c r="D1830" t="s">
        <v>765</v>
      </c>
      <c r="E1830" t="s">
        <v>766</v>
      </c>
      <c r="F1830" t="s">
        <v>174</v>
      </c>
      <c r="G1830" t="s">
        <v>175</v>
      </c>
      <c r="H1830" s="1">
        <v>45880</v>
      </c>
      <c r="I1830">
        <v>11</v>
      </c>
      <c r="J1830">
        <v>183.4</v>
      </c>
      <c r="K1830">
        <v>2017.4</v>
      </c>
      <c r="L1830">
        <v>0.1</v>
      </c>
      <c r="M1830">
        <v>0.02</v>
      </c>
    </row>
    <row r="1831" spans="1:13">
      <c r="A1831" t="s">
        <v>2402</v>
      </c>
      <c r="B1831" t="s">
        <v>35</v>
      </c>
      <c r="C1831" t="s">
        <v>36</v>
      </c>
      <c r="D1831" t="s">
        <v>95</v>
      </c>
      <c r="E1831" t="s">
        <v>96</v>
      </c>
      <c r="F1831" t="s">
        <v>107</v>
      </c>
      <c r="G1831" t="s">
        <v>108</v>
      </c>
      <c r="H1831" s="1">
        <v>45893</v>
      </c>
      <c r="I1831">
        <v>24</v>
      </c>
      <c r="J1831">
        <v>179.53</v>
      </c>
      <c r="K1831">
        <v>4308.72</v>
      </c>
      <c r="L1831">
        <v>0.1</v>
      </c>
      <c r="M1831">
        <v>0.02</v>
      </c>
    </row>
    <row r="1832" spans="1:13">
      <c r="A1832" t="s">
        <v>2403</v>
      </c>
      <c r="B1832" t="s">
        <v>117</v>
      </c>
      <c r="C1832" t="s">
        <v>118</v>
      </c>
      <c r="D1832" t="s">
        <v>273</v>
      </c>
      <c r="E1832" t="s">
        <v>274</v>
      </c>
      <c r="F1832" t="s">
        <v>59</v>
      </c>
      <c r="G1832" t="s">
        <v>60</v>
      </c>
      <c r="H1832" s="1">
        <v>45875</v>
      </c>
      <c r="I1832">
        <v>4</v>
      </c>
      <c r="J1832">
        <v>71.86</v>
      </c>
      <c r="K1832">
        <v>287.44</v>
      </c>
      <c r="L1832">
        <v>0.05</v>
      </c>
      <c r="M1832">
        <v>0.02</v>
      </c>
    </row>
    <row r="1833" spans="1:13">
      <c r="A1833" t="s">
        <v>2404</v>
      </c>
      <c r="B1833" t="s">
        <v>254</v>
      </c>
      <c r="C1833" t="s">
        <v>255</v>
      </c>
      <c r="D1833" t="s">
        <v>251</v>
      </c>
      <c r="E1833" t="s">
        <v>252</v>
      </c>
      <c r="F1833" t="s">
        <v>215</v>
      </c>
      <c r="G1833" t="s">
        <v>216</v>
      </c>
      <c r="H1833" s="1">
        <v>45897</v>
      </c>
      <c r="I1833">
        <v>9</v>
      </c>
      <c r="J1833">
        <v>176.7</v>
      </c>
      <c r="K1833">
        <v>1590.3</v>
      </c>
      <c r="L1833">
        <v>0.1</v>
      </c>
      <c r="M1833">
        <v>0.02</v>
      </c>
    </row>
    <row r="1834" spans="1:13">
      <c r="A1834" t="s">
        <v>2405</v>
      </c>
      <c r="B1834" t="s">
        <v>135</v>
      </c>
      <c r="C1834" t="s">
        <v>136</v>
      </c>
      <c r="D1834" t="s">
        <v>635</v>
      </c>
      <c r="E1834" t="s">
        <v>636</v>
      </c>
      <c r="F1834" t="s">
        <v>396</v>
      </c>
      <c r="G1834" t="s">
        <v>397</v>
      </c>
      <c r="H1834" s="1">
        <v>45892</v>
      </c>
      <c r="I1834">
        <v>12</v>
      </c>
      <c r="J1834">
        <v>194.87</v>
      </c>
      <c r="K1834">
        <v>2338.44</v>
      </c>
      <c r="L1834">
        <v>0.1</v>
      </c>
      <c r="M1834">
        <v>0.02</v>
      </c>
    </row>
    <row r="1835" spans="1:13">
      <c r="A1835" t="s">
        <v>2406</v>
      </c>
      <c r="B1835" t="s">
        <v>386</v>
      </c>
      <c r="C1835" t="s">
        <v>387</v>
      </c>
      <c r="D1835" t="s">
        <v>30</v>
      </c>
      <c r="E1835" t="s">
        <v>31</v>
      </c>
      <c r="F1835" t="s">
        <v>114</v>
      </c>
      <c r="G1835" t="s">
        <v>115</v>
      </c>
      <c r="H1835" s="1">
        <v>45891</v>
      </c>
      <c r="I1835">
        <v>16</v>
      </c>
      <c r="J1835">
        <v>91.13</v>
      </c>
      <c r="K1835">
        <v>1458.08</v>
      </c>
      <c r="L1835">
        <v>0.1</v>
      </c>
      <c r="M1835">
        <v>0.02</v>
      </c>
    </row>
    <row r="1836" spans="1:13">
      <c r="A1836" t="s">
        <v>2407</v>
      </c>
      <c r="B1836" t="s">
        <v>117</v>
      </c>
      <c r="C1836" t="s">
        <v>118</v>
      </c>
      <c r="D1836" t="s">
        <v>1144</v>
      </c>
      <c r="E1836" t="s">
        <v>1145</v>
      </c>
      <c r="F1836" t="s">
        <v>302</v>
      </c>
      <c r="G1836" t="s">
        <v>303</v>
      </c>
      <c r="H1836" s="1">
        <v>45881</v>
      </c>
      <c r="I1836">
        <v>5</v>
      </c>
      <c r="J1836">
        <v>39.090000000000003</v>
      </c>
      <c r="K1836">
        <v>195.45</v>
      </c>
      <c r="L1836">
        <v>0</v>
      </c>
      <c r="M1836">
        <v>0.02</v>
      </c>
    </row>
    <row r="1837" spans="1:13">
      <c r="A1837" t="s">
        <v>2408</v>
      </c>
      <c r="B1837" t="s">
        <v>55</v>
      </c>
      <c r="C1837" t="s">
        <v>56</v>
      </c>
      <c r="D1837" t="s">
        <v>983</v>
      </c>
      <c r="E1837" t="s">
        <v>984</v>
      </c>
      <c r="F1837" t="s">
        <v>240</v>
      </c>
      <c r="G1837" t="s">
        <v>241</v>
      </c>
      <c r="H1837" s="1">
        <v>45870</v>
      </c>
      <c r="I1837">
        <v>10</v>
      </c>
      <c r="J1837">
        <v>130.94</v>
      </c>
      <c r="K1837">
        <v>1309.4000000000001</v>
      </c>
      <c r="L1837">
        <v>0.05</v>
      </c>
      <c r="M1837">
        <v>0.02</v>
      </c>
    </row>
    <row r="1838" spans="1:13">
      <c r="A1838" t="s">
        <v>2409</v>
      </c>
      <c r="B1838" t="s">
        <v>159</v>
      </c>
      <c r="C1838" t="s">
        <v>160</v>
      </c>
      <c r="D1838" t="s">
        <v>907</v>
      </c>
      <c r="E1838" t="s">
        <v>908</v>
      </c>
      <c r="F1838" t="s">
        <v>139</v>
      </c>
      <c r="G1838" t="s">
        <v>140</v>
      </c>
      <c r="H1838" s="1">
        <v>45891</v>
      </c>
      <c r="I1838">
        <v>24</v>
      </c>
      <c r="J1838">
        <v>113.94</v>
      </c>
      <c r="K1838">
        <v>2734.56</v>
      </c>
      <c r="L1838">
        <v>0.05</v>
      </c>
      <c r="M1838">
        <v>0.02</v>
      </c>
    </row>
    <row r="1839" spans="1:13">
      <c r="A1839" t="s">
        <v>2410</v>
      </c>
      <c r="B1839" t="s">
        <v>246</v>
      </c>
      <c r="C1839" t="s">
        <v>247</v>
      </c>
      <c r="D1839" t="s">
        <v>299</v>
      </c>
      <c r="E1839" t="s">
        <v>300</v>
      </c>
      <c r="F1839" t="s">
        <v>179</v>
      </c>
      <c r="G1839" t="s">
        <v>180</v>
      </c>
      <c r="H1839" s="1">
        <v>45877</v>
      </c>
      <c r="I1839">
        <v>22</v>
      </c>
      <c r="J1839">
        <v>125.42</v>
      </c>
      <c r="K1839">
        <v>2759.24</v>
      </c>
      <c r="L1839">
        <v>0.1</v>
      </c>
      <c r="M1839">
        <v>0.02</v>
      </c>
    </row>
    <row r="1840" spans="1:13">
      <c r="A1840" t="s">
        <v>2411</v>
      </c>
      <c r="B1840" t="s">
        <v>230</v>
      </c>
      <c r="C1840" t="s">
        <v>231</v>
      </c>
      <c r="D1840" t="s">
        <v>429</v>
      </c>
      <c r="E1840" t="s">
        <v>430</v>
      </c>
      <c r="F1840" t="s">
        <v>240</v>
      </c>
      <c r="G1840" t="s">
        <v>241</v>
      </c>
      <c r="H1840" s="1">
        <v>45900</v>
      </c>
      <c r="I1840">
        <v>21</v>
      </c>
      <c r="J1840">
        <v>130.94</v>
      </c>
      <c r="K1840">
        <v>2749.74</v>
      </c>
      <c r="L1840">
        <v>0.05</v>
      </c>
      <c r="M1840">
        <v>0.02</v>
      </c>
    </row>
    <row r="1841" spans="1:13">
      <c r="A1841" t="s">
        <v>2412</v>
      </c>
      <c r="B1841" t="s">
        <v>62</v>
      </c>
      <c r="C1841" t="s">
        <v>63</v>
      </c>
      <c r="D1841" t="s">
        <v>218</v>
      </c>
      <c r="E1841" t="s">
        <v>219</v>
      </c>
      <c r="F1841" t="s">
        <v>326</v>
      </c>
      <c r="G1841" t="s">
        <v>327</v>
      </c>
      <c r="H1841" s="1">
        <v>45873</v>
      </c>
      <c r="I1841">
        <v>22</v>
      </c>
      <c r="J1841">
        <v>63.32</v>
      </c>
      <c r="K1841">
        <v>1393.04</v>
      </c>
      <c r="L1841">
        <v>0</v>
      </c>
      <c r="M1841">
        <v>0.02</v>
      </c>
    </row>
    <row r="1842" spans="1:13">
      <c r="A1842" t="s">
        <v>2413</v>
      </c>
      <c r="B1842" t="s">
        <v>259</v>
      </c>
      <c r="C1842" t="s">
        <v>260</v>
      </c>
      <c r="D1842" t="s">
        <v>542</v>
      </c>
      <c r="E1842" t="s">
        <v>543</v>
      </c>
      <c r="F1842" t="s">
        <v>234</v>
      </c>
      <c r="G1842" t="s">
        <v>235</v>
      </c>
      <c r="H1842" s="1">
        <v>45870</v>
      </c>
      <c r="I1842">
        <v>13</v>
      </c>
      <c r="J1842">
        <v>37.18</v>
      </c>
      <c r="K1842">
        <v>483.34</v>
      </c>
      <c r="L1842">
        <v>0</v>
      </c>
      <c r="M1842">
        <v>0.02</v>
      </c>
    </row>
    <row r="1843" spans="1:13">
      <c r="A1843" t="s">
        <v>2414</v>
      </c>
      <c r="B1843" t="s">
        <v>42</v>
      </c>
      <c r="C1843" t="s">
        <v>43</v>
      </c>
      <c r="D1843" t="s">
        <v>710</v>
      </c>
      <c r="E1843" t="s">
        <v>711</v>
      </c>
      <c r="F1843" t="s">
        <v>356</v>
      </c>
      <c r="G1843" t="s">
        <v>357</v>
      </c>
      <c r="H1843" s="1">
        <v>45879</v>
      </c>
      <c r="I1843">
        <v>9</v>
      </c>
      <c r="J1843">
        <v>54.03</v>
      </c>
      <c r="K1843">
        <v>486.27</v>
      </c>
      <c r="L1843">
        <v>0</v>
      </c>
      <c r="M1843">
        <v>0.02</v>
      </c>
    </row>
    <row r="1844" spans="1:13">
      <c r="A1844" t="s">
        <v>2415</v>
      </c>
      <c r="B1844" t="s">
        <v>423</v>
      </c>
      <c r="C1844" t="s">
        <v>424</v>
      </c>
      <c r="D1844" t="s">
        <v>525</v>
      </c>
      <c r="E1844" t="s">
        <v>526</v>
      </c>
      <c r="F1844" t="s">
        <v>107</v>
      </c>
      <c r="G1844" t="s">
        <v>108</v>
      </c>
      <c r="H1844" s="1">
        <v>45876</v>
      </c>
      <c r="I1844">
        <v>10</v>
      </c>
      <c r="J1844">
        <v>179.53</v>
      </c>
      <c r="K1844">
        <v>1795.3</v>
      </c>
      <c r="L1844">
        <v>0.1</v>
      </c>
      <c r="M1844">
        <v>0.02</v>
      </c>
    </row>
    <row r="1845" spans="1:13">
      <c r="A1845" t="s">
        <v>2416</v>
      </c>
      <c r="B1845" t="s">
        <v>47</v>
      </c>
      <c r="C1845" t="s">
        <v>48</v>
      </c>
      <c r="D1845" t="s">
        <v>381</v>
      </c>
      <c r="E1845" t="s">
        <v>382</v>
      </c>
      <c r="F1845" t="s">
        <v>326</v>
      </c>
      <c r="G1845" t="s">
        <v>327</v>
      </c>
      <c r="H1845" s="1">
        <v>45880</v>
      </c>
      <c r="I1845">
        <v>21</v>
      </c>
      <c r="J1845">
        <v>63.32</v>
      </c>
      <c r="K1845">
        <v>1329.72</v>
      </c>
      <c r="L1845">
        <v>0</v>
      </c>
      <c r="M1845">
        <v>0.02</v>
      </c>
    </row>
    <row r="1846" spans="1:13">
      <c r="A1846" t="s">
        <v>2417</v>
      </c>
      <c r="B1846" t="s">
        <v>67</v>
      </c>
      <c r="C1846" t="s">
        <v>68</v>
      </c>
      <c r="D1846" t="s">
        <v>1312</v>
      </c>
      <c r="E1846" t="s">
        <v>1313</v>
      </c>
      <c r="F1846" t="s">
        <v>174</v>
      </c>
      <c r="G1846" t="s">
        <v>175</v>
      </c>
      <c r="H1846" s="1">
        <v>45895</v>
      </c>
      <c r="I1846">
        <v>14</v>
      </c>
      <c r="J1846">
        <v>183.4</v>
      </c>
      <c r="K1846">
        <v>2567.6</v>
      </c>
      <c r="L1846">
        <v>0.1</v>
      </c>
      <c r="M1846">
        <v>0.02</v>
      </c>
    </row>
    <row r="1847" spans="1:13">
      <c r="A1847" t="s">
        <v>2418</v>
      </c>
      <c r="B1847" t="s">
        <v>14</v>
      </c>
      <c r="C1847" t="s">
        <v>15</v>
      </c>
      <c r="D1847" t="s">
        <v>251</v>
      </c>
      <c r="E1847" t="s">
        <v>252</v>
      </c>
      <c r="F1847" t="s">
        <v>302</v>
      </c>
      <c r="G1847" t="s">
        <v>303</v>
      </c>
      <c r="H1847" s="1">
        <v>45900</v>
      </c>
      <c r="I1847">
        <v>25</v>
      </c>
      <c r="J1847">
        <v>39.090000000000003</v>
      </c>
      <c r="K1847">
        <v>977.25</v>
      </c>
      <c r="L1847">
        <v>0</v>
      </c>
      <c r="M1847">
        <v>0.02</v>
      </c>
    </row>
    <row r="1848" spans="1:13">
      <c r="A1848" t="s">
        <v>2419</v>
      </c>
      <c r="B1848" t="s">
        <v>55</v>
      </c>
      <c r="C1848" t="s">
        <v>56</v>
      </c>
      <c r="D1848" t="s">
        <v>927</v>
      </c>
      <c r="E1848" t="s">
        <v>928</v>
      </c>
      <c r="F1848" t="s">
        <v>107</v>
      </c>
      <c r="G1848" t="s">
        <v>108</v>
      </c>
      <c r="H1848" s="1">
        <v>45892</v>
      </c>
      <c r="I1848">
        <v>11</v>
      </c>
      <c r="J1848">
        <v>179.53</v>
      </c>
      <c r="K1848">
        <v>1974.83</v>
      </c>
      <c r="L1848">
        <v>0.1</v>
      </c>
      <c r="M1848">
        <v>0.02</v>
      </c>
    </row>
    <row r="1849" spans="1:13">
      <c r="A1849" t="s">
        <v>2420</v>
      </c>
      <c r="B1849" t="s">
        <v>81</v>
      </c>
      <c r="C1849" t="s">
        <v>82</v>
      </c>
      <c r="D1849" t="s">
        <v>742</v>
      </c>
      <c r="E1849" t="s">
        <v>743</v>
      </c>
      <c r="F1849" t="s">
        <v>71</v>
      </c>
      <c r="G1849" t="s">
        <v>72</v>
      </c>
      <c r="H1849" s="1">
        <v>45892</v>
      </c>
      <c r="I1849">
        <v>6</v>
      </c>
      <c r="J1849">
        <v>123.65</v>
      </c>
      <c r="K1849">
        <v>741.9</v>
      </c>
      <c r="L1849">
        <v>0.05</v>
      </c>
      <c r="M1849">
        <v>0.02</v>
      </c>
    </row>
    <row r="1850" spans="1:13">
      <c r="A1850" t="s">
        <v>2421</v>
      </c>
      <c r="B1850" t="s">
        <v>230</v>
      </c>
      <c r="C1850" t="s">
        <v>231</v>
      </c>
      <c r="D1850" t="s">
        <v>585</v>
      </c>
      <c r="E1850" t="s">
        <v>586</v>
      </c>
      <c r="F1850" t="s">
        <v>196</v>
      </c>
      <c r="G1850" t="s">
        <v>197</v>
      </c>
      <c r="H1850" s="1">
        <v>45889</v>
      </c>
      <c r="I1850">
        <v>14</v>
      </c>
      <c r="J1850">
        <v>77.5</v>
      </c>
      <c r="K1850">
        <v>1085</v>
      </c>
      <c r="L1850">
        <v>0.05</v>
      </c>
      <c r="M1850">
        <v>0.02</v>
      </c>
    </row>
    <row r="1851" spans="1:13">
      <c r="A1851" t="s">
        <v>2422</v>
      </c>
      <c r="B1851" t="s">
        <v>110</v>
      </c>
      <c r="C1851" t="s">
        <v>111</v>
      </c>
      <c r="D1851" t="s">
        <v>714</v>
      </c>
      <c r="E1851" t="s">
        <v>715</v>
      </c>
      <c r="F1851" t="s">
        <v>114</v>
      </c>
      <c r="G1851" t="s">
        <v>115</v>
      </c>
      <c r="H1851" s="1">
        <v>45884</v>
      </c>
      <c r="I1851">
        <v>11</v>
      </c>
      <c r="J1851">
        <v>91.13</v>
      </c>
      <c r="K1851">
        <v>1002.43</v>
      </c>
      <c r="L1851">
        <v>0.1</v>
      </c>
      <c r="M1851">
        <v>0.02</v>
      </c>
    </row>
    <row r="1852" spans="1:13">
      <c r="A1852" t="s">
        <v>2423</v>
      </c>
      <c r="B1852" t="s">
        <v>62</v>
      </c>
      <c r="C1852" t="s">
        <v>63</v>
      </c>
      <c r="D1852" t="s">
        <v>814</v>
      </c>
      <c r="E1852" t="s">
        <v>815</v>
      </c>
      <c r="F1852" t="s">
        <v>174</v>
      </c>
      <c r="G1852" t="s">
        <v>175</v>
      </c>
      <c r="H1852" s="1">
        <v>45890</v>
      </c>
      <c r="I1852">
        <v>21</v>
      </c>
      <c r="J1852">
        <v>183.4</v>
      </c>
      <c r="K1852">
        <v>3851.4</v>
      </c>
      <c r="L1852">
        <v>0.1</v>
      </c>
      <c r="M1852">
        <v>0.02</v>
      </c>
    </row>
    <row r="1853" spans="1:13">
      <c r="A1853" t="s">
        <v>2424</v>
      </c>
      <c r="B1853" t="s">
        <v>182</v>
      </c>
      <c r="C1853" t="s">
        <v>183</v>
      </c>
      <c r="D1853" t="s">
        <v>703</v>
      </c>
      <c r="E1853" t="s">
        <v>704</v>
      </c>
      <c r="F1853" t="s">
        <v>25</v>
      </c>
      <c r="G1853" t="s">
        <v>26</v>
      </c>
      <c r="H1853" s="1">
        <v>45874</v>
      </c>
      <c r="I1853">
        <v>21</v>
      </c>
      <c r="J1853">
        <v>120.83</v>
      </c>
      <c r="K1853">
        <v>2537.4299999999998</v>
      </c>
      <c r="L1853">
        <v>0.1</v>
      </c>
      <c r="M1853">
        <v>0.02</v>
      </c>
    </row>
    <row r="1854" spans="1:13">
      <c r="A1854" t="s">
        <v>2425</v>
      </c>
      <c r="B1854" t="s">
        <v>122</v>
      </c>
      <c r="C1854" t="s">
        <v>123</v>
      </c>
      <c r="D1854" t="s">
        <v>615</v>
      </c>
      <c r="E1854" t="s">
        <v>616</v>
      </c>
      <c r="F1854" t="s">
        <v>59</v>
      </c>
      <c r="G1854" t="s">
        <v>60</v>
      </c>
      <c r="H1854" s="1">
        <v>45880</v>
      </c>
      <c r="I1854">
        <v>10</v>
      </c>
      <c r="J1854">
        <v>71.86</v>
      </c>
      <c r="K1854">
        <v>718.6</v>
      </c>
      <c r="L1854">
        <v>0.05</v>
      </c>
      <c r="M1854">
        <v>0.02</v>
      </c>
    </row>
    <row r="1855" spans="1:13">
      <c r="A1855" t="s">
        <v>2426</v>
      </c>
      <c r="B1855" t="s">
        <v>135</v>
      </c>
      <c r="C1855" t="s">
        <v>136</v>
      </c>
      <c r="D1855" t="s">
        <v>256</v>
      </c>
      <c r="E1855" t="s">
        <v>257</v>
      </c>
      <c r="F1855" t="s">
        <v>71</v>
      </c>
      <c r="G1855" t="s">
        <v>72</v>
      </c>
      <c r="H1855" s="1">
        <v>45886</v>
      </c>
      <c r="I1855">
        <v>8</v>
      </c>
      <c r="J1855">
        <v>123.65</v>
      </c>
      <c r="K1855">
        <v>989.2</v>
      </c>
      <c r="L1855">
        <v>0.05</v>
      </c>
      <c r="M1855">
        <v>0.02</v>
      </c>
    </row>
    <row r="1856" spans="1:13">
      <c r="A1856" t="s">
        <v>2427</v>
      </c>
      <c r="B1856" t="s">
        <v>62</v>
      </c>
      <c r="C1856" t="s">
        <v>63</v>
      </c>
      <c r="D1856" t="s">
        <v>498</v>
      </c>
      <c r="E1856" t="s">
        <v>499</v>
      </c>
      <c r="F1856" t="s">
        <v>90</v>
      </c>
      <c r="G1856" t="s">
        <v>91</v>
      </c>
      <c r="H1856" s="1">
        <v>45874</v>
      </c>
      <c r="I1856">
        <v>25</v>
      </c>
      <c r="J1856">
        <v>50.51</v>
      </c>
      <c r="K1856">
        <v>1262.75</v>
      </c>
      <c r="L1856">
        <v>0</v>
      </c>
      <c r="M1856">
        <v>0.02</v>
      </c>
    </row>
    <row r="1857" spans="1:13">
      <c r="A1857" t="s">
        <v>2428</v>
      </c>
      <c r="B1857" t="s">
        <v>47</v>
      </c>
      <c r="C1857" t="s">
        <v>48</v>
      </c>
      <c r="D1857" t="s">
        <v>1459</v>
      </c>
      <c r="E1857" t="s">
        <v>1460</v>
      </c>
      <c r="F1857" t="s">
        <v>179</v>
      </c>
      <c r="G1857" t="s">
        <v>180</v>
      </c>
      <c r="H1857" s="1">
        <v>45884</v>
      </c>
      <c r="I1857">
        <v>11</v>
      </c>
      <c r="J1857">
        <v>125.42</v>
      </c>
      <c r="K1857">
        <v>1379.62</v>
      </c>
      <c r="L1857">
        <v>0.1</v>
      </c>
      <c r="M1857">
        <v>0.02</v>
      </c>
    </row>
    <row r="1858" spans="1:13">
      <c r="A1858" t="s">
        <v>2429</v>
      </c>
      <c r="B1858" t="s">
        <v>55</v>
      </c>
      <c r="C1858" t="s">
        <v>56</v>
      </c>
      <c r="D1858" t="s">
        <v>112</v>
      </c>
      <c r="E1858" t="s">
        <v>113</v>
      </c>
      <c r="F1858" t="s">
        <v>78</v>
      </c>
      <c r="G1858" t="s">
        <v>79</v>
      </c>
      <c r="H1858" s="1">
        <v>45891</v>
      </c>
      <c r="I1858">
        <v>6</v>
      </c>
      <c r="J1858">
        <v>139.22</v>
      </c>
      <c r="K1858">
        <v>835.32</v>
      </c>
      <c r="L1858">
        <v>0.05</v>
      </c>
      <c r="M1858">
        <v>0.02</v>
      </c>
    </row>
    <row r="1859" spans="1:13">
      <c r="A1859" t="s">
        <v>2430</v>
      </c>
      <c r="B1859" t="s">
        <v>135</v>
      </c>
      <c r="C1859" t="s">
        <v>136</v>
      </c>
      <c r="D1859" t="s">
        <v>1397</v>
      </c>
      <c r="E1859" t="s">
        <v>1398</v>
      </c>
      <c r="F1859" t="s">
        <v>85</v>
      </c>
      <c r="G1859" t="s">
        <v>86</v>
      </c>
      <c r="H1859" s="1">
        <v>45876</v>
      </c>
      <c r="I1859">
        <v>10</v>
      </c>
      <c r="J1859">
        <v>72.040000000000006</v>
      </c>
      <c r="K1859">
        <v>720.4</v>
      </c>
      <c r="L1859">
        <v>0.05</v>
      </c>
      <c r="M1859">
        <v>0.02</v>
      </c>
    </row>
    <row r="1860" spans="1:13">
      <c r="A1860" t="s">
        <v>2431</v>
      </c>
      <c r="B1860" t="s">
        <v>423</v>
      </c>
      <c r="C1860" t="s">
        <v>424</v>
      </c>
      <c r="D1860" t="s">
        <v>872</v>
      </c>
      <c r="E1860" t="s">
        <v>873</v>
      </c>
      <c r="F1860" t="s">
        <v>240</v>
      </c>
      <c r="G1860" t="s">
        <v>241</v>
      </c>
      <c r="H1860" s="1">
        <v>45898</v>
      </c>
      <c r="I1860">
        <v>13</v>
      </c>
      <c r="J1860">
        <v>130.94</v>
      </c>
      <c r="K1860">
        <v>1702.22</v>
      </c>
      <c r="L1860">
        <v>0.05</v>
      </c>
      <c r="M1860">
        <v>0.02</v>
      </c>
    </row>
    <row r="1861" spans="1:13">
      <c r="A1861" t="s">
        <v>2432</v>
      </c>
      <c r="B1861" t="s">
        <v>74</v>
      </c>
      <c r="C1861" t="s">
        <v>75</v>
      </c>
      <c r="D1861" t="s">
        <v>538</v>
      </c>
      <c r="E1861" t="s">
        <v>539</v>
      </c>
      <c r="F1861" t="s">
        <v>39</v>
      </c>
      <c r="G1861" t="s">
        <v>40</v>
      </c>
      <c r="H1861" s="1">
        <v>45870</v>
      </c>
      <c r="I1861">
        <v>8</v>
      </c>
      <c r="J1861">
        <v>87.21</v>
      </c>
      <c r="K1861">
        <v>697.68</v>
      </c>
      <c r="L1861">
        <v>0</v>
      </c>
      <c r="M1861">
        <v>0.02</v>
      </c>
    </row>
    <row r="1862" spans="1:13">
      <c r="A1862" t="s">
        <v>2433</v>
      </c>
      <c r="B1862" t="s">
        <v>122</v>
      </c>
      <c r="C1862" t="s">
        <v>123</v>
      </c>
      <c r="D1862" t="s">
        <v>16</v>
      </c>
      <c r="E1862" t="s">
        <v>17</v>
      </c>
      <c r="F1862" t="s">
        <v>191</v>
      </c>
      <c r="G1862" t="s">
        <v>192</v>
      </c>
      <c r="H1862" s="1">
        <v>45877</v>
      </c>
      <c r="I1862">
        <v>21</v>
      </c>
      <c r="J1862">
        <v>144.35</v>
      </c>
      <c r="K1862">
        <v>3031.35</v>
      </c>
      <c r="L1862">
        <v>0.1</v>
      </c>
      <c r="M1862">
        <v>0.02</v>
      </c>
    </row>
    <row r="1863" spans="1:13">
      <c r="A1863" t="s">
        <v>2434</v>
      </c>
      <c r="B1863" t="s">
        <v>42</v>
      </c>
      <c r="C1863" t="s">
        <v>43</v>
      </c>
      <c r="D1863" t="s">
        <v>655</v>
      </c>
      <c r="E1863" t="s">
        <v>656</v>
      </c>
      <c r="F1863" t="s">
        <v>450</v>
      </c>
      <c r="G1863" t="s">
        <v>451</v>
      </c>
      <c r="H1863" s="1">
        <v>45878</v>
      </c>
      <c r="I1863">
        <v>7</v>
      </c>
      <c r="J1863">
        <v>45.4</v>
      </c>
      <c r="K1863">
        <v>317.8</v>
      </c>
      <c r="L1863">
        <v>0</v>
      </c>
      <c r="M1863">
        <v>0.02</v>
      </c>
    </row>
    <row r="1864" spans="1:13">
      <c r="A1864" t="s">
        <v>2435</v>
      </c>
      <c r="B1864" t="s">
        <v>62</v>
      </c>
      <c r="C1864" t="s">
        <v>63</v>
      </c>
      <c r="D1864" t="s">
        <v>686</v>
      </c>
      <c r="E1864" t="s">
        <v>687</v>
      </c>
      <c r="F1864" t="s">
        <v>129</v>
      </c>
      <c r="G1864" t="s">
        <v>130</v>
      </c>
      <c r="H1864" s="1">
        <v>45889</v>
      </c>
      <c r="I1864">
        <v>13</v>
      </c>
      <c r="J1864">
        <v>92.19</v>
      </c>
      <c r="K1864">
        <v>1198.47</v>
      </c>
      <c r="L1864">
        <v>0.05</v>
      </c>
      <c r="M1864">
        <v>0.02</v>
      </c>
    </row>
    <row r="1865" spans="1:13">
      <c r="A1865" t="s">
        <v>2436</v>
      </c>
      <c r="B1865" t="s">
        <v>81</v>
      </c>
      <c r="C1865" t="s">
        <v>82</v>
      </c>
      <c r="D1865" t="s">
        <v>420</v>
      </c>
      <c r="E1865" t="s">
        <v>421</v>
      </c>
      <c r="F1865" t="s">
        <v>18</v>
      </c>
      <c r="G1865" t="s">
        <v>19</v>
      </c>
      <c r="H1865" s="1">
        <v>45900</v>
      </c>
      <c r="I1865">
        <v>3</v>
      </c>
      <c r="J1865">
        <v>52.65</v>
      </c>
      <c r="K1865">
        <v>157.94999999999999</v>
      </c>
      <c r="L1865">
        <v>0.05</v>
      </c>
      <c r="M1865">
        <v>0.02</v>
      </c>
    </row>
    <row r="1866" spans="1:13">
      <c r="A1866" t="s">
        <v>2437</v>
      </c>
      <c r="B1866" t="s">
        <v>103</v>
      </c>
      <c r="C1866" t="s">
        <v>104</v>
      </c>
      <c r="D1866" t="s">
        <v>660</v>
      </c>
      <c r="E1866" t="s">
        <v>661</v>
      </c>
      <c r="F1866" t="s">
        <v>32</v>
      </c>
      <c r="G1866" t="s">
        <v>33</v>
      </c>
      <c r="H1866" s="1">
        <v>45870</v>
      </c>
      <c r="I1866">
        <v>4</v>
      </c>
      <c r="J1866">
        <v>88.32</v>
      </c>
      <c r="K1866">
        <v>353.28</v>
      </c>
      <c r="L1866">
        <v>0</v>
      </c>
      <c r="M1866">
        <v>0.02</v>
      </c>
    </row>
    <row r="1867" spans="1:13">
      <c r="A1867" t="s">
        <v>2438</v>
      </c>
      <c r="B1867" t="s">
        <v>62</v>
      </c>
      <c r="C1867" t="s">
        <v>63</v>
      </c>
      <c r="D1867" t="s">
        <v>1325</v>
      </c>
      <c r="E1867" t="s">
        <v>1326</v>
      </c>
      <c r="F1867" t="s">
        <v>215</v>
      </c>
      <c r="G1867" t="s">
        <v>216</v>
      </c>
      <c r="H1867" s="1">
        <v>45896</v>
      </c>
      <c r="I1867">
        <v>15</v>
      </c>
      <c r="J1867">
        <v>176.7</v>
      </c>
      <c r="K1867">
        <v>2650.5</v>
      </c>
      <c r="L1867">
        <v>0.1</v>
      </c>
      <c r="M1867">
        <v>0.02</v>
      </c>
    </row>
    <row r="1868" spans="1:13">
      <c r="A1868" t="s">
        <v>2439</v>
      </c>
      <c r="B1868" t="s">
        <v>208</v>
      </c>
      <c r="C1868" t="s">
        <v>209</v>
      </c>
      <c r="D1868" t="s">
        <v>845</v>
      </c>
      <c r="E1868" t="s">
        <v>846</v>
      </c>
      <c r="F1868" t="s">
        <v>71</v>
      </c>
      <c r="G1868" t="s">
        <v>72</v>
      </c>
      <c r="H1868" s="1">
        <v>45876</v>
      </c>
      <c r="I1868">
        <v>23</v>
      </c>
      <c r="J1868">
        <v>123.65</v>
      </c>
      <c r="K1868">
        <v>2843.95</v>
      </c>
      <c r="L1868">
        <v>0.05</v>
      </c>
      <c r="M1868">
        <v>0.02</v>
      </c>
    </row>
    <row r="1869" spans="1:13">
      <c r="A1869" t="s">
        <v>2440</v>
      </c>
      <c r="B1869" t="s">
        <v>254</v>
      </c>
      <c r="C1869" t="s">
        <v>255</v>
      </c>
      <c r="D1869" t="s">
        <v>714</v>
      </c>
      <c r="E1869" t="s">
        <v>715</v>
      </c>
      <c r="F1869" t="s">
        <v>174</v>
      </c>
      <c r="G1869" t="s">
        <v>175</v>
      </c>
      <c r="H1869" s="1">
        <v>45893</v>
      </c>
      <c r="I1869">
        <v>10</v>
      </c>
      <c r="J1869">
        <v>183.4</v>
      </c>
      <c r="K1869">
        <v>1834</v>
      </c>
      <c r="L1869">
        <v>0.1</v>
      </c>
      <c r="M1869">
        <v>0.02</v>
      </c>
    </row>
    <row r="1870" spans="1:13">
      <c r="A1870" t="s">
        <v>2441</v>
      </c>
      <c r="B1870" t="s">
        <v>55</v>
      </c>
      <c r="C1870" t="s">
        <v>56</v>
      </c>
      <c r="D1870" t="s">
        <v>150</v>
      </c>
      <c r="E1870" t="s">
        <v>151</v>
      </c>
      <c r="F1870" t="s">
        <v>78</v>
      </c>
      <c r="G1870" t="s">
        <v>79</v>
      </c>
      <c r="H1870" s="1">
        <v>45889</v>
      </c>
      <c r="I1870">
        <v>7</v>
      </c>
      <c r="J1870">
        <v>139.22</v>
      </c>
      <c r="K1870">
        <v>974.54</v>
      </c>
      <c r="L1870">
        <v>0.05</v>
      </c>
      <c r="M1870">
        <v>0.02</v>
      </c>
    </row>
    <row r="1871" spans="1:13">
      <c r="A1871" t="s">
        <v>2442</v>
      </c>
      <c r="B1871" t="s">
        <v>254</v>
      </c>
      <c r="C1871" t="s">
        <v>255</v>
      </c>
      <c r="D1871" t="s">
        <v>525</v>
      </c>
      <c r="E1871" t="s">
        <v>526</v>
      </c>
      <c r="F1871" t="s">
        <v>293</v>
      </c>
      <c r="G1871" t="s">
        <v>294</v>
      </c>
      <c r="H1871" s="1">
        <v>45876</v>
      </c>
      <c r="I1871">
        <v>22</v>
      </c>
      <c r="J1871">
        <v>114.99</v>
      </c>
      <c r="K1871">
        <v>2529.7800000000002</v>
      </c>
      <c r="L1871">
        <v>0.05</v>
      </c>
      <c r="M1871">
        <v>0.02</v>
      </c>
    </row>
    <row r="1872" spans="1:13">
      <c r="A1872" t="s">
        <v>2443</v>
      </c>
      <c r="B1872" t="s">
        <v>81</v>
      </c>
      <c r="C1872" t="s">
        <v>82</v>
      </c>
      <c r="D1872" t="s">
        <v>719</v>
      </c>
      <c r="E1872" t="s">
        <v>720</v>
      </c>
      <c r="F1872" t="s">
        <v>215</v>
      </c>
      <c r="G1872" t="s">
        <v>216</v>
      </c>
      <c r="H1872" s="1">
        <v>45870</v>
      </c>
      <c r="I1872">
        <v>5</v>
      </c>
      <c r="J1872">
        <v>176.7</v>
      </c>
      <c r="K1872">
        <v>883.5</v>
      </c>
      <c r="L1872">
        <v>0.1</v>
      </c>
      <c r="M1872">
        <v>0.02</v>
      </c>
    </row>
    <row r="1873" spans="1:13">
      <c r="A1873" t="s">
        <v>2444</v>
      </c>
      <c r="B1873" t="s">
        <v>187</v>
      </c>
      <c r="C1873" t="s">
        <v>188</v>
      </c>
      <c r="D1873" t="s">
        <v>453</v>
      </c>
      <c r="E1873" t="s">
        <v>454</v>
      </c>
      <c r="F1873" t="s">
        <v>59</v>
      </c>
      <c r="G1873" t="s">
        <v>60</v>
      </c>
      <c r="H1873" s="1">
        <v>45899</v>
      </c>
      <c r="I1873">
        <v>15</v>
      </c>
      <c r="J1873">
        <v>71.86</v>
      </c>
      <c r="K1873">
        <v>1077.9000000000001</v>
      </c>
      <c r="L1873">
        <v>0.05</v>
      </c>
      <c r="M1873">
        <v>0.02</v>
      </c>
    </row>
    <row r="1874" spans="1:13">
      <c r="A1874" t="s">
        <v>2445</v>
      </c>
      <c r="B1874" t="s">
        <v>117</v>
      </c>
      <c r="C1874" t="s">
        <v>118</v>
      </c>
      <c r="D1874" t="s">
        <v>210</v>
      </c>
      <c r="E1874" t="s">
        <v>211</v>
      </c>
      <c r="F1874" t="s">
        <v>100</v>
      </c>
      <c r="G1874" t="s">
        <v>101</v>
      </c>
      <c r="H1874" s="1">
        <v>45884</v>
      </c>
      <c r="I1874">
        <v>21</v>
      </c>
      <c r="J1874">
        <v>181.7</v>
      </c>
      <c r="K1874">
        <v>3815.7</v>
      </c>
      <c r="L1874">
        <v>0.1</v>
      </c>
      <c r="M1874">
        <v>0.02</v>
      </c>
    </row>
    <row r="1875" spans="1:13">
      <c r="A1875" t="s">
        <v>2446</v>
      </c>
      <c r="B1875" t="s">
        <v>423</v>
      </c>
      <c r="C1875" t="s">
        <v>424</v>
      </c>
      <c r="D1875" t="s">
        <v>893</v>
      </c>
      <c r="E1875" t="s">
        <v>894</v>
      </c>
      <c r="F1875" t="s">
        <v>25</v>
      </c>
      <c r="G1875" t="s">
        <v>26</v>
      </c>
      <c r="H1875" s="1">
        <v>45892</v>
      </c>
      <c r="I1875">
        <v>11</v>
      </c>
      <c r="J1875">
        <v>120.83</v>
      </c>
      <c r="K1875">
        <v>1329.13</v>
      </c>
      <c r="L1875">
        <v>0.1</v>
      </c>
      <c r="M1875">
        <v>0.02</v>
      </c>
    </row>
    <row r="1876" spans="1:13">
      <c r="A1876" t="s">
        <v>2447</v>
      </c>
      <c r="B1876" t="s">
        <v>74</v>
      </c>
      <c r="C1876" t="s">
        <v>75</v>
      </c>
      <c r="D1876" t="s">
        <v>202</v>
      </c>
      <c r="E1876" t="s">
        <v>203</v>
      </c>
      <c r="F1876" t="s">
        <v>59</v>
      </c>
      <c r="G1876" t="s">
        <v>60</v>
      </c>
      <c r="H1876" s="1">
        <v>45892</v>
      </c>
      <c r="I1876">
        <v>13</v>
      </c>
      <c r="J1876">
        <v>71.86</v>
      </c>
      <c r="K1876">
        <v>934.18</v>
      </c>
      <c r="L1876">
        <v>0.05</v>
      </c>
      <c r="M1876">
        <v>0.02</v>
      </c>
    </row>
    <row r="1877" spans="1:13">
      <c r="A1877" t="s">
        <v>2448</v>
      </c>
      <c r="B1877" t="s">
        <v>81</v>
      </c>
      <c r="C1877" t="s">
        <v>82</v>
      </c>
      <c r="D1877" t="s">
        <v>112</v>
      </c>
      <c r="E1877" t="s">
        <v>113</v>
      </c>
      <c r="F1877" t="s">
        <v>100</v>
      </c>
      <c r="G1877" t="s">
        <v>101</v>
      </c>
      <c r="H1877" s="1">
        <v>45873</v>
      </c>
      <c r="I1877">
        <v>3</v>
      </c>
      <c r="J1877">
        <v>181.7</v>
      </c>
      <c r="K1877">
        <v>545.1</v>
      </c>
      <c r="L1877">
        <v>0.1</v>
      </c>
      <c r="M1877">
        <v>0.02</v>
      </c>
    </row>
    <row r="1878" spans="1:13">
      <c r="A1878" t="s">
        <v>2449</v>
      </c>
      <c r="B1878" t="s">
        <v>259</v>
      </c>
      <c r="C1878" t="s">
        <v>260</v>
      </c>
      <c r="D1878" t="s">
        <v>1183</v>
      </c>
      <c r="E1878" t="s">
        <v>1184</v>
      </c>
      <c r="F1878" t="s">
        <v>196</v>
      </c>
      <c r="G1878" t="s">
        <v>197</v>
      </c>
      <c r="H1878" s="1">
        <v>45885</v>
      </c>
      <c r="I1878">
        <v>8</v>
      </c>
      <c r="J1878">
        <v>77.5</v>
      </c>
      <c r="K1878">
        <v>620</v>
      </c>
      <c r="L1878">
        <v>0.05</v>
      </c>
      <c r="M1878">
        <v>0.02</v>
      </c>
    </row>
    <row r="1879" spans="1:13">
      <c r="A1879" t="s">
        <v>2450</v>
      </c>
      <c r="B1879" t="s">
        <v>42</v>
      </c>
      <c r="C1879" t="s">
        <v>43</v>
      </c>
      <c r="D1879" t="s">
        <v>680</v>
      </c>
      <c r="E1879" t="s">
        <v>681</v>
      </c>
      <c r="F1879" t="s">
        <v>275</v>
      </c>
      <c r="G1879" t="s">
        <v>276</v>
      </c>
      <c r="H1879" s="1">
        <v>45900</v>
      </c>
      <c r="I1879">
        <v>22</v>
      </c>
      <c r="J1879">
        <v>44.71</v>
      </c>
      <c r="K1879">
        <v>983.62</v>
      </c>
      <c r="L1879">
        <v>0</v>
      </c>
      <c r="M1879">
        <v>0.02</v>
      </c>
    </row>
    <row r="1880" spans="1:13">
      <c r="A1880" t="s">
        <v>2451</v>
      </c>
      <c r="B1880" t="s">
        <v>246</v>
      </c>
      <c r="C1880" t="s">
        <v>247</v>
      </c>
      <c r="D1880" t="s">
        <v>420</v>
      </c>
      <c r="E1880" t="s">
        <v>421</v>
      </c>
      <c r="F1880" t="s">
        <v>179</v>
      </c>
      <c r="G1880" t="s">
        <v>180</v>
      </c>
      <c r="H1880" s="1">
        <v>45870</v>
      </c>
      <c r="I1880">
        <v>2</v>
      </c>
      <c r="J1880">
        <v>125.42</v>
      </c>
      <c r="K1880">
        <v>250.84</v>
      </c>
      <c r="L1880">
        <v>0.1</v>
      </c>
      <c r="M1880">
        <v>0.02</v>
      </c>
    </row>
    <row r="1881" spans="1:13">
      <c r="A1881" t="s">
        <v>2452</v>
      </c>
      <c r="B1881" t="s">
        <v>230</v>
      </c>
      <c r="C1881" t="s">
        <v>231</v>
      </c>
      <c r="D1881" t="s">
        <v>585</v>
      </c>
      <c r="E1881" t="s">
        <v>586</v>
      </c>
      <c r="F1881" t="s">
        <v>166</v>
      </c>
      <c r="G1881" t="s">
        <v>167</v>
      </c>
      <c r="H1881" s="1">
        <v>45882</v>
      </c>
      <c r="I1881">
        <v>10</v>
      </c>
      <c r="J1881">
        <v>176.86</v>
      </c>
      <c r="K1881">
        <v>1768.6</v>
      </c>
      <c r="L1881">
        <v>0.1</v>
      </c>
      <c r="M1881">
        <v>0.02</v>
      </c>
    </row>
    <row r="1882" spans="1:13">
      <c r="A1882" t="s">
        <v>2453</v>
      </c>
      <c r="B1882" t="s">
        <v>208</v>
      </c>
      <c r="C1882" t="s">
        <v>209</v>
      </c>
      <c r="D1882" t="s">
        <v>210</v>
      </c>
      <c r="E1882" t="s">
        <v>211</v>
      </c>
      <c r="F1882" t="s">
        <v>78</v>
      </c>
      <c r="G1882" t="s">
        <v>79</v>
      </c>
      <c r="H1882" s="1">
        <v>45871</v>
      </c>
      <c r="I1882">
        <v>18</v>
      </c>
      <c r="J1882">
        <v>139.22</v>
      </c>
      <c r="K1882">
        <v>2505.96</v>
      </c>
      <c r="L1882">
        <v>0.05</v>
      </c>
      <c r="M1882">
        <v>0.02</v>
      </c>
    </row>
    <row r="1883" spans="1:13">
      <c r="A1883" t="s">
        <v>2454</v>
      </c>
      <c r="B1883" t="s">
        <v>135</v>
      </c>
      <c r="C1883" t="s">
        <v>136</v>
      </c>
      <c r="D1883" t="s">
        <v>671</v>
      </c>
      <c r="E1883" t="s">
        <v>672</v>
      </c>
      <c r="F1883" t="s">
        <v>18</v>
      </c>
      <c r="G1883" t="s">
        <v>19</v>
      </c>
      <c r="H1883" s="1">
        <v>45885</v>
      </c>
      <c r="I1883">
        <v>17</v>
      </c>
      <c r="J1883">
        <v>52.65</v>
      </c>
      <c r="K1883">
        <v>895.05</v>
      </c>
      <c r="L1883">
        <v>0.05</v>
      </c>
      <c r="M1883">
        <v>0.02</v>
      </c>
    </row>
    <row r="1884" spans="1:13">
      <c r="A1884" t="s">
        <v>2455</v>
      </c>
      <c r="B1884" t="s">
        <v>42</v>
      </c>
      <c r="C1884" t="s">
        <v>43</v>
      </c>
      <c r="D1884" t="s">
        <v>513</v>
      </c>
      <c r="E1884" t="s">
        <v>514</v>
      </c>
      <c r="F1884" t="s">
        <v>302</v>
      </c>
      <c r="G1884" t="s">
        <v>303</v>
      </c>
      <c r="H1884" s="1">
        <v>45872</v>
      </c>
      <c r="I1884">
        <v>5</v>
      </c>
      <c r="J1884">
        <v>39.090000000000003</v>
      </c>
      <c r="K1884">
        <v>195.45</v>
      </c>
      <c r="L1884">
        <v>0</v>
      </c>
      <c r="M1884">
        <v>0.02</v>
      </c>
    </row>
    <row r="1885" spans="1:13">
      <c r="A1885" t="s">
        <v>2456</v>
      </c>
      <c r="B1885" t="s">
        <v>145</v>
      </c>
      <c r="C1885" t="s">
        <v>146</v>
      </c>
      <c r="D1885" t="s">
        <v>1048</v>
      </c>
      <c r="E1885" t="s">
        <v>1049</v>
      </c>
      <c r="F1885" t="s">
        <v>114</v>
      </c>
      <c r="G1885" t="s">
        <v>115</v>
      </c>
      <c r="H1885" s="1">
        <v>45878</v>
      </c>
      <c r="I1885">
        <v>5</v>
      </c>
      <c r="J1885">
        <v>91.13</v>
      </c>
      <c r="K1885">
        <v>455.65</v>
      </c>
      <c r="L1885">
        <v>0.1</v>
      </c>
      <c r="M1885">
        <v>0.02</v>
      </c>
    </row>
    <row r="1886" spans="1:13">
      <c r="A1886" t="s">
        <v>2457</v>
      </c>
      <c r="B1886" t="s">
        <v>386</v>
      </c>
      <c r="C1886" t="s">
        <v>387</v>
      </c>
      <c r="D1886" t="s">
        <v>1071</v>
      </c>
      <c r="E1886" t="s">
        <v>1072</v>
      </c>
      <c r="F1886" t="s">
        <v>196</v>
      </c>
      <c r="G1886" t="s">
        <v>197</v>
      </c>
      <c r="H1886" s="1">
        <v>45885</v>
      </c>
      <c r="I1886">
        <v>5</v>
      </c>
      <c r="J1886">
        <v>77.5</v>
      </c>
      <c r="K1886">
        <v>387.5</v>
      </c>
      <c r="L1886">
        <v>0.05</v>
      </c>
      <c r="M1886">
        <v>0.02</v>
      </c>
    </row>
    <row r="1887" spans="1:13">
      <c r="A1887" t="s">
        <v>2458</v>
      </c>
      <c r="B1887" t="s">
        <v>47</v>
      </c>
      <c r="C1887" t="s">
        <v>48</v>
      </c>
      <c r="D1887" t="s">
        <v>538</v>
      </c>
      <c r="E1887" t="s">
        <v>539</v>
      </c>
      <c r="F1887" t="s">
        <v>293</v>
      </c>
      <c r="G1887" t="s">
        <v>294</v>
      </c>
      <c r="H1887" s="1">
        <v>45899</v>
      </c>
      <c r="I1887">
        <v>12</v>
      </c>
      <c r="J1887">
        <v>114.99</v>
      </c>
      <c r="K1887">
        <v>1379.88</v>
      </c>
      <c r="L1887">
        <v>0.05</v>
      </c>
      <c r="M1887">
        <v>0.02</v>
      </c>
    </row>
    <row r="1888" spans="1:13">
      <c r="A1888" t="s">
        <v>2459</v>
      </c>
      <c r="B1888" t="s">
        <v>81</v>
      </c>
      <c r="C1888" t="s">
        <v>82</v>
      </c>
      <c r="D1888" t="s">
        <v>629</v>
      </c>
      <c r="E1888" t="s">
        <v>630</v>
      </c>
      <c r="F1888" t="s">
        <v>326</v>
      </c>
      <c r="G1888" t="s">
        <v>327</v>
      </c>
      <c r="H1888" s="1">
        <v>45889</v>
      </c>
      <c r="I1888">
        <v>9</v>
      </c>
      <c r="J1888">
        <v>63.32</v>
      </c>
      <c r="K1888">
        <v>569.88</v>
      </c>
      <c r="L1888">
        <v>0</v>
      </c>
      <c r="M1888">
        <v>0.02</v>
      </c>
    </row>
    <row r="1889" spans="1:13">
      <c r="A1889" t="s">
        <v>2460</v>
      </c>
      <c r="B1889" t="s">
        <v>35</v>
      </c>
      <c r="C1889" t="s">
        <v>36</v>
      </c>
      <c r="D1889" t="s">
        <v>261</v>
      </c>
      <c r="E1889" t="s">
        <v>262</v>
      </c>
      <c r="F1889" t="s">
        <v>356</v>
      </c>
      <c r="G1889" t="s">
        <v>357</v>
      </c>
      <c r="H1889" s="1">
        <v>45880</v>
      </c>
      <c r="I1889">
        <v>17</v>
      </c>
      <c r="J1889">
        <v>54.03</v>
      </c>
      <c r="K1889">
        <v>918.51</v>
      </c>
      <c r="L1889">
        <v>0</v>
      </c>
      <c r="M1889">
        <v>0.02</v>
      </c>
    </row>
    <row r="1890" spans="1:13">
      <c r="A1890" t="s">
        <v>2461</v>
      </c>
      <c r="B1890" t="s">
        <v>81</v>
      </c>
      <c r="C1890" t="s">
        <v>82</v>
      </c>
      <c r="D1890" t="s">
        <v>351</v>
      </c>
      <c r="E1890" t="s">
        <v>352</v>
      </c>
      <c r="F1890" t="s">
        <v>293</v>
      </c>
      <c r="G1890" t="s">
        <v>294</v>
      </c>
      <c r="H1890" s="1">
        <v>45894</v>
      </c>
      <c r="I1890">
        <v>16</v>
      </c>
      <c r="J1890">
        <v>114.99</v>
      </c>
      <c r="K1890">
        <v>1839.84</v>
      </c>
      <c r="L1890">
        <v>0.05</v>
      </c>
      <c r="M1890">
        <v>0.02</v>
      </c>
    </row>
    <row r="1891" spans="1:13">
      <c r="A1891" t="s">
        <v>2462</v>
      </c>
      <c r="B1891" t="s">
        <v>21</v>
      </c>
      <c r="C1891" t="s">
        <v>22</v>
      </c>
      <c r="D1891" t="s">
        <v>16</v>
      </c>
      <c r="E1891" t="s">
        <v>17</v>
      </c>
      <c r="F1891" t="s">
        <v>234</v>
      </c>
      <c r="G1891" t="s">
        <v>235</v>
      </c>
      <c r="H1891" s="1">
        <v>45890</v>
      </c>
      <c r="I1891">
        <v>22</v>
      </c>
      <c r="J1891">
        <v>37.18</v>
      </c>
      <c r="K1891">
        <v>817.96</v>
      </c>
      <c r="L1891">
        <v>0</v>
      </c>
      <c r="M1891">
        <v>0.02</v>
      </c>
    </row>
    <row r="1892" spans="1:13">
      <c r="A1892" t="s">
        <v>2463</v>
      </c>
      <c r="B1892" t="s">
        <v>246</v>
      </c>
      <c r="C1892" t="s">
        <v>247</v>
      </c>
      <c r="D1892" t="s">
        <v>694</v>
      </c>
      <c r="E1892" t="s">
        <v>695</v>
      </c>
      <c r="F1892" t="s">
        <v>196</v>
      </c>
      <c r="G1892" t="s">
        <v>197</v>
      </c>
      <c r="H1892" s="1">
        <v>45871</v>
      </c>
      <c r="I1892">
        <v>5</v>
      </c>
      <c r="J1892">
        <v>77.5</v>
      </c>
      <c r="K1892">
        <v>387.5</v>
      </c>
      <c r="L1892">
        <v>0.05</v>
      </c>
      <c r="M1892">
        <v>0.02</v>
      </c>
    </row>
    <row r="1893" spans="1:13">
      <c r="A1893" t="s">
        <v>2464</v>
      </c>
      <c r="B1893" t="s">
        <v>117</v>
      </c>
      <c r="C1893" t="s">
        <v>118</v>
      </c>
      <c r="D1893" t="s">
        <v>719</v>
      </c>
      <c r="E1893" t="s">
        <v>720</v>
      </c>
      <c r="F1893" t="s">
        <v>139</v>
      </c>
      <c r="G1893" t="s">
        <v>140</v>
      </c>
      <c r="H1893" s="1">
        <v>45875</v>
      </c>
      <c r="I1893">
        <v>9</v>
      </c>
      <c r="J1893">
        <v>113.94</v>
      </c>
      <c r="K1893">
        <v>1025.46</v>
      </c>
      <c r="L1893">
        <v>0.05</v>
      </c>
      <c r="M1893">
        <v>0.02</v>
      </c>
    </row>
    <row r="1894" spans="1:13">
      <c r="A1894" t="s">
        <v>2465</v>
      </c>
      <c r="B1894" t="s">
        <v>62</v>
      </c>
      <c r="C1894" t="s">
        <v>63</v>
      </c>
      <c r="D1894" t="s">
        <v>227</v>
      </c>
      <c r="E1894" t="s">
        <v>228</v>
      </c>
      <c r="F1894" t="s">
        <v>215</v>
      </c>
      <c r="G1894" t="s">
        <v>216</v>
      </c>
      <c r="H1894" s="1">
        <v>45871</v>
      </c>
      <c r="I1894">
        <v>16</v>
      </c>
      <c r="J1894">
        <v>176.7</v>
      </c>
      <c r="K1894">
        <v>2827.2</v>
      </c>
      <c r="L1894">
        <v>0.1</v>
      </c>
      <c r="M1894">
        <v>0.02</v>
      </c>
    </row>
    <row r="1895" spans="1:13">
      <c r="A1895" t="s">
        <v>2466</v>
      </c>
      <c r="B1895" t="s">
        <v>306</v>
      </c>
      <c r="C1895" t="s">
        <v>307</v>
      </c>
      <c r="D1895" t="s">
        <v>1030</v>
      </c>
      <c r="E1895" t="s">
        <v>1031</v>
      </c>
      <c r="F1895" t="s">
        <v>275</v>
      </c>
      <c r="G1895" t="s">
        <v>276</v>
      </c>
      <c r="H1895" s="1">
        <v>45885</v>
      </c>
      <c r="I1895">
        <v>18</v>
      </c>
      <c r="J1895">
        <v>44.71</v>
      </c>
      <c r="K1895">
        <v>804.78</v>
      </c>
      <c r="L1895">
        <v>0</v>
      </c>
      <c r="M1895">
        <v>0.02</v>
      </c>
    </row>
    <row r="1896" spans="1:13">
      <c r="A1896" t="s">
        <v>2467</v>
      </c>
      <c r="B1896" t="s">
        <v>306</v>
      </c>
      <c r="C1896" t="s">
        <v>307</v>
      </c>
      <c r="D1896" t="s">
        <v>845</v>
      </c>
      <c r="E1896" t="s">
        <v>846</v>
      </c>
      <c r="F1896" t="s">
        <v>71</v>
      </c>
      <c r="G1896" t="s">
        <v>72</v>
      </c>
      <c r="H1896" s="1">
        <v>45897</v>
      </c>
      <c r="I1896">
        <v>24</v>
      </c>
      <c r="J1896">
        <v>123.65</v>
      </c>
      <c r="K1896">
        <v>2967.6</v>
      </c>
      <c r="L1896">
        <v>0.05</v>
      </c>
      <c r="M1896">
        <v>0.02</v>
      </c>
    </row>
    <row r="1897" spans="1:13">
      <c r="A1897" t="s">
        <v>2468</v>
      </c>
      <c r="B1897" t="s">
        <v>21</v>
      </c>
      <c r="C1897" t="s">
        <v>22</v>
      </c>
      <c r="D1897" t="s">
        <v>765</v>
      </c>
      <c r="E1897" t="s">
        <v>766</v>
      </c>
      <c r="F1897" t="s">
        <v>85</v>
      </c>
      <c r="G1897" t="s">
        <v>86</v>
      </c>
      <c r="H1897" s="1">
        <v>45897</v>
      </c>
      <c r="I1897">
        <v>7</v>
      </c>
      <c r="J1897">
        <v>72.040000000000006</v>
      </c>
      <c r="K1897">
        <v>504.28</v>
      </c>
      <c r="L1897">
        <v>0.05</v>
      </c>
      <c r="M1897">
        <v>0.02</v>
      </c>
    </row>
    <row r="1898" spans="1:13">
      <c r="A1898" t="s">
        <v>2469</v>
      </c>
      <c r="B1898" t="s">
        <v>187</v>
      </c>
      <c r="C1898" t="s">
        <v>188</v>
      </c>
      <c r="D1898" t="s">
        <v>719</v>
      </c>
      <c r="E1898" t="s">
        <v>720</v>
      </c>
      <c r="F1898" t="s">
        <v>90</v>
      </c>
      <c r="G1898" t="s">
        <v>91</v>
      </c>
      <c r="H1898" s="1">
        <v>45886</v>
      </c>
      <c r="I1898">
        <v>24</v>
      </c>
      <c r="J1898">
        <v>50.51</v>
      </c>
      <c r="K1898">
        <v>1212.24</v>
      </c>
      <c r="L1898">
        <v>0</v>
      </c>
      <c r="M1898">
        <v>0.02</v>
      </c>
    </row>
    <row r="1899" spans="1:13">
      <c r="A1899" t="s">
        <v>2470</v>
      </c>
      <c r="B1899" t="s">
        <v>35</v>
      </c>
      <c r="C1899" t="s">
        <v>36</v>
      </c>
      <c r="D1899" t="s">
        <v>224</v>
      </c>
      <c r="E1899" t="s">
        <v>225</v>
      </c>
      <c r="F1899" t="s">
        <v>100</v>
      </c>
      <c r="G1899" t="s">
        <v>101</v>
      </c>
      <c r="H1899" s="1">
        <v>45888</v>
      </c>
      <c r="I1899">
        <v>22</v>
      </c>
      <c r="J1899">
        <v>181.7</v>
      </c>
      <c r="K1899">
        <v>3997.4</v>
      </c>
      <c r="L1899">
        <v>0.1</v>
      </c>
      <c r="M1899">
        <v>0.02</v>
      </c>
    </row>
    <row r="1900" spans="1:13">
      <c r="A1900" t="s">
        <v>2471</v>
      </c>
      <c r="B1900" t="s">
        <v>254</v>
      </c>
      <c r="C1900" t="s">
        <v>255</v>
      </c>
      <c r="D1900" t="s">
        <v>95</v>
      </c>
      <c r="E1900" t="s">
        <v>96</v>
      </c>
      <c r="F1900" t="s">
        <v>275</v>
      </c>
      <c r="G1900" t="s">
        <v>276</v>
      </c>
      <c r="H1900" s="1">
        <v>45886</v>
      </c>
      <c r="I1900">
        <v>1</v>
      </c>
      <c r="J1900">
        <v>44.71</v>
      </c>
      <c r="K1900">
        <v>44.71</v>
      </c>
      <c r="L1900">
        <v>0</v>
      </c>
      <c r="M1900">
        <v>0.02</v>
      </c>
    </row>
    <row r="1901" spans="1:13">
      <c r="A1901" t="s">
        <v>2472</v>
      </c>
      <c r="B1901" t="s">
        <v>93</v>
      </c>
      <c r="C1901" t="s">
        <v>94</v>
      </c>
      <c r="D1901" t="s">
        <v>736</v>
      </c>
      <c r="E1901" t="s">
        <v>737</v>
      </c>
      <c r="F1901" t="s">
        <v>129</v>
      </c>
      <c r="G1901" t="s">
        <v>130</v>
      </c>
      <c r="H1901" s="1">
        <v>45877</v>
      </c>
      <c r="I1901">
        <v>3</v>
      </c>
      <c r="J1901">
        <v>92.19</v>
      </c>
      <c r="K1901">
        <v>276.57</v>
      </c>
      <c r="L1901">
        <v>0.05</v>
      </c>
      <c r="M1901">
        <v>0.02</v>
      </c>
    </row>
    <row r="1902" spans="1:13">
      <c r="A1902" t="s">
        <v>2473</v>
      </c>
      <c r="B1902" t="s">
        <v>93</v>
      </c>
      <c r="C1902" t="s">
        <v>94</v>
      </c>
      <c r="D1902" t="s">
        <v>769</v>
      </c>
      <c r="E1902" t="s">
        <v>770</v>
      </c>
      <c r="F1902" t="s">
        <v>191</v>
      </c>
      <c r="G1902" t="s">
        <v>192</v>
      </c>
      <c r="H1902" s="1">
        <v>45870</v>
      </c>
      <c r="I1902">
        <v>11</v>
      </c>
      <c r="J1902">
        <v>144.35</v>
      </c>
      <c r="K1902">
        <v>1587.85</v>
      </c>
      <c r="L1902">
        <v>0.1</v>
      </c>
      <c r="M1902">
        <v>0.02</v>
      </c>
    </row>
    <row r="1903" spans="1:13">
      <c r="A1903" t="s">
        <v>2474</v>
      </c>
      <c r="B1903" t="s">
        <v>187</v>
      </c>
      <c r="C1903" t="s">
        <v>188</v>
      </c>
      <c r="D1903" t="s">
        <v>900</v>
      </c>
      <c r="E1903" t="s">
        <v>901</v>
      </c>
      <c r="F1903" t="s">
        <v>275</v>
      </c>
      <c r="G1903" t="s">
        <v>276</v>
      </c>
      <c r="H1903" s="1">
        <v>45882</v>
      </c>
      <c r="I1903">
        <v>4</v>
      </c>
      <c r="J1903">
        <v>44.71</v>
      </c>
      <c r="K1903">
        <v>178.84</v>
      </c>
      <c r="L1903">
        <v>0</v>
      </c>
      <c r="M1903">
        <v>0.02</v>
      </c>
    </row>
    <row r="1904" spans="1:13">
      <c r="A1904" t="s">
        <v>2475</v>
      </c>
      <c r="B1904" t="s">
        <v>103</v>
      </c>
      <c r="C1904" t="s">
        <v>104</v>
      </c>
      <c r="D1904" t="s">
        <v>1153</v>
      </c>
      <c r="E1904" t="s">
        <v>1154</v>
      </c>
      <c r="F1904" t="s">
        <v>356</v>
      </c>
      <c r="G1904" t="s">
        <v>357</v>
      </c>
      <c r="H1904" s="1">
        <v>45896</v>
      </c>
      <c r="I1904">
        <v>4</v>
      </c>
      <c r="J1904">
        <v>54.03</v>
      </c>
      <c r="K1904">
        <v>216.12</v>
      </c>
      <c r="L1904">
        <v>0</v>
      </c>
      <c r="M1904">
        <v>0.02</v>
      </c>
    </row>
    <row r="1905" spans="1:13">
      <c r="A1905" t="s">
        <v>2476</v>
      </c>
      <c r="B1905" t="s">
        <v>145</v>
      </c>
      <c r="C1905" t="s">
        <v>146</v>
      </c>
      <c r="D1905" t="s">
        <v>411</v>
      </c>
      <c r="E1905" t="s">
        <v>412</v>
      </c>
      <c r="F1905" t="s">
        <v>139</v>
      </c>
      <c r="G1905" t="s">
        <v>140</v>
      </c>
      <c r="H1905" s="1">
        <v>45896</v>
      </c>
      <c r="I1905">
        <v>15</v>
      </c>
      <c r="J1905">
        <v>113.94</v>
      </c>
      <c r="K1905">
        <v>1709.1</v>
      </c>
      <c r="L1905">
        <v>0.05</v>
      </c>
      <c r="M1905">
        <v>0.02</v>
      </c>
    </row>
    <row r="1906" spans="1:13">
      <c r="A1906" t="s">
        <v>2477</v>
      </c>
      <c r="B1906" t="s">
        <v>62</v>
      </c>
      <c r="C1906" t="s">
        <v>63</v>
      </c>
      <c r="D1906" t="s">
        <v>391</v>
      </c>
      <c r="E1906" t="s">
        <v>392</v>
      </c>
      <c r="F1906" t="s">
        <v>25</v>
      </c>
      <c r="G1906" t="s">
        <v>26</v>
      </c>
      <c r="H1906" s="1">
        <v>45900</v>
      </c>
      <c r="I1906">
        <v>21</v>
      </c>
      <c r="J1906">
        <v>120.83</v>
      </c>
      <c r="K1906">
        <v>2537.4299999999998</v>
      </c>
      <c r="L1906">
        <v>0.1</v>
      </c>
      <c r="M1906">
        <v>0.02</v>
      </c>
    </row>
    <row r="1907" spans="1:13">
      <c r="A1907" t="s">
        <v>2478</v>
      </c>
      <c r="B1907" t="s">
        <v>230</v>
      </c>
      <c r="C1907" t="s">
        <v>231</v>
      </c>
      <c r="D1907" t="s">
        <v>1459</v>
      </c>
      <c r="E1907" t="s">
        <v>1460</v>
      </c>
      <c r="F1907" t="s">
        <v>191</v>
      </c>
      <c r="G1907" t="s">
        <v>192</v>
      </c>
      <c r="H1907" s="1">
        <v>45871</v>
      </c>
      <c r="I1907">
        <v>11</v>
      </c>
      <c r="J1907">
        <v>144.35</v>
      </c>
      <c r="K1907">
        <v>1587.85</v>
      </c>
      <c r="L1907">
        <v>0.1</v>
      </c>
      <c r="M1907">
        <v>0.02</v>
      </c>
    </row>
    <row r="1908" spans="1:13">
      <c r="A1908" t="s">
        <v>2479</v>
      </c>
      <c r="B1908" t="s">
        <v>159</v>
      </c>
      <c r="C1908" t="s">
        <v>160</v>
      </c>
      <c r="D1908" t="s">
        <v>132</v>
      </c>
      <c r="E1908" t="s">
        <v>133</v>
      </c>
      <c r="F1908" t="s">
        <v>32</v>
      </c>
      <c r="G1908" t="s">
        <v>33</v>
      </c>
      <c r="H1908" s="1">
        <v>45900</v>
      </c>
      <c r="I1908">
        <v>11</v>
      </c>
      <c r="J1908">
        <v>88.32</v>
      </c>
      <c r="K1908">
        <v>971.52</v>
      </c>
      <c r="L1908">
        <v>0</v>
      </c>
      <c r="M1908">
        <v>0.02</v>
      </c>
    </row>
    <row r="1909" spans="1:13">
      <c r="A1909" t="s">
        <v>2480</v>
      </c>
      <c r="B1909" t="s">
        <v>110</v>
      </c>
      <c r="C1909" t="s">
        <v>111</v>
      </c>
      <c r="D1909" t="s">
        <v>783</v>
      </c>
      <c r="E1909" t="s">
        <v>784</v>
      </c>
      <c r="F1909" t="s">
        <v>326</v>
      </c>
      <c r="G1909" t="s">
        <v>327</v>
      </c>
      <c r="H1909" s="1">
        <v>45874</v>
      </c>
      <c r="I1909">
        <v>19</v>
      </c>
      <c r="J1909">
        <v>63.32</v>
      </c>
      <c r="K1909">
        <v>1203.08</v>
      </c>
      <c r="L1909">
        <v>0</v>
      </c>
      <c r="M1909">
        <v>0.02</v>
      </c>
    </row>
    <row r="1910" spans="1:13">
      <c r="A1910" t="s">
        <v>2481</v>
      </c>
      <c r="B1910" t="s">
        <v>254</v>
      </c>
      <c r="C1910" t="s">
        <v>255</v>
      </c>
      <c r="D1910" t="s">
        <v>881</v>
      </c>
      <c r="E1910" t="s">
        <v>882</v>
      </c>
      <c r="F1910" t="s">
        <v>319</v>
      </c>
      <c r="G1910" t="s">
        <v>320</v>
      </c>
      <c r="H1910" s="1">
        <v>45880</v>
      </c>
      <c r="I1910">
        <v>10</v>
      </c>
      <c r="J1910">
        <v>93.41</v>
      </c>
      <c r="K1910">
        <v>934.1</v>
      </c>
      <c r="L1910">
        <v>0</v>
      </c>
      <c r="M1910">
        <v>0.02</v>
      </c>
    </row>
    <row r="1911" spans="1:13">
      <c r="A1911" t="s">
        <v>2482</v>
      </c>
      <c r="B1911" t="s">
        <v>246</v>
      </c>
      <c r="C1911" t="s">
        <v>247</v>
      </c>
      <c r="D1911" t="s">
        <v>635</v>
      </c>
      <c r="E1911" t="s">
        <v>636</v>
      </c>
      <c r="F1911" t="s">
        <v>107</v>
      </c>
      <c r="G1911" t="s">
        <v>108</v>
      </c>
      <c r="H1911" s="1">
        <v>45900</v>
      </c>
      <c r="I1911">
        <v>18</v>
      </c>
      <c r="J1911">
        <v>179.53</v>
      </c>
      <c r="K1911">
        <v>3231.54</v>
      </c>
      <c r="L1911">
        <v>0.1</v>
      </c>
      <c r="M1911">
        <v>0.02</v>
      </c>
    </row>
    <row r="1912" spans="1:13">
      <c r="A1912" t="s">
        <v>2483</v>
      </c>
      <c r="B1912" t="s">
        <v>28</v>
      </c>
      <c r="C1912" t="s">
        <v>29</v>
      </c>
      <c r="D1912" t="s">
        <v>150</v>
      </c>
      <c r="E1912" t="s">
        <v>151</v>
      </c>
      <c r="F1912" t="s">
        <v>71</v>
      </c>
      <c r="G1912" t="s">
        <v>72</v>
      </c>
      <c r="H1912" s="1">
        <v>45875</v>
      </c>
      <c r="I1912">
        <v>9</v>
      </c>
      <c r="J1912">
        <v>123.65</v>
      </c>
      <c r="K1912">
        <v>1112.8499999999999</v>
      </c>
      <c r="L1912">
        <v>0.05</v>
      </c>
      <c r="M1912">
        <v>0.02</v>
      </c>
    </row>
    <row r="1913" spans="1:13">
      <c r="A1913" t="s">
        <v>2484</v>
      </c>
      <c r="B1913" t="s">
        <v>117</v>
      </c>
      <c r="C1913" t="s">
        <v>118</v>
      </c>
      <c r="D1913" t="s">
        <v>388</v>
      </c>
      <c r="E1913" t="s">
        <v>389</v>
      </c>
      <c r="F1913" t="s">
        <v>302</v>
      </c>
      <c r="G1913" t="s">
        <v>303</v>
      </c>
      <c r="H1913" s="1">
        <v>45870</v>
      </c>
      <c r="I1913">
        <v>3</v>
      </c>
      <c r="J1913">
        <v>39.090000000000003</v>
      </c>
      <c r="K1913">
        <v>117.27</v>
      </c>
      <c r="L1913">
        <v>0</v>
      </c>
      <c r="M1913">
        <v>0.02</v>
      </c>
    </row>
    <row r="1914" spans="1:13">
      <c r="A1914" t="s">
        <v>2485</v>
      </c>
      <c r="B1914" t="s">
        <v>47</v>
      </c>
      <c r="C1914" t="s">
        <v>48</v>
      </c>
      <c r="D1914" t="s">
        <v>1113</v>
      </c>
      <c r="E1914" t="s">
        <v>1114</v>
      </c>
      <c r="F1914" t="s">
        <v>129</v>
      </c>
      <c r="G1914" t="s">
        <v>130</v>
      </c>
      <c r="H1914" s="1">
        <v>45882</v>
      </c>
      <c r="I1914">
        <v>25</v>
      </c>
      <c r="J1914">
        <v>92.19</v>
      </c>
      <c r="K1914">
        <v>2304.75</v>
      </c>
      <c r="L1914">
        <v>0.05</v>
      </c>
      <c r="M1914">
        <v>0.02</v>
      </c>
    </row>
    <row r="1915" spans="1:13">
      <c r="A1915" t="s">
        <v>2486</v>
      </c>
      <c r="B1915" t="s">
        <v>187</v>
      </c>
      <c r="C1915" t="s">
        <v>188</v>
      </c>
      <c r="D1915" t="s">
        <v>818</v>
      </c>
      <c r="E1915" t="s">
        <v>819</v>
      </c>
      <c r="F1915" t="s">
        <v>107</v>
      </c>
      <c r="G1915" t="s">
        <v>108</v>
      </c>
      <c r="H1915" s="1">
        <v>45874</v>
      </c>
      <c r="I1915">
        <v>21</v>
      </c>
      <c r="J1915">
        <v>179.53</v>
      </c>
      <c r="K1915">
        <v>3770.13</v>
      </c>
      <c r="L1915">
        <v>0.1</v>
      </c>
      <c r="M1915">
        <v>0.02</v>
      </c>
    </row>
    <row r="1916" spans="1:13">
      <c r="A1916" t="s">
        <v>2487</v>
      </c>
      <c r="B1916" t="s">
        <v>386</v>
      </c>
      <c r="C1916" t="s">
        <v>387</v>
      </c>
      <c r="D1916" t="s">
        <v>105</v>
      </c>
      <c r="E1916" t="s">
        <v>106</v>
      </c>
      <c r="F1916" t="s">
        <v>396</v>
      </c>
      <c r="G1916" t="s">
        <v>397</v>
      </c>
      <c r="H1916" s="1">
        <v>45893</v>
      </c>
      <c r="I1916">
        <v>14</v>
      </c>
      <c r="J1916">
        <v>194.87</v>
      </c>
      <c r="K1916">
        <v>2728.18</v>
      </c>
      <c r="L1916">
        <v>0.1</v>
      </c>
      <c r="M1916">
        <v>0.02</v>
      </c>
    </row>
    <row r="1917" spans="1:13">
      <c r="A1917" t="s">
        <v>2488</v>
      </c>
      <c r="B1917" t="s">
        <v>246</v>
      </c>
      <c r="C1917" t="s">
        <v>247</v>
      </c>
      <c r="D1917" t="s">
        <v>184</v>
      </c>
      <c r="E1917" t="s">
        <v>185</v>
      </c>
      <c r="F1917" t="s">
        <v>326</v>
      </c>
      <c r="G1917" t="s">
        <v>327</v>
      </c>
      <c r="H1917" s="1">
        <v>45874</v>
      </c>
      <c r="I1917">
        <v>20</v>
      </c>
      <c r="J1917">
        <v>63.32</v>
      </c>
      <c r="K1917">
        <v>1266.4000000000001</v>
      </c>
      <c r="L1917">
        <v>0</v>
      </c>
      <c r="M1917">
        <v>0.02</v>
      </c>
    </row>
    <row r="1918" spans="1:13">
      <c r="A1918" t="s">
        <v>2489</v>
      </c>
      <c r="B1918" t="s">
        <v>103</v>
      </c>
      <c r="C1918" t="s">
        <v>104</v>
      </c>
      <c r="D1918" t="s">
        <v>632</v>
      </c>
      <c r="E1918" t="s">
        <v>633</v>
      </c>
      <c r="F1918" t="s">
        <v>71</v>
      </c>
      <c r="G1918" t="s">
        <v>72</v>
      </c>
      <c r="H1918" s="1">
        <v>45886</v>
      </c>
      <c r="I1918">
        <v>12</v>
      </c>
      <c r="J1918">
        <v>123.65</v>
      </c>
      <c r="K1918">
        <v>1483.8</v>
      </c>
      <c r="L1918">
        <v>0.05</v>
      </c>
      <c r="M1918">
        <v>0.02</v>
      </c>
    </row>
    <row r="1919" spans="1:13">
      <c r="A1919" t="s">
        <v>2490</v>
      </c>
      <c r="B1919" t="s">
        <v>254</v>
      </c>
      <c r="C1919" t="s">
        <v>255</v>
      </c>
      <c r="D1919" t="s">
        <v>264</v>
      </c>
      <c r="E1919" t="s">
        <v>265</v>
      </c>
      <c r="F1919" t="s">
        <v>25</v>
      </c>
      <c r="G1919" t="s">
        <v>26</v>
      </c>
      <c r="H1919" s="1">
        <v>45885</v>
      </c>
      <c r="I1919">
        <v>13</v>
      </c>
      <c r="J1919">
        <v>120.83</v>
      </c>
      <c r="K1919">
        <v>1570.79</v>
      </c>
      <c r="L1919">
        <v>0.1</v>
      </c>
      <c r="M1919">
        <v>0.02</v>
      </c>
    </row>
    <row r="1920" spans="1:13">
      <c r="A1920" t="s">
        <v>2491</v>
      </c>
      <c r="B1920" t="s">
        <v>230</v>
      </c>
      <c r="C1920" t="s">
        <v>231</v>
      </c>
      <c r="D1920" t="s">
        <v>675</v>
      </c>
      <c r="E1920" t="s">
        <v>676</v>
      </c>
      <c r="F1920" t="s">
        <v>166</v>
      </c>
      <c r="G1920" t="s">
        <v>167</v>
      </c>
      <c r="H1920" s="1">
        <v>45894</v>
      </c>
      <c r="I1920">
        <v>3</v>
      </c>
      <c r="J1920">
        <v>176.86</v>
      </c>
      <c r="K1920">
        <v>530.58000000000004</v>
      </c>
      <c r="L1920">
        <v>0.1</v>
      </c>
      <c r="M1920">
        <v>0.02</v>
      </c>
    </row>
    <row r="1921" spans="1:13">
      <c r="A1921" t="s">
        <v>2492</v>
      </c>
      <c r="B1921" t="s">
        <v>81</v>
      </c>
      <c r="C1921" t="s">
        <v>82</v>
      </c>
      <c r="D1921" t="s">
        <v>1312</v>
      </c>
      <c r="E1921" t="s">
        <v>1313</v>
      </c>
      <c r="F1921" t="s">
        <v>240</v>
      </c>
      <c r="G1921" t="s">
        <v>241</v>
      </c>
      <c r="H1921" s="1">
        <v>45883</v>
      </c>
      <c r="I1921">
        <v>6</v>
      </c>
      <c r="J1921">
        <v>130.94</v>
      </c>
      <c r="K1921">
        <v>785.64</v>
      </c>
      <c r="L1921">
        <v>0.05</v>
      </c>
      <c r="M1921">
        <v>0.02</v>
      </c>
    </row>
    <row r="1922" spans="1:13">
      <c r="A1922" t="s">
        <v>2493</v>
      </c>
      <c r="B1922" t="s">
        <v>159</v>
      </c>
      <c r="C1922" t="s">
        <v>160</v>
      </c>
      <c r="D1922" t="s">
        <v>329</v>
      </c>
      <c r="E1922" t="s">
        <v>330</v>
      </c>
      <c r="F1922" t="s">
        <v>71</v>
      </c>
      <c r="G1922" t="s">
        <v>72</v>
      </c>
      <c r="H1922" s="1">
        <v>45880</v>
      </c>
      <c r="I1922">
        <v>17</v>
      </c>
      <c r="J1922">
        <v>123.65</v>
      </c>
      <c r="K1922">
        <v>2102.0500000000002</v>
      </c>
      <c r="L1922">
        <v>0.05</v>
      </c>
      <c r="M1922">
        <v>0.02</v>
      </c>
    </row>
    <row r="1923" spans="1:13">
      <c r="A1923" t="s">
        <v>2494</v>
      </c>
      <c r="B1923" t="s">
        <v>306</v>
      </c>
      <c r="C1923" t="s">
        <v>307</v>
      </c>
      <c r="D1923" t="s">
        <v>933</v>
      </c>
      <c r="E1923" t="s">
        <v>934</v>
      </c>
      <c r="F1923" t="s">
        <v>59</v>
      </c>
      <c r="G1923" t="s">
        <v>60</v>
      </c>
      <c r="H1923" s="1">
        <v>45892</v>
      </c>
      <c r="I1923">
        <v>22</v>
      </c>
      <c r="J1923">
        <v>71.86</v>
      </c>
      <c r="K1923">
        <v>1580.92</v>
      </c>
      <c r="L1923">
        <v>0.05</v>
      </c>
      <c r="M1923">
        <v>0.02</v>
      </c>
    </row>
    <row r="1924" spans="1:13">
      <c r="A1924" t="s">
        <v>2495</v>
      </c>
      <c r="B1924" t="s">
        <v>21</v>
      </c>
      <c r="C1924" t="s">
        <v>22</v>
      </c>
      <c r="D1924" t="s">
        <v>845</v>
      </c>
      <c r="E1924" t="s">
        <v>846</v>
      </c>
      <c r="F1924" t="s">
        <v>114</v>
      </c>
      <c r="G1924" t="s">
        <v>115</v>
      </c>
      <c r="H1924" s="1">
        <v>45886</v>
      </c>
      <c r="I1924">
        <v>21</v>
      </c>
      <c r="J1924">
        <v>91.13</v>
      </c>
      <c r="K1924">
        <v>1913.73</v>
      </c>
      <c r="L1924">
        <v>0.1</v>
      </c>
      <c r="M1924">
        <v>0.02</v>
      </c>
    </row>
    <row r="1925" spans="1:13">
      <c r="A1925" t="s">
        <v>2496</v>
      </c>
      <c r="B1925" t="s">
        <v>423</v>
      </c>
      <c r="C1925" t="s">
        <v>424</v>
      </c>
      <c r="D1925" t="s">
        <v>1630</v>
      </c>
      <c r="E1925" t="s">
        <v>1631</v>
      </c>
      <c r="F1925" t="s">
        <v>25</v>
      </c>
      <c r="G1925" t="s">
        <v>26</v>
      </c>
      <c r="H1925" s="1">
        <v>45899</v>
      </c>
      <c r="I1925">
        <v>3</v>
      </c>
      <c r="J1925">
        <v>120.83</v>
      </c>
      <c r="K1925">
        <v>362.49</v>
      </c>
      <c r="L1925">
        <v>0.1</v>
      </c>
      <c r="M1925">
        <v>0.02</v>
      </c>
    </row>
    <row r="1926" spans="1:13">
      <c r="A1926" t="s">
        <v>2497</v>
      </c>
      <c r="B1926" t="s">
        <v>246</v>
      </c>
      <c r="C1926" t="s">
        <v>247</v>
      </c>
      <c r="D1926" t="s">
        <v>311</v>
      </c>
      <c r="E1926" t="s">
        <v>312</v>
      </c>
      <c r="F1926" t="s">
        <v>293</v>
      </c>
      <c r="G1926" t="s">
        <v>294</v>
      </c>
      <c r="H1926" s="1">
        <v>45891</v>
      </c>
      <c r="I1926">
        <v>5</v>
      </c>
      <c r="J1926">
        <v>114.99</v>
      </c>
      <c r="K1926">
        <v>574.95000000000005</v>
      </c>
      <c r="L1926">
        <v>0.05</v>
      </c>
      <c r="M1926">
        <v>0.02</v>
      </c>
    </row>
    <row r="1927" spans="1:13">
      <c r="A1927" t="s">
        <v>2498</v>
      </c>
      <c r="B1927" t="s">
        <v>67</v>
      </c>
      <c r="C1927" t="s">
        <v>68</v>
      </c>
      <c r="D1927" t="s">
        <v>105</v>
      </c>
      <c r="E1927" t="s">
        <v>106</v>
      </c>
      <c r="F1927" t="s">
        <v>234</v>
      </c>
      <c r="G1927" t="s">
        <v>235</v>
      </c>
      <c r="H1927" s="1">
        <v>45883</v>
      </c>
      <c r="I1927">
        <v>17</v>
      </c>
      <c r="J1927">
        <v>37.18</v>
      </c>
      <c r="K1927">
        <v>632.05999999999995</v>
      </c>
      <c r="L1927">
        <v>0</v>
      </c>
      <c r="M1927">
        <v>0.02</v>
      </c>
    </row>
    <row r="1928" spans="1:13">
      <c r="A1928" t="s">
        <v>2499</v>
      </c>
      <c r="B1928" t="s">
        <v>187</v>
      </c>
      <c r="C1928" t="s">
        <v>188</v>
      </c>
      <c r="D1928" t="s">
        <v>354</v>
      </c>
      <c r="E1928" t="s">
        <v>355</v>
      </c>
      <c r="F1928" t="s">
        <v>196</v>
      </c>
      <c r="G1928" t="s">
        <v>197</v>
      </c>
      <c r="H1928" s="1">
        <v>45899</v>
      </c>
      <c r="I1928">
        <v>3</v>
      </c>
      <c r="J1928">
        <v>77.5</v>
      </c>
      <c r="K1928">
        <v>232.5</v>
      </c>
      <c r="L1928">
        <v>0.05</v>
      </c>
      <c r="M1928">
        <v>0.02</v>
      </c>
    </row>
    <row r="1929" spans="1:13">
      <c r="A1929" t="s">
        <v>2500</v>
      </c>
      <c r="B1929" t="s">
        <v>14</v>
      </c>
      <c r="C1929" t="s">
        <v>15</v>
      </c>
      <c r="D1929" t="s">
        <v>794</v>
      </c>
      <c r="E1929" t="s">
        <v>795</v>
      </c>
      <c r="F1929" t="s">
        <v>71</v>
      </c>
      <c r="G1929" t="s">
        <v>72</v>
      </c>
      <c r="H1929" s="1">
        <v>45883</v>
      </c>
      <c r="I1929">
        <v>14</v>
      </c>
      <c r="J1929">
        <v>123.65</v>
      </c>
      <c r="K1929">
        <v>1731.1</v>
      </c>
      <c r="L1929">
        <v>0.05</v>
      </c>
      <c r="M1929">
        <v>0.02</v>
      </c>
    </row>
    <row r="1930" spans="1:13">
      <c r="A1930" t="s">
        <v>2501</v>
      </c>
      <c r="B1930" t="s">
        <v>386</v>
      </c>
      <c r="C1930" t="s">
        <v>387</v>
      </c>
      <c r="D1930" t="s">
        <v>142</v>
      </c>
      <c r="E1930" t="s">
        <v>143</v>
      </c>
      <c r="F1930" t="s">
        <v>191</v>
      </c>
      <c r="G1930" t="s">
        <v>192</v>
      </c>
      <c r="H1930" s="1">
        <v>45896</v>
      </c>
      <c r="I1930">
        <v>19</v>
      </c>
      <c r="J1930">
        <v>144.35</v>
      </c>
      <c r="K1930">
        <v>2742.65</v>
      </c>
      <c r="L1930">
        <v>0.1</v>
      </c>
      <c r="M1930">
        <v>0.02</v>
      </c>
    </row>
    <row r="1931" spans="1:13">
      <c r="A1931" t="s">
        <v>2502</v>
      </c>
      <c r="B1931" t="s">
        <v>230</v>
      </c>
      <c r="C1931" t="s">
        <v>231</v>
      </c>
      <c r="D1931" t="s">
        <v>680</v>
      </c>
      <c r="E1931" t="s">
        <v>681</v>
      </c>
      <c r="F1931" t="s">
        <v>18</v>
      </c>
      <c r="G1931" t="s">
        <v>19</v>
      </c>
      <c r="H1931" s="1">
        <v>45894</v>
      </c>
      <c r="I1931">
        <v>3</v>
      </c>
      <c r="J1931">
        <v>52.65</v>
      </c>
      <c r="K1931">
        <v>157.94999999999999</v>
      </c>
      <c r="L1931">
        <v>0.05</v>
      </c>
      <c r="M1931">
        <v>0.02</v>
      </c>
    </row>
    <row r="1932" spans="1:13">
      <c r="A1932" t="s">
        <v>2503</v>
      </c>
      <c r="B1932" t="s">
        <v>414</v>
      </c>
      <c r="C1932" t="s">
        <v>415</v>
      </c>
      <c r="D1932" t="s">
        <v>566</v>
      </c>
      <c r="E1932" t="s">
        <v>567</v>
      </c>
      <c r="F1932" t="s">
        <v>71</v>
      </c>
      <c r="G1932" t="s">
        <v>72</v>
      </c>
      <c r="H1932" s="1">
        <v>45884</v>
      </c>
      <c r="I1932">
        <v>22</v>
      </c>
      <c r="J1932">
        <v>123.65</v>
      </c>
      <c r="K1932">
        <v>2720.3</v>
      </c>
      <c r="L1932">
        <v>0.05</v>
      </c>
      <c r="M1932">
        <v>0.02</v>
      </c>
    </row>
    <row r="1933" spans="1:13">
      <c r="A1933" t="s">
        <v>2504</v>
      </c>
      <c r="B1933" t="s">
        <v>182</v>
      </c>
      <c r="C1933" t="s">
        <v>183</v>
      </c>
      <c r="D1933" t="s">
        <v>346</v>
      </c>
      <c r="E1933" t="s">
        <v>347</v>
      </c>
      <c r="F1933" t="s">
        <v>129</v>
      </c>
      <c r="G1933" t="s">
        <v>130</v>
      </c>
      <c r="H1933" s="1">
        <v>45871</v>
      </c>
      <c r="I1933">
        <v>13</v>
      </c>
      <c r="J1933">
        <v>92.19</v>
      </c>
      <c r="K1933">
        <v>1198.47</v>
      </c>
      <c r="L1933">
        <v>0.05</v>
      </c>
      <c r="M1933">
        <v>0.02</v>
      </c>
    </row>
    <row r="1934" spans="1:13">
      <c r="A1934" t="s">
        <v>2505</v>
      </c>
      <c r="B1934" t="s">
        <v>423</v>
      </c>
      <c r="C1934" t="s">
        <v>424</v>
      </c>
      <c r="D1934" t="s">
        <v>872</v>
      </c>
      <c r="E1934" t="s">
        <v>873</v>
      </c>
      <c r="F1934" t="s">
        <v>302</v>
      </c>
      <c r="G1934" t="s">
        <v>303</v>
      </c>
      <c r="H1934" s="1">
        <v>45880</v>
      </c>
      <c r="I1934">
        <v>10</v>
      </c>
      <c r="J1934">
        <v>39.090000000000003</v>
      </c>
      <c r="K1934">
        <v>390.9</v>
      </c>
      <c r="L1934">
        <v>0</v>
      </c>
      <c r="M1934">
        <v>0.02</v>
      </c>
    </row>
    <row r="1935" spans="1:13">
      <c r="A1935" t="s">
        <v>2506</v>
      </c>
      <c r="B1935" t="s">
        <v>135</v>
      </c>
      <c r="C1935" t="s">
        <v>136</v>
      </c>
      <c r="D1935" t="s">
        <v>127</v>
      </c>
      <c r="E1935" t="s">
        <v>128</v>
      </c>
      <c r="F1935" t="s">
        <v>25</v>
      </c>
      <c r="G1935" t="s">
        <v>26</v>
      </c>
      <c r="H1935" s="1">
        <v>45884</v>
      </c>
      <c r="I1935">
        <v>22</v>
      </c>
      <c r="J1935">
        <v>120.83</v>
      </c>
      <c r="K1935">
        <v>2658.26</v>
      </c>
      <c r="L1935">
        <v>0.1</v>
      </c>
      <c r="M1935">
        <v>0.02</v>
      </c>
    </row>
    <row r="1936" spans="1:13">
      <c r="A1936" t="s">
        <v>2507</v>
      </c>
      <c r="B1936" t="s">
        <v>28</v>
      </c>
      <c r="C1936" t="s">
        <v>29</v>
      </c>
      <c r="D1936" t="s">
        <v>1211</v>
      </c>
      <c r="E1936" t="s">
        <v>1212</v>
      </c>
      <c r="F1936" t="s">
        <v>18</v>
      </c>
      <c r="G1936" t="s">
        <v>19</v>
      </c>
      <c r="H1936" s="1">
        <v>45876</v>
      </c>
      <c r="I1936">
        <v>6</v>
      </c>
      <c r="J1936">
        <v>52.65</v>
      </c>
      <c r="K1936">
        <v>315.89999999999998</v>
      </c>
      <c r="L1936">
        <v>0.05</v>
      </c>
      <c r="M1936">
        <v>0.02</v>
      </c>
    </row>
    <row r="1937" spans="1:13">
      <c r="A1937" t="s">
        <v>2508</v>
      </c>
      <c r="B1937" t="s">
        <v>182</v>
      </c>
      <c r="C1937" t="s">
        <v>183</v>
      </c>
      <c r="D1937" t="s">
        <v>153</v>
      </c>
      <c r="E1937" t="s">
        <v>154</v>
      </c>
      <c r="F1937" t="s">
        <v>107</v>
      </c>
      <c r="G1937" t="s">
        <v>108</v>
      </c>
      <c r="H1937" s="1">
        <v>45878</v>
      </c>
      <c r="I1937">
        <v>20</v>
      </c>
      <c r="J1937">
        <v>179.53</v>
      </c>
      <c r="K1937">
        <v>3590.6</v>
      </c>
      <c r="L1937">
        <v>0.1</v>
      </c>
      <c r="M1937">
        <v>0.02</v>
      </c>
    </row>
    <row r="1938" spans="1:13">
      <c r="A1938" t="s">
        <v>2509</v>
      </c>
      <c r="B1938" t="s">
        <v>47</v>
      </c>
      <c r="C1938" t="s">
        <v>48</v>
      </c>
      <c r="D1938" t="s">
        <v>522</v>
      </c>
      <c r="E1938" t="s">
        <v>523</v>
      </c>
      <c r="F1938" t="s">
        <v>71</v>
      </c>
      <c r="G1938" t="s">
        <v>72</v>
      </c>
      <c r="H1938" s="1">
        <v>45870</v>
      </c>
      <c r="I1938">
        <v>18</v>
      </c>
      <c r="J1938">
        <v>123.65</v>
      </c>
      <c r="K1938">
        <v>2225.6999999999998</v>
      </c>
      <c r="L1938">
        <v>0.05</v>
      </c>
      <c r="M1938">
        <v>0.02</v>
      </c>
    </row>
    <row r="1939" spans="1:13">
      <c r="A1939" t="s">
        <v>2510</v>
      </c>
      <c r="B1939" t="s">
        <v>122</v>
      </c>
      <c r="C1939" t="s">
        <v>123</v>
      </c>
      <c r="D1939" t="s">
        <v>548</v>
      </c>
      <c r="E1939" t="s">
        <v>549</v>
      </c>
      <c r="F1939" t="s">
        <v>71</v>
      </c>
      <c r="G1939" t="s">
        <v>72</v>
      </c>
      <c r="H1939" s="1">
        <v>45890</v>
      </c>
      <c r="I1939">
        <v>6</v>
      </c>
      <c r="J1939">
        <v>123.65</v>
      </c>
      <c r="K1939">
        <v>741.9</v>
      </c>
      <c r="L1939">
        <v>0.05</v>
      </c>
      <c r="M1939">
        <v>0.02</v>
      </c>
    </row>
    <row r="1940" spans="1:13">
      <c r="A1940" t="s">
        <v>2511</v>
      </c>
      <c r="B1940" t="s">
        <v>55</v>
      </c>
      <c r="C1940" t="s">
        <v>56</v>
      </c>
      <c r="D1940" t="s">
        <v>476</v>
      </c>
      <c r="E1940" t="s">
        <v>477</v>
      </c>
      <c r="F1940" t="s">
        <v>179</v>
      </c>
      <c r="G1940" t="s">
        <v>180</v>
      </c>
      <c r="H1940" s="1">
        <v>45900</v>
      </c>
      <c r="I1940">
        <v>22</v>
      </c>
      <c r="J1940">
        <v>125.42</v>
      </c>
      <c r="K1940">
        <v>2759.24</v>
      </c>
      <c r="L1940">
        <v>0.1</v>
      </c>
      <c r="M1940">
        <v>0.02</v>
      </c>
    </row>
    <row r="1941" spans="1:13">
      <c r="A1941" t="s">
        <v>2512</v>
      </c>
      <c r="B1941" t="s">
        <v>110</v>
      </c>
      <c r="C1941" t="s">
        <v>111</v>
      </c>
      <c r="D1941" t="s">
        <v>668</v>
      </c>
      <c r="E1941" t="s">
        <v>669</v>
      </c>
      <c r="F1941" t="s">
        <v>107</v>
      </c>
      <c r="G1941" t="s">
        <v>108</v>
      </c>
      <c r="H1941" s="1">
        <v>45889</v>
      </c>
      <c r="I1941">
        <v>10</v>
      </c>
      <c r="J1941">
        <v>179.53</v>
      </c>
      <c r="K1941">
        <v>1795.3</v>
      </c>
      <c r="L1941">
        <v>0.1</v>
      </c>
      <c r="M1941">
        <v>0.02</v>
      </c>
    </row>
    <row r="1942" spans="1:13">
      <c r="A1942" t="s">
        <v>2513</v>
      </c>
      <c r="B1942" t="s">
        <v>35</v>
      </c>
      <c r="C1942" t="s">
        <v>36</v>
      </c>
      <c r="D1942" t="s">
        <v>609</v>
      </c>
      <c r="E1942" t="s">
        <v>610</v>
      </c>
      <c r="F1942" t="s">
        <v>240</v>
      </c>
      <c r="G1942" t="s">
        <v>241</v>
      </c>
      <c r="H1942" s="1">
        <v>45900</v>
      </c>
      <c r="I1942">
        <v>22</v>
      </c>
      <c r="J1942">
        <v>130.94</v>
      </c>
      <c r="K1942">
        <v>2880.68</v>
      </c>
      <c r="L1942">
        <v>0.05</v>
      </c>
      <c r="M1942">
        <v>0.02</v>
      </c>
    </row>
    <row r="1943" spans="1:13">
      <c r="A1943" t="s">
        <v>2514</v>
      </c>
      <c r="B1943" t="s">
        <v>62</v>
      </c>
      <c r="C1943" t="s">
        <v>63</v>
      </c>
      <c r="D1943" t="s">
        <v>522</v>
      </c>
      <c r="E1943" t="s">
        <v>523</v>
      </c>
      <c r="F1943" t="s">
        <v>240</v>
      </c>
      <c r="G1943" t="s">
        <v>241</v>
      </c>
      <c r="H1943" s="1">
        <v>45872</v>
      </c>
      <c r="I1943">
        <v>10</v>
      </c>
      <c r="J1943">
        <v>130.94</v>
      </c>
      <c r="K1943">
        <v>1309.4000000000001</v>
      </c>
      <c r="L1943">
        <v>0.05</v>
      </c>
      <c r="M1943">
        <v>0.02</v>
      </c>
    </row>
    <row r="1944" spans="1:13">
      <c r="A1944" t="s">
        <v>2515</v>
      </c>
      <c r="B1944" t="s">
        <v>21</v>
      </c>
      <c r="C1944" t="s">
        <v>22</v>
      </c>
      <c r="D1944" t="s">
        <v>834</v>
      </c>
      <c r="E1944" t="s">
        <v>835</v>
      </c>
      <c r="F1944" t="s">
        <v>139</v>
      </c>
      <c r="G1944" t="s">
        <v>140</v>
      </c>
      <c r="H1944" s="1">
        <v>45896</v>
      </c>
      <c r="I1944">
        <v>4</v>
      </c>
      <c r="J1944">
        <v>113.94</v>
      </c>
      <c r="K1944">
        <v>455.76</v>
      </c>
      <c r="L1944">
        <v>0.05</v>
      </c>
      <c r="M1944">
        <v>0.02</v>
      </c>
    </row>
    <row r="1945" spans="1:13">
      <c r="A1945" t="s">
        <v>2516</v>
      </c>
      <c r="B1945" t="s">
        <v>122</v>
      </c>
      <c r="C1945" t="s">
        <v>123</v>
      </c>
      <c r="D1945" t="s">
        <v>401</v>
      </c>
      <c r="E1945" t="s">
        <v>402</v>
      </c>
      <c r="F1945" t="s">
        <v>450</v>
      </c>
      <c r="G1945" t="s">
        <v>451</v>
      </c>
      <c r="H1945" s="1">
        <v>45876</v>
      </c>
      <c r="I1945">
        <v>1</v>
      </c>
      <c r="J1945">
        <v>45.4</v>
      </c>
      <c r="K1945">
        <v>45.4</v>
      </c>
      <c r="L1945">
        <v>0</v>
      </c>
      <c r="M1945">
        <v>0.02</v>
      </c>
    </row>
    <row r="1946" spans="1:13">
      <c r="A1946" t="s">
        <v>2517</v>
      </c>
      <c r="B1946" t="s">
        <v>55</v>
      </c>
      <c r="C1946" t="s">
        <v>56</v>
      </c>
      <c r="D1946" t="s">
        <v>438</v>
      </c>
      <c r="E1946" t="s">
        <v>439</v>
      </c>
      <c r="F1946" t="s">
        <v>78</v>
      </c>
      <c r="G1946" t="s">
        <v>79</v>
      </c>
      <c r="H1946" s="1">
        <v>45883</v>
      </c>
      <c r="I1946">
        <v>8</v>
      </c>
      <c r="J1946">
        <v>139.22</v>
      </c>
      <c r="K1946">
        <v>1113.76</v>
      </c>
      <c r="L1946">
        <v>0.05</v>
      </c>
      <c r="M1946">
        <v>0.02</v>
      </c>
    </row>
    <row r="1947" spans="1:13">
      <c r="A1947" t="s">
        <v>2518</v>
      </c>
      <c r="B1947" t="s">
        <v>35</v>
      </c>
      <c r="C1947" t="s">
        <v>36</v>
      </c>
      <c r="D1947" t="s">
        <v>57</v>
      </c>
      <c r="E1947" t="s">
        <v>58</v>
      </c>
      <c r="F1947" t="s">
        <v>234</v>
      </c>
      <c r="G1947" t="s">
        <v>235</v>
      </c>
      <c r="H1947" s="1">
        <v>45876</v>
      </c>
      <c r="I1947">
        <v>18</v>
      </c>
      <c r="J1947">
        <v>37.18</v>
      </c>
      <c r="K1947">
        <v>669.24</v>
      </c>
      <c r="L1947">
        <v>0</v>
      </c>
      <c r="M1947">
        <v>0.02</v>
      </c>
    </row>
    <row r="1948" spans="1:13">
      <c r="A1948" t="s">
        <v>2519</v>
      </c>
      <c r="B1948" t="s">
        <v>423</v>
      </c>
      <c r="C1948" t="s">
        <v>424</v>
      </c>
      <c r="D1948" t="s">
        <v>532</v>
      </c>
      <c r="E1948" t="s">
        <v>533</v>
      </c>
      <c r="F1948" t="s">
        <v>174</v>
      </c>
      <c r="G1948" t="s">
        <v>175</v>
      </c>
      <c r="H1948" s="1">
        <v>45885</v>
      </c>
      <c r="I1948">
        <v>5</v>
      </c>
      <c r="J1948">
        <v>183.4</v>
      </c>
      <c r="K1948">
        <v>917</v>
      </c>
      <c r="L1948">
        <v>0.1</v>
      </c>
      <c r="M1948">
        <v>0.02</v>
      </c>
    </row>
    <row r="1949" spans="1:13">
      <c r="A1949" t="s">
        <v>2520</v>
      </c>
      <c r="B1949" t="s">
        <v>81</v>
      </c>
      <c r="C1949" t="s">
        <v>82</v>
      </c>
      <c r="D1949" t="s">
        <v>164</v>
      </c>
      <c r="E1949" t="s">
        <v>165</v>
      </c>
      <c r="F1949" t="s">
        <v>71</v>
      </c>
      <c r="G1949" t="s">
        <v>72</v>
      </c>
      <c r="H1949" s="1">
        <v>45893</v>
      </c>
      <c r="I1949">
        <v>5</v>
      </c>
      <c r="J1949">
        <v>123.65</v>
      </c>
      <c r="K1949">
        <v>618.25</v>
      </c>
      <c r="L1949">
        <v>0.05</v>
      </c>
      <c r="M1949">
        <v>0.02</v>
      </c>
    </row>
    <row r="1950" spans="1:13">
      <c r="A1950" t="s">
        <v>2521</v>
      </c>
      <c r="B1950" t="s">
        <v>62</v>
      </c>
      <c r="C1950" t="s">
        <v>63</v>
      </c>
      <c r="D1950" t="s">
        <v>374</v>
      </c>
      <c r="E1950" t="s">
        <v>375</v>
      </c>
      <c r="F1950" t="s">
        <v>450</v>
      </c>
      <c r="G1950" t="s">
        <v>451</v>
      </c>
      <c r="H1950" s="1">
        <v>45870</v>
      </c>
      <c r="I1950">
        <v>16</v>
      </c>
      <c r="J1950">
        <v>45.4</v>
      </c>
      <c r="K1950">
        <v>726.4</v>
      </c>
      <c r="L1950">
        <v>0</v>
      </c>
      <c r="M1950">
        <v>0.02</v>
      </c>
    </row>
    <row r="1951" spans="1:13">
      <c r="A1951" t="s">
        <v>2522</v>
      </c>
      <c r="B1951" t="s">
        <v>47</v>
      </c>
      <c r="C1951" t="s">
        <v>48</v>
      </c>
      <c r="D1951" t="s">
        <v>237</v>
      </c>
      <c r="E1951" t="s">
        <v>238</v>
      </c>
      <c r="F1951" t="s">
        <v>100</v>
      </c>
      <c r="G1951" t="s">
        <v>101</v>
      </c>
      <c r="H1951" s="1">
        <v>45879</v>
      </c>
      <c r="I1951">
        <v>7</v>
      </c>
      <c r="J1951">
        <v>181.7</v>
      </c>
      <c r="K1951">
        <v>1271.9000000000001</v>
      </c>
      <c r="L1951">
        <v>0.1</v>
      </c>
      <c r="M1951">
        <v>0.02</v>
      </c>
    </row>
    <row r="1952" spans="1:13">
      <c r="A1952" t="s">
        <v>2523</v>
      </c>
      <c r="B1952" t="s">
        <v>135</v>
      </c>
      <c r="C1952" t="s">
        <v>136</v>
      </c>
      <c r="D1952" t="s">
        <v>853</v>
      </c>
      <c r="E1952" t="s">
        <v>854</v>
      </c>
      <c r="F1952" t="s">
        <v>90</v>
      </c>
      <c r="G1952" t="s">
        <v>91</v>
      </c>
      <c r="H1952" s="1">
        <v>45880</v>
      </c>
      <c r="I1952">
        <v>2</v>
      </c>
      <c r="J1952">
        <v>50.51</v>
      </c>
      <c r="K1952">
        <v>101.02</v>
      </c>
      <c r="L1952">
        <v>0</v>
      </c>
      <c r="M1952">
        <v>0.02</v>
      </c>
    </row>
    <row r="1953" spans="1:13">
      <c r="A1953" t="s">
        <v>2524</v>
      </c>
      <c r="B1953" t="s">
        <v>122</v>
      </c>
      <c r="C1953" t="s">
        <v>123</v>
      </c>
      <c r="D1953" t="s">
        <v>1130</v>
      </c>
      <c r="E1953" t="s">
        <v>1131</v>
      </c>
      <c r="F1953" t="s">
        <v>166</v>
      </c>
      <c r="G1953" t="s">
        <v>167</v>
      </c>
      <c r="H1953" s="1">
        <v>45883</v>
      </c>
      <c r="I1953">
        <v>23</v>
      </c>
      <c r="J1953">
        <v>176.86</v>
      </c>
      <c r="K1953">
        <v>4067.78</v>
      </c>
      <c r="L1953">
        <v>0.1</v>
      </c>
      <c r="M1953">
        <v>0.02</v>
      </c>
    </row>
    <row r="1954" spans="1:13">
      <c r="A1954" t="s">
        <v>2525</v>
      </c>
      <c r="B1954" t="s">
        <v>81</v>
      </c>
      <c r="C1954" t="s">
        <v>82</v>
      </c>
      <c r="D1954" t="s">
        <v>213</v>
      </c>
      <c r="E1954" t="s">
        <v>214</v>
      </c>
      <c r="F1954" t="s">
        <v>396</v>
      </c>
      <c r="G1954" t="s">
        <v>397</v>
      </c>
      <c r="H1954" s="1">
        <v>45889</v>
      </c>
      <c r="I1954">
        <v>19</v>
      </c>
      <c r="J1954">
        <v>194.87</v>
      </c>
      <c r="K1954">
        <v>3702.53</v>
      </c>
      <c r="L1954">
        <v>0.1</v>
      </c>
      <c r="M1954">
        <v>0.02</v>
      </c>
    </row>
    <row r="1955" spans="1:13">
      <c r="A1955" t="s">
        <v>2526</v>
      </c>
      <c r="B1955" t="s">
        <v>110</v>
      </c>
      <c r="C1955" t="s">
        <v>111</v>
      </c>
      <c r="D1955" t="s">
        <v>429</v>
      </c>
      <c r="E1955" t="s">
        <v>430</v>
      </c>
      <c r="F1955" t="s">
        <v>275</v>
      </c>
      <c r="G1955" t="s">
        <v>276</v>
      </c>
      <c r="H1955" s="1">
        <v>45885</v>
      </c>
      <c r="I1955">
        <v>2</v>
      </c>
      <c r="J1955">
        <v>44.71</v>
      </c>
      <c r="K1955">
        <v>89.42</v>
      </c>
      <c r="L1955">
        <v>0</v>
      </c>
      <c r="M1955">
        <v>0.02</v>
      </c>
    </row>
    <row r="1956" spans="1:13">
      <c r="A1956" t="s">
        <v>2527</v>
      </c>
      <c r="B1956" t="s">
        <v>74</v>
      </c>
      <c r="C1956" t="s">
        <v>75</v>
      </c>
      <c r="D1956" t="s">
        <v>119</v>
      </c>
      <c r="E1956" t="s">
        <v>120</v>
      </c>
      <c r="F1956" t="s">
        <v>396</v>
      </c>
      <c r="G1956" t="s">
        <v>397</v>
      </c>
      <c r="H1956" s="1">
        <v>45889</v>
      </c>
      <c r="I1956">
        <v>24</v>
      </c>
      <c r="J1956">
        <v>194.87</v>
      </c>
      <c r="K1956">
        <v>4676.88</v>
      </c>
      <c r="L1956">
        <v>0.1</v>
      </c>
      <c r="M1956">
        <v>0.02</v>
      </c>
    </row>
    <row r="1957" spans="1:13">
      <c r="A1957" t="s">
        <v>2528</v>
      </c>
      <c r="B1957" t="s">
        <v>42</v>
      </c>
      <c r="C1957" t="s">
        <v>43</v>
      </c>
      <c r="D1957" t="s">
        <v>933</v>
      </c>
      <c r="E1957" t="s">
        <v>934</v>
      </c>
      <c r="F1957" t="s">
        <v>326</v>
      </c>
      <c r="G1957" t="s">
        <v>327</v>
      </c>
      <c r="H1957" s="1">
        <v>45877</v>
      </c>
      <c r="I1957">
        <v>16</v>
      </c>
      <c r="J1957">
        <v>63.32</v>
      </c>
      <c r="K1957">
        <v>1013.12</v>
      </c>
      <c r="L1957">
        <v>0</v>
      </c>
      <c r="M1957">
        <v>0.02</v>
      </c>
    </row>
    <row r="1958" spans="1:13">
      <c r="A1958" t="s">
        <v>2529</v>
      </c>
      <c r="B1958" t="s">
        <v>62</v>
      </c>
      <c r="C1958" t="s">
        <v>63</v>
      </c>
      <c r="D1958" t="s">
        <v>1183</v>
      </c>
      <c r="E1958" t="s">
        <v>1184</v>
      </c>
      <c r="F1958" t="s">
        <v>114</v>
      </c>
      <c r="G1958" t="s">
        <v>115</v>
      </c>
      <c r="H1958" s="1">
        <v>45888</v>
      </c>
      <c r="I1958">
        <v>14</v>
      </c>
      <c r="J1958">
        <v>91.13</v>
      </c>
      <c r="K1958">
        <v>1275.82</v>
      </c>
      <c r="L1958">
        <v>0.1</v>
      </c>
      <c r="M1958">
        <v>0.02</v>
      </c>
    </row>
    <row r="1959" spans="1:13">
      <c r="A1959" t="s">
        <v>2530</v>
      </c>
      <c r="B1959" t="s">
        <v>145</v>
      </c>
      <c r="C1959" t="s">
        <v>146</v>
      </c>
      <c r="D1959" t="s">
        <v>429</v>
      </c>
      <c r="E1959" t="s">
        <v>430</v>
      </c>
      <c r="F1959" t="s">
        <v>196</v>
      </c>
      <c r="G1959" t="s">
        <v>197</v>
      </c>
      <c r="H1959" s="1">
        <v>45883</v>
      </c>
      <c r="I1959">
        <v>21</v>
      </c>
      <c r="J1959">
        <v>77.5</v>
      </c>
      <c r="K1959">
        <v>1627.5</v>
      </c>
      <c r="L1959">
        <v>0.05</v>
      </c>
      <c r="M1959">
        <v>0.02</v>
      </c>
    </row>
    <row r="1960" spans="1:13">
      <c r="A1960" t="s">
        <v>2531</v>
      </c>
      <c r="B1960" t="s">
        <v>67</v>
      </c>
      <c r="C1960" t="s">
        <v>68</v>
      </c>
      <c r="D1960" t="s">
        <v>49</v>
      </c>
      <c r="E1960" t="s">
        <v>50</v>
      </c>
      <c r="F1960" t="s">
        <v>71</v>
      </c>
      <c r="G1960" t="s">
        <v>72</v>
      </c>
      <c r="H1960" s="1">
        <v>45900</v>
      </c>
      <c r="I1960">
        <v>20</v>
      </c>
      <c r="J1960">
        <v>123.65</v>
      </c>
      <c r="K1960">
        <v>2473</v>
      </c>
      <c r="L1960">
        <v>0.05</v>
      </c>
      <c r="M1960">
        <v>0.02</v>
      </c>
    </row>
    <row r="1961" spans="1:13">
      <c r="A1961" t="s">
        <v>2532</v>
      </c>
      <c r="B1961" t="s">
        <v>159</v>
      </c>
      <c r="C1961" t="s">
        <v>160</v>
      </c>
      <c r="D1961" t="s">
        <v>876</v>
      </c>
      <c r="E1961" t="s">
        <v>877</v>
      </c>
      <c r="F1961" t="s">
        <v>25</v>
      </c>
      <c r="G1961" t="s">
        <v>26</v>
      </c>
      <c r="H1961" s="1">
        <v>45870</v>
      </c>
      <c r="I1961">
        <v>14</v>
      </c>
      <c r="J1961">
        <v>120.83</v>
      </c>
      <c r="K1961">
        <v>1691.62</v>
      </c>
      <c r="L1961">
        <v>0.1</v>
      </c>
      <c r="M1961">
        <v>0.02</v>
      </c>
    </row>
    <row r="1962" spans="1:13">
      <c r="A1962" t="s">
        <v>2533</v>
      </c>
      <c r="B1962" t="s">
        <v>182</v>
      </c>
      <c r="C1962" t="s">
        <v>183</v>
      </c>
      <c r="D1962" t="s">
        <v>64</v>
      </c>
      <c r="E1962" t="s">
        <v>65</v>
      </c>
      <c r="F1962" t="s">
        <v>107</v>
      </c>
      <c r="G1962" t="s">
        <v>108</v>
      </c>
      <c r="H1962" s="1">
        <v>45881</v>
      </c>
      <c r="I1962">
        <v>16</v>
      </c>
      <c r="J1962">
        <v>179.53</v>
      </c>
      <c r="K1962">
        <v>2872.48</v>
      </c>
      <c r="L1962">
        <v>0.1</v>
      </c>
      <c r="M1962">
        <v>0.02</v>
      </c>
    </row>
    <row r="1963" spans="1:13">
      <c r="A1963" t="s">
        <v>2534</v>
      </c>
      <c r="B1963" t="s">
        <v>306</v>
      </c>
      <c r="C1963" t="s">
        <v>307</v>
      </c>
      <c r="D1963" t="s">
        <v>340</v>
      </c>
      <c r="E1963" t="s">
        <v>341</v>
      </c>
      <c r="F1963" t="s">
        <v>396</v>
      </c>
      <c r="G1963" t="s">
        <v>397</v>
      </c>
      <c r="H1963" s="1">
        <v>45899</v>
      </c>
      <c r="I1963">
        <v>19</v>
      </c>
      <c r="J1963">
        <v>194.87</v>
      </c>
      <c r="K1963">
        <v>3702.53</v>
      </c>
      <c r="L1963">
        <v>0.1</v>
      </c>
      <c r="M1963">
        <v>0.02</v>
      </c>
    </row>
    <row r="1964" spans="1:13">
      <c r="A1964" t="s">
        <v>2535</v>
      </c>
      <c r="B1964" t="s">
        <v>208</v>
      </c>
      <c r="C1964" t="s">
        <v>209</v>
      </c>
      <c r="D1964" t="s">
        <v>513</v>
      </c>
      <c r="E1964" t="s">
        <v>514</v>
      </c>
      <c r="F1964" t="s">
        <v>356</v>
      </c>
      <c r="G1964" t="s">
        <v>357</v>
      </c>
      <c r="H1964" s="1">
        <v>45891</v>
      </c>
      <c r="I1964">
        <v>23</v>
      </c>
      <c r="J1964">
        <v>54.03</v>
      </c>
      <c r="K1964">
        <v>1242.69</v>
      </c>
      <c r="L1964">
        <v>0</v>
      </c>
      <c r="M1964">
        <v>0.02</v>
      </c>
    </row>
    <row r="1965" spans="1:13">
      <c r="A1965" t="s">
        <v>2536</v>
      </c>
      <c r="B1965" t="s">
        <v>306</v>
      </c>
      <c r="C1965" t="s">
        <v>307</v>
      </c>
      <c r="D1965" t="s">
        <v>506</v>
      </c>
      <c r="E1965" t="s">
        <v>507</v>
      </c>
      <c r="F1965" t="s">
        <v>39</v>
      </c>
      <c r="G1965" t="s">
        <v>40</v>
      </c>
      <c r="H1965" s="1">
        <v>45892</v>
      </c>
      <c r="I1965">
        <v>24</v>
      </c>
      <c r="J1965">
        <v>87.21</v>
      </c>
      <c r="K1965">
        <v>2093.04</v>
      </c>
      <c r="L1965">
        <v>0</v>
      </c>
      <c r="M1965">
        <v>0.02</v>
      </c>
    </row>
    <row r="1966" spans="1:13">
      <c r="A1966" t="s">
        <v>2537</v>
      </c>
      <c r="B1966" t="s">
        <v>74</v>
      </c>
      <c r="C1966" t="s">
        <v>75</v>
      </c>
      <c r="D1966" t="s">
        <v>872</v>
      </c>
      <c r="E1966" t="s">
        <v>873</v>
      </c>
      <c r="F1966" t="s">
        <v>90</v>
      </c>
      <c r="G1966" t="s">
        <v>91</v>
      </c>
      <c r="H1966" s="1">
        <v>45890</v>
      </c>
      <c r="I1966">
        <v>22</v>
      </c>
      <c r="J1966">
        <v>50.51</v>
      </c>
      <c r="K1966">
        <v>1111.22</v>
      </c>
      <c r="L1966">
        <v>0</v>
      </c>
      <c r="M1966">
        <v>0.02</v>
      </c>
    </row>
    <row r="1967" spans="1:13">
      <c r="A1967" t="s">
        <v>2538</v>
      </c>
      <c r="B1967" t="s">
        <v>110</v>
      </c>
      <c r="C1967" t="s">
        <v>111</v>
      </c>
      <c r="D1967" t="s">
        <v>218</v>
      </c>
      <c r="E1967" t="s">
        <v>219</v>
      </c>
      <c r="F1967" t="s">
        <v>174</v>
      </c>
      <c r="G1967" t="s">
        <v>175</v>
      </c>
      <c r="H1967" s="1">
        <v>45889</v>
      </c>
      <c r="I1967">
        <v>6</v>
      </c>
      <c r="J1967">
        <v>183.4</v>
      </c>
      <c r="K1967">
        <v>1100.4000000000001</v>
      </c>
      <c r="L1967">
        <v>0.1</v>
      </c>
      <c r="M1967">
        <v>0.02</v>
      </c>
    </row>
    <row r="1968" spans="1:13">
      <c r="A1968" t="s">
        <v>2539</v>
      </c>
      <c r="B1968" t="s">
        <v>254</v>
      </c>
      <c r="C1968" t="s">
        <v>255</v>
      </c>
      <c r="D1968" t="s">
        <v>629</v>
      </c>
      <c r="E1968" t="s">
        <v>630</v>
      </c>
      <c r="F1968" t="s">
        <v>179</v>
      </c>
      <c r="G1968" t="s">
        <v>180</v>
      </c>
      <c r="H1968" s="1">
        <v>45891</v>
      </c>
      <c r="I1968">
        <v>3</v>
      </c>
      <c r="J1968">
        <v>125.42</v>
      </c>
      <c r="K1968">
        <v>376.26</v>
      </c>
      <c r="L1968">
        <v>0.1</v>
      </c>
      <c r="M1968">
        <v>0.02</v>
      </c>
    </row>
    <row r="1969" spans="1:13">
      <c r="A1969" t="s">
        <v>2540</v>
      </c>
      <c r="B1969" t="s">
        <v>55</v>
      </c>
      <c r="C1969" t="s">
        <v>56</v>
      </c>
      <c r="D1969" t="s">
        <v>506</v>
      </c>
      <c r="E1969" t="s">
        <v>507</v>
      </c>
      <c r="F1969" t="s">
        <v>129</v>
      </c>
      <c r="G1969" t="s">
        <v>130</v>
      </c>
      <c r="H1969" s="1">
        <v>45889</v>
      </c>
      <c r="I1969">
        <v>6</v>
      </c>
      <c r="J1969">
        <v>92.19</v>
      </c>
      <c r="K1969">
        <v>553.14</v>
      </c>
      <c r="L1969">
        <v>0.05</v>
      </c>
      <c r="M1969">
        <v>0.02</v>
      </c>
    </row>
    <row r="1970" spans="1:13">
      <c r="A1970" t="s">
        <v>2541</v>
      </c>
      <c r="B1970" t="s">
        <v>55</v>
      </c>
      <c r="C1970" t="s">
        <v>56</v>
      </c>
      <c r="D1970" t="s">
        <v>444</v>
      </c>
      <c r="E1970" t="s">
        <v>445</v>
      </c>
      <c r="F1970" t="s">
        <v>174</v>
      </c>
      <c r="G1970" t="s">
        <v>175</v>
      </c>
      <c r="H1970" s="1">
        <v>45879</v>
      </c>
      <c r="I1970">
        <v>16</v>
      </c>
      <c r="J1970">
        <v>183.4</v>
      </c>
      <c r="K1970">
        <v>2934.4</v>
      </c>
      <c r="L1970">
        <v>0.1</v>
      </c>
      <c r="M1970">
        <v>0.02</v>
      </c>
    </row>
    <row r="1971" spans="1:13">
      <c r="A1971" t="s">
        <v>2542</v>
      </c>
      <c r="B1971" t="s">
        <v>117</v>
      </c>
      <c r="C1971" t="s">
        <v>118</v>
      </c>
      <c r="D1971" t="s">
        <v>1113</v>
      </c>
      <c r="E1971" t="s">
        <v>1114</v>
      </c>
      <c r="F1971" t="s">
        <v>114</v>
      </c>
      <c r="G1971" t="s">
        <v>115</v>
      </c>
      <c r="H1971" s="1">
        <v>45881</v>
      </c>
      <c r="I1971">
        <v>1</v>
      </c>
      <c r="J1971">
        <v>91.13</v>
      </c>
      <c r="K1971">
        <v>91.13</v>
      </c>
      <c r="L1971">
        <v>0.1</v>
      </c>
      <c r="M1971">
        <v>0.02</v>
      </c>
    </row>
    <row r="1972" spans="1:13">
      <c r="A1972" t="s">
        <v>2543</v>
      </c>
      <c r="B1972" t="s">
        <v>67</v>
      </c>
      <c r="C1972" t="s">
        <v>68</v>
      </c>
      <c r="D1972" t="s">
        <v>248</v>
      </c>
      <c r="E1972" t="s">
        <v>249</v>
      </c>
      <c r="F1972" t="s">
        <v>85</v>
      </c>
      <c r="G1972" t="s">
        <v>86</v>
      </c>
      <c r="H1972" s="1">
        <v>45875</v>
      </c>
      <c r="I1972">
        <v>6</v>
      </c>
      <c r="J1972">
        <v>72.040000000000006</v>
      </c>
      <c r="K1972">
        <v>432.24</v>
      </c>
      <c r="L1972">
        <v>0.05</v>
      </c>
      <c r="M1972">
        <v>0.02</v>
      </c>
    </row>
    <row r="1973" spans="1:13">
      <c r="A1973" t="s">
        <v>2544</v>
      </c>
      <c r="B1973" t="s">
        <v>35</v>
      </c>
      <c r="C1973" t="s">
        <v>36</v>
      </c>
      <c r="D1973" t="s">
        <v>362</v>
      </c>
      <c r="E1973" t="s">
        <v>363</v>
      </c>
      <c r="F1973" t="s">
        <v>139</v>
      </c>
      <c r="G1973" t="s">
        <v>140</v>
      </c>
      <c r="H1973" s="1">
        <v>45880</v>
      </c>
      <c r="I1973">
        <v>3</v>
      </c>
      <c r="J1973">
        <v>113.94</v>
      </c>
      <c r="K1973">
        <v>341.82</v>
      </c>
      <c r="L1973">
        <v>0.05</v>
      </c>
      <c r="M1973">
        <v>0.02</v>
      </c>
    </row>
    <row r="1974" spans="1:13">
      <c r="A1974" t="s">
        <v>2545</v>
      </c>
      <c r="B1974" t="s">
        <v>81</v>
      </c>
      <c r="C1974" t="s">
        <v>82</v>
      </c>
      <c r="D1974" t="s">
        <v>408</v>
      </c>
      <c r="E1974" t="s">
        <v>409</v>
      </c>
      <c r="F1974" t="s">
        <v>166</v>
      </c>
      <c r="G1974" t="s">
        <v>167</v>
      </c>
      <c r="H1974" s="1">
        <v>45887</v>
      </c>
      <c r="I1974">
        <v>4</v>
      </c>
      <c r="J1974">
        <v>176.86</v>
      </c>
      <c r="K1974">
        <v>707.44</v>
      </c>
      <c r="L1974">
        <v>0.1</v>
      </c>
      <c r="M1974">
        <v>0.02</v>
      </c>
    </row>
    <row r="1975" spans="1:13">
      <c r="A1975" t="s">
        <v>2546</v>
      </c>
      <c r="B1975" t="s">
        <v>117</v>
      </c>
      <c r="C1975" t="s">
        <v>118</v>
      </c>
      <c r="D1975" t="s">
        <v>119</v>
      </c>
      <c r="E1975" t="s">
        <v>120</v>
      </c>
      <c r="F1975" t="s">
        <v>18</v>
      </c>
      <c r="G1975" t="s">
        <v>19</v>
      </c>
      <c r="H1975" s="1">
        <v>45895</v>
      </c>
      <c r="I1975">
        <v>11</v>
      </c>
      <c r="J1975">
        <v>52.65</v>
      </c>
      <c r="K1975">
        <v>579.15</v>
      </c>
      <c r="L1975">
        <v>0.05</v>
      </c>
      <c r="M1975">
        <v>0.02</v>
      </c>
    </row>
    <row r="1976" spans="1:13">
      <c r="A1976" t="s">
        <v>2547</v>
      </c>
      <c r="B1976" t="s">
        <v>103</v>
      </c>
      <c r="C1976" t="s">
        <v>104</v>
      </c>
      <c r="D1976" t="s">
        <v>498</v>
      </c>
      <c r="E1976" t="s">
        <v>499</v>
      </c>
      <c r="F1976" t="s">
        <v>196</v>
      </c>
      <c r="G1976" t="s">
        <v>197</v>
      </c>
      <c r="H1976" s="1">
        <v>45878</v>
      </c>
      <c r="I1976">
        <v>18</v>
      </c>
      <c r="J1976">
        <v>77.5</v>
      </c>
      <c r="K1976">
        <v>1395</v>
      </c>
      <c r="L1976">
        <v>0.05</v>
      </c>
      <c r="M1976">
        <v>0.02</v>
      </c>
    </row>
    <row r="1977" spans="1:13">
      <c r="A1977" t="s">
        <v>2548</v>
      </c>
      <c r="B1977" t="s">
        <v>67</v>
      </c>
      <c r="C1977" t="s">
        <v>68</v>
      </c>
      <c r="D1977" t="s">
        <v>317</v>
      </c>
      <c r="E1977" t="s">
        <v>318</v>
      </c>
      <c r="F1977" t="s">
        <v>234</v>
      </c>
      <c r="G1977" t="s">
        <v>235</v>
      </c>
      <c r="H1977" s="1">
        <v>45889</v>
      </c>
      <c r="I1977">
        <v>17</v>
      </c>
      <c r="J1977">
        <v>37.18</v>
      </c>
      <c r="K1977">
        <v>632.05999999999995</v>
      </c>
      <c r="L1977">
        <v>0</v>
      </c>
      <c r="M1977">
        <v>0.02</v>
      </c>
    </row>
    <row r="1978" spans="1:13">
      <c r="A1978" t="s">
        <v>2549</v>
      </c>
      <c r="B1978" t="s">
        <v>208</v>
      </c>
      <c r="C1978" t="s">
        <v>209</v>
      </c>
      <c r="D1978" t="s">
        <v>1130</v>
      </c>
      <c r="E1978" t="s">
        <v>1131</v>
      </c>
      <c r="F1978" t="s">
        <v>179</v>
      </c>
      <c r="G1978" t="s">
        <v>180</v>
      </c>
      <c r="H1978" s="1">
        <v>45895</v>
      </c>
      <c r="I1978">
        <v>15</v>
      </c>
      <c r="J1978">
        <v>125.42</v>
      </c>
      <c r="K1978">
        <v>1881.3</v>
      </c>
      <c r="L1978">
        <v>0.1</v>
      </c>
      <c r="M1978">
        <v>0.02</v>
      </c>
    </row>
    <row r="1979" spans="1:13">
      <c r="A1979" t="s">
        <v>2550</v>
      </c>
      <c r="B1979" t="s">
        <v>306</v>
      </c>
      <c r="C1979" t="s">
        <v>307</v>
      </c>
      <c r="D1979" t="s">
        <v>890</v>
      </c>
      <c r="E1979" t="s">
        <v>891</v>
      </c>
      <c r="F1979" t="s">
        <v>107</v>
      </c>
      <c r="G1979" t="s">
        <v>108</v>
      </c>
      <c r="H1979" s="1">
        <v>45895</v>
      </c>
      <c r="I1979">
        <v>4</v>
      </c>
      <c r="J1979">
        <v>179.53</v>
      </c>
      <c r="K1979">
        <v>718.12</v>
      </c>
      <c r="L1979">
        <v>0.1</v>
      </c>
      <c r="M1979">
        <v>0.02</v>
      </c>
    </row>
    <row r="1980" spans="1:13">
      <c r="A1980" t="s">
        <v>2551</v>
      </c>
      <c r="B1980" t="s">
        <v>28</v>
      </c>
      <c r="C1980" t="s">
        <v>29</v>
      </c>
      <c r="D1980" t="s">
        <v>910</v>
      </c>
      <c r="E1980" t="s">
        <v>911</v>
      </c>
      <c r="F1980" t="s">
        <v>174</v>
      </c>
      <c r="G1980" t="s">
        <v>175</v>
      </c>
      <c r="H1980" s="1">
        <v>45896</v>
      </c>
      <c r="I1980">
        <v>4</v>
      </c>
      <c r="J1980">
        <v>183.4</v>
      </c>
      <c r="K1980">
        <v>733.6</v>
      </c>
      <c r="L1980">
        <v>0.1</v>
      </c>
      <c r="M1980">
        <v>0.02</v>
      </c>
    </row>
    <row r="1981" spans="1:13">
      <c r="A1981" t="s">
        <v>2552</v>
      </c>
      <c r="B1981" t="s">
        <v>259</v>
      </c>
      <c r="C1981" t="s">
        <v>260</v>
      </c>
      <c r="D1981" t="s">
        <v>161</v>
      </c>
      <c r="E1981" t="s">
        <v>162</v>
      </c>
      <c r="F1981" t="s">
        <v>396</v>
      </c>
      <c r="G1981" t="s">
        <v>397</v>
      </c>
      <c r="H1981" s="1">
        <v>45890</v>
      </c>
      <c r="I1981">
        <v>6</v>
      </c>
      <c r="J1981">
        <v>194.87</v>
      </c>
      <c r="K1981">
        <v>1169.22</v>
      </c>
      <c r="L1981">
        <v>0.1</v>
      </c>
      <c r="M1981">
        <v>0.02</v>
      </c>
    </row>
    <row r="1982" spans="1:13">
      <c r="A1982" t="s">
        <v>2553</v>
      </c>
      <c r="B1982" t="s">
        <v>386</v>
      </c>
      <c r="C1982" t="s">
        <v>387</v>
      </c>
      <c r="D1982" t="s">
        <v>88</v>
      </c>
      <c r="E1982" t="s">
        <v>89</v>
      </c>
      <c r="F1982" t="s">
        <v>326</v>
      </c>
      <c r="G1982" t="s">
        <v>327</v>
      </c>
      <c r="H1982" s="1">
        <v>45893</v>
      </c>
      <c r="I1982">
        <v>6</v>
      </c>
      <c r="J1982">
        <v>63.32</v>
      </c>
      <c r="K1982">
        <v>379.92</v>
      </c>
      <c r="L1982">
        <v>0</v>
      </c>
      <c r="M1982">
        <v>0.02</v>
      </c>
    </row>
    <row r="1983" spans="1:13">
      <c r="A1983" t="s">
        <v>2554</v>
      </c>
      <c r="B1983" t="s">
        <v>187</v>
      </c>
      <c r="C1983" t="s">
        <v>188</v>
      </c>
      <c r="D1983" t="s">
        <v>1048</v>
      </c>
      <c r="E1983" t="s">
        <v>1049</v>
      </c>
      <c r="F1983" t="s">
        <v>25</v>
      </c>
      <c r="G1983" t="s">
        <v>26</v>
      </c>
      <c r="H1983" s="1">
        <v>45885</v>
      </c>
      <c r="I1983">
        <v>17</v>
      </c>
      <c r="J1983">
        <v>120.83</v>
      </c>
      <c r="K1983">
        <v>2054.11</v>
      </c>
      <c r="L1983">
        <v>0.1</v>
      </c>
      <c r="M1983">
        <v>0.02</v>
      </c>
    </row>
    <row r="1984" spans="1:13">
      <c r="A1984" t="s">
        <v>2555</v>
      </c>
      <c r="B1984" t="s">
        <v>110</v>
      </c>
      <c r="C1984" t="s">
        <v>111</v>
      </c>
      <c r="D1984" t="s">
        <v>444</v>
      </c>
      <c r="E1984" t="s">
        <v>445</v>
      </c>
      <c r="F1984" t="s">
        <v>78</v>
      </c>
      <c r="G1984" t="s">
        <v>79</v>
      </c>
      <c r="H1984" s="1">
        <v>45880</v>
      </c>
      <c r="I1984">
        <v>12</v>
      </c>
      <c r="J1984">
        <v>139.22</v>
      </c>
      <c r="K1984">
        <v>1670.64</v>
      </c>
      <c r="L1984">
        <v>0.05</v>
      </c>
      <c r="M1984">
        <v>0.02</v>
      </c>
    </row>
    <row r="1985" spans="1:13">
      <c r="A1985" t="s">
        <v>2556</v>
      </c>
      <c r="B1985" t="s">
        <v>35</v>
      </c>
      <c r="C1985" t="s">
        <v>36</v>
      </c>
      <c r="D1985" t="s">
        <v>757</v>
      </c>
      <c r="E1985" t="s">
        <v>758</v>
      </c>
      <c r="F1985" t="s">
        <v>78</v>
      </c>
      <c r="G1985" t="s">
        <v>79</v>
      </c>
      <c r="H1985" s="1">
        <v>45884</v>
      </c>
      <c r="I1985">
        <v>7</v>
      </c>
      <c r="J1985">
        <v>139.22</v>
      </c>
      <c r="K1985">
        <v>974.54</v>
      </c>
      <c r="L1985">
        <v>0.05</v>
      </c>
      <c r="M1985">
        <v>0.02</v>
      </c>
    </row>
    <row r="1986" spans="1:13">
      <c r="A1986" t="s">
        <v>2557</v>
      </c>
      <c r="B1986" t="s">
        <v>81</v>
      </c>
      <c r="C1986" t="s">
        <v>82</v>
      </c>
      <c r="D1986" t="s">
        <v>498</v>
      </c>
      <c r="E1986" t="s">
        <v>499</v>
      </c>
      <c r="F1986" t="s">
        <v>174</v>
      </c>
      <c r="G1986" t="s">
        <v>175</v>
      </c>
      <c r="H1986" s="1">
        <v>45896</v>
      </c>
      <c r="I1986">
        <v>8</v>
      </c>
      <c r="J1986">
        <v>183.4</v>
      </c>
      <c r="K1986">
        <v>1467.2</v>
      </c>
      <c r="L1986">
        <v>0.1</v>
      </c>
      <c r="M1986">
        <v>0.02</v>
      </c>
    </row>
    <row r="1987" spans="1:13">
      <c r="A1987" t="s">
        <v>2558</v>
      </c>
      <c r="B1987" t="s">
        <v>246</v>
      </c>
      <c r="C1987" t="s">
        <v>247</v>
      </c>
      <c r="D1987" t="s">
        <v>49</v>
      </c>
      <c r="E1987" t="s">
        <v>50</v>
      </c>
      <c r="F1987" t="s">
        <v>85</v>
      </c>
      <c r="G1987" t="s">
        <v>86</v>
      </c>
      <c r="H1987" s="1">
        <v>45875</v>
      </c>
      <c r="I1987">
        <v>17</v>
      </c>
      <c r="J1987">
        <v>72.040000000000006</v>
      </c>
      <c r="K1987">
        <v>1224.68</v>
      </c>
      <c r="L1987">
        <v>0.05</v>
      </c>
      <c r="M1987">
        <v>0.02</v>
      </c>
    </row>
    <row r="1988" spans="1:13">
      <c r="A1988" t="s">
        <v>2559</v>
      </c>
      <c r="B1988" t="s">
        <v>423</v>
      </c>
      <c r="C1988" t="s">
        <v>424</v>
      </c>
      <c r="D1988" t="s">
        <v>1489</v>
      </c>
      <c r="E1988" t="s">
        <v>1490</v>
      </c>
      <c r="F1988" t="s">
        <v>240</v>
      </c>
      <c r="G1988" t="s">
        <v>241</v>
      </c>
      <c r="H1988" s="1">
        <v>45883</v>
      </c>
      <c r="I1988">
        <v>25</v>
      </c>
      <c r="J1988">
        <v>130.94</v>
      </c>
      <c r="K1988">
        <v>3273.5</v>
      </c>
      <c r="L1988">
        <v>0.05</v>
      </c>
      <c r="M1988">
        <v>0.02</v>
      </c>
    </row>
    <row r="1989" spans="1:13">
      <c r="A1989" t="s">
        <v>2560</v>
      </c>
      <c r="B1989" t="s">
        <v>103</v>
      </c>
      <c r="C1989" t="s">
        <v>104</v>
      </c>
      <c r="D1989" t="s">
        <v>703</v>
      </c>
      <c r="E1989" t="s">
        <v>704</v>
      </c>
      <c r="F1989" t="s">
        <v>191</v>
      </c>
      <c r="G1989" t="s">
        <v>192</v>
      </c>
      <c r="H1989" s="1">
        <v>45894</v>
      </c>
      <c r="I1989">
        <v>5</v>
      </c>
      <c r="J1989">
        <v>144.35</v>
      </c>
      <c r="K1989">
        <v>721.75</v>
      </c>
      <c r="L1989">
        <v>0.1</v>
      </c>
      <c r="M1989">
        <v>0.02</v>
      </c>
    </row>
    <row r="1990" spans="1:13">
      <c r="A1990" t="s">
        <v>2561</v>
      </c>
      <c r="B1990" t="s">
        <v>93</v>
      </c>
      <c r="C1990" t="s">
        <v>94</v>
      </c>
      <c r="D1990" t="s">
        <v>825</v>
      </c>
      <c r="E1990" t="s">
        <v>826</v>
      </c>
      <c r="F1990" t="s">
        <v>215</v>
      </c>
      <c r="G1990" t="s">
        <v>216</v>
      </c>
      <c r="H1990" s="1">
        <v>45874</v>
      </c>
      <c r="I1990">
        <v>8</v>
      </c>
      <c r="J1990">
        <v>176.7</v>
      </c>
      <c r="K1990">
        <v>1413.6</v>
      </c>
      <c r="L1990">
        <v>0.1</v>
      </c>
      <c r="M1990">
        <v>0.02</v>
      </c>
    </row>
    <row r="1991" spans="1:13">
      <c r="A1991" t="s">
        <v>2562</v>
      </c>
      <c r="B1991" t="s">
        <v>246</v>
      </c>
      <c r="C1991" t="s">
        <v>247</v>
      </c>
      <c r="D1991" t="s">
        <v>329</v>
      </c>
      <c r="E1991" t="s">
        <v>330</v>
      </c>
      <c r="F1991" t="s">
        <v>215</v>
      </c>
      <c r="G1991" t="s">
        <v>216</v>
      </c>
      <c r="H1991" s="1">
        <v>45898</v>
      </c>
      <c r="I1991">
        <v>14</v>
      </c>
      <c r="J1991">
        <v>176.7</v>
      </c>
      <c r="K1991">
        <v>2473.8000000000002</v>
      </c>
      <c r="L1991">
        <v>0.1</v>
      </c>
      <c r="M1991">
        <v>0.02</v>
      </c>
    </row>
    <row r="1992" spans="1:13">
      <c r="A1992" t="s">
        <v>2563</v>
      </c>
      <c r="B1992" t="s">
        <v>306</v>
      </c>
      <c r="C1992" t="s">
        <v>307</v>
      </c>
      <c r="D1992" t="s">
        <v>686</v>
      </c>
      <c r="E1992" t="s">
        <v>687</v>
      </c>
      <c r="F1992" t="s">
        <v>396</v>
      </c>
      <c r="G1992" t="s">
        <v>397</v>
      </c>
      <c r="H1992" s="1">
        <v>45881</v>
      </c>
      <c r="I1992">
        <v>22</v>
      </c>
      <c r="J1992">
        <v>194.87</v>
      </c>
      <c r="K1992">
        <v>4287.1400000000003</v>
      </c>
      <c r="L1992">
        <v>0.1</v>
      </c>
      <c r="M1992">
        <v>0.02</v>
      </c>
    </row>
    <row r="1993" spans="1:13">
      <c r="A1993" t="s">
        <v>2564</v>
      </c>
      <c r="B1993" t="s">
        <v>122</v>
      </c>
      <c r="C1993" t="s">
        <v>123</v>
      </c>
      <c r="D1993" t="s">
        <v>374</v>
      </c>
      <c r="E1993" t="s">
        <v>375</v>
      </c>
      <c r="F1993" t="s">
        <v>78</v>
      </c>
      <c r="G1993" t="s">
        <v>79</v>
      </c>
      <c r="H1993" s="1">
        <v>45892</v>
      </c>
      <c r="I1993">
        <v>1</v>
      </c>
      <c r="J1993">
        <v>139.22</v>
      </c>
      <c r="K1993">
        <v>139.22</v>
      </c>
      <c r="L1993">
        <v>0.05</v>
      </c>
      <c r="M1993">
        <v>0.02</v>
      </c>
    </row>
    <row r="1994" spans="1:13">
      <c r="A1994" t="s">
        <v>2565</v>
      </c>
      <c r="B1994" t="s">
        <v>246</v>
      </c>
      <c r="C1994" t="s">
        <v>247</v>
      </c>
      <c r="D1994" t="s">
        <v>802</v>
      </c>
      <c r="E1994" t="s">
        <v>803</v>
      </c>
      <c r="F1994" t="s">
        <v>32</v>
      </c>
      <c r="G1994" t="s">
        <v>33</v>
      </c>
      <c r="H1994" s="1">
        <v>45880</v>
      </c>
      <c r="I1994">
        <v>3</v>
      </c>
      <c r="J1994">
        <v>88.32</v>
      </c>
      <c r="K1994">
        <v>264.95999999999998</v>
      </c>
      <c r="L1994">
        <v>0</v>
      </c>
      <c r="M1994">
        <v>0.02</v>
      </c>
    </row>
    <row r="1995" spans="1:13">
      <c r="A1995" t="s">
        <v>2566</v>
      </c>
      <c r="B1995" t="s">
        <v>145</v>
      </c>
      <c r="C1995" t="s">
        <v>146</v>
      </c>
      <c r="D1995" t="s">
        <v>615</v>
      </c>
      <c r="E1995" t="s">
        <v>616</v>
      </c>
      <c r="F1995" t="s">
        <v>275</v>
      </c>
      <c r="G1995" t="s">
        <v>276</v>
      </c>
      <c r="H1995" s="1">
        <v>45883</v>
      </c>
      <c r="I1995">
        <v>6</v>
      </c>
      <c r="J1995">
        <v>44.71</v>
      </c>
      <c r="K1995">
        <v>268.26</v>
      </c>
      <c r="L1995">
        <v>0</v>
      </c>
      <c r="M1995">
        <v>0.02</v>
      </c>
    </row>
    <row r="1996" spans="1:13">
      <c r="A1996" t="s">
        <v>2567</v>
      </c>
      <c r="B1996" t="s">
        <v>14</v>
      </c>
      <c r="C1996" t="s">
        <v>15</v>
      </c>
      <c r="D1996" t="s">
        <v>710</v>
      </c>
      <c r="E1996" t="s">
        <v>711</v>
      </c>
      <c r="F1996" t="s">
        <v>107</v>
      </c>
      <c r="G1996" t="s">
        <v>108</v>
      </c>
      <c r="H1996" s="1">
        <v>45899</v>
      </c>
      <c r="I1996">
        <v>22</v>
      </c>
      <c r="J1996">
        <v>179.53</v>
      </c>
      <c r="K1996">
        <v>3949.66</v>
      </c>
      <c r="L1996">
        <v>0.1</v>
      </c>
      <c r="M1996">
        <v>0.02</v>
      </c>
    </row>
    <row r="1997" spans="1:13">
      <c r="A1997" t="s">
        <v>2568</v>
      </c>
      <c r="B1997" t="s">
        <v>159</v>
      </c>
      <c r="C1997" t="s">
        <v>160</v>
      </c>
      <c r="D1997" t="s">
        <v>317</v>
      </c>
      <c r="E1997" t="s">
        <v>318</v>
      </c>
      <c r="F1997" t="s">
        <v>326</v>
      </c>
      <c r="G1997" t="s">
        <v>327</v>
      </c>
      <c r="H1997" s="1">
        <v>45890</v>
      </c>
      <c r="I1997">
        <v>2</v>
      </c>
      <c r="J1997">
        <v>63.32</v>
      </c>
      <c r="K1997">
        <v>126.64</v>
      </c>
      <c r="L1997">
        <v>0</v>
      </c>
      <c r="M1997">
        <v>0.02</v>
      </c>
    </row>
    <row r="1998" spans="1:13">
      <c r="A1998" t="s">
        <v>2569</v>
      </c>
      <c r="B1998" t="s">
        <v>62</v>
      </c>
      <c r="C1998" t="s">
        <v>63</v>
      </c>
      <c r="D1998" t="s">
        <v>404</v>
      </c>
      <c r="E1998" t="s">
        <v>405</v>
      </c>
      <c r="F1998" t="s">
        <v>191</v>
      </c>
      <c r="G1998" t="s">
        <v>192</v>
      </c>
      <c r="H1998" s="1">
        <v>45879</v>
      </c>
      <c r="I1998">
        <v>17</v>
      </c>
      <c r="J1998">
        <v>144.35</v>
      </c>
      <c r="K1998">
        <v>2453.9499999999998</v>
      </c>
      <c r="L1998">
        <v>0.1</v>
      </c>
      <c r="M1998">
        <v>0.02</v>
      </c>
    </row>
    <row r="1999" spans="1:13">
      <c r="A1999" t="s">
        <v>2570</v>
      </c>
      <c r="B1999" t="s">
        <v>81</v>
      </c>
      <c r="C1999" t="s">
        <v>82</v>
      </c>
      <c r="D1999" t="s">
        <v>615</v>
      </c>
      <c r="E1999" t="s">
        <v>616</v>
      </c>
      <c r="F1999" t="s">
        <v>39</v>
      </c>
      <c r="G1999" t="s">
        <v>40</v>
      </c>
      <c r="H1999" s="1">
        <v>45887</v>
      </c>
      <c r="I1999">
        <v>23</v>
      </c>
      <c r="J1999">
        <v>87.21</v>
      </c>
      <c r="K1999">
        <v>2005.83</v>
      </c>
      <c r="L1999">
        <v>0</v>
      </c>
      <c r="M1999">
        <v>0.02</v>
      </c>
    </row>
    <row r="2000" spans="1:13">
      <c r="A2000" t="s">
        <v>2571</v>
      </c>
      <c r="B2000" t="s">
        <v>47</v>
      </c>
      <c r="C2000" t="s">
        <v>48</v>
      </c>
      <c r="D2000" t="s">
        <v>532</v>
      </c>
      <c r="E2000" t="s">
        <v>533</v>
      </c>
      <c r="F2000" t="s">
        <v>107</v>
      </c>
      <c r="G2000" t="s">
        <v>108</v>
      </c>
      <c r="H2000" s="1">
        <v>45899</v>
      </c>
      <c r="I2000">
        <v>11</v>
      </c>
      <c r="J2000">
        <v>179.53</v>
      </c>
      <c r="K2000">
        <v>1974.83</v>
      </c>
      <c r="L2000">
        <v>0.1</v>
      </c>
      <c r="M2000">
        <v>0.02</v>
      </c>
    </row>
    <row r="2001" spans="1:13">
      <c r="A2001" t="s">
        <v>2572</v>
      </c>
      <c r="B2001" t="s">
        <v>103</v>
      </c>
      <c r="C2001" t="s">
        <v>104</v>
      </c>
      <c r="D2001" t="s">
        <v>893</v>
      </c>
      <c r="E2001" t="s">
        <v>894</v>
      </c>
      <c r="F2001" t="s">
        <v>90</v>
      </c>
      <c r="G2001" t="s">
        <v>91</v>
      </c>
      <c r="H2001" s="1">
        <v>45889</v>
      </c>
      <c r="I2001">
        <v>17</v>
      </c>
      <c r="J2001">
        <v>50.51</v>
      </c>
      <c r="K2001">
        <v>858.67</v>
      </c>
      <c r="L2001">
        <v>0</v>
      </c>
      <c r="M2001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9952-3F9F-4C30-AABD-82ECCC51488D}">
  <dimension ref="A1:U1943"/>
  <sheetViews>
    <sheetView workbookViewId="0">
      <selection activeCell="B7" sqref="B7"/>
    </sheetView>
  </sheetViews>
  <sheetFormatPr defaultRowHeight="15"/>
  <cols>
    <col min="1" max="1" width="16.140625" customWidth="1"/>
    <col min="2" max="2" width="16.85546875" customWidth="1"/>
    <col min="3" max="3" width="20.28515625" customWidth="1"/>
    <col min="4" max="4" width="14.5703125" customWidth="1"/>
    <col min="5" max="5" width="18" customWidth="1"/>
    <col min="6" max="6" width="12.85546875" customWidth="1"/>
    <col min="7" max="7" width="16.28515625" customWidth="1"/>
    <col min="8" max="8" width="14.85546875" style="1" customWidth="1"/>
    <col min="9" max="9" width="12.7109375" customWidth="1"/>
    <col min="10" max="10" width="12.42578125" customWidth="1"/>
    <col min="11" max="11" width="20.42578125" customWidth="1"/>
    <col min="12" max="12" width="24.140625" customWidth="1"/>
    <col min="13" max="13" width="26.140625" customWidth="1"/>
    <col min="14" max="14" width="19.140625" bestFit="1" customWidth="1"/>
    <col min="15" max="15" width="16.7109375" bestFit="1" customWidth="1"/>
    <col min="16" max="16" width="19.7109375" bestFit="1" customWidth="1"/>
    <col min="17" max="17" width="19.140625" bestFit="1" customWidth="1"/>
    <col min="18" max="18" width="19.7109375" bestFit="1" customWidth="1"/>
    <col min="19" max="19" width="18.85546875" bestFit="1" customWidth="1"/>
    <col min="20" max="20" width="18.85546875" customWidth="1"/>
    <col min="21" max="21" width="17.7109375" bestFit="1" customWidth="1"/>
    <col min="22" max="22" width="36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2573</v>
      </c>
      <c r="O1" t="s">
        <v>2574</v>
      </c>
      <c r="P1" t="s">
        <v>2575</v>
      </c>
      <c r="Q1" t="s">
        <v>2576</v>
      </c>
      <c r="R1" t="s">
        <v>2577</v>
      </c>
      <c r="S1" t="s">
        <v>2578</v>
      </c>
      <c r="T1" t="s">
        <v>2579</v>
      </c>
      <c r="U1" t="s">
        <v>2580</v>
      </c>
    </row>
    <row r="2" spans="1:2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45884</v>
      </c>
      <c r="I2">
        <v>4</v>
      </c>
      <c r="J2">
        <v>52.65</v>
      </c>
      <c r="K2">
        <v>210.6</v>
      </c>
      <c r="L2">
        <v>0.05</v>
      </c>
      <c r="M2">
        <v>0.02</v>
      </c>
      <c r="N2" t="str">
        <f>VLOOKUP(F2,products!$A$2:$C$31,3,FALSE)</f>
        <v>A</v>
      </c>
      <c r="O2">
        <f>VLOOKUP(F2,price_list!$A$2:$C$31,3,FALSE)</f>
        <v>52.65</v>
      </c>
      <c r="P2" t="str">
        <f t="shared" ref="P2:P65" si="0">IF(N2="A",IF(ABS(L2-0.05)&gt;0.001,"Rebate_Error",""),IF(N2="B",IF(ABS(L2-0.1)&gt;0.001,"Rebate_Error",""),IF(N2="C",IF(L2&lt;&gt;0,"Rebate_Error",""))))</f>
        <v/>
      </c>
      <c r="Q2" t="str">
        <f t="shared" ref="Q2:Q65" si="1">IF(J2&lt;O2*0.75,"Price_Breach","")</f>
        <v/>
      </c>
      <c r="R2">
        <f t="shared" ref="R2:R65" si="2">K2-(K2*L2)</f>
        <v>200.07</v>
      </c>
      <c r="S2">
        <f t="shared" ref="S2:S65" si="3">R2*M2</f>
        <v>4.0014000000000003</v>
      </c>
      <c r="T2" t="str">
        <f>IF(ISNA(VLOOKUP(A2,ERP_transactions!$A:$A,1,FALSE)),"No","Yes")</f>
        <v>Yes</v>
      </c>
      <c r="U2" t="b">
        <f>U3</f>
        <v>0</v>
      </c>
    </row>
    <row r="3" spans="1:2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45887</v>
      </c>
      <c r="I3">
        <v>17</v>
      </c>
      <c r="J3">
        <v>120.83</v>
      </c>
      <c r="K3">
        <v>2054.11</v>
      </c>
      <c r="L3">
        <v>0.1</v>
      </c>
      <c r="M3">
        <v>0.02</v>
      </c>
      <c r="N3" t="str">
        <f>VLOOKUP(F3,products!$A$2:$C$31,3,FALSE)</f>
        <v>B</v>
      </c>
      <c r="O3">
        <f>VLOOKUP(F3,price_list!$A$2:$C$31,3,FALSE)</f>
        <v>120.83</v>
      </c>
      <c r="P3" t="str">
        <f t="shared" si="0"/>
        <v/>
      </c>
      <c r="Q3" t="str">
        <f t="shared" si="1"/>
        <v/>
      </c>
      <c r="R3">
        <f t="shared" si="2"/>
        <v>1848.6990000000001</v>
      </c>
      <c r="S3">
        <f t="shared" si="3"/>
        <v>36.973980000000005</v>
      </c>
      <c r="T3" t="str">
        <f>IF(ISNA(VLOOKUP(A3,ERP_transactions!$A:$A,1,FALSE)),"No","Yes")</f>
        <v>Yes</v>
      </c>
      <c r="U3" t="b">
        <f t="shared" ref="U3:U65" si="4">OR($P3="Rebate_Error",$Q3="Price_Breach",$T3="No")</f>
        <v>0</v>
      </c>
    </row>
    <row r="4" spans="1:2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45889</v>
      </c>
      <c r="I4">
        <v>15</v>
      </c>
      <c r="J4">
        <v>88.32</v>
      </c>
      <c r="K4">
        <v>1324.8</v>
      </c>
      <c r="L4">
        <v>0.05</v>
      </c>
      <c r="M4">
        <v>0.02</v>
      </c>
      <c r="N4" t="str">
        <f>VLOOKUP(F4,products!$A$2:$C$31,3,FALSE)</f>
        <v>C</v>
      </c>
      <c r="O4">
        <f>VLOOKUP(F4,price_list!$A$2:$C$31,3,FALSE)</f>
        <v>88.32</v>
      </c>
      <c r="P4" t="str">
        <f t="shared" si="0"/>
        <v>Rebate_Error</v>
      </c>
      <c r="Q4" t="str">
        <f t="shared" si="1"/>
        <v/>
      </c>
      <c r="R4">
        <f t="shared" si="2"/>
        <v>1258.56</v>
      </c>
      <c r="S4">
        <f t="shared" si="3"/>
        <v>25.171199999999999</v>
      </c>
      <c r="T4" t="str">
        <f>IF(ISNA(VLOOKUP(A4,ERP_transactions!$A:$A,1,FALSE)),"No","Yes")</f>
        <v>Yes</v>
      </c>
      <c r="U4" t="b">
        <f t="shared" si="4"/>
        <v>1</v>
      </c>
    </row>
    <row r="5" spans="1:2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45896</v>
      </c>
      <c r="I5">
        <v>14</v>
      </c>
      <c r="J5">
        <v>87.21</v>
      </c>
      <c r="K5">
        <v>1220.94</v>
      </c>
      <c r="L5">
        <v>0</v>
      </c>
      <c r="M5">
        <v>0.02</v>
      </c>
      <c r="N5" t="str">
        <f>VLOOKUP(F5,products!$A$2:$C$31,3,FALSE)</f>
        <v>C</v>
      </c>
      <c r="O5">
        <f>VLOOKUP(F5,price_list!$A$2:$C$31,3,FALSE)</f>
        <v>87.21</v>
      </c>
      <c r="P5" t="str">
        <f t="shared" si="0"/>
        <v/>
      </c>
      <c r="Q5" t="str">
        <f t="shared" si="1"/>
        <v/>
      </c>
      <c r="R5">
        <f t="shared" si="2"/>
        <v>1220.94</v>
      </c>
      <c r="S5">
        <f t="shared" si="3"/>
        <v>24.418800000000001</v>
      </c>
      <c r="T5" t="str">
        <f>IF(ISNA(VLOOKUP(A5,ERP_transactions!$A:$A,1,FALSE)),"No","Yes")</f>
        <v>Yes</v>
      </c>
      <c r="U5" t="b">
        <f t="shared" si="4"/>
        <v>0</v>
      </c>
    </row>
    <row r="6" spans="1:2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25</v>
      </c>
      <c r="G6" t="s">
        <v>26</v>
      </c>
      <c r="H6" s="1">
        <v>45893</v>
      </c>
      <c r="I6">
        <v>6</v>
      </c>
      <c r="J6">
        <v>101.59</v>
      </c>
      <c r="K6">
        <v>609.54</v>
      </c>
      <c r="L6">
        <v>0.15</v>
      </c>
      <c r="M6">
        <v>0.02</v>
      </c>
      <c r="N6" t="str">
        <f>VLOOKUP(F6,products!$A$2:$C$31,3,FALSE)</f>
        <v>B</v>
      </c>
      <c r="O6">
        <f>VLOOKUP(F6,price_list!$A$2:$C$31,3,FALSE)</f>
        <v>120.83</v>
      </c>
      <c r="P6" t="str">
        <f t="shared" si="0"/>
        <v>Rebate_Error</v>
      </c>
      <c r="Q6" t="str">
        <f t="shared" si="1"/>
        <v/>
      </c>
      <c r="R6">
        <f t="shared" si="2"/>
        <v>518.10899999999992</v>
      </c>
      <c r="S6">
        <f t="shared" si="3"/>
        <v>10.362179999999999</v>
      </c>
      <c r="T6" t="str">
        <f>IF(ISNA(VLOOKUP(A6,ERP_transactions!$A:$A,1,FALSE)),"No","Yes")</f>
        <v>Yes</v>
      </c>
      <c r="U6" t="b">
        <f t="shared" si="4"/>
        <v>1</v>
      </c>
    </row>
    <row r="7" spans="1:21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25</v>
      </c>
      <c r="G7" t="s">
        <v>26</v>
      </c>
      <c r="H7" s="1">
        <v>45877</v>
      </c>
      <c r="I7">
        <v>25</v>
      </c>
      <c r="J7">
        <v>120.83</v>
      </c>
      <c r="K7">
        <v>3020.75</v>
      </c>
      <c r="L7">
        <v>0.1</v>
      </c>
      <c r="M7">
        <v>0.02</v>
      </c>
      <c r="N7" t="str">
        <f>VLOOKUP(F7,products!$A$2:$C$31,3,FALSE)</f>
        <v>B</v>
      </c>
      <c r="O7">
        <f>VLOOKUP(F7,price_list!$A$2:$C$31,3,FALSE)</f>
        <v>120.83</v>
      </c>
      <c r="P7" t="str">
        <f t="shared" si="0"/>
        <v/>
      </c>
      <c r="Q7" t="str">
        <f t="shared" si="1"/>
        <v/>
      </c>
      <c r="R7">
        <f t="shared" si="2"/>
        <v>2718.6750000000002</v>
      </c>
      <c r="S7">
        <f t="shared" si="3"/>
        <v>54.373500000000007</v>
      </c>
      <c r="T7" t="str">
        <f>IF(ISNA(VLOOKUP(A7,ERP_transactions!$A:$A,1,FALSE)),"No","Yes")</f>
        <v>Yes</v>
      </c>
      <c r="U7" t="b">
        <f t="shared" si="4"/>
        <v>0</v>
      </c>
    </row>
    <row r="8" spans="1:21">
      <c r="A8" t="s">
        <v>51</v>
      </c>
      <c r="B8" t="s">
        <v>35</v>
      </c>
      <c r="C8" t="s">
        <v>36</v>
      </c>
      <c r="D8" t="s">
        <v>52</v>
      </c>
      <c r="E8" t="s">
        <v>53</v>
      </c>
      <c r="F8" t="s">
        <v>18</v>
      </c>
      <c r="G8" t="s">
        <v>19</v>
      </c>
      <c r="H8" s="1">
        <v>45886</v>
      </c>
      <c r="I8">
        <v>25</v>
      </c>
      <c r="J8">
        <v>52.65</v>
      </c>
      <c r="K8">
        <v>1316.25</v>
      </c>
      <c r="L8">
        <v>0.05</v>
      </c>
      <c r="M8">
        <v>0.02</v>
      </c>
      <c r="N8" t="str">
        <f>VLOOKUP(F8,products!$A$2:$C$31,3,FALSE)</f>
        <v>A</v>
      </c>
      <c r="O8">
        <f>VLOOKUP(F8,price_list!$A$2:$C$31,3,FALSE)</f>
        <v>52.65</v>
      </c>
      <c r="P8" t="str">
        <f t="shared" si="0"/>
        <v/>
      </c>
      <c r="Q8" t="str">
        <f t="shared" si="1"/>
        <v/>
      </c>
      <c r="R8">
        <f t="shared" si="2"/>
        <v>1250.4375</v>
      </c>
      <c r="S8">
        <f t="shared" si="3"/>
        <v>25.008749999999999</v>
      </c>
      <c r="T8" t="str">
        <f>IF(ISNA(VLOOKUP(A8,ERP_transactions!$A:$A,1,FALSE)),"No","Yes")</f>
        <v>Yes</v>
      </c>
      <c r="U8" t="b">
        <f t="shared" si="4"/>
        <v>0</v>
      </c>
    </row>
    <row r="9" spans="1:21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1">
        <v>45872</v>
      </c>
      <c r="I9">
        <v>15</v>
      </c>
      <c r="J9">
        <v>71.86</v>
      </c>
      <c r="K9">
        <v>1077.9000000000001</v>
      </c>
      <c r="L9">
        <v>0.05</v>
      </c>
      <c r="M9">
        <v>0.02</v>
      </c>
      <c r="N9" t="str">
        <f>VLOOKUP(F9,products!$A$2:$C$31,3,FALSE)</f>
        <v>A</v>
      </c>
      <c r="O9">
        <f>VLOOKUP(F9,price_list!$A$2:$C$31,3,FALSE)</f>
        <v>71.86</v>
      </c>
      <c r="P9" t="str">
        <f t="shared" si="0"/>
        <v/>
      </c>
      <c r="Q9" t="str">
        <f t="shared" si="1"/>
        <v/>
      </c>
      <c r="R9">
        <f t="shared" si="2"/>
        <v>1024.0050000000001</v>
      </c>
      <c r="S9">
        <f t="shared" si="3"/>
        <v>20.480100000000004</v>
      </c>
      <c r="T9" t="str">
        <f>IF(ISNA(VLOOKUP(A9,ERP_transactions!$A:$A,1,FALSE)),"No","Yes")</f>
        <v>Yes</v>
      </c>
      <c r="U9" t="b">
        <f t="shared" si="4"/>
        <v>0</v>
      </c>
    </row>
    <row r="10" spans="1:2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59</v>
      </c>
      <c r="G10" t="s">
        <v>60</v>
      </c>
      <c r="H10" s="1">
        <v>45880</v>
      </c>
      <c r="I10">
        <v>11</v>
      </c>
      <c r="J10">
        <v>60.5</v>
      </c>
      <c r="K10">
        <v>665.5</v>
      </c>
      <c r="L10">
        <v>0.08</v>
      </c>
      <c r="M10">
        <v>0.02</v>
      </c>
      <c r="N10" t="str">
        <f>VLOOKUP(F10,products!$A$2:$C$31,3,FALSE)</f>
        <v>A</v>
      </c>
      <c r="O10">
        <f>VLOOKUP(F10,price_list!$A$2:$C$31,3,FALSE)</f>
        <v>71.86</v>
      </c>
      <c r="P10" t="str">
        <f t="shared" si="0"/>
        <v>Rebate_Error</v>
      </c>
      <c r="Q10" t="str">
        <f t="shared" si="1"/>
        <v/>
      </c>
      <c r="R10">
        <f t="shared" si="2"/>
        <v>612.26</v>
      </c>
      <c r="S10">
        <f t="shared" si="3"/>
        <v>12.245200000000001</v>
      </c>
      <c r="T10" t="str">
        <f>IF(ISNA(VLOOKUP(A10,ERP_transactions!$A:$A,1,FALSE)),"No","Yes")</f>
        <v>Yes</v>
      </c>
      <c r="U10" t="b">
        <f t="shared" si="4"/>
        <v>1</v>
      </c>
    </row>
    <row r="11" spans="1:2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s="1">
        <v>45877</v>
      </c>
      <c r="I11">
        <v>5</v>
      </c>
      <c r="J11">
        <v>123.65</v>
      </c>
      <c r="K11">
        <v>618.25</v>
      </c>
      <c r="L11">
        <v>0.05</v>
      </c>
      <c r="M11">
        <v>0.02</v>
      </c>
      <c r="N11" t="str">
        <f>VLOOKUP(F11,products!$A$2:$C$31,3,FALSE)</f>
        <v>A</v>
      </c>
      <c r="O11">
        <f>VLOOKUP(F11,price_list!$A$2:$C$31,3,FALSE)</f>
        <v>123.65</v>
      </c>
      <c r="P11" t="str">
        <f t="shared" si="0"/>
        <v/>
      </c>
      <c r="Q11" t="str">
        <f t="shared" si="1"/>
        <v/>
      </c>
      <c r="R11">
        <f t="shared" si="2"/>
        <v>587.33749999999998</v>
      </c>
      <c r="S11">
        <f t="shared" si="3"/>
        <v>11.74675</v>
      </c>
      <c r="T11" t="str">
        <f>IF(ISNA(VLOOKUP(A11,ERP_transactions!$A:$A,1,FALSE)),"No","Yes")</f>
        <v>Yes</v>
      </c>
      <c r="U11" t="b">
        <f t="shared" si="4"/>
        <v>0</v>
      </c>
    </row>
    <row r="12" spans="1:21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1">
        <v>45872</v>
      </c>
      <c r="I12">
        <v>7</v>
      </c>
      <c r="J12">
        <v>139.22</v>
      </c>
      <c r="K12">
        <v>974.54</v>
      </c>
      <c r="L12">
        <v>0.05</v>
      </c>
      <c r="M12">
        <v>0.02</v>
      </c>
      <c r="N12" t="str">
        <f>VLOOKUP(F12,products!$A$2:$C$31,3,FALSE)</f>
        <v>A</v>
      </c>
      <c r="O12">
        <f>VLOOKUP(F12,price_list!$A$2:$C$31,3,FALSE)</f>
        <v>139.22</v>
      </c>
      <c r="P12" t="str">
        <f t="shared" si="0"/>
        <v/>
      </c>
      <c r="Q12" t="str">
        <f t="shared" si="1"/>
        <v/>
      </c>
      <c r="R12">
        <f t="shared" si="2"/>
        <v>925.81299999999999</v>
      </c>
      <c r="S12">
        <f t="shared" si="3"/>
        <v>18.516259999999999</v>
      </c>
      <c r="T12" t="str">
        <f>IF(ISNA(VLOOKUP(A12,ERP_transactions!$A:$A,1,FALSE)),"No","Yes")</f>
        <v>Yes</v>
      </c>
      <c r="U12" t="b">
        <f t="shared" si="4"/>
        <v>0</v>
      </c>
    </row>
    <row r="13" spans="1:21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1">
        <v>45883</v>
      </c>
      <c r="I13">
        <v>15</v>
      </c>
      <c r="J13">
        <v>72.040000000000006</v>
      </c>
      <c r="K13">
        <v>1080.5999999999999</v>
      </c>
      <c r="L13">
        <v>0.05</v>
      </c>
      <c r="M13">
        <v>0.02</v>
      </c>
      <c r="N13" t="str">
        <f>VLOOKUP(F13,products!$A$2:$C$31,3,FALSE)</f>
        <v>A</v>
      </c>
      <c r="O13">
        <f>VLOOKUP(F13,price_list!$A$2:$C$31,3,FALSE)</f>
        <v>72.040000000000006</v>
      </c>
      <c r="P13" t="str">
        <f t="shared" si="0"/>
        <v/>
      </c>
      <c r="Q13" t="str">
        <f t="shared" si="1"/>
        <v/>
      </c>
      <c r="R13">
        <f t="shared" si="2"/>
        <v>1026.57</v>
      </c>
      <c r="S13">
        <f t="shared" si="3"/>
        <v>20.531399999999998</v>
      </c>
      <c r="T13" t="str">
        <f>IF(ISNA(VLOOKUP(A13,ERP_transactions!$A:$A,1,FALSE)),"No","Yes")</f>
        <v>Yes</v>
      </c>
      <c r="U13" t="b">
        <f t="shared" si="4"/>
        <v>0</v>
      </c>
    </row>
    <row r="14" spans="1:21">
      <c r="A14" t="s">
        <v>87</v>
      </c>
      <c r="B14" t="s">
        <v>14</v>
      </c>
      <c r="C14" t="s">
        <v>15</v>
      </c>
      <c r="D14" t="s">
        <v>88</v>
      </c>
      <c r="E14" t="s">
        <v>89</v>
      </c>
      <c r="F14" t="s">
        <v>90</v>
      </c>
      <c r="G14" t="s">
        <v>91</v>
      </c>
      <c r="H14" s="1">
        <v>45898</v>
      </c>
      <c r="I14">
        <v>13</v>
      </c>
      <c r="J14">
        <v>50.51</v>
      </c>
      <c r="K14">
        <v>656.63</v>
      </c>
      <c r="L14">
        <v>0</v>
      </c>
      <c r="M14">
        <v>0.02</v>
      </c>
      <c r="N14" t="str">
        <f>VLOOKUP(F14,products!$A$2:$C$31,3,FALSE)</f>
        <v>C</v>
      </c>
      <c r="O14">
        <f>VLOOKUP(F14,price_list!$A$2:$C$31,3,FALSE)</f>
        <v>50.51</v>
      </c>
      <c r="P14" t="str">
        <f t="shared" si="0"/>
        <v/>
      </c>
      <c r="Q14" t="str">
        <f t="shared" si="1"/>
        <v/>
      </c>
      <c r="R14">
        <f t="shared" si="2"/>
        <v>656.63</v>
      </c>
      <c r="S14">
        <f t="shared" si="3"/>
        <v>13.1326</v>
      </c>
      <c r="T14" t="str">
        <f>IF(ISNA(VLOOKUP(A14,ERP_transactions!$A:$A,1,FALSE)),"No","Yes")</f>
        <v>Yes</v>
      </c>
      <c r="U14" t="b">
        <f t="shared" si="4"/>
        <v>0</v>
      </c>
    </row>
    <row r="15" spans="1:21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32</v>
      </c>
      <c r="G15" t="s">
        <v>33</v>
      </c>
      <c r="H15" s="1">
        <v>45897</v>
      </c>
      <c r="I15">
        <v>1</v>
      </c>
      <c r="J15">
        <v>88.32</v>
      </c>
      <c r="K15">
        <v>88.32</v>
      </c>
      <c r="L15">
        <v>0</v>
      </c>
      <c r="M15">
        <v>0.02</v>
      </c>
      <c r="N15" t="str">
        <f>VLOOKUP(F15,products!$A$2:$C$31,3,FALSE)</f>
        <v>C</v>
      </c>
      <c r="O15">
        <f>VLOOKUP(F15,price_list!$A$2:$C$31,3,FALSE)</f>
        <v>88.32</v>
      </c>
      <c r="P15" t="str">
        <f t="shared" si="0"/>
        <v/>
      </c>
      <c r="Q15" t="str">
        <f t="shared" si="1"/>
        <v/>
      </c>
      <c r="R15">
        <f t="shared" si="2"/>
        <v>88.32</v>
      </c>
      <c r="S15">
        <f t="shared" si="3"/>
        <v>1.7664</v>
      </c>
      <c r="T15" t="str">
        <f>IF(ISNA(VLOOKUP(A15,ERP_transactions!$A:$A,1,FALSE)),"No","Yes")</f>
        <v>Yes</v>
      </c>
      <c r="U15" t="b">
        <f t="shared" si="4"/>
        <v>0</v>
      </c>
    </row>
    <row r="16" spans="1:21">
      <c r="A16" t="s">
        <v>97</v>
      </c>
      <c r="B16" t="s">
        <v>67</v>
      </c>
      <c r="C16" t="s">
        <v>68</v>
      </c>
      <c r="D16" t="s">
        <v>98</v>
      </c>
      <c r="E16" t="s">
        <v>99</v>
      </c>
      <c r="F16" t="s">
        <v>100</v>
      </c>
      <c r="G16" t="s">
        <v>101</v>
      </c>
      <c r="H16" s="1">
        <v>45870</v>
      </c>
      <c r="I16">
        <v>16</v>
      </c>
      <c r="J16">
        <v>181.7</v>
      </c>
      <c r="K16">
        <v>2907.2</v>
      </c>
      <c r="L16">
        <v>0.1</v>
      </c>
      <c r="M16">
        <v>0.02</v>
      </c>
      <c r="N16" t="str">
        <f>VLOOKUP(F16,products!$A$2:$C$31,3,FALSE)</f>
        <v>B</v>
      </c>
      <c r="O16">
        <f>VLOOKUP(F16,price_list!$A$2:$C$31,3,FALSE)</f>
        <v>181.7</v>
      </c>
      <c r="P16" t="str">
        <f t="shared" si="0"/>
        <v/>
      </c>
      <c r="Q16" t="str">
        <f t="shared" si="1"/>
        <v/>
      </c>
      <c r="R16">
        <f t="shared" si="2"/>
        <v>2616.48</v>
      </c>
      <c r="S16">
        <f t="shared" si="3"/>
        <v>52.329599999999999</v>
      </c>
      <c r="T16" t="str">
        <f>IF(ISNA(VLOOKUP(A16,ERP_transactions!$A:$A,1,FALSE)),"No","Yes")</f>
        <v>Yes</v>
      </c>
      <c r="U16" t="b">
        <f t="shared" si="4"/>
        <v>0</v>
      </c>
    </row>
    <row r="17" spans="1:21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s="1">
        <v>45898</v>
      </c>
      <c r="I17">
        <v>20</v>
      </c>
      <c r="J17">
        <v>91.13</v>
      </c>
      <c r="K17">
        <v>1822.6</v>
      </c>
      <c r="L17">
        <v>0.1</v>
      </c>
      <c r="M17">
        <v>0.02</v>
      </c>
      <c r="N17" t="str">
        <f>VLOOKUP(F17,products!$A$2:$C$31,3,FALSE)</f>
        <v>B</v>
      </c>
      <c r="O17">
        <f>VLOOKUP(F17,price_list!$A$2:$C$31,3,FALSE)</f>
        <v>91.13</v>
      </c>
      <c r="P17" t="str">
        <f t="shared" si="0"/>
        <v/>
      </c>
      <c r="Q17" t="str">
        <f t="shared" si="1"/>
        <v/>
      </c>
      <c r="R17">
        <f t="shared" si="2"/>
        <v>1640.34</v>
      </c>
      <c r="S17">
        <f t="shared" si="3"/>
        <v>32.806799999999996</v>
      </c>
      <c r="T17" t="str">
        <f>IF(ISNA(VLOOKUP(A17,ERP_transactions!$A:$A,1,FALSE)),"No","Yes")</f>
        <v>Yes</v>
      </c>
      <c r="U17" t="b">
        <f t="shared" si="4"/>
        <v>0</v>
      </c>
    </row>
    <row r="18" spans="1:21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59</v>
      </c>
      <c r="G18" t="s">
        <v>60</v>
      </c>
      <c r="H18" s="1">
        <v>45885</v>
      </c>
      <c r="I18">
        <v>14</v>
      </c>
      <c r="J18">
        <v>71.86</v>
      </c>
      <c r="K18">
        <v>1006.04</v>
      </c>
      <c r="L18">
        <v>0.09</v>
      </c>
      <c r="M18">
        <v>0.02</v>
      </c>
      <c r="N18" t="str">
        <f>VLOOKUP(F18,products!$A$2:$C$31,3,FALSE)</f>
        <v>A</v>
      </c>
      <c r="O18">
        <f>VLOOKUP(F18,price_list!$A$2:$C$31,3,FALSE)</f>
        <v>71.86</v>
      </c>
      <c r="P18" t="str">
        <f t="shared" si="0"/>
        <v>Rebate_Error</v>
      </c>
      <c r="Q18" t="str">
        <f t="shared" si="1"/>
        <v/>
      </c>
      <c r="R18">
        <f t="shared" si="2"/>
        <v>915.49639999999999</v>
      </c>
      <c r="S18">
        <f t="shared" si="3"/>
        <v>18.309927999999999</v>
      </c>
      <c r="T18" t="str">
        <f>IF(ISNA(VLOOKUP(A18,ERP_transactions!$A:$A,1,FALSE)),"No","Yes")</f>
        <v>Yes</v>
      </c>
      <c r="U18" t="b">
        <f t="shared" si="4"/>
        <v>1</v>
      </c>
    </row>
    <row r="19" spans="1:21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85</v>
      </c>
      <c r="G19" t="s">
        <v>86</v>
      </c>
      <c r="H19" s="1">
        <v>45895</v>
      </c>
      <c r="I19">
        <v>22</v>
      </c>
      <c r="J19">
        <v>72.040000000000006</v>
      </c>
      <c r="K19">
        <v>1584.88</v>
      </c>
      <c r="L19">
        <v>0.05</v>
      </c>
      <c r="M19">
        <v>0.02</v>
      </c>
      <c r="N19" t="str">
        <f>VLOOKUP(F19,products!$A$2:$C$31,3,FALSE)</f>
        <v>A</v>
      </c>
      <c r="O19">
        <f>VLOOKUP(F19,price_list!$A$2:$C$31,3,FALSE)</f>
        <v>72.040000000000006</v>
      </c>
      <c r="P19" t="str">
        <f t="shared" si="0"/>
        <v/>
      </c>
      <c r="Q19" t="str">
        <f t="shared" si="1"/>
        <v/>
      </c>
      <c r="R19">
        <f t="shared" si="2"/>
        <v>1505.6360000000002</v>
      </c>
      <c r="S19">
        <f t="shared" si="3"/>
        <v>30.112720000000003</v>
      </c>
      <c r="T19" t="str">
        <f>IF(ISNA(VLOOKUP(A19,ERP_transactions!$A:$A,1,FALSE)),"No","Yes")</f>
        <v>Yes</v>
      </c>
      <c r="U19" t="b">
        <f t="shared" si="4"/>
        <v>0</v>
      </c>
    </row>
    <row r="20" spans="1:21">
      <c r="A20" t="s">
        <v>126</v>
      </c>
      <c r="B20" t="s">
        <v>74</v>
      </c>
      <c r="C20" t="s">
        <v>75</v>
      </c>
      <c r="D20" t="s">
        <v>127</v>
      </c>
      <c r="E20" t="s">
        <v>128</v>
      </c>
      <c r="F20" t="s">
        <v>129</v>
      </c>
      <c r="G20" t="s">
        <v>130</v>
      </c>
      <c r="H20" s="1">
        <v>45899</v>
      </c>
      <c r="I20">
        <v>15</v>
      </c>
      <c r="J20">
        <v>92.19</v>
      </c>
      <c r="K20">
        <v>1382.85</v>
      </c>
      <c r="L20">
        <v>0.05</v>
      </c>
      <c r="M20">
        <v>0.02</v>
      </c>
      <c r="N20" t="str">
        <f>VLOOKUP(F20,products!$A$2:$C$31,3,FALSE)</f>
        <v>A</v>
      </c>
      <c r="O20">
        <f>VLOOKUP(F20,price_list!$A$2:$C$31,3,FALSE)</f>
        <v>92.19</v>
      </c>
      <c r="P20" t="str">
        <f t="shared" si="0"/>
        <v/>
      </c>
      <c r="Q20" t="str">
        <f t="shared" si="1"/>
        <v/>
      </c>
      <c r="R20">
        <f t="shared" si="2"/>
        <v>1313.7075</v>
      </c>
      <c r="S20">
        <f t="shared" si="3"/>
        <v>26.274149999999999</v>
      </c>
      <c r="T20" t="str">
        <f>IF(ISNA(VLOOKUP(A20,ERP_transactions!$A:$A,1,FALSE)),"No","Yes")</f>
        <v>Yes</v>
      </c>
      <c r="U20" t="b">
        <f t="shared" si="4"/>
        <v>0</v>
      </c>
    </row>
    <row r="21" spans="1:21">
      <c r="A21" t="s">
        <v>131</v>
      </c>
      <c r="B21" t="s">
        <v>21</v>
      </c>
      <c r="C21" t="s">
        <v>22</v>
      </c>
      <c r="D21" t="s">
        <v>132</v>
      </c>
      <c r="E21" t="s">
        <v>133</v>
      </c>
      <c r="F21" t="s">
        <v>114</v>
      </c>
      <c r="G21" t="s">
        <v>115</v>
      </c>
      <c r="H21" s="1">
        <v>45888</v>
      </c>
      <c r="I21">
        <v>13</v>
      </c>
      <c r="J21">
        <v>91.13</v>
      </c>
      <c r="K21">
        <v>1184.69</v>
      </c>
      <c r="L21">
        <v>0.1</v>
      </c>
      <c r="M21">
        <v>0.02</v>
      </c>
      <c r="N21" t="str">
        <f>VLOOKUP(F21,products!$A$2:$C$31,3,FALSE)</f>
        <v>B</v>
      </c>
      <c r="O21">
        <f>VLOOKUP(F21,price_list!$A$2:$C$31,3,FALSE)</f>
        <v>91.13</v>
      </c>
      <c r="P21" t="str">
        <f t="shared" si="0"/>
        <v/>
      </c>
      <c r="Q21" t="str">
        <f t="shared" si="1"/>
        <v/>
      </c>
      <c r="R21">
        <f t="shared" si="2"/>
        <v>1066.221</v>
      </c>
      <c r="S21">
        <f t="shared" si="3"/>
        <v>21.32442</v>
      </c>
      <c r="T21" t="str">
        <f>IF(ISNA(VLOOKUP(A21,ERP_transactions!$A:$A,1,FALSE)),"No","Yes")</f>
        <v>Yes</v>
      </c>
      <c r="U21" t="b">
        <f t="shared" si="4"/>
        <v>0</v>
      </c>
    </row>
    <row r="22" spans="1:21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s="1">
        <v>45883</v>
      </c>
      <c r="I22">
        <v>21</v>
      </c>
      <c r="J22">
        <v>113.94</v>
      </c>
      <c r="K22">
        <v>2392.7399999999998</v>
      </c>
      <c r="L22">
        <v>0.05</v>
      </c>
      <c r="M22">
        <v>0.02</v>
      </c>
      <c r="N22" t="str">
        <f>VLOOKUP(F22,products!$A$2:$C$31,3,FALSE)</f>
        <v>A</v>
      </c>
      <c r="O22">
        <f>VLOOKUP(F22,price_list!$A$2:$C$31,3,FALSE)</f>
        <v>113.94</v>
      </c>
      <c r="P22" t="str">
        <f t="shared" si="0"/>
        <v/>
      </c>
      <c r="Q22" t="str">
        <f t="shared" si="1"/>
        <v/>
      </c>
      <c r="R22">
        <f t="shared" si="2"/>
        <v>2273.1029999999996</v>
      </c>
      <c r="S22">
        <f t="shared" si="3"/>
        <v>45.462059999999994</v>
      </c>
      <c r="T22" t="str">
        <f>IF(ISNA(VLOOKUP(A22,ERP_transactions!$A:$A,1,FALSE)),"No","Yes")</f>
        <v>Yes</v>
      </c>
      <c r="U22" t="b">
        <f t="shared" si="4"/>
        <v>0</v>
      </c>
    </row>
    <row r="23" spans="1:21">
      <c r="A23" t="s">
        <v>141</v>
      </c>
      <c r="B23" t="s">
        <v>21</v>
      </c>
      <c r="C23" t="s">
        <v>22</v>
      </c>
      <c r="D23" t="s">
        <v>142</v>
      </c>
      <c r="E23" t="s">
        <v>143</v>
      </c>
      <c r="F23" t="s">
        <v>129</v>
      </c>
      <c r="G23" t="s">
        <v>130</v>
      </c>
      <c r="H23" s="1">
        <v>45882</v>
      </c>
      <c r="I23">
        <v>9</v>
      </c>
      <c r="J23">
        <v>92.19</v>
      </c>
      <c r="K23">
        <v>829.71</v>
      </c>
      <c r="L23">
        <v>0.05</v>
      </c>
      <c r="M23">
        <v>0.02</v>
      </c>
      <c r="N23" t="str">
        <f>VLOOKUP(F23,products!$A$2:$C$31,3,FALSE)</f>
        <v>A</v>
      </c>
      <c r="O23">
        <f>VLOOKUP(F23,price_list!$A$2:$C$31,3,FALSE)</f>
        <v>92.19</v>
      </c>
      <c r="P23" t="str">
        <f t="shared" si="0"/>
        <v/>
      </c>
      <c r="Q23" t="str">
        <f t="shared" si="1"/>
        <v/>
      </c>
      <c r="R23">
        <f t="shared" si="2"/>
        <v>788.22450000000003</v>
      </c>
      <c r="S23">
        <f t="shared" si="3"/>
        <v>15.76449</v>
      </c>
      <c r="T23" t="str">
        <f>IF(ISNA(VLOOKUP(A23,ERP_transactions!$A:$A,1,FALSE)),"No","Yes")</f>
        <v>Yes</v>
      </c>
      <c r="U23" t="b">
        <f t="shared" si="4"/>
        <v>0</v>
      </c>
    </row>
    <row r="24" spans="1:21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25</v>
      </c>
      <c r="G24" t="s">
        <v>26</v>
      </c>
      <c r="H24" s="1">
        <v>45894</v>
      </c>
      <c r="I24">
        <v>11</v>
      </c>
      <c r="J24">
        <v>120.83</v>
      </c>
      <c r="K24">
        <v>1329.13</v>
      </c>
      <c r="L24">
        <v>0.1</v>
      </c>
      <c r="M24">
        <v>0.02</v>
      </c>
      <c r="N24" t="str">
        <f>VLOOKUP(F24,products!$A$2:$C$31,3,FALSE)</f>
        <v>B</v>
      </c>
      <c r="O24">
        <f>VLOOKUP(F24,price_list!$A$2:$C$31,3,FALSE)</f>
        <v>120.83</v>
      </c>
      <c r="P24" t="str">
        <f t="shared" si="0"/>
        <v/>
      </c>
      <c r="Q24" t="str">
        <f t="shared" si="1"/>
        <v/>
      </c>
      <c r="R24">
        <f t="shared" si="2"/>
        <v>1196.2170000000001</v>
      </c>
      <c r="S24">
        <f t="shared" si="3"/>
        <v>23.924340000000001</v>
      </c>
      <c r="T24" t="str">
        <f>IF(ISNA(VLOOKUP(A24,ERP_transactions!$A:$A,1,FALSE)),"No","Yes")</f>
        <v>Yes</v>
      </c>
      <c r="U24" t="b">
        <f t="shared" si="4"/>
        <v>0</v>
      </c>
    </row>
    <row r="25" spans="1:21">
      <c r="A25" t="s">
        <v>149</v>
      </c>
      <c r="B25" t="s">
        <v>67</v>
      </c>
      <c r="C25" t="s">
        <v>68</v>
      </c>
      <c r="D25" t="s">
        <v>150</v>
      </c>
      <c r="E25" t="s">
        <v>151</v>
      </c>
      <c r="F25" t="s">
        <v>18</v>
      </c>
      <c r="G25" t="s">
        <v>19</v>
      </c>
      <c r="H25" s="1">
        <v>45878</v>
      </c>
      <c r="I25">
        <v>14</v>
      </c>
      <c r="J25">
        <v>52.65</v>
      </c>
      <c r="K25">
        <v>737.1</v>
      </c>
      <c r="L25">
        <v>0.05</v>
      </c>
      <c r="M25">
        <v>0.02</v>
      </c>
      <c r="N25" t="str">
        <f>VLOOKUP(F25,products!$A$2:$C$31,3,FALSE)</f>
        <v>A</v>
      </c>
      <c r="O25">
        <f>VLOOKUP(F25,price_list!$A$2:$C$31,3,FALSE)</f>
        <v>52.65</v>
      </c>
      <c r="P25" t="str">
        <f t="shared" si="0"/>
        <v/>
      </c>
      <c r="Q25" t="str">
        <f t="shared" si="1"/>
        <v/>
      </c>
      <c r="R25">
        <f t="shared" si="2"/>
        <v>700.245</v>
      </c>
      <c r="S25">
        <f t="shared" si="3"/>
        <v>14.004900000000001</v>
      </c>
      <c r="T25" t="str">
        <f>IF(ISNA(VLOOKUP(A25,ERP_transactions!$A:$A,1,FALSE)),"No","Yes")</f>
        <v>Yes</v>
      </c>
      <c r="U25" t="b">
        <f t="shared" si="4"/>
        <v>0</v>
      </c>
    </row>
    <row r="26" spans="1:21">
      <c r="A26" t="s">
        <v>152</v>
      </c>
      <c r="B26" t="s">
        <v>35</v>
      </c>
      <c r="C26" t="s">
        <v>36</v>
      </c>
      <c r="D26" t="s">
        <v>153</v>
      </c>
      <c r="E26" t="s">
        <v>154</v>
      </c>
      <c r="F26" t="s">
        <v>25</v>
      </c>
      <c r="G26" t="s">
        <v>26</v>
      </c>
      <c r="H26" s="1">
        <v>45887</v>
      </c>
      <c r="I26">
        <v>24</v>
      </c>
      <c r="J26">
        <v>120.83</v>
      </c>
      <c r="K26">
        <v>2899.92</v>
      </c>
      <c r="L26">
        <v>0.1</v>
      </c>
      <c r="M26">
        <v>0.02</v>
      </c>
      <c r="N26" t="str">
        <f>VLOOKUP(F26,products!$A$2:$C$31,3,FALSE)</f>
        <v>B</v>
      </c>
      <c r="O26">
        <f>VLOOKUP(F26,price_list!$A$2:$C$31,3,FALSE)</f>
        <v>120.83</v>
      </c>
      <c r="P26" t="str">
        <f t="shared" si="0"/>
        <v/>
      </c>
      <c r="Q26" t="str">
        <f t="shared" si="1"/>
        <v/>
      </c>
      <c r="R26">
        <f t="shared" si="2"/>
        <v>2609.9279999999999</v>
      </c>
      <c r="S26">
        <f t="shared" si="3"/>
        <v>52.198560000000001</v>
      </c>
      <c r="T26" t="str">
        <f>IF(ISNA(VLOOKUP(A26,ERP_transactions!$A:$A,1,FALSE)),"No","Yes")</f>
        <v>Yes</v>
      </c>
      <c r="U26" t="b">
        <f t="shared" si="4"/>
        <v>0</v>
      </c>
    </row>
    <row r="27" spans="1:21">
      <c r="A27" t="s">
        <v>155</v>
      </c>
      <c r="B27" t="s">
        <v>14</v>
      </c>
      <c r="C27" t="s">
        <v>15</v>
      </c>
      <c r="D27" t="s">
        <v>156</v>
      </c>
      <c r="E27" t="s">
        <v>157</v>
      </c>
      <c r="F27" t="s">
        <v>59</v>
      </c>
      <c r="G27" t="s">
        <v>60</v>
      </c>
      <c r="H27" s="1">
        <v>45894</v>
      </c>
      <c r="I27">
        <v>3</v>
      </c>
      <c r="J27">
        <v>71.86</v>
      </c>
      <c r="K27">
        <v>215.58</v>
      </c>
      <c r="L27">
        <v>0.05</v>
      </c>
      <c r="M27">
        <v>0.02</v>
      </c>
      <c r="N27" t="str">
        <f>VLOOKUP(F27,products!$A$2:$C$31,3,FALSE)</f>
        <v>A</v>
      </c>
      <c r="O27">
        <f>VLOOKUP(F27,price_list!$A$2:$C$31,3,FALSE)</f>
        <v>71.86</v>
      </c>
      <c r="P27" t="str">
        <f t="shared" si="0"/>
        <v/>
      </c>
      <c r="Q27" t="str">
        <f t="shared" si="1"/>
        <v/>
      </c>
      <c r="R27">
        <f t="shared" si="2"/>
        <v>204.80100000000002</v>
      </c>
      <c r="S27">
        <f t="shared" si="3"/>
        <v>4.0960200000000002</v>
      </c>
      <c r="T27" t="str">
        <f>IF(ISNA(VLOOKUP(A27,ERP_transactions!$A:$A,1,FALSE)),"No","Yes")</f>
        <v>Yes</v>
      </c>
      <c r="U27" t="b">
        <f t="shared" si="4"/>
        <v>0</v>
      </c>
    </row>
    <row r="28" spans="1:21">
      <c r="A28" t="s">
        <v>163</v>
      </c>
      <c r="B28" t="s">
        <v>35</v>
      </c>
      <c r="C28" t="s">
        <v>36</v>
      </c>
      <c r="D28" t="s">
        <v>164</v>
      </c>
      <c r="E28" t="s">
        <v>165</v>
      </c>
      <c r="F28" t="s">
        <v>166</v>
      </c>
      <c r="G28" t="s">
        <v>167</v>
      </c>
      <c r="H28" s="1">
        <v>45874</v>
      </c>
      <c r="I28">
        <v>8</v>
      </c>
      <c r="J28">
        <v>176.86</v>
      </c>
      <c r="K28">
        <v>1414.88</v>
      </c>
      <c r="L28">
        <v>0.1</v>
      </c>
      <c r="M28">
        <v>0.02</v>
      </c>
      <c r="N28" t="str">
        <f>VLOOKUP(F28,products!$A$2:$C$31,3,FALSE)</f>
        <v>B</v>
      </c>
      <c r="O28">
        <f>VLOOKUP(F28,price_list!$A$2:$C$31,3,FALSE)</f>
        <v>176.86</v>
      </c>
      <c r="P28" t="str">
        <f t="shared" si="0"/>
        <v/>
      </c>
      <c r="Q28" t="str">
        <f t="shared" si="1"/>
        <v/>
      </c>
      <c r="R28">
        <f t="shared" si="2"/>
        <v>1273.3920000000001</v>
      </c>
      <c r="S28">
        <f t="shared" si="3"/>
        <v>25.467840000000002</v>
      </c>
      <c r="T28" t="str">
        <f>IF(ISNA(VLOOKUP(A28,ERP_transactions!$A:$A,1,FALSE)),"No","Yes")</f>
        <v>Yes</v>
      </c>
      <c r="U28" t="b">
        <f t="shared" si="4"/>
        <v>0</v>
      </c>
    </row>
    <row r="29" spans="1:21">
      <c r="A29" t="s">
        <v>168</v>
      </c>
      <c r="B29" t="s">
        <v>55</v>
      </c>
      <c r="C29" t="s">
        <v>56</v>
      </c>
      <c r="D29" t="s">
        <v>169</v>
      </c>
      <c r="E29" t="s">
        <v>170</v>
      </c>
      <c r="F29" t="s">
        <v>71</v>
      </c>
      <c r="G29" t="s">
        <v>72</v>
      </c>
      <c r="H29" s="1">
        <v>45884</v>
      </c>
      <c r="I29">
        <v>7</v>
      </c>
      <c r="J29">
        <v>123.65</v>
      </c>
      <c r="K29">
        <v>865.55</v>
      </c>
      <c r="L29">
        <v>0.05</v>
      </c>
      <c r="M29">
        <v>0.02</v>
      </c>
      <c r="N29" t="str">
        <f>VLOOKUP(F29,products!$A$2:$C$31,3,FALSE)</f>
        <v>A</v>
      </c>
      <c r="O29">
        <f>VLOOKUP(F29,price_list!$A$2:$C$31,3,FALSE)</f>
        <v>123.65</v>
      </c>
      <c r="P29" t="str">
        <f t="shared" si="0"/>
        <v/>
      </c>
      <c r="Q29" t="str">
        <f t="shared" si="1"/>
        <v/>
      </c>
      <c r="R29">
        <f t="shared" si="2"/>
        <v>822.27249999999992</v>
      </c>
      <c r="S29">
        <f t="shared" si="3"/>
        <v>16.445449999999997</v>
      </c>
      <c r="T29" t="str">
        <f>IF(ISNA(VLOOKUP(A29,ERP_transactions!$A:$A,1,FALSE)),"No","Yes")</f>
        <v>Yes</v>
      </c>
      <c r="U29" t="b">
        <f t="shared" si="4"/>
        <v>0</v>
      </c>
    </row>
    <row r="30" spans="1:21">
      <c r="A30" t="s">
        <v>171</v>
      </c>
      <c r="B30" t="s">
        <v>62</v>
      </c>
      <c r="C30" t="s">
        <v>63</v>
      </c>
      <c r="D30" t="s">
        <v>172</v>
      </c>
      <c r="E30" t="s">
        <v>173</v>
      </c>
      <c r="F30" t="s">
        <v>174</v>
      </c>
      <c r="G30" t="s">
        <v>175</v>
      </c>
      <c r="H30" s="1">
        <v>45889</v>
      </c>
      <c r="I30">
        <v>6</v>
      </c>
      <c r="J30">
        <v>183.4</v>
      </c>
      <c r="K30">
        <v>1100.4000000000001</v>
      </c>
      <c r="L30">
        <v>0.1</v>
      </c>
      <c r="M30">
        <v>0.02</v>
      </c>
      <c r="N30" t="str">
        <f>VLOOKUP(F30,products!$A$2:$C$31,3,FALSE)</f>
        <v>B</v>
      </c>
      <c r="O30">
        <f>VLOOKUP(F30,price_list!$A$2:$C$31,3,FALSE)</f>
        <v>183.4</v>
      </c>
      <c r="P30" t="str">
        <f t="shared" si="0"/>
        <v/>
      </c>
      <c r="Q30" t="str">
        <f t="shared" si="1"/>
        <v/>
      </c>
      <c r="R30">
        <f t="shared" si="2"/>
        <v>990.36000000000013</v>
      </c>
      <c r="S30">
        <f t="shared" si="3"/>
        <v>19.807200000000002</v>
      </c>
      <c r="T30" t="str">
        <f>IF(ISNA(VLOOKUP(A30,ERP_transactions!$A:$A,1,FALSE)),"No","Yes")</f>
        <v>Yes</v>
      </c>
      <c r="U30" t="b">
        <f t="shared" si="4"/>
        <v>0</v>
      </c>
    </row>
    <row r="31" spans="1:21">
      <c r="A31" t="s">
        <v>176</v>
      </c>
      <c r="B31" t="s">
        <v>28</v>
      </c>
      <c r="C31" t="s">
        <v>29</v>
      </c>
      <c r="D31" t="s">
        <v>177</v>
      </c>
      <c r="E31" t="s">
        <v>178</v>
      </c>
      <c r="F31" t="s">
        <v>179</v>
      </c>
      <c r="G31" t="s">
        <v>180</v>
      </c>
      <c r="H31" s="1">
        <v>45896</v>
      </c>
      <c r="I31">
        <v>25</v>
      </c>
      <c r="J31">
        <v>125.42</v>
      </c>
      <c r="K31">
        <v>3135.5</v>
      </c>
      <c r="L31">
        <v>0.1</v>
      </c>
      <c r="M31">
        <v>0.02</v>
      </c>
      <c r="N31" t="str">
        <f>VLOOKUP(F31,products!$A$2:$C$31,3,FALSE)</f>
        <v>B</v>
      </c>
      <c r="O31">
        <f>VLOOKUP(F31,price_list!$A$2:$C$31,3,FALSE)</f>
        <v>125.42</v>
      </c>
      <c r="P31" t="str">
        <f t="shared" si="0"/>
        <v/>
      </c>
      <c r="Q31" t="str">
        <f t="shared" si="1"/>
        <v/>
      </c>
      <c r="R31">
        <f t="shared" si="2"/>
        <v>2821.95</v>
      </c>
      <c r="S31">
        <f t="shared" si="3"/>
        <v>56.439</v>
      </c>
      <c r="T31" t="str">
        <f>IF(ISNA(VLOOKUP(A31,ERP_transactions!$A:$A,1,FALSE)),"No","Yes")</f>
        <v>Yes</v>
      </c>
      <c r="U31" t="b">
        <f t="shared" si="4"/>
        <v>0</v>
      </c>
    </row>
    <row r="32" spans="1:21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71</v>
      </c>
      <c r="G32" t="s">
        <v>72</v>
      </c>
      <c r="H32" s="1">
        <v>45899</v>
      </c>
      <c r="I32">
        <v>1</v>
      </c>
      <c r="J32">
        <v>123.65</v>
      </c>
      <c r="K32">
        <v>123.65</v>
      </c>
      <c r="L32">
        <v>0.05</v>
      </c>
      <c r="M32">
        <v>0.02</v>
      </c>
      <c r="N32" t="str">
        <f>VLOOKUP(F32,products!$A$2:$C$31,3,FALSE)</f>
        <v>A</v>
      </c>
      <c r="O32">
        <f>VLOOKUP(F32,price_list!$A$2:$C$31,3,FALSE)</f>
        <v>123.65</v>
      </c>
      <c r="P32" t="str">
        <f t="shared" si="0"/>
        <v/>
      </c>
      <c r="Q32" t="str">
        <f t="shared" si="1"/>
        <v/>
      </c>
      <c r="R32">
        <f t="shared" si="2"/>
        <v>117.4675</v>
      </c>
      <c r="S32">
        <f t="shared" si="3"/>
        <v>2.3493500000000003</v>
      </c>
      <c r="T32" t="str">
        <f>IF(ISNA(VLOOKUP(A32,ERP_transactions!$A:$A,1,FALSE)),"No","Yes")</f>
        <v>Yes</v>
      </c>
      <c r="U32" t="b">
        <f t="shared" si="4"/>
        <v>0</v>
      </c>
    </row>
    <row r="33" spans="1:21">
      <c r="A33" t="s">
        <v>193</v>
      </c>
      <c r="B33" t="s">
        <v>62</v>
      </c>
      <c r="C33" t="s">
        <v>63</v>
      </c>
      <c r="D33" t="s">
        <v>194</v>
      </c>
      <c r="E33" t="s">
        <v>2581</v>
      </c>
      <c r="F33" t="s">
        <v>196</v>
      </c>
      <c r="G33" t="s">
        <v>197</v>
      </c>
      <c r="H33" s="1">
        <v>45896</v>
      </c>
      <c r="I33">
        <v>23</v>
      </c>
      <c r="J33">
        <v>77.5</v>
      </c>
      <c r="K33">
        <v>1782.5</v>
      </c>
      <c r="L33">
        <v>0.05</v>
      </c>
      <c r="M33">
        <v>0.02</v>
      </c>
      <c r="N33" t="str">
        <f>VLOOKUP(F33,products!$A$2:$C$31,3,FALSE)</f>
        <v>A</v>
      </c>
      <c r="O33">
        <f>VLOOKUP(F33,price_list!$A$2:$C$31,3,FALSE)</f>
        <v>77.5</v>
      </c>
      <c r="P33" t="str">
        <f t="shared" si="0"/>
        <v/>
      </c>
      <c r="Q33" t="str">
        <f t="shared" si="1"/>
        <v/>
      </c>
      <c r="R33">
        <f t="shared" si="2"/>
        <v>1693.375</v>
      </c>
      <c r="S33">
        <f t="shared" si="3"/>
        <v>33.8675</v>
      </c>
      <c r="T33" t="str">
        <f>IF(ISNA(VLOOKUP(A33,ERP_transactions!$A:$A,1,FALSE)),"No","Yes")</f>
        <v>Yes</v>
      </c>
      <c r="U33" t="b">
        <f t="shared" si="4"/>
        <v>0</v>
      </c>
    </row>
    <row r="34" spans="1:21">
      <c r="A34" t="s">
        <v>198</v>
      </c>
      <c r="B34" t="s">
        <v>159</v>
      </c>
      <c r="C34" t="s">
        <v>160</v>
      </c>
      <c r="D34" t="s">
        <v>199</v>
      </c>
      <c r="E34" t="s">
        <v>200</v>
      </c>
      <c r="F34" t="s">
        <v>71</v>
      </c>
      <c r="G34" t="s">
        <v>72</v>
      </c>
      <c r="H34" s="1">
        <v>45879</v>
      </c>
      <c r="I34">
        <v>25</v>
      </c>
      <c r="J34">
        <v>123.65</v>
      </c>
      <c r="K34">
        <v>3091.25</v>
      </c>
      <c r="L34">
        <v>0.05</v>
      </c>
      <c r="M34">
        <v>0.02</v>
      </c>
      <c r="N34" t="str">
        <f>VLOOKUP(F34,products!$A$2:$C$31,3,FALSE)</f>
        <v>A</v>
      </c>
      <c r="O34">
        <f>VLOOKUP(F34,price_list!$A$2:$C$31,3,FALSE)</f>
        <v>123.65</v>
      </c>
      <c r="P34" t="str">
        <f t="shared" si="0"/>
        <v/>
      </c>
      <c r="Q34" t="str">
        <f t="shared" si="1"/>
        <v/>
      </c>
      <c r="R34">
        <f t="shared" si="2"/>
        <v>2936.6875</v>
      </c>
      <c r="S34">
        <f t="shared" si="3"/>
        <v>58.733750000000001</v>
      </c>
      <c r="T34" t="str">
        <f>IF(ISNA(VLOOKUP(A34,ERP_transactions!$A:$A,1,FALSE)),"No","Yes")</f>
        <v>Yes</v>
      </c>
      <c r="U34" t="b">
        <f t="shared" si="4"/>
        <v>0</v>
      </c>
    </row>
    <row r="35" spans="1:21">
      <c r="A35" t="s">
        <v>201</v>
      </c>
      <c r="B35" t="s">
        <v>47</v>
      </c>
      <c r="C35" t="s">
        <v>48</v>
      </c>
      <c r="D35" t="s">
        <v>202</v>
      </c>
      <c r="E35" t="s">
        <v>203</v>
      </c>
      <c r="F35" t="s">
        <v>166</v>
      </c>
      <c r="G35" t="s">
        <v>167</v>
      </c>
      <c r="H35" s="1">
        <v>45895</v>
      </c>
      <c r="I35">
        <v>4</v>
      </c>
      <c r="J35">
        <v>176.86</v>
      </c>
      <c r="K35">
        <v>707.44</v>
      </c>
      <c r="L35">
        <v>0.1</v>
      </c>
      <c r="M35">
        <v>0.02</v>
      </c>
      <c r="N35" t="str">
        <f>VLOOKUP(F35,products!$A$2:$C$31,3,FALSE)</f>
        <v>B</v>
      </c>
      <c r="O35">
        <f>VLOOKUP(F35,price_list!$A$2:$C$31,3,FALSE)</f>
        <v>176.86</v>
      </c>
      <c r="P35" t="str">
        <f t="shared" si="0"/>
        <v/>
      </c>
      <c r="Q35" t="str">
        <f t="shared" si="1"/>
        <v/>
      </c>
      <c r="R35">
        <f t="shared" si="2"/>
        <v>636.69600000000003</v>
      </c>
      <c r="S35">
        <f t="shared" si="3"/>
        <v>12.733920000000001</v>
      </c>
      <c r="T35" t="str">
        <f>IF(ISNA(VLOOKUP(A35,ERP_transactions!$A:$A,1,FALSE)),"No","Yes")</f>
        <v>Yes</v>
      </c>
      <c r="U35" t="b">
        <f t="shared" si="4"/>
        <v>0</v>
      </c>
    </row>
    <row r="36" spans="1:21">
      <c r="A36" t="s">
        <v>204</v>
      </c>
      <c r="B36" t="s">
        <v>135</v>
      </c>
      <c r="C36" t="s">
        <v>136</v>
      </c>
      <c r="D36" t="s">
        <v>205</v>
      </c>
      <c r="E36" t="s">
        <v>206</v>
      </c>
      <c r="F36" t="s">
        <v>196</v>
      </c>
      <c r="G36" t="s">
        <v>197</v>
      </c>
      <c r="H36" s="1">
        <v>45883</v>
      </c>
      <c r="I36">
        <v>18</v>
      </c>
      <c r="J36">
        <v>77.5</v>
      </c>
      <c r="K36">
        <v>1395</v>
      </c>
      <c r="L36">
        <v>0.05</v>
      </c>
      <c r="M36">
        <v>0.02</v>
      </c>
      <c r="N36" t="str">
        <f>VLOOKUP(F36,products!$A$2:$C$31,3,FALSE)</f>
        <v>A</v>
      </c>
      <c r="O36">
        <f>VLOOKUP(F36,price_list!$A$2:$C$31,3,FALSE)</f>
        <v>77.5</v>
      </c>
      <c r="P36" t="str">
        <f t="shared" si="0"/>
        <v/>
      </c>
      <c r="Q36" t="str">
        <f t="shared" si="1"/>
        <v/>
      </c>
      <c r="R36">
        <f t="shared" si="2"/>
        <v>1325.25</v>
      </c>
      <c r="S36">
        <f t="shared" si="3"/>
        <v>26.504999999999999</v>
      </c>
      <c r="T36" t="str">
        <f>IF(ISNA(VLOOKUP(A36,ERP_transactions!$A:$A,1,FALSE)),"No","Yes")</f>
        <v>Yes</v>
      </c>
      <c r="U36" t="b">
        <f t="shared" si="4"/>
        <v>0</v>
      </c>
    </row>
    <row r="37" spans="1:21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196</v>
      </c>
      <c r="G37" t="s">
        <v>197</v>
      </c>
      <c r="H37" s="1">
        <v>45880</v>
      </c>
      <c r="I37">
        <v>21</v>
      </c>
      <c r="J37">
        <v>65.849999999999994</v>
      </c>
      <c r="K37">
        <v>1382.85</v>
      </c>
      <c r="L37">
        <v>0.05</v>
      </c>
      <c r="M37">
        <v>0.02</v>
      </c>
      <c r="N37" t="str">
        <f>VLOOKUP(F37,products!$A$2:$C$31,3,FALSE)</f>
        <v>A</v>
      </c>
      <c r="O37">
        <f>VLOOKUP(F37,price_list!$A$2:$C$31,3,FALSE)</f>
        <v>77.5</v>
      </c>
      <c r="P37" t="str">
        <f t="shared" si="0"/>
        <v/>
      </c>
      <c r="Q37" t="str">
        <f t="shared" si="1"/>
        <v/>
      </c>
      <c r="R37">
        <f t="shared" si="2"/>
        <v>1313.7075</v>
      </c>
      <c r="S37">
        <f t="shared" si="3"/>
        <v>26.274149999999999</v>
      </c>
      <c r="T37" t="str">
        <f>IF(ISNA(VLOOKUP(A37,ERP_transactions!$A:$A,1,FALSE)),"No","Yes")</f>
        <v>Yes</v>
      </c>
      <c r="U37" t="b">
        <f t="shared" si="4"/>
        <v>0</v>
      </c>
    </row>
    <row r="38" spans="1:21">
      <c r="A38" t="s">
        <v>212</v>
      </c>
      <c r="B38" t="s">
        <v>122</v>
      </c>
      <c r="C38" t="s">
        <v>123</v>
      </c>
      <c r="D38" t="s">
        <v>213</v>
      </c>
      <c r="E38" t="s">
        <v>2582</v>
      </c>
      <c r="F38" t="s">
        <v>215</v>
      </c>
      <c r="G38" t="s">
        <v>216</v>
      </c>
      <c r="H38" s="1">
        <v>45873</v>
      </c>
      <c r="I38">
        <v>16</v>
      </c>
      <c r="J38">
        <v>176.7</v>
      </c>
      <c r="K38">
        <v>2827.2</v>
      </c>
      <c r="L38">
        <v>0.13</v>
      </c>
      <c r="M38">
        <v>0.02</v>
      </c>
      <c r="N38" t="str">
        <f>VLOOKUP(F38,products!$A$2:$C$31,3,FALSE)</f>
        <v>B</v>
      </c>
      <c r="O38">
        <f>VLOOKUP(F38,price_list!$A$2:$C$31,3,FALSE)</f>
        <v>176.7</v>
      </c>
      <c r="P38" t="str">
        <f t="shared" si="0"/>
        <v>Rebate_Error</v>
      </c>
      <c r="Q38" t="str">
        <f t="shared" si="1"/>
        <v/>
      </c>
      <c r="R38">
        <f t="shared" si="2"/>
        <v>2459.6639999999998</v>
      </c>
      <c r="S38">
        <f t="shared" si="3"/>
        <v>49.193279999999994</v>
      </c>
      <c r="T38" t="str">
        <f>IF(ISNA(VLOOKUP(A38,ERP_transactions!$A:$A,1,FALSE)),"No","Yes")</f>
        <v>Yes</v>
      </c>
      <c r="U38" t="b">
        <f t="shared" si="4"/>
        <v>1</v>
      </c>
    </row>
    <row r="39" spans="1:21">
      <c r="A39" t="s">
        <v>220</v>
      </c>
      <c r="B39" t="s">
        <v>21</v>
      </c>
      <c r="C39" t="s">
        <v>22</v>
      </c>
      <c r="D39" t="s">
        <v>221</v>
      </c>
      <c r="E39" t="s">
        <v>222</v>
      </c>
      <c r="F39" t="s">
        <v>129</v>
      </c>
      <c r="G39" t="s">
        <v>130</v>
      </c>
      <c r="H39" s="1">
        <v>45900</v>
      </c>
      <c r="I39">
        <v>17</v>
      </c>
      <c r="J39">
        <v>92.19</v>
      </c>
      <c r="K39">
        <v>1567.23</v>
      </c>
      <c r="L39">
        <v>0.05</v>
      </c>
      <c r="M39">
        <v>0.02</v>
      </c>
      <c r="N39" t="str">
        <f>VLOOKUP(F39,products!$A$2:$C$31,3,FALSE)</f>
        <v>A</v>
      </c>
      <c r="O39">
        <f>VLOOKUP(F39,price_list!$A$2:$C$31,3,FALSE)</f>
        <v>92.19</v>
      </c>
      <c r="P39" t="str">
        <f t="shared" si="0"/>
        <v/>
      </c>
      <c r="Q39" t="str">
        <f t="shared" si="1"/>
        <v/>
      </c>
      <c r="R39">
        <f t="shared" si="2"/>
        <v>1488.8685</v>
      </c>
      <c r="S39">
        <f t="shared" si="3"/>
        <v>29.777370000000001</v>
      </c>
      <c r="T39" t="str">
        <f>IF(ISNA(VLOOKUP(A39,ERP_transactions!$A:$A,1,FALSE)),"No","Yes")</f>
        <v>Yes</v>
      </c>
      <c r="U39" t="b">
        <f t="shared" si="4"/>
        <v>0</v>
      </c>
    </row>
    <row r="40" spans="1:21">
      <c r="A40" t="s">
        <v>223</v>
      </c>
      <c r="B40" t="s">
        <v>159</v>
      </c>
      <c r="C40" t="s">
        <v>160</v>
      </c>
      <c r="D40" t="s">
        <v>224</v>
      </c>
      <c r="E40" t="s">
        <v>225</v>
      </c>
      <c r="F40" t="s">
        <v>166</v>
      </c>
      <c r="G40" t="s">
        <v>167</v>
      </c>
      <c r="H40" s="1">
        <v>45894</v>
      </c>
      <c r="I40">
        <v>18</v>
      </c>
      <c r="J40">
        <v>176.86</v>
      </c>
      <c r="K40">
        <v>3183.48</v>
      </c>
      <c r="L40">
        <v>0.1</v>
      </c>
      <c r="M40">
        <v>0.02</v>
      </c>
      <c r="N40" t="str">
        <f>VLOOKUP(F40,products!$A$2:$C$31,3,FALSE)</f>
        <v>B</v>
      </c>
      <c r="O40">
        <f>VLOOKUP(F40,price_list!$A$2:$C$31,3,FALSE)</f>
        <v>176.86</v>
      </c>
      <c r="P40" t="str">
        <f t="shared" si="0"/>
        <v/>
      </c>
      <c r="Q40" t="str">
        <f t="shared" si="1"/>
        <v/>
      </c>
      <c r="R40">
        <f t="shared" si="2"/>
        <v>2865.1320000000001</v>
      </c>
      <c r="S40">
        <f t="shared" si="3"/>
        <v>57.302640000000004</v>
      </c>
      <c r="T40" t="str">
        <f>IF(ISNA(VLOOKUP(A40,ERP_transactions!$A:$A,1,FALSE)),"No","Yes")</f>
        <v>Yes</v>
      </c>
      <c r="U40" t="b">
        <f t="shared" si="4"/>
        <v>0</v>
      </c>
    </row>
    <row r="41" spans="1:2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  <c r="H41" s="1">
        <v>45878</v>
      </c>
      <c r="I41">
        <v>3</v>
      </c>
      <c r="J41">
        <v>37.18</v>
      </c>
      <c r="K41">
        <v>111.54</v>
      </c>
      <c r="L41">
        <v>0</v>
      </c>
      <c r="M41">
        <v>0.02</v>
      </c>
      <c r="N41" t="str">
        <f>VLOOKUP(F41,products!$A$2:$C$31,3,FALSE)</f>
        <v>C</v>
      </c>
      <c r="O41">
        <f>VLOOKUP(F41,price_list!$A$2:$C$31,3,FALSE)</f>
        <v>37.18</v>
      </c>
      <c r="P41" t="str">
        <f t="shared" si="0"/>
        <v/>
      </c>
      <c r="Q41" t="str">
        <f t="shared" si="1"/>
        <v/>
      </c>
      <c r="R41">
        <f t="shared" si="2"/>
        <v>111.54</v>
      </c>
      <c r="S41">
        <f t="shared" si="3"/>
        <v>2.2308000000000003</v>
      </c>
      <c r="T41" t="str">
        <f>IF(ISNA(VLOOKUP(A41,ERP_transactions!$A:$A,1,FALSE)),"No","Yes")</f>
        <v>Yes</v>
      </c>
      <c r="U41" t="b">
        <f t="shared" si="4"/>
        <v>0</v>
      </c>
    </row>
    <row r="42" spans="1:21">
      <c r="A42" t="s">
        <v>236</v>
      </c>
      <c r="B42" t="s">
        <v>67</v>
      </c>
      <c r="C42" t="s">
        <v>68</v>
      </c>
      <c r="D42" t="s">
        <v>237</v>
      </c>
      <c r="E42" t="s">
        <v>238</v>
      </c>
      <c r="F42" t="s">
        <v>18</v>
      </c>
      <c r="G42" t="s">
        <v>19</v>
      </c>
      <c r="H42" s="1">
        <v>45888</v>
      </c>
      <c r="I42">
        <v>15</v>
      </c>
      <c r="J42">
        <v>52.65</v>
      </c>
      <c r="K42">
        <v>789.75</v>
      </c>
      <c r="L42">
        <v>0.05</v>
      </c>
      <c r="M42">
        <v>0.02</v>
      </c>
      <c r="N42" t="str">
        <f>VLOOKUP(F42,products!$A$2:$C$31,3,FALSE)</f>
        <v>A</v>
      </c>
      <c r="O42">
        <f>VLOOKUP(F42,price_list!$A$2:$C$31,3,FALSE)</f>
        <v>52.65</v>
      </c>
      <c r="P42" t="str">
        <f t="shared" si="0"/>
        <v/>
      </c>
      <c r="Q42" t="str">
        <f t="shared" si="1"/>
        <v/>
      </c>
      <c r="R42">
        <f t="shared" si="2"/>
        <v>750.26250000000005</v>
      </c>
      <c r="S42">
        <f t="shared" si="3"/>
        <v>15.005250000000002</v>
      </c>
      <c r="T42" t="str">
        <f>IF(ISNA(VLOOKUP(A42,ERP_transactions!$A:$A,1,FALSE)),"No","Yes")</f>
        <v>Yes</v>
      </c>
      <c r="U42" t="b">
        <f t="shared" si="4"/>
        <v>0</v>
      </c>
    </row>
    <row r="43" spans="1:21">
      <c r="A43" t="s">
        <v>239</v>
      </c>
      <c r="B43" t="s">
        <v>28</v>
      </c>
      <c r="C43" t="s">
        <v>29</v>
      </c>
      <c r="D43" t="s">
        <v>169</v>
      </c>
      <c r="E43" t="s">
        <v>170</v>
      </c>
      <c r="F43" t="s">
        <v>240</v>
      </c>
      <c r="G43" t="s">
        <v>241</v>
      </c>
      <c r="H43" s="1">
        <v>45885</v>
      </c>
      <c r="I43">
        <v>1</v>
      </c>
      <c r="J43">
        <v>130.94</v>
      </c>
      <c r="K43">
        <v>130.94</v>
      </c>
      <c r="L43">
        <v>0.05</v>
      </c>
      <c r="M43">
        <v>0.02</v>
      </c>
      <c r="N43" t="str">
        <f>VLOOKUP(F43,products!$A$2:$C$31,3,FALSE)</f>
        <v>A</v>
      </c>
      <c r="O43">
        <f>VLOOKUP(F43,price_list!$A$2:$C$31,3,FALSE)</f>
        <v>130.94</v>
      </c>
      <c r="P43" t="str">
        <f t="shared" si="0"/>
        <v/>
      </c>
      <c r="Q43" t="str">
        <f t="shared" si="1"/>
        <v/>
      </c>
      <c r="R43">
        <f t="shared" si="2"/>
        <v>124.393</v>
      </c>
      <c r="S43">
        <f t="shared" si="3"/>
        <v>2.48786</v>
      </c>
      <c r="T43" t="str">
        <f>IF(ISNA(VLOOKUP(A43,ERP_transactions!$A:$A,1,FALSE)),"No","Yes")</f>
        <v>Yes</v>
      </c>
      <c r="U43" t="b">
        <f t="shared" si="4"/>
        <v>0</v>
      </c>
    </row>
    <row r="44" spans="1:21">
      <c r="A44" t="s">
        <v>242</v>
      </c>
      <c r="B44" t="s">
        <v>47</v>
      </c>
      <c r="C44" t="s">
        <v>48</v>
      </c>
      <c r="D44" t="s">
        <v>243</v>
      </c>
      <c r="E44" t="s">
        <v>244</v>
      </c>
      <c r="F44" t="s">
        <v>129</v>
      </c>
      <c r="G44" t="s">
        <v>130</v>
      </c>
      <c r="H44" s="1">
        <v>45881</v>
      </c>
      <c r="I44">
        <v>7</v>
      </c>
      <c r="J44">
        <v>92.19</v>
      </c>
      <c r="K44">
        <v>645.33000000000004</v>
      </c>
      <c r="L44">
        <v>0.05</v>
      </c>
      <c r="M44">
        <v>0.02</v>
      </c>
      <c r="N44" t="str">
        <f>VLOOKUP(F44,products!$A$2:$C$31,3,FALSE)</f>
        <v>A</v>
      </c>
      <c r="O44">
        <f>VLOOKUP(F44,price_list!$A$2:$C$31,3,FALSE)</f>
        <v>92.19</v>
      </c>
      <c r="P44" t="str">
        <f t="shared" si="0"/>
        <v/>
      </c>
      <c r="Q44" t="str">
        <f t="shared" si="1"/>
        <v/>
      </c>
      <c r="R44">
        <f t="shared" si="2"/>
        <v>613.06350000000009</v>
      </c>
      <c r="S44">
        <f t="shared" si="3"/>
        <v>12.261270000000001</v>
      </c>
      <c r="T44" t="str">
        <f>IF(ISNA(VLOOKUP(A44,ERP_transactions!$A:$A,1,FALSE)),"No","Yes")</f>
        <v>Yes</v>
      </c>
      <c r="U44" t="b">
        <f t="shared" si="4"/>
        <v>0</v>
      </c>
    </row>
    <row r="45" spans="1:21">
      <c r="A45" t="s">
        <v>245</v>
      </c>
      <c r="B45" t="s">
        <v>246</v>
      </c>
      <c r="C45" t="s">
        <v>247</v>
      </c>
      <c r="D45" t="s">
        <v>248</v>
      </c>
      <c r="E45" t="s">
        <v>2583</v>
      </c>
      <c r="F45" t="s">
        <v>85</v>
      </c>
      <c r="G45" t="s">
        <v>86</v>
      </c>
      <c r="H45" s="1">
        <v>45892</v>
      </c>
      <c r="I45">
        <v>20</v>
      </c>
      <c r="J45">
        <v>61.99</v>
      </c>
      <c r="K45">
        <v>1239.8</v>
      </c>
      <c r="L45">
        <v>0.05</v>
      </c>
      <c r="M45">
        <v>0.02</v>
      </c>
      <c r="N45" t="str">
        <f>VLOOKUP(F45,products!$A$2:$C$31,3,FALSE)</f>
        <v>A</v>
      </c>
      <c r="O45">
        <f>VLOOKUP(F45,price_list!$A$2:$C$31,3,FALSE)</f>
        <v>72.040000000000006</v>
      </c>
      <c r="P45" t="str">
        <f t="shared" si="0"/>
        <v/>
      </c>
      <c r="Q45" t="str">
        <f t="shared" si="1"/>
        <v/>
      </c>
      <c r="R45">
        <f t="shared" si="2"/>
        <v>1177.81</v>
      </c>
      <c r="S45">
        <f t="shared" si="3"/>
        <v>23.5562</v>
      </c>
      <c r="T45" t="str">
        <f>IF(ISNA(VLOOKUP(A45,ERP_transactions!$A:$A,1,FALSE)),"No","Yes")</f>
        <v>Yes</v>
      </c>
      <c r="U45" t="b">
        <f t="shared" si="4"/>
        <v>0</v>
      </c>
    </row>
    <row r="46" spans="1:21">
      <c r="A46" t="s">
        <v>250</v>
      </c>
      <c r="B46" t="s">
        <v>67</v>
      </c>
      <c r="C46" t="s">
        <v>68</v>
      </c>
      <c r="D46" t="s">
        <v>251</v>
      </c>
      <c r="E46" t="s">
        <v>252</v>
      </c>
      <c r="F46" t="s">
        <v>114</v>
      </c>
      <c r="G46" t="s">
        <v>115</v>
      </c>
      <c r="H46" s="1">
        <v>45900</v>
      </c>
      <c r="I46">
        <v>17</v>
      </c>
      <c r="J46">
        <v>91.13</v>
      </c>
      <c r="K46">
        <v>1549.21</v>
      </c>
      <c r="L46">
        <v>0.1</v>
      </c>
      <c r="M46">
        <v>0.02</v>
      </c>
      <c r="N46" t="str">
        <f>VLOOKUP(F46,products!$A$2:$C$31,3,FALSE)</f>
        <v>B</v>
      </c>
      <c r="O46">
        <f>VLOOKUP(F46,price_list!$A$2:$C$31,3,FALSE)</f>
        <v>91.13</v>
      </c>
      <c r="P46" t="str">
        <f t="shared" si="0"/>
        <v/>
      </c>
      <c r="Q46" t="str">
        <f t="shared" si="1"/>
        <v/>
      </c>
      <c r="R46">
        <f t="shared" si="2"/>
        <v>1394.289</v>
      </c>
      <c r="S46">
        <f t="shared" si="3"/>
        <v>27.88578</v>
      </c>
      <c r="T46" t="str">
        <f>IF(ISNA(VLOOKUP(A46,ERP_transactions!$A:$A,1,FALSE)),"No","Yes")</f>
        <v>Yes</v>
      </c>
      <c r="U46" t="b">
        <f t="shared" si="4"/>
        <v>0</v>
      </c>
    </row>
    <row r="47" spans="1:21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18</v>
      </c>
      <c r="G47" t="s">
        <v>19</v>
      </c>
      <c r="H47" s="1">
        <v>45890</v>
      </c>
      <c r="I47">
        <v>16</v>
      </c>
      <c r="J47">
        <v>52.65</v>
      </c>
      <c r="K47">
        <v>842.4</v>
      </c>
      <c r="L47">
        <v>0.05</v>
      </c>
      <c r="M47">
        <v>0.02</v>
      </c>
      <c r="N47" t="str">
        <f>VLOOKUP(F47,products!$A$2:$C$31,3,FALSE)</f>
        <v>A</v>
      </c>
      <c r="O47">
        <f>VLOOKUP(F47,price_list!$A$2:$C$31,3,FALSE)</f>
        <v>52.65</v>
      </c>
      <c r="P47" t="str">
        <f t="shared" si="0"/>
        <v/>
      </c>
      <c r="Q47" t="str">
        <f t="shared" si="1"/>
        <v/>
      </c>
      <c r="R47">
        <f t="shared" si="2"/>
        <v>800.28</v>
      </c>
      <c r="S47">
        <f t="shared" si="3"/>
        <v>16.005600000000001</v>
      </c>
      <c r="T47" t="str">
        <f>IF(ISNA(VLOOKUP(A47,ERP_transactions!$A:$A,1,FALSE)),"No","Yes")</f>
        <v>Yes</v>
      </c>
      <c r="U47" t="b">
        <f t="shared" si="4"/>
        <v>0</v>
      </c>
    </row>
    <row r="48" spans="1:21">
      <c r="A48" t="s">
        <v>263</v>
      </c>
      <c r="B48" t="s">
        <v>62</v>
      </c>
      <c r="C48" t="s">
        <v>63</v>
      </c>
      <c r="D48" t="s">
        <v>264</v>
      </c>
      <c r="E48" t="s">
        <v>265</v>
      </c>
      <c r="F48" t="s">
        <v>25</v>
      </c>
      <c r="G48" t="s">
        <v>26</v>
      </c>
      <c r="H48" s="1">
        <v>45872</v>
      </c>
      <c r="I48">
        <v>1</v>
      </c>
      <c r="J48">
        <v>120.83</v>
      </c>
      <c r="K48">
        <v>120.83</v>
      </c>
      <c r="L48">
        <v>0.1</v>
      </c>
      <c r="M48">
        <v>0.02</v>
      </c>
      <c r="N48" t="str">
        <f>VLOOKUP(F48,products!$A$2:$C$31,3,FALSE)</f>
        <v>B</v>
      </c>
      <c r="O48">
        <f>VLOOKUP(F48,price_list!$A$2:$C$31,3,FALSE)</f>
        <v>120.83</v>
      </c>
      <c r="P48" t="str">
        <f t="shared" si="0"/>
        <v/>
      </c>
      <c r="Q48" t="str">
        <f t="shared" si="1"/>
        <v/>
      </c>
      <c r="R48">
        <f t="shared" si="2"/>
        <v>108.747</v>
      </c>
      <c r="S48">
        <f t="shared" si="3"/>
        <v>2.1749399999999999</v>
      </c>
      <c r="T48" t="str">
        <f>IF(ISNA(VLOOKUP(A48,ERP_transactions!$A:$A,1,FALSE)),"No","Yes")</f>
        <v>Yes</v>
      </c>
      <c r="U48" t="b">
        <f t="shared" si="4"/>
        <v>0</v>
      </c>
    </row>
    <row r="49" spans="1:21">
      <c r="A49" t="s">
        <v>266</v>
      </c>
      <c r="B49" t="s">
        <v>187</v>
      </c>
      <c r="C49" t="s">
        <v>188</v>
      </c>
      <c r="D49" t="s">
        <v>267</v>
      </c>
      <c r="E49" t="s">
        <v>268</v>
      </c>
      <c r="F49" t="s">
        <v>215</v>
      </c>
      <c r="G49" t="s">
        <v>216</v>
      </c>
      <c r="H49" s="1">
        <v>45879</v>
      </c>
      <c r="I49">
        <v>8</v>
      </c>
      <c r="J49">
        <v>176.7</v>
      </c>
      <c r="K49">
        <v>1413.6</v>
      </c>
      <c r="L49">
        <v>0.1</v>
      </c>
      <c r="M49">
        <v>0.02</v>
      </c>
      <c r="N49" t="str">
        <f>VLOOKUP(F49,products!$A$2:$C$31,3,FALSE)</f>
        <v>B</v>
      </c>
      <c r="O49">
        <f>VLOOKUP(F49,price_list!$A$2:$C$31,3,FALSE)</f>
        <v>176.7</v>
      </c>
      <c r="P49" t="str">
        <f t="shared" si="0"/>
        <v/>
      </c>
      <c r="Q49" t="str">
        <f t="shared" si="1"/>
        <v/>
      </c>
      <c r="R49">
        <f t="shared" si="2"/>
        <v>1272.24</v>
      </c>
      <c r="S49">
        <f t="shared" si="3"/>
        <v>25.444800000000001</v>
      </c>
      <c r="T49" t="str">
        <f>IF(ISNA(VLOOKUP(A49,ERP_transactions!$A:$A,1,FALSE)),"No","Yes")</f>
        <v>Yes</v>
      </c>
      <c r="U49" t="b">
        <f t="shared" si="4"/>
        <v>0</v>
      </c>
    </row>
    <row r="50" spans="1:21">
      <c r="A50" t="s">
        <v>269</v>
      </c>
      <c r="B50" t="s">
        <v>208</v>
      </c>
      <c r="C50" t="s">
        <v>209</v>
      </c>
      <c r="D50" t="s">
        <v>270</v>
      </c>
      <c r="E50" t="s">
        <v>271</v>
      </c>
      <c r="F50" t="s">
        <v>240</v>
      </c>
      <c r="G50" t="s">
        <v>241</v>
      </c>
      <c r="H50" s="1">
        <v>45886</v>
      </c>
      <c r="I50">
        <v>18</v>
      </c>
      <c r="J50">
        <v>130.94</v>
      </c>
      <c r="K50">
        <v>2356.92</v>
      </c>
      <c r="L50">
        <v>0.05</v>
      </c>
      <c r="M50">
        <v>0.02</v>
      </c>
      <c r="N50" t="str">
        <f>VLOOKUP(F50,products!$A$2:$C$31,3,FALSE)</f>
        <v>A</v>
      </c>
      <c r="O50">
        <f>VLOOKUP(F50,price_list!$A$2:$C$31,3,FALSE)</f>
        <v>130.94</v>
      </c>
      <c r="P50" t="str">
        <f t="shared" si="0"/>
        <v/>
      </c>
      <c r="Q50" t="str">
        <f t="shared" si="1"/>
        <v/>
      </c>
      <c r="R50">
        <f t="shared" si="2"/>
        <v>2239.0740000000001</v>
      </c>
      <c r="S50">
        <f t="shared" si="3"/>
        <v>44.781480000000002</v>
      </c>
      <c r="T50" t="str">
        <f>IF(ISNA(VLOOKUP(A50,ERP_transactions!$A:$A,1,FALSE)),"No","Yes")</f>
        <v>Yes</v>
      </c>
      <c r="U50" t="b">
        <f t="shared" si="4"/>
        <v>0</v>
      </c>
    </row>
    <row r="51" spans="1:21">
      <c r="A51" t="s">
        <v>272</v>
      </c>
      <c r="B51" t="s">
        <v>103</v>
      </c>
      <c r="C51" t="s">
        <v>104</v>
      </c>
      <c r="D51" t="s">
        <v>273</v>
      </c>
      <c r="E51" t="s">
        <v>274</v>
      </c>
      <c r="F51" t="s">
        <v>275</v>
      </c>
      <c r="G51" t="s">
        <v>276</v>
      </c>
      <c r="H51" s="1">
        <v>45880</v>
      </c>
      <c r="I51">
        <v>18</v>
      </c>
      <c r="J51">
        <v>36.06</v>
      </c>
      <c r="K51">
        <v>649.08000000000004</v>
      </c>
      <c r="L51">
        <v>0</v>
      </c>
      <c r="M51">
        <v>0.02</v>
      </c>
      <c r="N51" t="str">
        <f>VLOOKUP(F51,products!$A$2:$C$31,3,FALSE)</f>
        <v>C</v>
      </c>
      <c r="O51">
        <f>VLOOKUP(F51,price_list!$A$2:$C$31,3,FALSE)</f>
        <v>44.71</v>
      </c>
      <c r="P51" t="str">
        <f t="shared" si="0"/>
        <v/>
      </c>
      <c r="Q51" t="str">
        <f t="shared" si="1"/>
        <v/>
      </c>
      <c r="R51">
        <f t="shared" si="2"/>
        <v>649.08000000000004</v>
      </c>
      <c r="S51">
        <f t="shared" si="3"/>
        <v>12.9816</v>
      </c>
      <c r="T51" t="str">
        <f>IF(ISNA(VLOOKUP(A51,ERP_transactions!$A:$A,1,FALSE)),"No","Yes")</f>
        <v>Yes</v>
      </c>
      <c r="U51" t="b">
        <f t="shared" si="4"/>
        <v>0</v>
      </c>
    </row>
    <row r="52" spans="1:21">
      <c r="A52" t="s">
        <v>277</v>
      </c>
      <c r="B52" t="s">
        <v>103</v>
      </c>
      <c r="C52" t="s">
        <v>104</v>
      </c>
      <c r="D52" t="s">
        <v>278</v>
      </c>
      <c r="E52" t="s">
        <v>279</v>
      </c>
      <c r="F52" t="s">
        <v>25</v>
      </c>
      <c r="G52" t="s">
        <v>26</v>
      </c>
      <c r="H52" s="1">
        <v>45878</v>
      </c>
      <c r="I52">
        <v>10</v>
      </c>
      <c r="J52">
        <v>120.83</v>
      </c>
      <c r="K52">
        <v>1208.3</v>
      </c>
      <c r="L52">
        <v>0.1</v>
      </c>
      <c r="M52">
        <v>0.02</v>
      </c>
      <c r="N52" t="str">
        <f>VLOOKUP(F52,products!$A$2:$C$31,3,FALSE)</f>
        <v>B</v>
      </c>
      <c r="O52">
        <f>VLOOKUP(F52,price_list!$A$2:$C$31,3,FALSE)</f>
        <v>120.83</v>
      </c>
      <c r="P52" t="str">
        <f t="shared" si="0"/>
        <v/>
      </c>
      <c r="Q52" t="str">
        <f t="shared" si="1"/>
        <v/>
      </c>
      <c r="R52">
        <f t="shared" si="2"/>
        <v>1087.47</v>
      </c>
      <c r="S52">
        <f t="shared" si="3"/>
        <v>21.749400000000001</v>
      </c>
      <c r="T52" t="str">
        <f>IF(ISNA(VLOOKUP(A52,ERP_transactions!$A:$A,1,FALSE)),"No","Yes")</f>
        <v>Yes</v>
      </c>
      <c r="U52" t="b">
        <f t="shared" si="4"/>
        <v>0</v>
      </c>
    </row>
    <row r="53" spans="1:21">
      <c r="A53" t="s">
        <v>280</v>
      </c>
      <c r="B53" t="s">
        <v>117</v>
      </c>
      <c r="C53" t="s">
        <v>118</v>
      </c>
      <c r="D53" t="s">
        <v>281</v>
      </c>
      <c r="E53" t="s">
        <v>282</v>
      </c>
      <c r="F53" t="s">
        <v>107</v>
      </c>
      <c r="G53" t="s">
        <v>108</v>
      </c>
      <c r="H53" s="1">
        <v>45873</v>
      </c>
      <c r="I53">
        <v>11</v>
      </c>
      <c r="J53">
        <v>179.53</v>
      </c>
      <c r="K53">
        <v>1974.83</v>
      </c>
      <c r="L53">
        <v>0.1</v>
      </c>
      <c r="M53">
        <v>0.02</v>
      </c>
      <c r="N53" t="str">
        <f>VLOOKUP(F53,products!$A$2:$C$31,3,FALSE)</f>
        <v>B</v>
      </c>
      <c r="O53">
        <f>VLOOKUP(F53,price_list!$A$2:$C$31,3,FALSE)</f>
        <v>179.53</v>
      </c>
      <c r="P53" t="str">
        <f t="shared" si="0"/>
        <v/>
      </c>
      <c r="Q53" t="str">
        <f t="shared" si="1"/>
        <v/>
      </c>
      <c r="R53">
        <f t="shared" si="2"/>
        <v>1777.347</v>
      </c>
      <c r="S53">
        <f t="shared" si="3"/>
        <v>35.546939999999999</v>
      </c>
      <c r="T53" t="str">
        <f>IF(ISNA(VLOOKUP(A53,ERP_transactions!$A:$A,1,FALSE)),"No","Yes")</f>
        <v>Yes</v>
      </c>
      <c r="U53" t="b">
        <f t="shared" si="4"/>
        <v>0</v>
      </c>
    </row>
    <row r="54" spans="1:21">
      <c r="A54" t="s">
        <v>283</v>
      </c>
      <c r="B54" t="s">
        <v>110</v>
      </c>
      <c r="C54" t="s">
        <v>111</v>
      </c>
      <c r="D54" t="s">
        <v>284</v>
      </c>
      <c r="E54" t="s">
        <v>285</v>
      </c>
      <c r="F54" t="s">
        <v>32</v>
      </c>
      <c r="G54" t="s">
        <v>33</v>
      </c>
      <c r="H54" s="1">
        <v>45875</v>
      </c>
      <c r="I54">
        <v>23</v>
      </c>
      <c r="J54">
        <v>88.32</v>
      </c>
      <c r="K54">
        <v>2031.36</v>
      </c>
      <c r="L54">
        <v>0</v>
      </c>
      <c r="M54">
        <v>0.02</v>
      </c>
      <c r="N54" t="str">
        <f>VLOOKUP(F54,products!$A$2:$C$31,3,FALSE)</f>
        <v>C</v>
      </c>
      <c r="O54">
        <f>VLOOKUP(F54,price_list!$A$2:$C$31,3,FALSE)</f>
        <v>88.32</v>
      </c>
      <c r="P54" t="str">
        <f t="shared" si="0"/>
        <v/>
      </c>
      <c r="Q54" t="str">
        <f t="shared" si="1"/>
        <v/>
      </c>
      <c r="R54">
        <f t="shared" si="2"/>
        <v>2031.36</v>
      </c>
      <c r="S54">
        <f t="shared" si="3"/>
        <v>40.627200000000002</v>
      </c>
      <c r="T54" t="str">
        <f>IF(ISNA(VLOOKUP(A54,ERP_transactions!$A:$A,1,FALSE)),"No","Yes")</f>
        <v>Yes</v>
      </c>
      <c r="U54" t="b">
        <f t="shared" si="4"/>
        <v>0</v>
      </c>
    </row>
    <row r="55" spans="1:21">
      <c r="A55" t="s">
        <v>286</v>
      </c>
      <c r="B55" t="s">
        <v>254</v>
      </c>
      <c r="C55" t="s">
        <v>255</v>
      </c>
      <c r="D55" t="s">
        <v>287</v>
      </c>
      <c r="E55" t="s">
        <v>288</v>
      </c>
      <c r="F55" t="s">
        <v>107</v>
      </c>
      <c r="G55" t="s">
        <v>108</v>
      </c>
      <c r="H55" s="1">
        <v>45893</v>
      </c>
      <c r="I55">
        <v>9</v>
      </c>
      <c r="J55">
        <v>179.53</v>
      </c>
      <c r="K55">
        <v>1615.77</v>
      </c>
      <c r="L55">
        <v>0.1</v>
      </c>
      <c r="M55">
        <v>0.02</v>
      </c>
      <c r="N55" t="str">
        <f>VLOOKUP(F55,products!$A$2:$C$31,3,FALSE)</f>
        <v>B</v>
      </c>
      <c r="O55">
        <f>VLOOKUP(F55,price_list!$A$2:$C$31,3,FALSE)</f>
        <v>179.53</v>
      </c>
      <c r="P55" t="str">
        <f t="shared" si="0"/>
        <v/>
      </c>
      <c r="Q55" t="str">
        <f t="shared" si="1"/>
        <v/>
      </c>
      <c r="R55">
        <f t="shared" si="2"/>
        <v>1454.193</v>
      </c>
      <c r="S55">
        <f t="shared" si="3"/>
        <v>29.083860000000001</v>
      </c>
      <c r="T55" t="str">
        <f>IF(ISNA(VLOOKUP(A55,ERP_transactions!$A:$A,1,FALSE)),"No","Yes")</f>
        <v>Yes</v>
      </c>
      <c r="U55" t="b">
        <f t="shared" si="4"/>
        <v>0</v>
      </c>
    </row>
    <row r="56" spans="1:21">
      <c r="A56" t="s">
        <v>289</v>
      </c>
      <c r="B56" t="s">
        <v>135</v>
      </c>
      <c r="C56" t="s">
        <v>136</v>
      </c>
      <c r="D56" t="s">
        <v>261</v>
      </c>
      <c r="E56" t="s">
        <v>262</v>
      </c>
      <c r="F56" t="s">
        <v>114</v>
      </c>
      <c r="G56" t="s">
        <v>115</v>
      </c>
      <c r="H56" s="1">
        <v>45873</v>
      </c>
      <c r="I56">
        <v>10</v>
      </c>
      <c r="J56">
        <v>91.13</v>
      </c>
      <c r="K56">
        <v>911.3</v>
      </c>
      <c r="L56">
        <v>0.1</v>
      </c>
      <c r="M56">
        <v>0.02</v>
      </c>
      <c r="N56" t="str">
        <f>VLOOKUP(F56,products!$A$2:$C$31,3,FALSE)</f>
        <v>B</v>
      </c>
      <c r="O56">
        <f>VLOOKUP(F56,price_list!$A$2:$C$31,3,FALSE)</f>
        <v>91.13</v>
      </c>
      <c r="P56" t="str">
        <f t="shared" si="0"/>
        <v/>
      </c>
      <c r="Q56" t="str">
        <f t="shared" si="1"/>
        <v/>
      </c>
      <c r="R56">
        <f t="shared" si="2"/>
        <v>820.17</v>
      </c>
      <c r="S56">
        <f t="shared" si="3"/>
        <v>16.403399999999998</v>
      </c>
      <c r="T56" t="str">
        <f>IF(ISNA(VLOOKUP(A56,ERP_transactions!$A:$A,1,FALSE)),"No","Yes")</f>
        <v>Yes</v>
      </c>
      <c r="U56" t="b">
        <f t="shared" si="4"/>
        <v>0</v>
      </c>
    </row>
    <row r="57" spans="1:21">
      <c r="A57" t="s">
        <v>290</v>
      </c>
      <c r="B57" t="s">
        <v>35</v>
      </c>
      <c r="C57" t="s">
        <v>36</v>
      </c>
      <c r="D57" t="s">
        <v>291</v>
      </c>
      <c r="E57" t="s">
        <v>292</v>
      </c>
      <c r="F57" t="s">
        <v>293</v>
      </c>
      <c r="G57" t="s">
        <v>294</v>
      </c>
      <c r="H57" s="1">
        <v>45875</v>
      </c>
      <c r="I57">
        <v>12</v>
      </c>
      <c r="J57">
        <v>114.99</v>
      </c>
      <c r="K57">
        <v>1379.88</v>
      </c>
      <c r="L57">
        <v>0.05</v>
      </c>
      <c r="M57">
        <v>0.02</v>
      </c>
      <c r="N57" t="str">
        <f>VLOOKUP(F57,products!$A$2:$C$31,3,FALSE)</f>
        <v>A</v>
      </c>
      <c r="O57">
        <f>VLOOKUP(F57,price_list!$A$2:$C$31,3,FALSE)</f>
        <v>114.99</v>
      </c>
      <c r="P57" t="str">
        <f>IF(N57="A",IF(ABS(L57-0.05)&gt;0.001,"Rebate_Error",""),IF(N57="B",IF(ABS(L57-0.1)&gt;0.001,"Rebate_Error",""),IF(N57="C",IF(L57&lt;&gt;0,"Rebate_Error",""))))</f>
        <v/>
      </c>
      <c r="Q57" t="str">
        <f t="shared" si="1"/>
        <v/>
      </c>
      <c r="R57">
        <f t="shared" si="2"/>
        <v>1310.8860000000002</v>
      </c>
      <c r="S57">
        <f t="shared" si="3"/>
        <v>26.217720000000003</v>
      </c>
      <c r="T57" t="str">
        <f>IF(ISNA(VLOOKUP(A57,ERP_transactions!$A:$A,1,FALSE)),"No","Yes")</f>
        <v>Yes</v>
      </c>
      <c r="U57" t="b">
        <f t="shared" si="4"/>
        <v>0</v>
      </c>
    </row>
    <row r="58" spans="1:21">
      <c r="A58" t="s">
        <v>295</v>
      </c>
      <c r="B58" t="s">
        <v>187</v>
      </c>
      <c r="C58" t="s">
        <v>188</v>
      </c>
      <c r="D58" t="s">
        <v>296</v>
      </c>
      <c r="E58" t="s">
        <v>297</v>
      </c>
      <c r="F58" t="s">
        <v>179</v>
      </c>
      <c r="G58" t="s">
        <v>180</v>
      </c>
      <c r="H58" s="1">
        <v>45878</v>
      </c>
      <c r="I58">
        <v>5</v>
      </c>
      <c r="J58">
        <v>125.42</v>
      </c>
      <c r="K58">
        <v>627.1</v>
      </c>
      <c r="L58">
        <v>0.1</v>
      </c>
      <c r="M58">
        <v>0.02</v>
      </c>
      <c r="N58" t="str">
        <f>VLOOKUP(F58,products!$A$2:$C$31,3,FALSE)</f>
        <v>B</v>
      </c>
      <c r="O58">
        <f>VLOOKUP(F58,price_list!$A$2:$C$31,3,FALSE)</f>
        <v>125.42</v>
      </c>
      <c r="P58" t="str">
        <f t="shared" si="0"/>
        <v/>
      </c>
      <c r="Q58" t="str">
        <f t="shared" si="1"/>
        <v/>
      </c>
      <c r="R58">
        <f t="shared" si="2"/>
        <v>564.39</v>
      </c>
      <c r="S58">
        <f t="shared" si="3"/>
        <v>11.287800000000001</v>
      </c>
      <c r="T58" t="str">
        <f>IF(ISNA(VLOOKUP(A58,ERP_transactions!$A:$A,1,FALSE)),"No","Yes")</f>
        <v>Yes</v>
      </c>
      <c r="U58" t="b">
        <f t="shared" si="4"/>
        <v>0</v>
      </c>
    </row>
    <row r="59" spans="1:21">
      <c r="A59" t="s">
        <v>298</v>
      </c>
      <c r="B59" t="s">
        <v>14</v>
      </c>
      <c r="C59" t="s">
        <v>15</v>
      </c>
      <c r="D59" t="s">
        <v>299</v>
      </c>
      <c r="E59" t="s">
        <v>300</v>
      </c>
      <c r="F59" t="s">
        <v>114</v>
      </c>
      <c r="G59" t="s">
        <v>115</v>
      </c>
      <c r="H59" s="1">
        <v>45900</v>
      </c>
      <c r="I59">
        <v>23</v>
      </c>
      <c r="J59">
        <v>91.13</v>
      </c>
      <c r="K59">
        <v>2095.9899999999998</v>
      </c>
      <c r="L59">
        <v>0.1</v>
      </c>
      <c r="M59">
        <v>0.02</v>
      </c>
      <c r="N59" t="str">
        <f>VLOOKUP(F59,products!$A$2:$C$31,3,FALSE)</f>
        <v>B</v>
      </c>
      <c r="O59">
        <f>VLOOKUP(F59,price_list!$A$2:$C$31,3,FALSE)</f>
        <v>91.13</v>
      </c>
      <c r="P59" t="str">
        <f t="shared" si="0"/>
        <v/>
      </c>
      <c r="Q59" t="str">
        <f t="shared" si="1"/>
        <v/>
      </c>
      <c r="R59">
        <f t="shared" si="2"/>
        <v>1886.3909999999998</v>
      </c>
      <c r="S59">
        <f t="shared" si="3"/>
        <v>37.727820000000001</v>
      </c>
      <c r="T59" t="str">
        <f>IF(ISNA(VLOOKUP(A59,ERP_transactions!$A:$A,1,FALSE)),"No","Yes")</f>
        <v>Yes</v>
      </c>
      <c r="U59" t="b">
        <f t="shared" si="4"/>
        <v>0</v>
      </c>
    </row>
    <row r="60" spans="1:21">
      <c r="A60" t="s">
        <v>301</v>
      </c>
      <c r="B60" t="s">
        <v>21</v>
      </c>
      <c r="C60" t="s">
        <v>22</v>
      </c>
      <c r="D60" t="s">
        <v>52</v>
      </c>
      <c r="E60" t="s">
        <v>53</v>
      </c>
      <c r="F60" t="s">
        <v>302</v>
      </c>
      <c r="G60" t="s">
        <v>303</v>
      </c>
      <c r="H60" s="1">
        <v>45873</v>
      </c>
      <c r="I60">
        <v>16</v>
      </c>
      <c r="J60">
        <v>39.090000000000003</v>
      </c>
      <c r="K60">
        <v>625.44000000000005</v>
      </c>
      <c r="L60">
        <v>0</v>
      </c>
      <c r="M60">
        <v>0.02</v>
      </c>
      <c r="N60" t="str">
        <f>VLOOKUP(F60,products!$A$2:$C$31,3,FALSE)</f>
        <v>C</v>
      </c>
      <c r="O60">
        <f>VLOOKUP(F60,price_list!$A$2:$C$31,3,FALSE)</f>
        <v>39.090000000000003</v>
      </c>
      <c r="P60" t="str">
        <f t="shared" si="0"/>
        <v/>
      </c>
      <c r="Q60" t="str">
        <f t="shared" si="1"/>
        <v/>
      </c>
      <c r="R60">
        <f t="shared" si="2"/>
        <v>625.44000000000005</v>
      </c>
      <c r="S60">
        <f t="shared" si="3"/>
        <v>12.508800000000001</v>
      </c>
      <c r="T60" t="str">
        <f>IF(ISNA(VLOOKUP(A60,ERP_transactions!$A:$A,1,FALSE)),"No","Yes")</f>
        <v>Yes</v>
      </c>
      <c r="U60" t="b">
        <f t="shared" si="4"/>
        <v>0</v>
      </c>
    </row>
    <row r="61" spans="1:21">
      <c r="A61" t="s">
        <v>304</v>
      </c>
      <c r="B61" t="s">
        <v>47</v>
      </c>
      <c r="C61" t="s">
        <v>48</v>
      </c>
      <c r="D61" t="s">
        <v>296</v>
      </c>
      <c r="E61" t="s">
        <v>297</v>
      </c>
      <c r="F61" t="s">
        <v>100</v>
      </c>
      <c r="G61" t="s">
        <v>101</v>
      </c>
      <c r="H61" s="1">
        <v>45885</v>
      </c>
      <c r="I61">
        <v>16</v>
      </c>
      <c r="J61">
        <v>181.7</v>
      </c>
      <c r="K61">
        <v>2907.2</v>
      </c>
      <c r="L61">
        <v>0.15</v>
      </c>
      <c r="M61">
        <v>0.02</v>
      </c>
      <c r="N61" t="str">
        <f>VLOOKUP(F61,products!$A$2:$C$31,3,FALSE)</f>
        <v>B</v>
      </c>
      <c r="O61">
        <f>VLOOKUP(F61,price_list!$A$2:$C$31,3,FALSE)</f>
        <v>181.7</v>
      </c>
      <c r="P61" t="str">
        <f t="shared" si="0"/>
        <v>Rebate_Error</v>
      </c>
      <c r="Q61" t="str">
        <f t="shared" si="1"/>
        <v/>
      </c>
      <c r="R61">
        <f t="shared" si="2"/>
        <v>2471.12</v>
      </c>
      <c r="S61">
        <f t="shared" si="3"/>
        <v>49.422399999999996</v>
      </c>
      <c r="T61" t="str">
        <f>IF(ISNA(VLOOKUP(A61,ERP_transactions!$A:$A,1,FALSE)),"No","Yes")</f>
        <v>Yes</v>
      </c>
      <c r="U61" t="b">
        <f t="shared" si="4"/>
        <v>1</v>
      </c>
    </row>
    <row r="62" spans="1:21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129</v>
      </c>
      <c r="G62" t="s">
        <v>130</v>
      </c>
      <c r="H62" s="1">
        <v>45878</v>
      </c>
      <c r="I62">
        <v>2</v>
      </c>
      <c r="J62">
        <v>92.19</v>
      </c>
      <c r="K62">
        <v>184.38</v>
      </c>
      <c r="L62">
        <v>0.05</v>
      </c>
      <c r="M62">
        <v>0.02</v>
      </c>
      <c r="N62" t="str">
        <f>VLOOKUP(F62,products!$A$2:$C$31,3,FALSE)</f>
        <v>A</v>
      </c>
      <c r="O62">
        <f>VLOOKUP(F62,price_list!$A$2:$C$31,3,FALSE)</f>
        <v>92.19</v>
      </c>
      <c r="P62" t="str">
        <f t="shared" si="0"/>
        <v/>
      </c>
      <c r="Q62" t="str">
        <f t="shared" si="1"/>
        <v/>
      </c>
      <c r="R62">
        <f t="shared" si="2"/>
        <v>175.161</v>
      </c>
      <c r="S62">
        <f t="shared" si="3"/>
        <v>3.5032200000000002</v>
      </c>
      <c r="T62" t="str">
        <f>IF(ISNA(VLOOKUP(A62,ERP_transactions!$A:$A,1,FALSE)),"No","Yes")</f>
        <v>Yes</v>
      </c>
      <c r="U62" t="b">
        <f t="shared" si="4"/>
        <v>0</v>
      </c>
    </row>
    <row r="63" spans="1:21">
      <c r="A63" t="s">
        <v>310</v>
      </c>
      <c r="B63" t="s">
        <v>47</v>
      </c>
      <c r="C63" t="s">
        <v>48</v>
      </c>
      <c r="D63" t="s">
        <v>311</v>
      </c>
      <c r="E63" t="s">
        <v>312</v>
      </c>
      <c r="F63" t="s">
        <v>71</v>
      </c>
      <c r="G63" t="s">
        <v>72</v>
      </c>
      <c r="H63" s="1">
        <v>45882</v>
      </c>
      <c r="I63">
        <v>3</v>
      </c>
      <c r="J63">
        <v>123.65</v>
      </c>
      <c r="K63">
        <v>370.95</v>
      </c>
      <c r="L63">
        <v>0.05</v>
      </c>
      <c r="M63">
        <v>0.02</v>
      </c>
      <c r="N63" t="str">
        <f>VLOOKUP(F63,products!$A$2:$C$31,3,FALSE)</f>
        <v>A</v>
      </c>
      <c r="O63">
        <f>VLOOKUP(F63,price_list!$A$2:$C$31,3,FALSE)</f>
        <v>123.65</v>
      </c>
      <c r="P63" t="str">
        <f t="shared" si="0"/>
        <v/>
      </c>
      <c r="Q63" t="str">
        <f t="shared" si="1"/>
        <v/>
      </c>
      <c r="R63">
        <f t="shared" si="2"/>
        <v>352.40249999999997</v>
      </c>
      <c r="S63">
        <f t="shared" si="3"/>
        <v>7.0480499999999999</v>
      </c>
      <c r="T63" t="str">
        <f>IF(ISNA(VLOOKUP(A63,ERP_transactions!$A:$A,1,FALSE)),"No","Yes")</f>
        <v>Yes</v>
      </c>
      <c r="U63" t="b">
        <f t="shared" si="4"/>
        <v>0</v>
      </c>
    </row>
    <row r="64" spans="1:21">
      <c r="A64" t="s">
        <v>313</v>
      </c>
      <c r="B64" t="s">
        <v>55</v>
      </c>
      <c r="C64" t="s">
        <v>56</v>
      </c>
      <c r="D64" t="s">
        <v>314</v>
      </c>
      <c r="E64" t="s">
        <v>315</v>
      </c>
      <c r="F64" t="s">
        <v>100</v>
      </c>
      <c r="G64" t="s">
        <v>101</v>
      </c>
      <c r="H64" s="1">
        <v>45871</v>
      </c>
      <c r="I64">
        <v>22</v>
      </c>
      <c r="J64">
        <v>181.7</v>
      </c>
      <c r="K64">
        <v>3997.4</v>
      </c>
      <c r="L64">
        <v>0.1</v>
      </c>
      <c r="M64">
        <v>0.02</v>
      </c>
      <c r="N64" t="str">
        <f>VLOOKUP(F64,products!$A$2:$C$31,3,FALSE)</f>
        <v>B</v>
      </c>
      <c r="O64">
        <f>VLOOKUP(F64,price_list!$A$2:$C$31,3,FALSE)</f>
        <v>181.7</v>
      </c>
      <c r="P64" t="str">
        <f t="shared" si="0"/>
        <v/>
      </c>
      <c r="Q64" t="str">
        <f t="shared" si="1"/>
        <v/>
      </c>
      <c r="R64">
        <f t="shared" si="2"/>
        <v>3597.66</v>
      </c>
      <c r="S64">
        <f t="shared" si="3"/>
        <v>71.953199999999995</v>
      </c>
      <c r="T64" t="str">
        <f>IF(ISNA(VLOOKUP(A64,ERP_transactions!$A:$A,1,FALSE)),"No","Yes")</f>
        <v>Yes</v>
      </c>
      <c r="U64" t="b">
        <f t="shared" si="4"/>
        <v>0</v>
      </c>
    </row>
    <row r="65" spans="1:21">
      <c r="A65" t="s">
        <v>316</v>
      </c>
      <c r="B65" t="s">
        <v>21</v>
      </c>
      <c r="C65" t="s">
        <v>22</v>
      </c>
      <c r="D65" t="s">
        <v>317</v>
      </c>
      <c r="E65" t="s">
        <v>318</v>
      </c>
      <c r="F65" t="s">
        <v>319</v>
      </c>
      <c r="G65" t="s">
        <v>320</v>
      </c>
      <c r="H65" s="1">
        <v>45872</v>
      </c>
      <c r="I65">
        <v>10</v>
      </c>
      <c r="J65">
        <v>93.41</v>
      </c>
      <c r="K65">
        <v>934.1</v>
      </c>
      <c r="L65">
        <v>0</v>
      </c>
      <c r="M65">
        <v>0.02</v>
      </c>
      <c r="N65" t="str">
        <f>VLOOKUP(F65,products!$A$2:$C$31,3,FALSE)</f>
        <v>C</v>
      </c>
      <c r="O65">
        <f>VLOOKUP(F65,price_list!$A$2:$C$31,3,FALSE)</f>
        <v>93.41</v>
      </c>
      <c r="P65" t="str">
        <f t="shared" si="0"/>
        <v/>
      </c>
      <c r="Q65" t="str">
        <f t="shared" si="1"/>
        <v/>
      </c>
      <c r="R65">
        <f t="shared" si="2"/>
        <v>934.1</v>
      </c>
      <c r="S65">
        <f t="shared" si="3"/>
        <v>18.682000000000002</v>
      </c>
      <c r="T65" t="str">
        <f>IF(ISNA(VLOOKUP(A65,ERP_transactions!$A:$A,1,FALSE)),"No","Yes")</f>
        <v>Yes</v>
      </c>
      <c r="U65" t="b">
        <f t="shared" si="4"/>
        <v>0</v>
      </c>
    </row>
    <row r="66" spans="1:21">
      <c r="A66" t="s">
        <v>321</v>
      </c>
      <c r="B66" t="s">
        <v>117</v>
      </c>
      <c r="C66" t="s">
        <v>118</v>
      </c>
      <c r="D66" t="s">
        <v>281</v>
      </c>
      <c r="E66" t="s">
        <v>282</v>
      </c>
      <c r="F66" t="s">
        <v>114</v>
      </c>
      <c r="G66" t="s">
        <v>115</v>
      </c>
      <c r="H66" s="1">
        <v>45889</v>
      </c>
      <c r="I66">
        <v>14</v>
      </c>
      <c r="J66">
        <v>91.13</v>
      </c>
      <c r="K66">
        <v>1275.82</v>
      </c>
      <c r="L66">
        <v>0.1</v>
      </c>
      <c r="M66">
        <v>0.02</v>
      </c>
      <c r="N66" t="str">
        <f>VLOOKUP(F66,products!$A$2:$C$31,3,FALSE)</f>
        <v>B</v>
      </c>
      <c r="O66">
        <f>VLOOKUP(F66,price_list!$A$2:$C$31,3,FALSE)</f>
        <v>91.13</v>
      </c>
      <c r="P66" t="str">
        <f t="shared" ref="P66:P129" si="5">IF(N66="A",IF(ABS(L66-0.05)&gt;0.001,"Rebate_Error",""),IF(N66="B",IF(ABS(L66-0.1)&gt;0.001,"Rebate_Error",""),IF(N66="C",IF(L66&lt;&gt;0,"Rebate_Error",""))))</f>
        <v/>
      </c>
      <c r="Q66" t="str">
        <f t="shared" ref="Q66:Q129" si="6">IF(J66&lt;O66*0.75,"Price_Breach","")</f>
        <v/>
      </c>
      <c r="R66">
        <f t="shared" ref="R66:R129" si="7">K66-(K66*L66)</f>
        <v>1148.2379999999998</v>
      </c>
      <c r="S66">
        <f t="shared" ref="S66:S129" si="8">R66*M66</f>
        <v>22.964759999999998</v>
      </c>
      <c r="T66" t="str">
        <f>IF(ISNA(VLOOKUP(A66,ERP_transactions!$A:$A,1,FALSE)),"No","Yes")</f>
        <v>Yes</v>
      </c>
      <c r="U66" t="b">
        <f t="shared" ref="U66:U129" si="9">OR($P66="Rebate_Error",$Q66="Price_Breach",$T66="No")</f>
        <v>0</v>
      </c>
    </row>
    <row r="67" spans="1:21">
      <c r="A67" t="s">
        <v>322</v>
      </c>
      <c r="B67" t="s">
        <v>28</v>
      </c>
      <c r="C67" t="s">
        <v>29</v>
      </c>
      <c r="D67" t="s">
        <v>323</v>
      </c>
      <c r="E67" t="s">
        <v>324</v>
      </c>
      <c r="F67" t="s">
        <v>166</v>
      </c>
      <c r="G67" t="s">
        <v>167</v>
      </c>
      <c r="H67" s="1">
        <v>45886</v>
      </c>
      <c r="I67">
        <v>25</v>
      </c>
      <c r="J67">
        <v>176.86</v>
      </c>
      <c r="K67">
        <v>4421.5</v>
      </c>
      <c r="L67">
        <v>0.1</v>
      </c>
      <c r="M67">
        <v>0.02</v>
      </c>
      <c r="N67" t="str">
        <f>VLOOKUP(F67,products!$A$2:$C$31,3,FALSE)</f>
        <v>B</v>
      </c>
      <c r="O67">
        <f>VLOOKUP(F67,price_list!$A$2:$C$31,3,FALSE)</f>
        <v>176.86</v>
      </c>
      <c r="P67" t="str">
        <f t="shared" si="5"/>
        <v/>
      </c>
      <c r="Q67" t="str">
        <f t="shared" si="6"/>
        <v/>
      </c>
      <c r="R67">
        <f t="shared" si="7"/>
        <v>3979.35</v>
      </c>
      <c r="S67">
        <f t="shared" si="8"/>
        <v>79.587000000000003</v>
      </c>
      <c r="T67" t="str">
        <f>IF(ISNA(VLOOKUP(A67,ERP_transactions!$A:$A,1,FALSE)),"No","Yes")</f>
        <v>Yes</v>
      </c>
      <c r="U67" t="b">
        <f t="shared" si="9"/>
        <v>0</v>
      </c>
    </row>
    <row r="68" spans="1:21">
      <c r="A68" t="s">
        <v>325</v>
      </c>
      <c r="B68" t="s">
        <v>74</v>
      </c>
      <c r="C68" t="s">
        <v>75</v>
      </c>
      <c r="D68" t="s">
        <v>237</v>
      </c>
      <c r="E68" t="s">
        <v>238</v>
      </c>
      <c r="F68" t="s">
        <v>326</v>
      </c>
      <c r="G68" t="s">
        <v>327</v>
      </c>
      <c r="H68" s="1">
        <v>45897</v>
      </c>
      <c r="I68">
        <v>10</v>
      </c>
      <c r="J68">
        <v>63.32</v>
      </c>
      <c r="K68">
        <v>633.20000000000005</v>
      </c>
      <c r="L68">
        <v>0</v>
      </c>
      <c r="M68">
        <v>0.02</v>
      </c>
      <c r="N68" t="str">
        <f>VLOOKUP(F68,products!$A$2:$C$31,3,FALSE)</f>
        <v>C</v>
      </c>
      <c r="O68">
        <f>VLOOKUP(F68,price_list!$A$2:$C$31,3,FALSE)</f>
        <v>63.32</v>
      </c>
      <c r="P68" t="str">
        <f t="shared" si="5"/>
        <v/>
      </c>
      <c r="Q68" t="str">
        <f t="shared" si="6"/>
        <v/>
      </c>
      <c r="R68">
        <f t="shared" si="7"/>
        <v>633.20000000000005</v>
      </c>
      <c r="S68">
        <f t="shared" si="8"/>
        <v>12.664000000000001</v>
      </c>
      <c r="T68" t="str">
        <f>IF(ISNA(VLOOKUP(A68,ERP_transactions!$A:$A,1,FALSE)),"No","Yes")</f>
        <v>Yes</v>
      </c>
      <c r="U68" t="b">
        <f t="shared" si="9"/>
        <v>0</v>
      </c>
    </row>
    <row r="69" spans="1:21">
      <c r="A69" t="s">
        <v>328</v>
      </c>
      <c r="B69" t="s">
        <v>135</v>
      </c>
      <c r="C69" t="s">
        <v>136</v>
      </c>
      <c r="D69" t="s">
        <v>329</v>
      </c>
      <c r="E69" t="s">
        <v>330</v>
      </c>
      <c r="F69" t="s">
        <v>293</v>
      </c>
      <c r="G69" t="s">
        <v>294</v>
      </c>
      <c r="H69" s="1">
        <v>45871</v>
      </c>
      <c r="I69">
        <v>20</v>
      </c>
      <c r="J69">
        <v>114.99</v>
      </c>
      <c r="K69">
        <v>2299.8000000000002</v>
      </c>
      <c r="L69">
        <v>0.05</v>
      </c>
      <c r="M69">
        <v>0.02</v>
      </c>
      <c r="N69" t="str">
        <f>VLOOKUP(F69,products!$A$2:$C$31,3,FALSE)</f>
        <v>A</v>
      </c>
      <c r="O69">
        <f>VLOOKUP(F69,price_list!$A$2:$C$31,3,FALSE)</f>
        <v>114.99</v>
      </c>
      <c r="P69" t="str">
        <f t="shared" si="5"/>
        <v/>
      </c>
      <c r="Q69" t="str">
        <f t="shared" si="6"/>
        <v/>
      </c>
      <c r="R69">
        <f t="shared" si="7"/>
        <v>2184.8100000000004</v>
      </c>
      <c r="S69">
        <f t="shared" si="8"/>
        <v>43.696200000000012</v>
      </c>
      <c r="T69" t="str">
        <f>IF(ISNA(VLOOKUP(A69,ERP_transactions!$A:$A,1,FALSE)),"No","Yes")</f>
        <v>Yes</v>
      </c>
      <c r="U69" t="b">
        <f t="shared" si="9"/>
        <v>0</v>
      </c>
    </row>
    <row r="70" spans="1:21">
      <c r="A70" t="s">
        <v>331</v>
      </c>
      <c r="B70" t="s">
        <v>28</v>
      </c>
      <c r="C70" t="s">
        <v>29</v>
      </c>
      <c r="D70" t="s">
        <v>332</v>
      </c>
      <c r="E70" t="s">
        <v>333</v>
      </c>
      <c r="F70" t="s">
        <v>71</v>
      </c>
      <c r="G70" t="s">
        <v>72</v>
      </c>
      <c r="H70" s="1">
        <v>45876</v>
      </c>
      <c r="I70">
        <v>25</v>
      </c>
      <c r="J70">
        <v>123.65</v>
      </c>
      <c r="K70">
        <v>3091.25</v>
      </c>
      <c r="L70">
        <v>0.05</v>
      </c>
      <c r="M70">
        <v>0.02</v>
      </c>
      <c r="N70" t="str">
        <f>VLOOKUP(F70,products!$A$2:$C$31,3,FALSE)</f>
        <v>A</v>
      </c>
      <c r="O70">
        <f>VLOOKUP(F70,price_list!$A$2:$C$31,3,FALSE)</f>
        <v>123.65</v>
      </c>
      <c r="P70" t="str">
        <f t="shared" si="5"/>
        <v/>
      </c>
      <c r="Q70" t="str">
        <f t="shared" si="6"/>
        <v/>
      </c>
      <c r="R70">
        <f t="shared" si="7"/>
        <v>2936.6875</v>
      </c>
      <c r="S70">
        <f t="shared" si="8"/>
        <v>58.733750000000001</v>
      </c>
      <c r="T70" t="str">
        <f>IF(ISNA(VLOOKUP(A70,ERP_transactions!$A:$A,1,FALSE)),"No","Yes")</f>
        <v>Yes</v>
      </c>
      <c r="U70" t="b">
        <f t="shared" si="9"/>
        <v>0</v>
      </c>
    </row>
    <row r="71" spans="1:21">
      <c r="A71" t="s">
        <v>334</v>
      </c>
      <c r="B71" t="s">
        <v>159</v>
      </c>
      <c r="C71" t="s">
        <v>160</v>
      </c>
      <c r="D71" t="s">
        <v>147</v>
      </c>
      <c r="E71" t="s">
        <v>148</v>
      </c>
      <c r="F71" t="s">
        <v>18</v>
      </c>
      <c r="G71" t="s">
        <v>19</v>
      </c>
      <c r="H71" s="1">
        <v>45875</v>
      </c>
      <c r="I71">
        <v>3</v>
      </c>
      <c r="J71">
        <v>52.65</v>
      </c>
      <c r="K71">
        <v>157.94999999999999</v>
      </c>
      <c r="L71">
        <v>0.05</v>
      </c>
      <c r="M71">
        <v>0.02</v>
      </c>
      <c r="N71" t="str">
        <f>VLOOKUP(F71,products!$A$2:$C$31,3,FALSE)</f>
        <v>A</v>
      </c>
      <c r="O71">
        <f>VLOOKUP(F71,price_list!$A$2:$C$31,3,FALSE)</f>
        <v>52.65</v>
      </c>
      <c r="P71" t="str">
        <f t="shared" si="5"/>
        <v/>
      </c>
      <c r="Q71" t="str">
        <f t="shared" si="6"/>
        <v/>
      </c>
      <c r="R71">
        <f t="shared" si="7"/>
        <v>150.05249999999998</v>
      </c>
      <c r="S71">
        <f t="shared" si="8"/>
        <v>3.0010499999999998</v>
      </c>
      <c r="T71" t="str">
        <f>IF(ISNA(VLOOKUP(A71,ERP_transactions!$A:$A,1,FALSE)),"No","Yes")</f>
        <v>Yes</v>
      </c>
      <c r="U71" t="b">
        <f t="shared" si="9"/>
        <v>0</v>
      </c>
    </row>
    <row r="72" spans="1:21">
      <c r="A72" t="s">
        <v>335</v>
      </c>
      <c r="B72" t="s">
        <v>117</v>
      </c>
      <c r="C72" t="s">
        <v>118</v>
      </c>
      <c r="D72" t="s">
        <v>336</v>
      </c>
      <c r="E72" t="s">
        <v>337</v>
      </c>
      <c r="F72" t="s">
        <v>114</v>
      </c>
      <c r="G72" t="s">
        <v>115</v>
      </c>
      <c r="H72" s="1">
        <v>45870</v>
      </c>
      <c r="I72">
        <v>6</v>
      </c>
      <c r="J72">
        <v>91.13</v>
      </c>
      <c r="K72">
        <v>546.78</v>
      </c>
      <c r="L72">
        <v>0.13</v>
      </c>
      <c r="M72">
        <v>0.02</v>
      </c>
      <c r="N72" t="str">
        <f>VLOOKUP(F72,products!$A$2:$C$31,3,FALSE)</f>
        <v>B</v>
      </c>
      <c r="O72">
        <f>VLOOKUP(F72,price_list!$A$2:$C$31,3,FALSE)</f>
        <v>91.13</v>
      </c>
      <c r="P72" t="str">
        <f t="shared" si="5"/>
        <v>Rebate_Error</v>
      </c>
      <c r="Q72" t="str">
        <f t="shared" si="6"/>
        <v/>
      </c>
      <c r="R72">
        <f t="shared" si="7"/>
        <v>475.69859999999994</v>
      </c>
      <c r="S72">
        <f t="shared" si="8"/>
        <v>9.513971999999999</v>
      </c>
      <c r="T72" t="str">
        <f>IF(ISNA(VLOOKUP(A72,ERP_transactions!$A:$A,1,FALSE)),"No","Yes")</f>
        <v>Yes</v>
      </c>
      <c r="U72" t="b">
        <f t="shared" si="9"/>
        <v>1</v>
      </c>
    </row>
    <row r="73" spans="1:21">
      <c r="A73" t="s">
        <v>338</v>
      </c>
      <c r="B73" t="s">
        <v>81</v>
      </c>
      <c r="C73" t="s">
        <v>82</v>
      </c>
      <c r="D73" t="s">
        <v>237</v>
      </c>
      <c r="E73" t="s">
        <v>238</v>
      </c>
      <c r="F73" t="s">
        <v>179</v>
      </c>
      <c r="G73" t="s">
        <v>180</v>
      </c>
      <c r="H73" s="1">
        <v>45879</v>
      </c>
      <c r="I73">
        <v>16</v>
      </c>
      <c r="J73">
        <v>125.42</v>
      </c>
      <c r="K73">
        <v>2006.72</v>
      </c>
      <c r="L73">
        <v>0.15</v>
      </c>
      <c r="M73">
        <v>0.02</v>
      </c>
      <c r="N73" t="str">
        <f>VLOOKUP(F73,products!$A$2:$C$31,3,FALSE)</f>
        <v>B</v>
      </c>
      <c r="O73">
        <f>VLOOKUP(F73,price_list!$A$2:$C$31,3,FALSE)</f>
        <v>125.42</v>
      </c>
      <c r="P73" t="str">
        <f t="shared" si="5"/>
        <v>Rebate_Error</v>
      </c>
      <c r="Q73" t="str">
        <f t="shared" si="6"/>
        <v/>
      </c>
      <c r="R73">
        <f t="shared" si="7"/>
        <v>1705.712</v>
      </c>
      <c r="S73">
        <f t="shared" si="8"/>
        <v>34.114240000000002</v>
      </c>
      <c r="T73" t="str">
        <f>IF(ISNA(VLOOKUP(A73,ERP_transactions!$A:$A,1,FALSE)),"No","Yes")</f>
        <v>Yes</v>
      </c>
      <c r="U73" t="b">
        <f t="shared" si="9"/>
        <v>1</v>
      </c>
    </row>
    <row r="74" spans="1:21">
      <c r="A74" t="s">
        <v>339</v>
      </c>
      <c r="B74" t="s">
        <v>14</v>
      </c>
      <c r="C74" t="s">
        <v>15</v>
      </c>
      <c r="D74" t="s">
        <v>340</v>
      </c>
      <c r="E74" t="s">
        <v>341</v>
      </c>
      <c r="F74" t="s">
        <v>293</v>
      </c>
      <c r="G74" t="s">
        <v>294</v>
      </c>
      <c r="H74" s="1">
        <v>45892</v>
      </c>
      <c r="I74">
        <v>10</v>
      </c>
      <c r="J74">
        <v>114.99</v>
      </c>
      <c r="K74">
        <v>1149.9000000000001</v>
      </c>
      <c r="L74">
        <v>0.05</v>
      </c>
      <c r="M74">
        <v>0.02</v>
      </c>
      <c r="N74" t="str">
        <f>VLOOKUP(F74,products!$A$2:$C$31,3,FALSE)</f>
        <v>A</v>
      </c>
      <c r="O74">
        <f>VLOOKUP(F74,price_list!$A$2:$C$31,3,FALSE)</f>
        <v>114.99</v>
      </c>
      <c r="P74" t="str">
        <f t="shared" si="5"/>
        <v/>
      </c>
      <c r="Q74" t="str">
        <f t="shared" si="6"/>
        <v/>
      </c>
      <c r="R74">
        <f t="shared" si="7"/>
        <v>1092.4050000000002</v>
      </c>
      <c r="S74">
        <f t="shared" si="8"/>
        <v>21.848100000000006</v>
      </c>
      <c r="T74" t="str">
        <f>IF(ISNA(VLOOKUP(A74,ERP_transactions!$A:$A,1,FALSE)),"No","Yes")</f>
        <v>Yes</v>
      </c>
      <c r="U74" t="b">
        <f t="shared" si="9"/>
        <v>0</v>
      </c>
    </row>
    <row r="75" spans="1:21">
      <c r="A75" t="s">
        <v>342</v>
      </c>
      <c r="B75" t="s">
        <v>47</v>
      </c>
      <c r="C75" t="s">
        <v>48</v>
      </c>
      <c r="D75" t="s">
        <v>343</v>
      </c>
      <c r="E75" t="s">
        <v>344</v>
      </c>
      <c r="F75" t="s">
        <v>196</v>
      </c>
      <c r="G75" t="s">
        <v>197</v>
      </c>
      <c r="H75" s="1">
        <v>45899</v>
      </c>
      <c r="I75">
        <v>8</v>
      </c>
      <c r="J75">
        <v>77.5</v>
      </c>
      <c r="K75">
        <v>620</v>
      </c>
      <c r="L75">
        <v>0.05</v>
      </c>
      <c r="M75">
        <v>0.02</v>
      </c>
      <c r="N75" t="str">
        <f>VLOOKUP(F75,products!$A$2:$C$31,3,FALSE)</f>
        <v>A</v>
      </c>
      <c r="O75">
        <f>VLOOKUP(F75,price_list!$A$2:$C$31,3,FALSE)</f>
        <v>77.5</v>
      </c>
      <c r="P75" t="str">
        <f t="shared" si="5"/>
        <v/>
      </c>
      <c r="Q75" t="str">
        <f t="shared" si="6"/>
        <v/>
      </c>
      <c r="R75">
        <f t="shared" si="7"/>
        <v>589</v>
      </c>
      <c r="S75">
        <f t="shared" si="8"/>
        <v>11.78</v>
      </c>
      <c r="T75" t="str">
        <f>IF(ISNA(VLOOKUP(A75,ERP_transactions!$A:$A,1,FALSE)),"No","Yes")</f>
        <v>Yes</v>
      </c>
      <c r="U75" t="b">
        <f t="shared" si="9"/>
        <v>0</v>
      </c>
    </row>
    <row r="76" spans="1:21">
      <c r="A76" t="s">
        <v>345</v>
      </c>
      <c r="B76" t="s">
        <v>230</v>
      </c>
      <c r="C76" t="s">
        <v>231</v>
      </c>
      <c r="D76" t="s">
        <v>346</v>
      </c>
      <c r="E76" t="s">
        <v>347</v>
      </c>
      <c r="F76" t="s">
        <v>174</v>
      </c>
      <c r="G76" t="s">
        <v>175</v>
      </c>
      <c r="H76" s="1">
        <v>45891</v>
      </c>
      <c r="I76">
        <v>19</v>
      </c>
      <c r="J76">
        <v>183.4</v>
      </c>
      <c r="K76">
        <v>3484.6</v>
      </c>
      <c r="L76">
        <v>0.1</v>
      </c>
      <c r="M76">
        <v>0.02</v>
      </c>
      <c r="N76" t="str">
        <f>VLOOKUP(F76,products!$A$2:$C$31,3,FALSE)</f>
        <v>B</v>
      </c>
      <c r="O76">
        <f>VLOOKUP(F76,price_list!$A$2:$C$31,3,FALSE)</f>
        <v>183.4</v>
      </c>
      <c r="P76" t="str">
        <f t="shared" si="5"/>
        <v/>
      </c>
      <c r="Q76" t="str">
        <f t="shared" si="6"/>
        <v/>
      </c>
      <c r="R76">
        <f t="shared" si="7"/>
        <v>3136.14</v>
      </c>
      <c r="S76">
        <f t="shared" si="8"/>
        <v>62.722799999999999</v>
      </c>
      <c r="T76" t="str">
        <f>IF(ISNA(VLOOKUP(A76,ERP_transactions!$A:$A,1,FALSE)),"No","Yes")</f>
        <v>Yes</v>
      </c>
      <c r="U76" t="b">
        <f t="shared" si="9"/>
        <v>0</v>
      </c>
    </row>
    <row r="77" spans="1:21">
      <c r="A77" t="s">
        <v>348</v>
      </c>
      <c r="B77" t="s">
        <v>246</v>
      </c>
      <c r="C77" t="s">
        <v>247</v>
      </c>
      <c r="D77" t="s">
        <v>194</v>
      </c>
      <c r="E77" t="s">
        <v>195</v>
      </c>
      <c r="F77" t="s">
        <v>215</v>
      </c>
      <c r="G77" t="s">
        <v>216</v>
      </c>
      <c r="H77" s="1">
        <v>45877</v>
      </c>
      <c r="I77">
        <v>18</v>
      </c>
      <c r="J77">
        <v>176.7</v>
      </c>
      <c r="K77">
        <v>3180.6</v>
      </c>
      <c r="L77">
        <v>0.1</v>
      </c>
      <c r="M77">
        <v>0.02</v>
      </c>
      <c r="N77" t="str">
        <f>VLOOKUP(F77,products!$A$2:$C$31,3,FALSE)</f>
        <v>B</v>
      </c>
      <c r="O77">
        <f>VLOOKUP(F77,price_list!$A$2:$C$31,3,FALSE)</f>
        <v>176.7</v>
      </c>
      <c r="P77" t="str">
        <f t="shared" si="5"/>
        <v/>
      </c>
      <c r="Q77" t="str">
        <f t="shared" si="6"/>
        <v/>
      </c>
      <c r="R77">
        <f t="shared" si="7"/>
        <v>2862.54</v>
      </c>
      <c r="S77">
        <f t="shared" si="8"/>
        <v>57.250799999999998</v>
      </c>
      <c r="T77" t="str">
        <f>IF(ISNA(VLOOKUP(A77,ERP_transactions!$A:$A,1,FALSE)),"No","Yes")</f>
        <v>Yes</v>
      </c>
      <c r="U77" t="b">
        <f t="shared" si="9"/>
        <v>0</v>
      </c>
    </row>
    <row r="78" spans="1:21">
      <c r="A78" t="s">
        <v>349</v>
      </c>
      <c r="B78" t="s">
        <v>159</v>
      </c>
      <c r="C78" t="s">
        <v>160</v>
      </c>
      <c r="D78" t="s">
        <v>317</v>
      </c>
      <c r="E78" t="s">
        <v>318</v>
      </c>
      <c r="F78" t="s">
        <v>326</v>
      </c>
      <c r="G78" t="s">
        <v>327</v>
      </c>
      <c r="H78" s="1">
        <v>45872</v>
      </c>
      <c r="I78">
        <v>5</v>
      </c>
      <c r="J78">
        <v>63.32</v>
      </c>
      <c r="K78">
        <v>316.60000000000002</v>
      </c>
      <c r="L78">
        <v>0</v>
      </c>
      <c r="M78">
        <v>0.02</v>
      </c>
      <c r="N78" t="str">
        <f>VLOOKUP(F78,products!$A$2:$C$31,3,FALSE)</f>
        <v>C</v>
      </c>
      <c r="O78">
        <f>VLOOKUP(F78,price_list!$A$2:$C$31,3,FALSE)</f>
        <v>63.32</v>
      </c>
      <c r="P78" t="str">
        <f t="shared" si="5"/>
        <v/>
      </c>
      <c r="Q78" t="str">
        <f t="shared" si="6"/>
        <v/>
      </c>
      <c r="R78">
        <f t="shared" si="7"/>
        <v>316.60000000000002</v>
      </c>
      <c r="S78">
        <f t="shared" si="8"/>
        <v>6.3320000000000007</v>
      </c>
      <c r="T78" t="str">
        <f>IF(ISNA(VLOOKUP(A78,ERP_transactions!$A:$A,1,FALSE)),"No","Yes")</f>
        <v>Yes</v>
      </c>
      <c r="U78" t="b">
        <f t="shared" si="9"/>
        <v>0</v>
      </c>
    </row>
    <row r="79" spans="1:21">
      <c r="A79" t="s">
        <v>350</v>
      </c>
      <c r="B79" t="s">
        <v>14</v>
      </c>
      <c r="C79" t="s">
        <v>15</v>
      </c>
      <c r="D79" t="s">
        <v>351</v>
      </c>
      <c r="E79" t="s">
        <v>352</v>
      </c>
      <c r="F79" t="s">
        <v>174</v>
      </c>
      <c r="G79" t="s">
        <v>175</v>
      </c>
      <c r="H79" s="1">
        <v>45893</v>
      </c>
      <c r="I79">
        <v>20</v>
      </c>
      <c r="J79">
        <v>183.4</v>
      </c>
      <c r="K79">
        <v>3668</v>
      </c>
      <c r="L79">
        <v>0.1</v>
      </c>
      <c r="M79">
        <v>0.02</v>
      </c>
      <c r="N79" t="str">
        <f>VLOOKUP(F79,products!$A$2:$C$31,3,FALSE)</f>
        <v>B</v>
      </c>
      <c r="O79">
        <f>VLOOKUP(F79,price_list!$A$2:$C$31,3,FALSE)</f>
        <v>183.4</v>
      </c>
      <c r="P79" t="str">
        <f t="shared" si="5"/>
        <v/>
      </c>
      <c r="Q79" t="str">
        <f t="shared" si="6"/>
        <v/>
      </c>
      <c r="R79">
        <f t="shared" si="7"/>
        <v>3301.2</v>
      </c>
      <c r="S79">
        <f t="shared" si="8"/>
        <v>66.024000000000001</v>
      </c>
      <c r="T79" t="str">
        <f>IF(ISNA(VLOOKUP(A79,ERP_transactions!$A:$A,1,FALSE)),"No","Yes")</f>
        <v>Yes</v>
      </c>
      <c r="U79" t="b">
        <f t="shared" si="9"/>
        <v>0</v>
      </c>
    </row>
    <row r="80" spans="1:21">
      <c r="A80" t="s">
        <v>353</v>
      </c>
      <c r="B80" t="s">
        <v>35</v>
      </c>
      <c r="C80" t="s">
        <v>36</v>
      </c>
      <c r="D80" t="s">
        <v>354</v>
      </c>
      <c r="E80" t="s">
        <v>355</v>
      </c>
      <c r="F80" t="s">
        <v>356</v>
      </c>
      <c r="G80" t="s">
        <v>357</v>
      </c>
      <c r="H80" s="1">
        <v>45873</v>
      </c>
      <c r="I80">
        <v>15</v>
      </c>
      <c r="J80">
        <v>43.19</v>
      </c>
      <c r="K80">
        <v>647.85</v>
      </c>
      <c r="L80">
        <v>0</v>
      </c>
      <c r="M80">
        <v>0.02</v>
      </c>
      <c r="N80" t="str">
        <f>VLOOKUP(F80,products!$A$2:$C$31,3,FALSE)</f>
        <v>C</v>
      </c>
      <c r="O80">
        <f>VLOOKUP(F80,price_list!$A$2:$C$31,3,FALSE)</f>
        <v>54.03</v>
      </c>
      <c r="P80" t="str">
        <f t="shared" si="5"/>
        <v/>
      </c>
      <c r="Q80" t="str">
        <f t="shared" si="6"/>
        <v/>
      </c>
      <c r="R80">
        <f t="shared" si="7"/>
        <v>647.85</v>
      </c>
      <c r="S80">
        <f t="shared" si="8"/>
        <v>12.957000000000001</v>
      </c>
      <c r="T80" t="str">
        <f>IF(ISNA(VLOOKUP(A80,ERP_transactions!$A:$A,1,FALSE)),"No","Yes")</f>
        <v>Yes</v>
      </c>
      <c r="U80" t="b">
        <f t="shared" si="9"/>
        <v>0</v>
      </c>
    </row>
    <row r="81" spans="1:21">
      <c r="A81" t="s">
        <v>358</v>
      </c>
      <c r="B81" t="s">
        <v>306</v>
      </c>
      <c r="C81" t="s">
        <v>307</v>
      </c>
      <c r="D81" t="s">
        <v>359</v>
      </c>
      <c r="E81" t="s">
        <v>2584</v>
      </c>
      <c r="F81" t="s">
        <v>293</v>
      </c>
      <c r="G81" t="s">
        <v>294</v>
      </c>
      <c r="H81" s="1">
        <v>45900</v>
      </c>
      <c r="I81">
        <v>13</v>
      </c>
      <c r="J81">
        <v>114.99</v>
      </c>
      <c r="K81">
        <v>1494.87</v>
      </c>
      <c r="L81">
        <v>0.05</v>
      </c>
      <c r="M81">
        <v>0.02</v>
      </c>
      <c r="N81" t="str">
        <f>VLOOKUP(F81,products!$A$2:$C$31,3,FALSE)</f>
        <v>A</v>
      </c>
      <c r="O81">
        <f>VLOOKUP(F81,price_list!$A$2:$C$31,3,FALSE)</f>
        <v>114.99</v>
      </c>
      <c r="P81" t="str">
        <f t="shared" si="5"/>
        <v/>
      </c>
      <c r="Q81" t="str">
        <f t="shared" si="6"/>
        <v/>
      </c>
      <c r="R81">
        <f t="shared" si="7"/>
        <v>1420.1264999999999</v>
      </c>
      <c r="S81">
        <f t="shared" si="8"/>
        <v>28.402529999999999</v>
      </c>
      <c r="T81" t="str">
        <f>IF(ISNA(VLOOKUP(A81,ERP_transactions!$A:$A,1,FALSE)),"No","Yes")</f>
        <v>Yes</v>
      </c>
      <c r="U81" t="b">
        <f t="shared" si="9"/>
        <v>0</v>
      </c>
    </row>
    <row r="82" spans="1:21">
      <c r="A82" t="s">
        <v>361</v>
      </c>
      <c r="B82" t="s">
        <v>230</v>
      </c>
      <c r="C82" t="s">
        <v>231</v>
      </c>
      <c r="D82" t="s">
        <v>362</v>
      </c>
      <c r="E82" t="s">
        <v>363</v>
      </c>
      <c r="F82" t="s">
        <v>114</v>
      </c>
      <c r="G82" t="s">
        <v>115</v>
      </c>
      <c r="H82" s="1">
        <v>45872</v>
      </c>
      <c r="I82">
        <v>15</v>
      </c>
      <c r="J82">
        <v>72.510000000000005</v>
      </c>
      <c r="K82">
        <v>1087.6500000000001</v>
      </c>
      <c r="L82">
        <v>0.1</v>
      </c>
      <c r="M82">
        <v>0.02</v>
      </c>
      <c r="N82" t="str">
        <f>VLOOKUP(F82,products!$A$2:$C$31,3,FALSE)</f>
        <v>B</v>
      </c>
      <c r="O82">
        <f>VLOOKUP(F82,price_list!$A$2:$C$31,3,FALSE)</f>
        <v>91.13</v>
      </c>
      <c r="P82" t="str">
        <f t="shared" si="5"/>
        <v/>
      </c>
      <c r="Q82" t="str">
        <f t="shared" si="6"/>
        <v/>
      </c>
      <c r="R82">
        <f t="shared" si="7"/>
        <v>978.8850000000001</v>
      </c>
      <c r="S82">
        <f t="shared" si="8"/>
        <v>19.577700000000004</v>
      </c>
      <c r="T82" t="str">
        <f>IF(ISNA(VLOOKUP(A82,ERP_transactions!$A:$A,1,FALSE)),"No","Yes")</f>
        <v>Yes</v>
      </c>
      <c r="U82" t="b">
        <f t="shared" si="9"/>
        <v>0</v>
      </c>
    </row>
    <row r="83" spans="1:21">
      <c r="A83" t="s">
        <v>364</v>
      </c>
      <c r="B83" t="s">
        <v>28</v>
      </c>
      <c r="C83" t="s">
        <v>29</v>
      </c>
      <c r="D83" t="s">
        <v>161</v>
      </c>
      <c r="E83" t="s">
        <v>162</v>
      </c>
      <c r="F83" t="s">
        <v>39</v>
      </c>
      <c r="G83" t="s">
        <v>40</v>
      </c>
      <c r="H83" s="1">
        <v>45880</v>
      </c>
      <c r="I83">
        <v>24</v>
      </c>
      <c r="J83">
        <v>87.21</v>
      </c>
      <c r="K83">
        <v>2093.04</v>
      </c>
      <c r="L83">
        <v>0</v>
      </c>
      <c r="M83">
        <v>0.02</v>
      </c>
      <c r="N83" t="str">
        <f>VLOOKUP(F83,products!$A$2:$C$31,3,FALSE)</f>
        <v>C</v>
      </c>
      <c r="O83">
        <f>VLOOKUP(F83,price_list!$A$2:$C$31,3,FALSE)</f>
        <v>87.21</v>
      </c>
      <c r="P83" t="str">
        <f t="shared" si="5"/>
        <v/>
      </c>
      <c r="Q83" t="str">
        <f t="shared" si="6"/>
        <v/>
      </c>
      <c r="R83">
        <f t="shared" si="7"/>
        <v>2093.04</v>
      </c>
      <c r="S83">
        <f t="shared" si="8"/>
        <v>41.860799999999998</v>
      </c>
      <c r="T83" t="str">
        <f>IF(ISNA(VLOOKUP(A83,ERP_transactions!$A:$A,1,FALSE)),"No","Yes")</f>
        <v>Yes</v>
      </c>
      <c r="U83" t="b">
        <f t="shared" si="9"/>
        <v>0</v>
      </c>
    </row>
    <row r="84" spans="1:21">
      <c r="A84" t="s">
        <v>365</v>
      </c>
      <c r="B84" t="s">
        <v>28</v>
      </c>
      <c r="C84" t="s">
        <v>29</v>
      </c>
      <c r="D84" t="s">
        <v>366</v>
      </c>
      <c r="E84" t="s">
        <v>2585</v>
      </c>
      <c r="F84" t="s">
        <v>139</v>
      </c>
      <c r="G84" t="s">
        <v>140</v>
      </c>
      <c r="H84" s="1">
        <v>45900</v>
      </c>
      <c r="I84">
        <v>8</v>
      </c>
      <c r="J84">
        <v>113.94</v>
      </c>
      <c r="K84">
        <v>911.52</v>
      </c>
      <c r="L84">
        <v>0.05</v>
      </c>
      <c r="M84">
        <v>0.02</v>
      </c>
      <c r="N84" t="str">
        <f>VLOOKUP(F84,products!$A$2:$C$31,3,FALSE)</f>
        <v>A</v>
      </c>
      <c r="O84">
        <f>VLOOKUP(F84,price_list!$A$2:$C$31,3,FALSE)</f>
        <v>113.94</v>
      </c>
      <c r="P84" t="str">
        <f t="shared" si="5"/>
        <v/>
      </c>
      <c r="Q84" t="str">
        <f t="shared" si="6"/>
        <v/>
      </c>
      <c r="R84">
        <f t="shared" si="7"/>
        <v>865.94399999999996</v>
      </c>
      <c r="S84">
        <f t="shared" si="8"/>
        <v>17.31888</v>
      </c>
      <c r="T84" t="str">
        <f>IF(ISNA(VLOOKUP(A84,ERP_transactions!$A:$A,1,FALSE)),"No","Yes")</f>
        <v>Yes</v>
      </c>
      <c r="U84" t="b">
        <f t="shared" si="9"/>
        <v>0</v>
      </c>
    </row>
    <row r="85" spans="1:21">
      <c r="A85" t="s">
        <v>368</v>
      </c>
      <c r="B85" t="s">
        <v>208</v>
      </c>
      <c r="C85" t="s">
        <v>209</v>
      </c>
      <c r="D85" t="s">
        <v>369</v>
      </c>
      <c r="E85" t="s">
        <v>370</v>
      </c>
      <c r="F85" t="s">
        <v>302</v>
      </c>
      <c r="G85" t="s">
        <v>303</v>
      </c>
      <c r="H85" s="1">
        <v>45900</v>
      </c>
      <c r="I85">
        <v>19</v>
      </c>
      <c r="J85">
        <v>39.090000000000003</v>
      </c>
      <c r="K85">
        <v>742.71</v>
      </c>
      <c r="L85">
        <v>0</v>
      </c>
      <c r="M85">
        <v>0.02</v>
      </c>
      <c r="N85" t="str">
        <f>VLOOKUP(F85,products!$A$2:$C$31,3,FALSE)</f>
        <v>C</v>
      </c>
      <c r="O85">
        <f>VLOOKUP(F85,price_list!$A$2:$C$31,3,FALSE)</f>
        <v>39.090000000000003</v>
      </c>
      <c r="P85" t="str">
        <f t="shared" si="5"/>
        <v/>
      </c>
      <c r="Q85" t="str">
        <f t="shared" si="6"/>
        <v/>
      </c>
      <c r="R85">
        <f t="shared" si="7"/>
        <v>742.71</v>
      </c>
      <c r="S85">
        <f t="shared" si="8"/>
        <v>14.854200000000001</v>
      </c>
      <c r="T85" t="str">
        <f>IF(ISNA(VLOOKUP(A85,ERP_transactions!$A:$A,1,FALSE)),"No","Yes")</f>
        <v>Yes</v>
      </c>
      <c r="U85" t="b">
        <f t="shared" si="9"/>
        <v>0</v>
      </c>
    </row>
    <row r="86" spans="1:21">
      <c r="A86" t="s">
        <v>371</v>
      </c>
      <c r="B86" t="s">
        <v>122</v>
      </c>
      <c r="C86" t="s">
        <v>123</v>
      </c>
      <c r="D86" t="s">
        <v>98</v>
      </c>
      <c r="E86" t="s">
        <v>99</v>
      </c>
      <c r="F86" t="s">
        <v>191</v>
      </c>
      <c r="G86" t="s">
        <v>192</v>
      </c>
      <c r="H86" s="1">
        <v>45888</v>
      </c>
      <c r="I86">
        <v>9</v>
      </c>
      <c r="J86">
        <v>144.35</v>
      </c>
      <c r="K86">
        <v>1299.1500000000001</v>
      </c>
      <c r="L86">
        <v>0.1</v>
      </c>
      <c r="M86">
        <v>0.02</v>
      </c>
      <c r="N86" t="str">
        <f>VLOOKUP(F86,products!$A$2:$C$31,3,FALSE)</f>
        <v>B</v>
      </c>
      <c r="O86">
        <f>VLOOKUP(F86,price_list!$A$2:$C$31,3,FALSE)</f>
        <v>144.35</v>
      </c>
      <c r="P86" t="str">
        <f t="shared" si="5"/>
        <v/>
      </c>
      <c r="Q86" t="str">
        <f t="shared" si="6"/>
        <v/>
      </c>
      <c r="R86">
        <f t="shared" si="7"/>
        <v>1169.2350000000001</v>
      </c>
      <c r="S86">
        <f t="shared" si="8"/>
        <v>23.384700000000002</v>
      </c>
      <c r="T86" t="str">
        <f>IF(ISNA(VLOOKUP(A86,ERP_transactions!$A:$A,1,FALSE)),"No","Yes")</f>
        <v>Yes</v>
      </c>
      <c r="U86" t="b">
        <f t="shared" si="9"/>
        <v>0</v>
      </c>
    </row>
    <row r="87" spans="1:21">
      <c r="A87" t="s">
        <v>372</v>
      </c>
      <c r="B87" t="s">
        <v>14</v>
      </c>
      <c r="C87" t="s">
        <v>15</v>
      </c>
      <c r="D87" t="s">
        <v>98</v>
      </c>
      <c r="E87" t="s">
        <v>99</v>
      </c>
      <c r="F87" t="s">
        <v>107</v>
      </c>
      <c r="G87" t="s">
        <v>108</v>
      </c>
      <c r="H87" s="1">
        <v>45886</v>
      </c>
      <c r="I87">
        <v>16</v>
      </c>
      <c r="J87">
        <v>179.53</v>
      </c>
      <c r="K87">
        <v>2872.48</v>
      </c>
      <c r="L87">
        <v>0.1</v>
      </c>
      <c r="M87">
        <v>0.02</v>
      </c>
      <c r="N87" t="str">
        <f>VLOOKUP(F87,products!$A$2:$C$31,3,FALSE)</f>
        <v>B</v>
      </c>
      <c r="O87">
        <f>VLOOKUP(F87,price_list!$A$2:$C$31,3,FALSE)</f>
        <v>179.53</v>
      </c>
      <c r="P87" t="str">
        <f t="shared" si="5"/>
        <v/>
      </c>
      <c r="Q87" t="str">
        <f t="shared" si="6"/>
        <v/>
      </c>
      <c r="R87">
        <f t="shared" si="7"/>
        <v>2585.232</v>
      </c>
      <c r="S87">
        <f t="shared" si="8"/>
        <v>51.704639999999998</v>
      </c>
      <c r="T87" t="str">
        <f>IF(ISNA(VLOOKUP(A87,ERP_transactions!$A:$A,1,FALSE)),"No","Yes")</f>
        <v>Yes</v>
      </c>
      <c r="U87" t="b">
        <f t="shared" si="9"/>
        <v>0</v>
      </c>
    </row>
    <row r="88" spans="1:21">
      <c r="A88" t="s">
        <v>373</v>
      </c>
      <c r="B88" t="s">
        <v>159</v>
      </c>
      <c r="C88" t="s">
        <v>160</v>
      </c>
      <c r="D88" t="s">
        <v>374</v>
      </c>
      <c r="E88" t="s">
        <v>375</v>
      </c>
      <c r="F88" t="s">
        <v>326</v>
      </c>
      <c r="G88" t="s">
        <v>327</v>
      </c>
      <c r="H88" s="1">
        <v>45888</v>
      </c>
      <c r="I88">
        <v>6</v>
      </c>
      <c r="J88">
        <v>63.32</v>
      </c>
      <c r="K88">
        <v>379.92</v>
      </c>
      <c r="L88">
        <v>0</v>
      </c>
      <c r="M88">
        <v>0.02</v>
      </c>
      <c r="N88" t="str">
        <f>VLOOKUP(F88,products!$A$2:$C$31,3,FALSE)</f>
        <v>C</v>
      </c>
      <c r="O88">
        <f>VLOOKUP(F88,price_list!$A$2:$C$31,3,FALSE)</f>
        <v>63.32</v>
      </c>
      <c r="P88" t="str">
        <f t="shared" si="5"/>
        <v/>
      </c>
      <c r="Q88" t="str">
        <f t="shared" si="6"/>
        <v/>
      </c>
      <c r="R88">
        <f t="shared" si="7"/>
        <v>379.92</v>
      </c>
      <c r="S88">
        <f t="shared" si="8"/>
        <v>7.5984000000000007</v>
      </c>
      <c r="T88" t="str">
        <f>IF(ISNA(VLOOKUP(A88,ERP_transactions!$A:$A,1,FALSE)),"No","Yes")</f>
        <v>Yes</v>
      </c>
      <c r="U88" t="b">
        <f t="shared" si="9"/>
        <v>0</v>
      </c>
    </row>
    <row r="89" spans="1:21">
      <c r="A89" t="s">
        <v>376</v>
      </c>
      <c r="B89" t="s">
        <v>81</v>
      </c>
      <c r="C89" t="s">
        <v>82</v>
      </c>
      <c r="D89" t="s">
        <v>377</v>
      </c>
      <c r="E89" t="s">
        <v>378</v>
      </c>
      <c r="F89" t="s">
        <v>319</v>
      </c>
      <c r="G89" t="s">
        <v>320</v>
      </c>
      <c r="H89" s="1">
        <v>45885</v>
      </c>
      <c r="I89">
        <v>3</v>
      </c>
      <c r="J89">
        <v>93.41</v>
      </c>
      <c r="K89">
        <v>280.23</v>
      </c>
      <c r="L89">
        <v>0</v>
      </c>
      <c r="M89">
        <v>0.02</v>
      </c>
      <c r="N89" t="str">
        <f>VLOOKUP(F89,products!$A$2:$C$31,3,FALSE)</f>
        <v>C</v>
      </c>
      <c r="O89">
        <f>VLOOKUP(F89,price_list!$A$2:$C$31,3,FALSE)</f>
        <v>93.41</v>
      </c>
      <c r="P89" t="str">
        <f t="shared" si="5"/>
        <v/>
      </c>
      <c r="Q89" t="str">
        <f t="shared" si="6"/>
        <v/>
      </c>
      <c r="R89">
        <f t="shared" si="7"/>
        <v>280.23</v>
      </c>
      <c r="S89">
        <f t="shared" si="8"/>
        <v>5.6046000000000005</v>
      </c>
      <c r="T89" t="str">
        <f>IF(ISNA(VLOOKUP(A89,ERP_transactions!$A:$A,1,FALSE)),"No","Yes")</f>
        <v>Yes</v>
      </c>
      <c r="U89" t="b">
        <f t="shared" si="9"/>
        <v>0</v>
      </c>
    </row>
    <row r="90" spans="1:21">
      <c r="A90" t="s">
        <v>379</v>
      </c>
      <c r="B90" t="s">
        <v>103</v>
      </c>
      <c r="C90" t="s">
        <v>104</v>
      </c>
      <c r="D90" t="s">
        <v>83</v>
      </c>
      <c r="E90" t="s">
        <v>84</v>
      </c>
      <c r="F90" t="s">
        <v>85</v>
      </c>
      <c r="G90" t="s">
        <v>86</v>
      </c>
      <c r="H90" s="1">
        <v>45873</v>
      </c>
      <c r="I90">
        <v>22</v>
      </c>
      <c r="J90">
        <v>72.040000000000006</v>
      </c>
      <c r="K90">
        <v>1584.88</v>
      </c>
      <c r="L90">
        <v>0.05</v>
      </c>
      <c r="M90">
        <v>0.02</v>
      </c>
      <c r="N90" t="str">
        <f>VLOOKUP(F90,products!$A$2:$C$31,3,FALSE)</f>
        <v>A</v>
      </c>
      <c r="O90">
        <f>VLOOKUP(F90,price_list!$A$2:$C$31,3,FALSE)</f>
        <v>72.040000000000006</v>
      </c>
      <c r="P90" t="str">
        <f t="shared" si="5"/>
        <v/>
      </c>
      <c r="Q90" t="str">
        <f t="shared" si="6"/>
        <v/>
      </c>
      <c r="R90">
        <f t="shared" si="7"/>
        <v>1505.6360000000002</v>
      </c>
      <c r="S90">
        <f t="shared" si="8"/>
        <v>30.112720000000003</v>
      </c>
      <c r="T90" t="str">
        <f>IF(ISNA(VLOOKUP(A90,ERP_transactions!$A:$A,1,FALSE)),"No","Yes")</f>
        <v>Yes</v>
      </c>
      <c r="U90" t="b">
        <f t="shared" si="9"/>
        <v>0</v>
      </c>
    </row>
    <row r="91" spans="1:21">
      <c r="A91" t="s">
        <v>380</v>
      </c>
      <c r="B91" t="s">
        <v>47</v>
      </c>
      <c r="C91" t="s">
        <v>48</v>
      </c>
      <c r="D91" t="s">
        <v>381</v>
      </c>
      <c r="E91" t="s">
        <v>2586</v>
      </c>
      <c r="F91" t="s">
        <v>85</v>
      </c>
      <c r="G91" t="s">
        <v>86</v>
      </c>
      <c r="H91" s="1">
        <v>45885</v>
      </c>
      <c r="I91">
        <v>23</v>
      </c>
      <c r="J91">
        <v>72.040000000000006</v>
      </c>
      <c r="K91">
        <v>1656.92</v>
      </c>
      <c r="L91">
        <v>0.09</v>
      </c>
      <c r="M91">
        <v>0.02</v>
      </c>
      <c r="N91" t="str">
        <f>VLOOKUP(F91,products!$A$2:$C$31,3,FALSE)</f>
        <v>A</v>
      </c>
      <c r="O91">
        <f>VLOOKUP(F91,price_list!$A$2:$C$31,3,FALSE)</f>
        <v>72.040000000000006</v>
      </c>
      <c r="P91" t="str">
        <f t="shared" si="5"/>
        <v>Rebate_Error</v>
      </c>
      <c r="Q91" t="str">
        <f t="shared" si="6"/>
        <v/>
      </c>
      <c r="R91">
        <f t="shared" si="7"/>
        <v>1507.7972</v>
      </c>
      <c r="S91">
        <f t="shared" si="8"/>
        <v>30.155944000000002</v>
      </c>
      <c r="T91" t="str">
        <f>IF(ISNA(VLOOKUP(A91,ERP_transactions!$A:$A,1,FALSE)),"No","Yes")</f>
        <v>Yes</v>
      </c>
      <c r="U91" t="b">
        <f t="shared" si="9"/>
        <v>1</v>
      </c>
    </row>
    <row r="92" spans="1:21">
      <c r="A92" t="s">
        <v>383</v>
      </c>
      <c r="B92" t="s">
        <v>187</v>
      </c>
      <c r="C92" t="s">
        <v>188</v>
      </c>
      <c r="D92" t="s">
        <v>137</v>
      </c>
      <c r="E92" t="s">
        <v>138</v>
      </c>
      <c r="F92" t="s">
        <v>32</v>
      </c>
      <c r="G92" t="s">
        <v>33</v>
      </c>
      <c r="H92" s="1">
        <v>45887</v>
      </c>
      <c r="I92">
        <v>25</v>
      </c>
      <c r="J92">
        <v>88.32</v>
      </c>
      <c r="K92">
        <v>2208</v>
      </c>
      <c r="L92">
        <v>0</v>
      </c>
      <c r="M92">
        <v>0.02</v>
      </c>
      <c r="N92" t="str">
        <f>VLOOKUP(F92,products!$A$2:$C$31,3,FALSE)</f>
        <v>C</v>
      </c>
      <c r="O92">
        <f>VLOOKUP(F92,price_list!$A$2:$C$31,3,FALSE)</f>
        <v>88.32</v>
      </c>
      <c r="P92" t="str">
        <f t="shared" si="5"/>
        <v/>
      </c>
      <c r="Q92" t="str">
        <f t="shared" si="6"/>
        <v/>
      </c>
      <c r="R92">
        <f t="shared" si="7"/>
        <v>2208</v>
      </c>
      <c r="S92">
        <f t="shared" si="8"/>
        <v>44.160000000000004</v>
      </c>
      <c r="T92" t="str">
        <f>IF(ISNA(VLOOKUP(A92,ERP_transactions!$A:$A,1,FALSE)),"No","Yes")</f>
        <v>Yes</v>
      </c>
      <c r="U92" t="b">
        <f t="shared" si="9"/>
        <v>0</v>
      </c>
    </row>
    <row r="93" spans="1:21">
      <c r="A93" t="s">
        <v>384</v>
      </c>
      <c r="B93" t="s">
        <v>14</v>
      </c>
      <c r="C93" t="s">
        <v>15</v>
      </c>
      <c r="D93" t="s">
        <v>343</v>
      </c>
      <c r="E93" t="s">
        <v>344</v>
      </c>
      <c r="F93" t="s">
        <v>71</v>
      </c>
      <c r="G93" t="s">
        <v>72</v>
      </c>
      <c r="H93" s="1">
        <v>45880</v>
      </c>
      <c r="I93">
        <v>9</v>
      </c>
      <c r="J93">
        <v>123.65</v>
      </c>
      <c r="K93">
        <v>1112.8499999999999</v>
      </c>
      <c r="L93">
        <v>0.05</v>
      </c>
      <c r="M93">
        <v>0.02</v>
      </c>
      <c r="N93" t="str">
        <f>VLOOKUP(F93,products!$A$2:$C$31,3,FALSE)</f>
        <v>A</v>
      </c>
      <c r="O93">
        <f>VLOOKUP(F93,price_list!$A$2:$C$31,3,FALSE)</f>
        <v>123.65</v>
      </c>
      <c r="P93" t="str">
        <f t="shared" si="5"/>
        <v/>
      </c>
      <c r="Q93" t="str">
        <f t="shared" si="6"/>
        <v/>
      </c>
      <c r="R93">
        <f t="shared" si="7"/>
        <v>1057.2075</v>
      </c>
      <c r="S93">
        <f t="shared" si="8"/>
        <v>21.14415</v>
      </c>
      <c r="T93" t="str">
        <f>IF(ISNA(VLOOKUP(A93,ERP_transactions!$A:$A,1,FALSE)),"No","Yes")</f>
        <v>Yes</v>
      </c>
      <c r="U93" t="b">
        <f t="shared" si="9"/>
        <v>0</v>
      </c>
    </row>
    <row r="94" spans="1:21">
      <c r="A94" t="s">
        <v>385</v>
      </c>
      <c r="B94" t="s">
        <v>386</v>
      </c>
      <c r="C94" t="s">
        <v>387</v>
      </c>
      <c r="D94" t="s">
        <v>388</v>
      </c>
      <c r="E94" t="s">
        <v>389</v>
      </c>
      <c r="F94" t="s">
        <v>215</v>
      </c>
      <c r="G94" t="s">
        <v>216</v>
      </c>
      <c r="H94" s="1">
        <v>45896</v>
      </c>
      <c r="I94">
        <v>17</v>
      </c>
      <c r="J94">
        <v>124.62</v>
      </c>
      <c r="K94">
        <v>2118.54</v>
      </c>
      <c r="L94">
        <v>0.15</v>
      </c>
      <c r="M94">
        <v>0.02</v>
      </c>
      <c r="N94" t="str">
        <f>VLOOKUP(F94,products!$A$2:$C$31,3,FALSE)</f>
        <v>B</v>
      </c>
      <c r="O94">
        <f>VLOOKUP(F94,price_list!$A$2:$C$31,3,FALSE)</f>
        <v>176.7</v>
      </c>
      <c r="P94" t="str">
        <f t="shared" si="5"/>
        <v>Rebate_Error</v>
      </c>
      <c r="Q94" t="str">
        <f t="shared" si="6"/>
        <v>Price_Breach</v>
      </c>
      <c r="R94">
        <f t="shared" si="7"/>
        <v>1800.759</v>
      </c>
      <c r="S94">
        <f t="shared" si="8"/>
        <v>36.015180000000001</v>
      </c>
      <c r="T94" t="str">
        <f>IF(ISNA(VLOOKUP(A94,ERP_transactions!$A:$A,1,FALSE)),"No","Yes")</f>
        <v>Yes</v>
      </c>
      <c r="U94" t="b">
        <f t="shared" si="9"/>
        <v>1</v>
      </c>
    </row>
    <row r="95" spans="1:21">
      <c r="A95" t="s">
        <v>390</v>
      </c>
      <c r="B95" t="s">
        <v>122</v>
      </c>
      <c r="C95" t="s">
        <v>123</v>
      </c>
      <c r="D95" t="s">
        <v>391</v>
      </c>
      <c r="E95" t="s">
        <v>392</v>
      </c>
      <c r="F95" t="s">
        <v>302</v>
      </c>
      <c r="G95" t="s">
        <v>303</v>
      </c>
      <c r="H95" s="1">
        <v>45883</v>
      </c>
      <c r="I95">
        <v>15</v>
      </c>
      <c r="J95">
        <v>39.090000000000003</v>
      </c>
      <c r="K95">
        <v>586.35</v>
      </c>
      <c r="L95">
        <v>0</v>
      </c>
      <c r="M95">
        <v>0.02</v>
      </c>
      <c r="N95" t="str">
        <f>VLOOKUP(F95,products!$A$2:$C$31,3,FALSE)</f>
        <v>C</v>
      </c>
      <c r="O95">
        <f>VLOOKUP(F95,price_list!$A$2:$C$31,3,FALSE)</f>
        <v>39.090000000000003</v>
      </c>
      <c r="P95" t="str">
        <f t="shared" si="5"/>
        <v/>
      </c>
      <c r="Q95" t="str">
        <f t="shared" si="6"/>
        <v/>
      </c>
      <c r="R95">
        <f t="shared" si="7"/>
        <v>586.35</v>
      </c>
      <c r="S95">
        <f t="shared" si="8"/>
        <v>11.727</v>
      </c>
      <c r="T95" t="str">
        <f>IF(ISNA(VLOOKUP(A95,ERP_transactions!$A:$A,1,FALSE)),"No","Yes")</f>
        <v>Yes</v>
      </c>
      <c r="U95" t="b">
        <f t="shared" si="9"/>
        <v>0</v>
      </c>
    </row>
    <row r="96" spans="1:21">
      <c r="A96" t="s">
        <v>393</v>
      </c>
      <c r="B96" t="s">
        <v>14</v>
      </c>
      <c r="C96" t="s">
        <v>15</v>
      </c>
      <c r="D96" t="s">
        <v>394</v>
      </c>
      <c r="E96" t="s">
        <v>395</v>
      </c>
      <c r="F96" t="s">
        <v>396</v>
      </c>
      <c r="G96" t="s">
        <v>397</v>
      </c>
      <c r="H96" s="1">
        <v>45894</v>
      </c>
      <c r="I96">
        <v>20</v>
      </c>
      <c r="J96">
        <v>194.87</v>
      </c>
      <c r="K96">
        <v>3897.4</v>
      </c>
      <c r="L96">
        <v>0.1</v>
      </c>
      <c r="M96">
        <v>0.02</v>
      </c>
      <c r="N96" t="str">
        <f>VLOOKUP(F96,products!$A$2:$C$31,3,FALSE)</f>
        <v>B</v>
      </c>
      <c r="O96">
        <f>VLOOKUP(F96,price_list!$A$2:$C$31,3,FALSE)</f>
        <v>194.87</v>
      </c>
      <c r="P96" t="str">
        <f t="shared" si="5"/>
        <v/>
      </c>
      <c r="Q96" t="str">
        <f t="shared" si="6"/>
        <v/>
      </c>
      <c r="R96">
        <f t="shared" si="7"/>
        <v>3507.66</v>
      </c>
      <c r="S96">
        <f t="shared" si="8"/>
        <v>70.153199999999998</v>
      </c>
      <c r="T96" t="str">
        <f>IF(ISNA(VLOOKUP(A96,ERP_transactions!$A:$A,1,FALSE)),"No","Yes")</f>
        <v>Yes</v>
      </c>
      <c r="U96" t="b">
        <f t="shared" si="9"/>
        <v>0</v>
      </c>
    </row>
    <row r="97" spans="1:21">
      <c r="A97" t="s">
        <v>398</v>
      </c>
      <c r="B97" t="s">
        <v>55</v>
      </c>
      <c r="C97" t="s">
        <v>56</v>
      </c>
      <c r="D97" t="s">
        <v>57</v>
      </c>
      <c r="E97" t="s">
        <v>2587</v>
      </c>
      <c r="F97" t="s">
        <v>25</v>
      </c>
      <c r="G97" t="s">
        <v>26</v>
      </c>
      <c r="H97" s="1">
        <v>45876</v>
      </c>
      <c r="I97">
        <v>2</v>
      </c>
      <c r="J97">
        <v>120.83</v>
      </c>
      <c r="K97">
        <v>241.66</v>
      </c>
      <c r="L97">
        <v>0.15</v>
      </c>
      <c r="M97">
        <v>0.02</v>
      </c>
      <c r="N97" t="str">
        <f>VLOOKUP(F97,products!$A$2:$C$31,3,FALSE)</f>
        <v>B</v>
      </c>
      <c r="O97">
        <f>VLOOKUP(F97,price_list!$A$2:$C$31,3,FALSE)</f>
        <v>120.83</v>
      </c>
      <c r="P97" t="str">
        <f t="shared" si="5"/>
        <v>Rebate_Error</v>
      </c>
      <c r="Q97" t="str">
        <f t="shared" si="6"/>
        <v/>
      </c>
      <c r="R97">
        <f t="shared" si="7"/>
        <v>205.411</v>
      </c>
      <c r="S97">
        <f t="shared" si="8"/>
        <v>4.1082200000000002</v>
      </c>
      <c r="T97" t="str">
        <f>IF(ISNA(VLOOKUP(A97,ERP_transactions!$A:$A,1,FALSE)),"No","Yes")</f>
        <v>Yes</v>
      </c>
      <c r="U97" t="b">
        <f t="shared" si="9"/>
        <v>1</v>
      </c>
    </row>
    <row r="98" spans="1:21">
      <c r="A98" t="s">
        <v>399</v>
      </c>
      <c r="B98" t="s">
        <v>230</v>
      </c>
      <c r="C98" t="s">
        <v>231</v>
      </c>
      <c r="D98" t="s">
        <v>44</v>
      </c>
      <c r="E98" t="s">
        <v>45</v>
      </c>
      <c r="F98" t="s">
        <v>78</v>
      </c>
      <c r="G98" t="s">
        <v>79</v>
      </c>
      <c r="H98" s="1">
        <v>45884</v>
      </c>
      <c r="I98">
        <v>10</v>
      </c>
      <c r="J98">
        <v>139.22</v>
      </c>
      <c r="K98">
        <v>1392.2</v>
      </c>
      <c r="L98">
        <v>0.05</v>
      </c>
      <c r="M98">
        <v>0.02</v>
      </c>
      <c r="N98" t="str">
        <f>VLOOKUP(F98,products!$A$2:$C$31,3,FALSE)</f>
        <v>A</v>
      </c>
      <c r="O98">
        <f>VLOOKUP(F98,price_list!$A$2:$C$31,3,FALSE)</f>
        <v>139.22</v>
      </c>
      <c r="P98" t="str">
        <f t="shared" si="5"/>
        <v/>
      </c>
      <c r="Q98" t="str">
        <f t="shared" si="6"/>
        <v/>
      </c>
      <c r="R98">
        <f t="shared" si="7"/>
        <v>1322.5900000000001</v>
      </c>
      <c r="S98">
        <f t="shared" si="8"/>
        <v>26.451800000000002</v>
      </c>
      <c r="T98" t="str">
        <f>IF(ISNA(VLOOKUP(A98,ERP_transactions!$A:$A,1,FALSE)),"No","Yes")</f>
        <v>Yes</v>
      </c>
      <c r="U98" t="b">
        <f t="shared" si="9"/>
        <v>0</v>
      </c>
    </row>
    <row r="99" spans="1:21">
      <c r="A99" t="s">
        <v>400</v>
      </c>
      <c r="B99" t="s">
        <v>67</v>
      </c>
      <c r="C99" t="s">
        <v>68</v>
      </c>
      <c r="D99" t="s">
        <v>401</v>
      </c>
      <c r="E99" t="s">
        <v>402</v>
      </c>
      <c r="F99" t="s">
        <v>396</v>
      </c>
      <c r="G99" t="s">
        <v>397</v>
      </c>
      <c r="H99" s="1">
        <v>45890</v>
      </c>
      <c r="I99">
        <v>1</v>
      </c>
      <c r="J99">
        <v>194.87</v>
      </c>
      <c r="K99">
        <v>194.87</v>
      </c>
      <c r="L99">
        <v>0.1</v>
      </c>
      <c r="M99">
        <v>0.02</v>
      </c>
      <c r="N99" t="str">
        <f>VLOOKUP(F99,products!$A$2:$C$31,3,FALSE)</f>
        <v>B</v>
      </c>
      <c r="O99">
        <f>VLOOKUP(F99,price_list!$A$2:$C$31,3,FALSE)</f>
        <v>194.87</v>
      </c>
      <c r="P99" t="str">
        <f t="shared" si="5"/>
        <v/>
      </c>
      <c r="Q99" t="str">
        <f t="shared" si="6"/>
        <v/>
      </c>
      <c r="R99">
        <f t="shared" si="7"/>
        <v>175.38300000000001</v>
      </c>
      <c r="S99">
        <f t="shared" si="8"/>
        <v>3.5076600000000004</v>
      </c>
      <c r="T99" t="str">
        <f>IF(ISNA(VLOOKUP(A99,ERP_transactions!$A:$A,1,FALSE)),"No","Yes")</f>
        <v>Yes</v>
      </c>
      <c r="U99" t="b">
        <f t="shared" si="9"/>
        <v>0</v>
      </c>
    </row>
    <row r="100" spans="1:21">
      <c r="A100" t="s">
        <v>403</v>
      </c>
      <c r="B100" t="s">
        <v>28</v>
      </c>
      <c r="C100" t="s">
        <v>29</v>
      </c>
      <c r="D100" t="s">
        <v>404</v>
      </c>
      <c r="E100" t="s">
        <v>405</v>
      </c>
      <c r="F100" t="s">
        <v>59</v>
      </c>
      <c r="G100" t="s">
        <v>60</v>
      </c>
      <c r="H100" s="1">
        <v>45879</v>
      </c>
      <c r="I100">
        <v>6</v>
      </c>
      <c r="J100">
        <v>71.86</v>
      </c>
      <c r="K100">
        <v>431.16</v>
      </c>
      <c r="L100">
        <v>0.05</v>
      </c>
      <c r="M100">
        <v>0.02</v>
      </c>
      <c r="N100" t="str">
        <f>VLOOKUP(F100,products!$A$2:$C$31,3,FALSE)</f>
        <v>A</v>
      </c>
      <c r="O100">
        <f>VLOOKUP(F100,price_list!$A$2:$C$31,3,FALSE)</f>
        <v>71.86</v>
      </c>
      <c r="P100" t="str">
        <f t="shared" si="5"/>
        <v/>
      </c>
      <c r="Q100" t="str">
        <f t="shared" si="6"/>
        <v/>
      </c>
      <c r="R100">
        <f t="shared" si="7"/>
        <v>409.60200000000003</v>
      </c>
      <c r="S100">
        <f t="shared" si="8"/>
        <v>8.1920400000000004</v>
      </c>
      <c r="T100" t="str">
        <f>IF(ISNA(VLOOKUP(A100,ERP_transactions!$A:$A,1,FALSE)),"No","Yes")</f>
        <v>Yes</v>
      </c>
      <c r="U100" t="b">
        <f t="shared" si="9"/>
        <v>0</v>
      </c>
    </row>
    <row r="101" spans="1:21">
      <c r="A101" t="s">
        <v>406</v>
      </c>
      <c r="B101" t="s">
        <v>259</v>
      </c>
      <c r="C101" t="s">
        <v>260</v>
      </c>
      <c r="D101" t="s">
        <v>296</v>
      </c>
      <c r="E101" t="s">
        <v>297</v>
      </c>
      <c r="F101" t="s">
        <v>114</v>
      </c>
      <c r="G101" t="s">
        <v>115</v>
      </c>
      <c r="H101" s="1">
        <v>45877</v>
      </c>
      <c r="I101">
        <v>3</v>
      </c>
      <c r="J101">
        <v>91.13</v>
      </c>
      <c r="K101">
        <v>273.39</v>
      </c>
      <c r="L101">
        <v>0.1</v>
      </c>
      <c r="M101">
        <v>0.02</v>
      </c>
      <c r="N101" t="str">
        <f>VLOOKUP(F101,products!$A$2:$C$31,3,FALSE)</f>
        <v>B</v>
      </c>
      <c r="O101">
        <f>VLOOKUP(F101,price_list!$A$2:$C$31,3,FALSE)</f>
        <v>91.13</v>
      </c>
      <c r="P101" t="str">
        <f t="shared" si="5"/>
        <v/>
      </c>
      <c r="Q101" t="str">
        <f t="shared" si="6"/>
        <v/>
      </c>
      <c r="R101">
        <f t="shared" si="7"/>
        <v>246.05099999999999</v>
      </c>
      <c r="S101">
        <f t="shared" si="8"/>
        <v>4.9210199999999995</v>
      </c>
      <c r="T101" t="str">
        <f>IF(ISNA(VLOOKUP(A101,ERP_transactions!$A:$A,1,FALSE)),"No","Yes")</f>
        <v>Yes</v>
      </c>
      <c r="U101" t="b">
        <f t="shared" si="9"/>
        <v>0</v>
      </c>
    </row>
    <row r="102" spans="1:21">
      <c r="A102" t="s">
        <v>410</v>
      </c>
      <c r="B102" t="s">
        <v>35</v>
      </c>
      <c r="C102" t="s">
        <v>36</v>
      </c>
      <c r="D102" t="s">
        <v>411</v>
      </c>
      <c r="E102" t="s">
        <v>412</v>
      </c>
      <c r="F102" t="s">
        <v>396</v>
      </c>
      <c r="G102" t="s">
        <v>397</v>
      </c>
      <c r="H102" s="1">
        <v>45879</v>
      </c>
      <c r="I102">
        <v>23</v>
      </c>
      <c r="J102">
        <v>194.87</v>
      </c>
      <c r="K102">
        <v>4482.01</v>
      </c>
      <c r="L102">
        <v>0.1</v>
      </c>
      <c r="M102">
        <v>0.02</v>
      </c>
      <c r="N102" t="str">
        <f>VLOOKUP(F102,products!$A$2:$C$31,3,FALSE)</f>
        <v>B</v>
      </c>
      <c r="O102">
        <f>VLOOKUP(F102,price_list!$A$2:$C$31,3,FALSE)</f>
        <v>194.87</v>
      </c>
      <c r="P102" t="str">
        <f t="shared" si="5"/>
        <v/>
      </c>
      <c r="Q102" t="str">
        <f t="shared" si="6"/>
        <v/>
      </c>
      <c r="R102">
        <f t="shared" si="7"/>
        <v>4033.8090000000002</v>
      </c>
      <c r="S102">
        <f t="shared" si="8"/>
        <v>80.676180000000002</v>
      </c>
      <c r="T102" t="str">
        <f>IF(ISNA(VLOOKUP(A102,ERP_transactions!$A:$A,1,FALSE)),"No","Yes")</f>
        <v>Yes</v>
      </c>
      <c r="U102" t="b">
        <f t="shared" si="9"/>
        <v>0</v>
      </c>
    </row>
    <row r="103" spans="1:21">
      <c r="A103" t="s">
        <v>413</v>
      </c>
      <c r="B103" t="s">
        <v>414</v>
      </c>
      <c r="C103" t="s">
        <v>415</v>
      </c>
      <c r="D103" t="s">
        <v>416</v>
      </c>
      <c r="E103" t="s">
        <v>417</v>
      </c>
      <c r="F103" t="s">
        <v>18</v>
      </c>
      <c r="G103" t="s">
        <v>19</v>
      </c>
      <c r="H103" s="1">
        <v>45885</v>
      </c>
      <c r="I103">
        <v>16</v>
      </c>
      <c r="J103">
        <v>52.65</v>
      </c>
      <c r="K103">
        <v>842.4</v>
      </c>
      <c r="L103">
        <v>0.05</v>
      </c>
      <c r="M103">
        <v>0.02</v>
      </c>
      <c r="N103" t="str">
        <f>VLOOKUP(F103,products!$A$2:$C$31,3,FALSE)</f>
        <v>A</v>
      </c>
      <c r="O103">
        <f>VLOOKUP(F103,price_list!$A$2:$C$31,3,FALSE)</f>
        <v>52.65</v>
      </c>
      <c r="P103" t="str">
        <f t="shared" si="5"/>
        <v/>
      </c>
      <c r="Q103" t="str">
        <f t="shared" si="6"/>
        <v/>
      </c>
      <c r="R103">
        <f t="shared" si="7"/>
        <v>800.28</v>
      </c>
      <c r="S103">
        <f t="shared" si="8"/>
        <v>16.005600000000001</v>
      </c>
      <c r="T103" t="str">
        <f>IF(ISNA(VLOOKUP(A103,ERP_transactions!$A:$A,1,FALSE)),"No","Yes")</f>
        <v>Yes</v>
      </c>
      <c r="U103" t="b">
        <f t="shared" si="9"/>
        <v>0</v>
      </c>
    </row>
    <row r="104" spans="1:21">
      <c r="A104" t="s">
        <v>418</v>
      </c>
      <c r="B104" t="s">
        <v>117</v>
      </c>
      <c r="C104" t="s">
        <v>118</v>
      </c>
      <c r="D104" t="s">
        <v>343</v>
      </c>
      <c r="E104" t="s">
        <v>2588</v>
      </c>
      <c r="F104" t="s">
        <v>114</v>
      </c>
      <c r="G104" t="s">
        <v>115</v>
      </c>
      <c r="H104" s="1">
        <v>45876</v>
      </c>
      <c r="I104">
        <v>13</v>
      </c>
      <c r="J104">
        <v>91.13</v>
      </c>
      <c r="K104">
        <v>1184.69</v>
      </c>
      <c r="L104">
        <v>0.1</v>
      </c>
      <c r="M104">
        <v>0.02</v>
      </c>
      <c r="N104" t="str">
        <f>VLOOKUP(F104,products!$A$2:$C$31,3,FALSE)</f>
        <v>B</v>
      </c>
      <c r="O104">
        <f>VLOOKUP(F104,price_list!$A$2:$C$31,3,FALSE)</f>
        <v>91.13</v>
      </c>
      <c r="P104" t="str">
        <f t="shared" si="5"/>
        <v/>
      </c>
      <c r="Q104" t="str">
        <f t="shared" si="6"/>
        <v/>
      </c>
      <c r="R104">
        <f t="shared" si="7"/>
        <v>1066.221</v>
      </c>
      <c r="S104">
        <f t="shared" si="8"/>
        <v>21.32442</v>
      </c>
      <c r="T104" t="str">
        <f>IF(ISNA(VLOOKUP(A104,ERP_transactions!$A:$A,1,FALSE)),"No","Yes")</f>
        <v>Yes</v>
      </c>
      <c r="U104" t="b">
        <f t="shared" si="9"/>
        <v>0</v>
      </c>
    </row>
    <row r="105" spans="1:21">
      <c r="A105" t="s">
        <v>419</v>
      </c>
      <c r="B105" t="s">
        <v>42</v>
      </c>
      <c r="C105" t="s">
        <v>43</v>
      </c>
      <c r="D105" t="s">
        <v>420</v>
      </c>
      <c r="E105" t="s">
        <v>421</v>
      </c>
      <c r="F105" t="s">
        <v>396</v>
      </c>
      <c r="G105" t="s">
        <v>397</v>
      </c>
      <c r="H105" s="1">
        <v>45897</v>
      </c>
      <c r="I105">
        <v>5</v>
      </c>
      <c r="J105">
        <v>194.87</v>
      </c>
      <c r="K105">
        <v>974.35</v>
      </c>
      <c r="L105">
        <v>0.1</v>
      </c>
      <c r="M105">
        <v>0.02</v>
      </c>
      <c r="N105" t="str">
        <f>VLOOKUP(F105,products!$A$2:$C$31,3,FALSE)</f>
        <v>B</v>
      </c>
      <c r="O105">
        <f>VLOOKUP(F105,price_list!$A$2:$C$31,3,FALSE)</f>
        <v>194.87</v>
      </c>
      <c r="P105" t="str">
        <f t="shared" si="5"/>
        <v/>
      </c>
      <c r="Q105" t="str">
        <f t="shared" si="6"/>
        <v/>
      </c>
      <c r="R105">
        <f t="shared" si="7"/>
        <v>876.91499999999996</v>
      </c>
      <c r="S105">
        <f t="shared" si="8"/>
        <v>17.5383</v>
      </c>
      <c r="T105" t="str">
        <f>IF(ISNA(VLOOKUP(A105,ERP_transactions!$A:$A,1,FALSE)),"No","Yes")</f>
        <v>Yes</v>
      </c>
      <c r="U105" t="b">
        <f t="shared" si="9"/>
        <v>0</v>
      </c>
    </row>
    <row r="106" spans="1:21">
      <c r="A106" t="s">
        <v>422</v>
      </c>
      <c r="B106" t="s">
        <v>423</v>
      </c>
      <c r="C106" t="s">
        <v>424</v>
      </c>
      <c r="D106" t="s">
        <v>251</v>
      </c>
      <c r="E106" t="s">
        <v>252</v>
      </c>
      <c r="F106" t="s">
        <v>174</v>
      </c>
      <c r="G106" t="s">
        <v>175</v>
      </c>
      <c r="H106" s="1">
        <v>45880</v>
      </c>
      <c r="I106">
        <v>14</v>
      </c>
      <c r="J106">
        <v>183.4</v>
      </c>
      <c r="K106">
        <v>2567.6</v>
      </c>
      <c r="L106">
        <v>0.13</v>
      </c>
      <c r="M106">
        <v>0.02</v>
      </c>
      <c r="N106" t="str">
        <f>VLOOKUP(F106,products!$A$2:$C$31,3,FALSE)</f>
        <v>B</v>
      </c>
      <c r="O106">
        <f>VLOOKUP(F106,price_list!$A$2:$C$31,3,FALSE)</f>
        <v>183.4</v>
      </c>
      <c r="P106" t="str">
        <f t="shared" si="5"/>
        <v>Rebate_Error</v>
      </c>
      <c r="Q106" t="str">
        <f t="shared" si="6"/>
        <v/>
      </c>
      <c r="R106">
        <f t="shared" si="7"/>
        <v>2233.8119999999999</v>
      </c>
      <c r="S106">
        <f t="shared" si="8"/>
        <v>44.67624</v>
      </c>
      <c r="T106" t="str">
        <f>IF(ISNA(VLOOKUP(A106,ERP_transactions!$A:$A,1,FALSE)),"No","Yes")</f>
        <v>Yes</v>
      </c>
      <c r="U106" t="b">
        <f t="shared" si="9"/>
        <v>1</v>
      </c>
    </row>
    <row r="107" spans="1:21">
      <c r="A107" t="s">
        <v>425</v>
      </c>
      <c r="B107" t="s">
        <v>42</v>
      </c>
      <c r="C107" t="s">
        <v>43</v>
      </c>
      <c r="D107" t="s">
        <v>346</v>
      </c>
      <c r="E107" t="s">
        <v>347</v>
      </c>
      <c r="F107" t="s">
        <v>396</v>
      </c>
      <c r="G107" t="s">
        <v>397</v>
      </c>
      <c r="H107" s="1">
        <v>45879</v>
      </c>
      <c r="I107">
        <v>1</v>
      </c>
      <c r="J107">
        <v>194.87</v>
      </c>
      <c r="K107">
        <v>194.87</v>
      </c>
      <c r="L107">
        <v>0.1</v>
      </c>
      <c r="M107">
        <v>0.02</v>
      </c>
      <c r="N107" t="str">
        <f>VLOOKUP(F107,products!$A$2:$C$31,3,FALSE)</f>
        <v>B</v>
      </c>
      <c r="O107">
        <f>VLOOKUP(F107,price_list!$A$2:$C$31,3,FALSE)</f>
        <v>194.87</v>
      </c>
      <c r="P107" t="str">
        <f t="shared" si="5"/>
        <v/>
      </c>
      <c r="Q107" t="str">
        <f t="shared" si="6"/>
        <v/>
      </c>
      <c r="R107">
        <f t="shared" si="7"/>
        <v>175.38300000000001</v>
      </c>
      <c r="S107">
        <f t="shared" si="8"/>
        <v>3.5076600000000004</v>
      </c>
      <c r="T107" t="str">
        <f>IF(ISNA(VLOOKUP(A107,ERP_transactions!$A:$A,1,FALSE)),"No","Yes")</f>
        <v>Yes</v>
      </c>
      <c r="U107" t="b">
        <f t="shared" si="9"/>
        <v>0</v>
      </c>
    </row>
    <row r="108" spans="1:21">
      <c r="A108" t="s">
        <v>426</v>
      </c>
      <c r="B108" t="s">
        <v>110</v>
      </c>
      <c r="C108" t="s">
        <v>111</v>
      </c>
      <c r="D108" t="s">
        <v>105</v>
      </c>
      <c r="E108" t="s">
        <v>106</v>
      </c>
      <c r="F108" t="s">
        <v>90</v>
      </c>
      <c r="G108" t="s">
        <v>91</v>
      </c>
      <c r="H108" s="1">
        <v>45891</v>
      </c>
      <c r="I108">
        <v>19</v>
      </c>
      <c r="J108">
        <v>50.51</v>
      </c>
      <c r="K108">
        <v>959.69</v>
      </c>
      <c r="L108">
        <v>0</v>
      </c>
      <c r="M108">
        <v>0.02</v>
      </c>
      <c r="N108" t="str">
        <f>VLOOKUP(F108,products!$A$2:$C$31,3,FALSE)</f>
        <v>C</v>
      </c>
      <c r="O108">
        <f>VLOOKUP(F108,price_list!$A$2:$C$31,3,FALSE)</f>
        <v>50.51</v>
      </c>
      <c r="P108" t="str">
        <f t="shared" si="5"/>
        <v/>
      </c>
      <c r="Q108" t="str">
        <f t="shared" si="6"/>
        <v/>
      </c>
      <c r="R108">
        <f t="shared" si="7"/>
        <v>959.69</v>
      </c>
      <c r="S108">
        <f t="shared" si="8"/>
        <v>19.193800000000003</v>
      </c>
      <c r="T108" t="str">
        <f>IF(ISNA(VLOOKUP(A108,ERP_transactions!$A:$A,1,FALSE)),"No","Yes")</f>
        <v>Yes</v>
      </c>
      <c r="U108" t="b">
        <f t="shared" si="9"/>
        <v>0</v>
      </c>
    </row>
    <row r="109" spans="1:21">
      <c r="A109" t="s">
        <v>427</v>
      </c>
      <c r="B109" t="s">
        <v>55</v>
      </c>
      <c r="C109" t="s">
        <v>56</v>
      </c>
      <c r="D109" t="s">
        <v>317</v>
      </c>
      <c r="E109" t="s">
        <v>318</v>
      </c>
      <c r="F109" t="s">
        <v>25</v>
      </c>
      <c r="G109" t="s">
        <v>26</v>
      </c>
      <c r="H109" s="1">
        <v>45881</v>
      </c>
      <c r="I109">
        <v>16</v>
      </c>
      <c r="J109">
        <v>120.83</v>
      </c>
      <c r="K109">
        <v>1933.28</v>
      </c>
      <c r="L109">
        <v>0.1</v>
      </c>
      <c r="M109">
        <v>0.02</v>
      </c>
      <c r="N109" t="str">
        <f>VLOOKUP(F109,products!$A$2:$C$31,3,FALSE)</f>
        <v>B</v>
      </c>
      <c r="O109">
        <f>VLOOKUP(F109,price_list!$A$2:$C$31,3,FALSE)</f>
        <v>120.83</v>
      </c>
      <c r="P109" t="str">
        <f t="shared" si="5"/>
        <v/>
      </c>
      <c r="Q109" t="str">
        <f t="shared" si="6"/>
        <v/>
      </c>
      <c r="R109">
        <f t="shared" si="7"/>
        <v>1739.952</v>
      </c>
      <c r="S109">
        <f t="shared" si="8"/>
        <v>34.799039999999998</v>
      </c>
      <c r="T109" t="str">
        <f>IF(ISNA(VLOOKUP(A109,ERP_transactions!$A:$A,1,FALSE)),"No","Yes")</f>
        <v>Yes</v>
      </c>
      <c r="U109" t="b">
        <f t="shared" si="9"/>
        <v>0</v>
      </c>
    </row>
    <row r="110" spans="1:21">
      <c r="A110" t="s">
        <v>428</v>
      </c>
      <c r="B110" t="s">
        <v>145</v>
      </c>
      <c r="C110" t="s">
        <v>146</v>
      </c>
      <c r="D110" t="s">
        <v>429</v>
      </c>
      <c r="E110" t="s">
        <v>430</v>
      </c>
      <c r="F110" t="s">
        <v>174</v>
      </c>
      <c r="G110" t="s">
        <v>175</v>
      </c>
      <c r="H110" s="1">
        <v>45884</v>
      </c>
      <c r="I110">
        <v>13</v>
      </c>
      <c r="J110">
        <v>183.4</v>
      </c>
      <c r="K110">
        <v>2384.1999999999998</v>
      </c>
      <c r="L110">
        <v>0.1</v>
      </c>
      <c r="M110">
        <v>0.02</v>
      </c>
      <c r="N110" t="str">
        <f>VLOOKUP(F110,products!$A$2:$C$31,3,FALSE)</f>
        <v>B</v>
      </c>
      <c r="O110">
        <f>VLOOKUP(F110,price_list!$A$2:$C$31,3,FALSE)</f>
        <v>183.4</v>
      </c>
      <c r="P110" t="str">
        <f t="shared" si="5"/>
        <v/>
      </c>
      <c r="Q110" t="str">
        <f t="shared" si="6"/>
        <v/>
      </c>
      <c r="R110">
        <f t="shared" si="7"/>
        <v>2145.7799999999997</v>
      </c>
      <c r="S110">
        <f t="shared" si="8"/>
        <v>42.915599999999998</v>
      </c>
      <c r="T110" t="str">
        <f>IF(ISNA(VLOOKUP(A110,ERP_transactions!$A:$A,1,FALSE)),"No","Yes")</f>
        <v>Yes</v>
      </c>
      <c r="U110" t="b">
        <f t="shared" si="9"/>
        <v>0</v>
      </c>
    </row>
    <row r="111" spans="1:21">
      <c r="A111" t="s">
        <v>431</v>
      </c>
      <c r="B111" t="s">
        <v>42</v>
      </c>
      <c r="C111" t="s">
        <v>43</v>
      </c>
      <c r="D111" t="s">
        <v>232</v>
      </c>
      <c r="E111" t="s">
        <v>233</v>
      </c>
      <c r="F111" t="s">
        <v>302</v>
      </c>
      <c r="G111" t="s">
        <v>303</v>
      </c>
      <c r="H111" s="1">
        <v>45877</v>
      </c>
      <c r="I111">
        <v>23</v>
      </c>
      <c r="J111">
        <v>39.090000000000003</v>
      </c>
      <c r="K111">
        <v>899.07</v>
      </c>
      <c r="L111">
        <v>0</v>
      </c>
      <c r="M111">
        <v>0.02</v>
      </c>
      <c r="N111" t="str">
        <f>VLOOKUP(F111,products!$A$2:$C$31,3,FALSE)</f>
        <v>C</v>
      </c>
      <c r="O111">
        <f>VLOOKUP(F111,price_list!$A$2:$C$31,3,FALSE)</f>
        <v>39.090000000000003</v>
      </c>
      <c r="P111" t="str">
        <f t="shared" si="5"/>
        <v/>
      </c>
      <c r="Q111" t="str">
        <f t="shared" si="6"/>
        <v/>
      </c>
      <c r="R111">
        <f t="shared" si="7"/>
        <v>899.07</v>
      </c>
      <c r="S111">
        <f t="shared" si="8"/>
        <v>17.981400000000001</v>
      </c>
      <c r="T111" t="str">
        <f>IF(ISNA(VLOOKUP(A111,ERP_transactions!$A:$A,1,FALSE)),"No","Yes")</f>
        <v>Yes</v>
      </c>
      <c r="U111" t="b">
        <f t="shared" si="9"/>
        <v>0</v>
      </c>
    </row>
    <row r="112" spans="1:21">
      <c r="A112" t="s">
        <v>432</v>
      </c>
      <c r="B112" t="s">
        <v>135</v>
      </c>
      <c r="C112" t="s">
        <v>136</v>
      </c>
      <c r="D112" t="s">
        <v>433</v>
      </c>
      <c r="E112" t="s">
        <v>434</v>
      </c>
      <c r="F112" t="s">
        <v>59</v>
      </c>
      <c r="G112" t="s">
        <v>60</v>
      </c>
      <c r="H112" s="1">
        <v>45883</v>
      </c>
      <c r="I112">
        <v>25</v>
      </c>
      <c r="J112">
        <v>71.86</v>
      </c>
      <c r="K112">
        <v>1796.5</v>
      </c>
      <c r="L112">
        <v>0.05</v>
      </c>
      <c r="M112">
        <v>0.02</v>
      </c>
      <c r="N112" t="str">
        <f>VLOOKUP(F112,products!$A$2:$C$31,3,FALSE)</f>
        <v>A</v>
      </c>
      <c r="O112">
        <f>VLOOKUP(F112,price_list!$A$2:$C$31,3,FALSE)</f>
        <v>71.86</v>
      </c>
      <c r="P112" t="str">
        <f t="shared" si="5"/>
        <v/>
      </c>
      <c r="Q112" t="str">
        <f t="shared" si="6"/>
        <v/>
      </c>
      <c r="R112">
        <f t="shared" si="7"/>
        <v>1706.675</v>
      </c>
      <c r="S112">
        <f t="shared" si="8"/>
        <v>34.133499999999998</v>
      </c>
      <c r="T112" t="str">
        <f>IF(ISNA(VLOOKUP(A112,ERP_transactions!$A:$A,1,FALSE)),"No","Yes")</f>
        <v>Yes</v>
      </c>
      <c r="U112" t="b">
        <f t="shared" si="9"/>
        <v>0</v>
      </c>
    </row>
    <row r="113" spans="1:21">
      <c r="A113" t="s">
        <v>435</v>
      </c>
      <c r="B113" t="s">
        <v>14</v>
      </c>
      <c r="C113" t="s">
        <v>15</v>
      </c>
      <c r="D113" t="s">
        <v>30</v>
      </c>
      <c r="E113" t="s">
        <v>31</v>
      </c>
      <c r="F113" t="s">
        <v>107</v>
      </c>
      <c r="G113" t="s">
        <v>108</v>
      </c>
      <c r="H113" s="1">
        <v>45899</v>
      </c>
      <c r="I113">
        <v>23</v>
      </c>
      <c r="J113">
        <v>179.53</v>
      </c>
      <c r="K113">
        <v>4129.1899999999996</v>
      </c>
      <c r="L113">
        <v>0.15</v>
      </c>
      <c r="M113">
        <v>0.02</v>
      </c>
      <c r="N113" t="str">
        <f>VLOOKUP(F113,products!$A$2:$C$31,3,FALSE)</f>
        <v>B</v>
      </c>
      <c r="O113">
        <f>VLOOKUP(F113,price_list!$A$2:$C$31,3,FALSE)</f>
        <v>179.53</v>
      </c>
      <c r="P113" t="str">
        <f t="shared" si="5"/>
        <v>Rebate_Error</v>
      </c>
      <c r="Q113" t="str">
        <f t="shared" si="6"/>
        <v/>
      </c>
      <c r="R113">
        <f t="shared" si="7"/>
        <v>3509.8114999999998</v>
      </c>
      <c r="S113">
        <f t="shared" si="8"/>
        <v>70.19623</v>
      </c>
      <c r="T113" t="str">
        <f>IF(ISNA(VLOOKUP(A113,ERP_transactions!$A:$A,1,FALSE)),"No","Yes")</f>
        <v>Yes</v>
      </c>
      <c r="U113" t="b">
        <f t="shared" si="9"/>
        <v>1</v>
      </c>
    </row>
    <row r="114" spans="1:21">
      <c r="A114" t="s">
        <v>436</v>
      </c>
      <c r="B114" t="s">
        <v>246</v>
      </c>
      <c r="C114" t="s">
        <v>247</v>
      </c>
      <c r="D114" t="s">
        <v>150</v>
      </c>
      <c r="E114" t="s">
        <v>151</v>
      </c>
      <c r="F114" t="s">
        <v>240</v>
      </c>
      <c r="G114" t="s">
        <v>241</v>
      </c>
      <c r="H114" s="1">
        <v>45895</v>
      </c>
      <c r="I114">
        <v>22</v>
      </c>
      <c r="J114">
        <v>130.94</v>
      </c>
      <c r="K114">
        <v>2880.68</v>
      </c>
      <c r="L114">
        <v>0.05</v>
      </c>
      <c r="M114">
        <v>0.02</v>
      </c>
      <c r="N114" t="str">
        <f>VLOOKUP(F114,products!$A$2:$C$31,3,FALSE)</f>
        <v>A</v>
      </c>
      <c r="O114">
        <f>VLOOKUP(F114,price_list!$A$2:$C$31,3,FALSE)</f>
        <v>130.94</v>
      </c>
      <c r="P114" t="str">
        <f t="shared" si="5"/>
        <v/>
      </c>
      <c r="Q114" t="str">
        <f t="shared" si="6"/>
        <v/>
      </c>
      <c r="R114">
        <f t="shared" si="7"/>
        <v>2736.6459999999997</v>
      </c>
      <c r="S114">
        <f t="shared" si="8"/>
        <v>54.732919999999993</v>
      </c>
      <c r="T114" t="str">
        <f>IF(ISNA(VLOOKUP(A114,ERP_transactions!$A:$A,1,FALSE)),"No","Yes")</f>
        <v>Yes</v>
      </c>
      <c r="U114" t="b">
        <f t="shared" si="9"/>
        <v>0</v>
      </c>
    </row>
    <row r="115" spans="1:21">
      <c r="A115" t="s">
        <v>437</v>
      </c>
      <c r="B115" t="s">
        <v>35</v>
      </c>
      <c r="C115" t="s">
        <v>36</v>
      </c>
      <c r="D115" t="s">
        <v>438</v>
      </c>
      <c r="E115" t="s">
        <v>439</v>
      </c>
      <c r="F115" t="s">
        <v>275</v>
      </c>
      <c r="G115" t="s">
        <v>276</v>
      </c>
      <c r="H115" s="1">
        <v>45900</v>
      </c>
      <c r="I115">
        <v>16</v>
      </c>
      <c r="J115">
        <v>44.71</v>
      </c>
      <c r="K115">
        <v>715.36</v>
      </c>
      <c r="L115">
        <v>0</v>
      </c>
      <c r="M115">
        <v>0.02</v>
      </c>
      <c r="N115" t="str">
        <f>VLOOKUP(F115,products!$A$2:$C$31,3,FALSE)</f>
        <v>C</v>
      </c>
      <c r="O115">
        <f>VLOOKUP(F115,price_list!$A$2:$C$31,3,FALSE)</f>
        <v>44.71</v>
      </c>
      <c r="P115" t="str">
        <f t="shared" si="5"/>
        <v/>
      </c>
      <c r="Q115" t="str">
        <f t="shared" si="6"/>
        <v/>
      </c>
      <c r="R115">
        <f t="shared" si="7"/>
        <v>715.36</v>
      </c>
      <c r="S115">
        <f t="shared" si="8"/>
        <v>14.3072</v>
      </c>
      <c r="T115" t="str">
        <f>IF(ISNA(VLOOKUP(A115,ERP_transactions!$A:$A,1,FALSE)),"No","Yes")</f>
        <v>Yes</v>
      </c>
      <c r="U115" t="b">
        <f t="shared" si="9"/>
        <v>0</v>
      </c>
    </row>
    <row r="116" spans="1:21">
      <c r="A116" t="s">
        <v>440</v>
      </c>
      <c r="B116" t="s">
        <v>14</v>
      </c>
      <c r="C116" t="s">
        <v>15</v>
      </c>
      <c r="D116" t="s">
        <v>441</v>
      </c>
      <c r="E116" t="s">
        <v>2589</v>
      </c>
      <c r="F116" t="s">
        <v>396</v>
      </c>
      <c r="G116" t="s">
        <v>397</v>
      </c>
      <c r="H116" s="1">
        <v>45880</v>
      </c>
      <c r="I116">
        <v>19</v>
      </c>
      <c r="J116">
        <v>194.87</v>
      </c>
      <c r="K116">
        <v>3702.53</v>
      </c>
      <c r="L116">
        <v>0.1</v>
      </c>
      <c r="M116">
        <v>0.02</v>
      </c>
      <c r="N116" t="str">
        <f>VLOOKUP(F116,products!$A$2:$C$31,3,FALSE)</f>
        <v>B</v>
      </c>
      <c r="O116">
        <f>VLOOKUP(F116,price_list!$A$2:$C$31,3,FALSE)</f>
        <v>194.87</v>
      </c>
      <c r="P116" t="str">
        <f t="shared" si="5"/>
        <v/>
      </c>
      <c r="Q116" t="str">
        <f t="shared" si="6"/>
        <v/>
      </c>
      <c r="R116">
        <f t="shared" si="7"/>
        <v>3332.277</v>
      </c>
      <c r="S116">
        <f t="shared" si="8"/>
        <v>66.645539999999997</v>
      </c>
      <c r="T116" t="str">
        <f>IF(ISNA(VLOOKUP(A116,ERP_transactions!$A:$A,1,FALSE)),"No","Yes")</f>
        <v>Yes</v>
      </c>
      <c r="U116" t="b">
        <f t="shared" si="9"/>
        <v>0</v>
      </c>
    </row>
    <row r="117" spans="1:21">
      <c r="A117" t="s">
        <v>446</v>
      </c>
      <c r="B117" t="s">
        <v>414</v>
      </c>
      <c r="C117" t="s">
        <v>415</v>
      </c>
      <c r="D117" t="s">
        <v>343</v>
      </c>
      <c r="E117" t="s">
        <v>2588</v>
      </c>
      <c r="F117" t="s">
        <v>139</v>
      </c>
      <c r="G117" t="s">
        <v>140</v>
      </c>
      <c r="H117" s="1">
        <v>45883</v>
      </c>
      <c r="I117">
        <v>5</v>
      </c>
      <c r="J117">
        <v>113.94</v>
      </c>
      <c r="K117">
        <v>569.70000000000005</v>
      </c>
      <c r="L117">
        <v>0.05</v>
      </c>
      <c r="M117">
        <v>0.02</v>
      </c>
      <c r="N117" t="str">
        <f>VLOOKUP(F117,products!$A$2:$C$31,3,FALSE)</f>
        <v>A</v>
      </c>
      <c r="O117">
        <f>VLOOKUP(F117,price_list!$A$2:$C$31,3,FALSE)</f>
        <v>113.94</v>
      </c>
      <c r="P117" t="str">
        <f t="shared" si="5"/>
        <v/>
      </c>
      <c r="Q117" t="str">
        <f t="shared" si="6"/>
        <v/>
      </c>
      <c r="R117">
        <f t="shared" si="7"/>
        <v>541.21500000000003</v>
      </c>
      <c r="S117">
        <f t="shared" si="8"/>
        <v>10.824300000000001</v>
      </c>
      <c r="T117" t="str">
        <f>IF(ISNA(VLOOKUP(A117,ERP_transactions!$A:$A,1,FALSE)),"No","Yes")</f>
        <v>Yes</v>
      </c>
      <c r="U117" t="b">
        <f t="shared" si="9"/>
        <v>0</v>
      </c>
    </row>
    <row r="118" spans="1:21">
      <c r="A118" t="s">
        <v>447</v>
      </c>
      <c r="B118" t="s">
        <v>47</v>
      </c>
      <c r="C118" t="s">
        <v>48</v>
      </c>
      <c r="D118" t="s">
        <v>448</v>
      </c>
      <c r="E118" t="s">
        <v>449</v>
      </c>
      <c r="F118" t="s">
        <v>450</v>
      </c>
      <c r="G118" t="s">
        <v>451</v>
      </c>
      <c r="H118" s="1">
        <v>45885</v>
      </c>
      <c r="I118">
        <v>3</v>
      </c>
      <c r="J118">
        <v>45.4</v>
      </c>
      <c r="K118">
        <v>136.19999999999999</v>
      </c>
      <c r="L118">
        <v>0</v>
      </c>
      <c r="M118">
        <v>0.02</v>
      </c>
      <c r="N118" t="str">
        <f>VLOOKUP(F118,products!$A$2:$C$31,3,FALSE)</f>
        <v>C</v>
      </c>
      <c r="O118">
        <f>VLOOKUP(F118,price_list!$A$2:$C$31,3,FALSE)</f>
        <v>45.4</v>
      </c>
      <c r="P118" t="str">
        <f t="shared" si="5"/>
        <v/>
      </c>
      <c r="Q118" t="str">
        <f t="shared" si="6"/>
        <v/>
      </c>
      <c r="R118">
        <f t="shared" si="7"/>
        <v>136.19999999999999</v>
      </c>
      <c r="S118">
        <f t="shared" si="8"/>
        <v>2.7239999999999998</v>
      </c>
      <c r="T118" t="str">
        <f>IF(ISNA(VLOOKUP(A118,ERP_transactions!$A:$A,1,FALSE)),"No","Yes")</f>
        <v>Yes</v>
      </c>
      <c r="U118" t="b">
        <f t="shared" si="9"/>
        <v>0</v>
      </c>
    </row>
    <row r="119" spans="1:21">
      <c r="A119" t="s">
        <v>452</v>
      </c>
      <c r="B119" t="s">
        <v>246</v>
      </c>
      <c r="C119" t="s">
        <v>247</v>
      </c>
      <c r="D119" t="s">
        <v>453</v>
      </c>
      <c r="E119" t="s">
        <v>454</v>
      </c>
      <c r="F119" t="s">
        <v>85</v>
      </c>
      <c r="G119" t="s">
        <v>86</v>
      </c>
      <c r="H119" s="1">
        <v>45882</v>
      </c>
      <c r="I119">
        <v>23</v>
      </c>
      <c r="J119">
        <v>72.040000000000006</v>
      </c>
      <c r="K119">
        <v>1656.92</v>
      </c>
      <c r="L119">
        <v>0.05</v>
      </c>
      <c r="M119">
        <v>0.02</v>
      </c>
      <c r="N119" t="str">
        <f>VLOOKUP(F119,products!$A$2:$C$31,3,FALSE)</f>
        <v>A</v>
      </c>
      <c r="O119">
        <f>VLOOKUP(F119,price_list!$A$2:$C$31,3,FALSE)</f>
        <v>72.040000000000006</v>
      </c>
      <c r="P119" t="str">
        <f t="shared" si="5"/>
        <v/>
      </c>
      <c r="Q119" t="str">
        <f t="shared" si="6"/>
        <v/>
      </c>
      <c r="R119">
        <f t="shared" si="7"/>
        <v>1574.0740000000001</v>
      </c>
      <c r="S119">
        <f t="shared" si="8"/>
        <v>31.481480000000001</v>
      </c>
      <c r="T119" t="str">
        <f>IF(ISNA(VLOOKUP(A119,ERP_transactions!$A:$A,1,FALSE)),"No","Yes")</f>
        <v>Yes</v>
      </c>
      <c r="U119" t="b">
        <f t="shared" si="9"/>
        <v>0</v>
      </c>
    </row>
    <row r="120" spans="1:21">
      <c r="A120" t="s">
        <v>455</v>
      </c>
      <c r="B120" t="s">
        <v>159</v>
      </c>
      <c r="C120" t="s">
        <v>160</v>
      </c>
      <c r="D120" t="s">
        <v>153</v>
      </c>
      <c r="E120" t="s">
        <v>154</v>
      </c>
      <c r="F120" t="s">
        <v>234</v>
      </c>
      <c r="G120" t="s">
        <v>235</v>
      </c>
      <c r="H120" s="1">
        <v>45897</v>
      </c>
      <c r="I120">
        <v>22</v>
      </c>
      <c r="J120">
        <v>37.18</v>
      </c>
      <c r="K120">
        <v>817.96</v>
      </c>
      <c r="L120">
        <v>0.05</v>
      </c>
      <c r="M120">
        <v>0.02</v>
      </c>
      <c r="N120" t="str">
        <f>VLOOKUP(F120,products!$A$2:$C$31,3,FALSE)</f>
        <v>C</v>
      </c>
      <c r="O120">
        <f>VLOOKUP(F120,price_list!$A$2:$C$31,3,FALSE)</f>
        <v>37.18</v>
      </c>
      <c r="P120" t="str">
        <f t="shared" si="5"/>
        <v>Rebate_Error</v>
      </c>
      <c r="Q120" t="str">
        <f t="shared" si="6"/>
        <v/>
      </c>
      <c r="R120">
        <f t="shared" si="7"/>
        <v>777.06200000000001</v>
      </c>
      <c r="S120">
        <f t="shared" si="8"/>
        <v>15.54124</v>
      </c>
      <c r="T120" t="str">
        <f>IF(ISNA(VLOOKUP(A120,ERP_transactions!$A:$A,1,FALSE)),"No","Yes")</f>
        <v>Yes</v>
      </c>
      <c r="U120" t="b">
        <f t="shared" si="9"/>
        <v>1</v>
      </c>
    </row>
    <row r="121" spans="1:21">
      <c r="A121" t="s">
        <v>456</v>
      </c>
      <c r="B121" t="s">
        <v>259</v>
      </c>
      <c r="C121" t="s">
        <v>260</v>
      </c>
      <c r="D121" t="s">
        <v>150</v>
      </c>
      <c r="E121" t="s">
        <v>151</v>
      </c>
      <c r="F121" t="s">
        <v>32</v>
      </c>
      <c r="G121" t="s">
        <v>33</v>
      </c>
      <c r="H121" s="1">
        <v>45892</v>
      </c>
      <c r="I121">
        <v>21</v>
      </c>
      <c r="J121">
        <v>88.32</v>
      </c>
      <c r="K121">
        <v>1854.72</v>
      </c>
      <c r="L121">
        <v>0</v>
      </c>
      <c r="M121">
        <v>0.02</v>
      </c>
      <c r="N121" t="str">
        <f>VLOOKUP(F121,products!$A$2:$C$31,3,FALSE)</f>
        <v>C</v>
      </c>
      <c r="O121">
        <f>VLOOKUP(F121,price_list!$A$2:$C$31,3,FALSE)</f>
        <v>88.32</v>
      </c>
      <c r="P121" t="str">
        <f t="shared" si="5"/>
        <v/>
      </c>
      <c r="Q121" t="str">
        <f t="shared" si="6"/>
        <v/>
      </c>
      <c r="R121">
        <f t="shared" si="7"/>
        <v>1854.72</v>
      </c>
      <c r="S121">
        <f t="shared" si="8"/>
        <v>37.0944</v>
      </c>
      <c r="T121" t="str">
        <f>IF(ISNA(VLOOKUP(A121,ERP_transactions!$A:$A,1,FALSE)),"No","Yes")</f>
        <v>Yes</v>
      </c>
      <c r="U121" t="b">
        <f t="shared" si="9"/>
        <v>0</v>
      </c>
    </row>
    <row r="122" spans="1:21">
      <c r="A122" t="s">
        <v>457</v>
      </c>
      <c r="B122" t="s">
        <v>67</v>
      </c>
      <c r="C122" t="s">
        <v>68</v>
      </c>
      <c r="D122" t="s">
        <v>261</v>
      </c>
      <c r="E122" t="s">
        <v>262</v>
      </c>
      <c r="F122" t="s">
        <v>396</v>
      </c>
      <c r="G122" t="s">
        <v>397</v>
      </c>
      <c r="H122" s="1">
        <v>45871</v>
      </c>
      <c r="I122">
        <v>18</v>
      </c>
      <c r="J122">
        <v>194.87</v>
      </c>
      <c r="K122">
        <v>3507.66</v>
      </c>
      <c r="L122">
        <v>0.1</v>
      </c>
      <c r="M122">
        <v>0.02</v>
      </c>
      <c r="N122" t="str">
        <f>VLOOKUP(F122,products!$A$2:$C$31,3,FALSE)</f>
        <v>B</v>
      </c>
      <c r="O122">
        <f>VLOOKUP(F122,price_list!$A$2:$C$31,3,FALSE)</f>
        <v>194.87</v>
      </c>
      <c r="P122" t="str">
        <f t="shared" si="5"/>
        <v/>
      </c>
      <c r="Q122" t="str">
        <f t="shared" si="6"/>
        <v/>
      </c>
      <c r="R122">
        <f t="shared" si="7"/>
        <v>3156.8939999999998</v>
      </c>
      <c r="S122">
        <f t="shared" si="8"/>
        <v>63.137879999999996</v>
      </c>
      <c r="T122" t="str">
        <f>IF(ISNA(VLOOKUP(A122,ERP_transactions!$A:$A,1,FALSE)),"No","Yes")</f>
        <v>Yes</v>
      </c>
      <c r="U122" t="b">
        <f t="shared" si="9"/>
        <v>0</v>
      </c>
    </row>
    <row r="123" spans="1:21">
      <c r="A123" t="s">
        <v>458</v>
      </c>
      <c r="B123" t="s">
        <v>28</v>
      </c>
      <c r="C123" t="s">
        <v>29</v>
      </c>
      <c r="D123" t="s">
        <v>459</v>
      </c>
      <c r="E123" t="s">
        <v>460</v>
      </c>
      <c r="F123" t="s">
        <v>59</v>
      </c>
      <c r="G123" t="s">
        <v>60</v>
      </c>
      <c r="H123" s="1">
        <v>45899</v>
      </c>
      <c r="I123">
        <v>22</v>
      </c>
      <c r="J123">
        <v>71.86</v>
      </c>
      <c r="K123">
        <v>1580.92</v>
      </c>
      <c r="L123">
        <v>0.05</v>
      </c>
      <c r="M123">
        <v>0.02</v>
      </c>
      <c r="N123" t="str">
        <f>VLOOKUP(F123,products!$A$2:$C$31,3,FALSE)</f>
        <v>A</v>
      </c>
      <c r="O123">
        <f>VLOOKUP(F123,price_list!$A$2:$C$31,3,FALSE)</f>
        <v>71.86</v>
      </c>
      <c r="P123" t="str">
        <f t="shared" si="5"/>
        <v/>
      </c>
      <c r="Q123" t="str">
        <f t="shared" si="6"/>
        <v/>
      </c>
      <c r="R123">
        <f t="shared" si="7"/>
        <v>1501.874</v>
      </c>
      <c r="S123">
        <f t="shared" si="8"/>
        <v>30.037480000000002</v>
      </c>
      <c r="T123" t="str">
        <f>IF(ISNA(VLOOKUP(A123,ERP_transactions!$A:$A,1,FALSE)),"No","Yes")</f>
        <v>Yes</v>
      </c>
      <c r="U123" t="b">
        <f t="shared" si="9"/>
        <v>0</v>
      </c>
    </row>
    <row r="124" spans="1:21">
      <c r="A124" t="s">
        <v>461</v>
      </c>
      <c r="B124" t="s">
        <v>187</v>
      </c>
      <c r="C124" t="s">
        <v>188</v>
      </c>
      <c r="D124" t="s">
        <v>462</v>
      </c>
      <c r="E124" t="s">
        <v>463</v>
      </c>
      <c r="F124" t="s">
        <v>107</v>
      </c>
      <c r="G124" t="s">
        <v>108</v>
      </c>
      <c r="H124" s="1">
        <v>45873</v>
      </c>
      <c r="I124">
        <v>14</v>
      </c>
      <c r="J124">
        <v>179.53</v>
      </c>
      <c r="K124">
        <v>2513.42</v>
      </c>
      <c r="L124">
        <v>0.1</v>
      </c>
      <c r="M124">
        <v>0.02</v>
      </c>
      <c r="N124" t="str">
        <f>VLOOKUP(F124,products!$A$2:$C$31,3,FALSE)</f>
        <v>B</v>
      </c>
      <c r="O124">
        <f>VLOOKUP(F124,price_list!$A$2:$C$31,3,FALSE)</f>
        <v>179.53</v>
      </c>
      <c r="P124" t="str">
        <f t="shared" si="5"/>
        <v/>
      </c>
      <c r="Q124" t="str">
        <f t="shared" si="6"/>
        <v/>
      </c>
      <c r="R124">
        <f t="shared" si="7"/>
        <v>2262.078</v>
      </c>
      <c r="S124">
        <f t="shared" si="8"/>
        <v>45.24156</v>
      </c>
      <c r="T124" t="str">
        <f>IF(ISNA(VLOOKUP(A124,ERP_transactions!$A:$A,1,FALSE)),"No","Yes")</f>
        <v>Yes</v>
      </c>
      <c r="U124" t="b">
        <f t="shared" si="9"/>
        <v>0</v>
      </c>
    </row>
    <row r="125" spans="1:21">
      <c r="A125" t="s">
        <v>464</v>
      </c>
      <c r="B125" t="s">
        <v>93</v>
      </c>
      <c r="C125" t="s">
        <v>94</v>
      </c>
      <c r="D125" t="s">
        <v>377</v>
      </c>
      <c r="E125" t="s">
        <v>2590</v>
      </c>
      <c r="F125" t="s">
        <v>179</v>
      </c>
      <c r="G125" t="s">
        <v>180</v>
      </c>
      <c r="H125" s="1">
        <v>45884</v>
      </c>
      <c r="I125">
        <v>4</v>
      </c>
      <c r="J125">
        <v>125.42</v>
      </c>
      <c r="K125">
        <v>501.68</v>
      </c>
      <c r="L125">
        <v>0.1</v>
      </c>
      <c r="M125">
        <v>0.02</v>
      </c>
      <c r="N125" t="str">
        <f>VLOOKUP(F125,products!$A$2:$C$31,3,FALSE)</f>
        <v>B</v>
      </c>
      <c r="O125">
        <f>VLOOKUP(F125,price_list!$A$2:$C$31,3,FALSE)</f>
        <v>125.42</v>
      </c>
      <c r="P125" t="str">
        <f t="shared" si="5"/>
        <v/>
      </c>
      <c r="Q125" t="str">
        <f t="shared" si="6"/>
        <v/>
      </c>
      <c r="R125">
        <f t="shared" si="7"/>
        <v>451.512</v>
      </c>
      <c r="S125">
        <f t="shared" si="8"/>
        <v>9.0302400000000009</v>
      </c>
      <c r="T125" t="str">
        <f>IF(ISNA(VLOOKUP(A125,ERP_transactions!$A:$A,1,FALSE)),"No","Yes")</f>
        <v>Yes</v>
      </c>
      <c r="U125" t="b">
        <f t="shared" si="9"/>
        <v>0</v>
      </c>
    </row>
    <row r="126" spans="1:21">
      <c r="A126" t="s">
        <v>465</v>
      </c>
      <c r="B126" t="s">
        <v>182</v>
      </c>
      <c r="C126" t="s">
        <v>183</v>
      </c>
      <c r="D126" t="s">
        <v>76</v>
      </c>
      <c r="E126" t="s">
        <v>77</v>
      </c>
      <c r="F126" t="s">
        <v>293</v>
      </c>
      <c r="G126" t="s">
        <v>294</v>
      </c>
      <c r="H126" s="1">
        <v>45871</v>
      </c>
      <c r="I126">
        <v>1</v>
      </c>
      <c r="J126">
        <v>114.99</v>
      </c>
      <c r="K126">
        <v>114.99</v>
      </c>
      <c r="L126">
        <v>0.05</v>
      </c>
      <c r="M126">
        <v>0.02</v>
      </c>
      <c r="N126" t="str">
        <f>VLOOKUP(F126,products!$A$2:$C$31,3,FALSE)</f>
        <v>A</v>
      </c>
      <c r="O126">
        <f>VLOOKUP(F126,price_list!$A$2:$C$31,3,FALSE)</f>
        <v>114.99</v>
      </c>
      <c r="P126" t="str">
        <f t="shared" si="5"/>
        <v/>
      </c>
      <c r="Q126" t="str">
        <f t="shared" si="6"/>
        <v/>
      </c>
      <c r="R126">
        <f t="shared" si="7"/>
        <v>109.2405</v>
      </c>
      <c r="S126">
        <f t="shared" si="8"/>
        <v>2.1848100000000001</v>
      </c>
      <c r="T126" t="str">
        <f>IF(ISNA(VLOOKUP(A126,ERP_transactions!$A:$A,1,FALSE)),"No","Yes")</f>
        <v>Yes</v>
      </c>
      <c r="U126" t="b">
        <f t="shared" si="9"/>
        <v>0</v>
      </c>
    </row>
    <row r="127" spans="1:21">
      <c r="A127" t="s">
        <v>466</v>
      </c>
      <c r="B127" t="s">
        <v>145</v>
      </c>
      <c r="C127" t="s">
        <v>146</v>
      </c>
      <c r="D127" t="s">
        <v>467</v>
      </c>
      <c r="E127" t="s">
        <v>468</v>
      </c>
      <c r="F127" t="s">
        <v>196</v>
      </c>
      <c r="G127" t="s">
        <v>197</v>
      </c>
      <c r="H127" s="1">
        <v>45881</v>
      </c>
      <c r="I127">
        <v>12</v>
      </c>
      <c r="J127">
        <v>77.5</v>
      </c>
      <c r="K127">
        <v>930</v>
      </c>
      <c r="L127">
        <v>0.05</v>
      </c>
      <c r="M127">
        <v>0.02</v>
      </c>
      <c r="N127" t="str">
        <f>VLOOKUP(F127,products!$A$2:$C$31,3,FALSE)</f>
        <v>A</v>
      </c>
      <c r="O127">
        <f>VLOOKUP(F127,price_list!$A$2:$C$31,3,FALSE)</f>
        <v>77.5</v>
      </c>
      <c r="P127" t="str">
        <f t="shared" si="5"/>
        <v/>
      </c>
      <c r="Q127" t="str">
        <f t="shared" si="6"/>
        <v/>
      </c>
      <c r="R127">
        <f t="shared" si="7"/>
        <v>883.5</v>
      </c>
      <c r="S127">
        <f t="shared" si="8"/>
        <v>17.670000000000002</v>
      </c>
      <c r="T127" t="str">
        <f>IF(ISNA(VLOOKUP(A127,ERP_transactions!$A:$A,1,FALSE)),"No","Yes")</f>
        <v>Yes</v>
      </c>
      <c r="U127" t="b">
        <f t="shared" si="9"/>
        <v>0</v>
      </c>
    </row>
    <row r="128" spans="1:21">
      <c r="A128" t="s">
        <v>469</v>
      </c>
      <c r="B128" t="s">
        <v>81</v>
      </c>
      <c r="C128" t="s">
        <v>82</v>
      </c>
      <c r="D128" t="s">
        <v>470</v>
      </c>
      <c r="E128" t="s">
        <v>471</v>
      </c>
      <c r="F128" t="s">
        <v>18</v>
      </c>
      <c r="G128" t="s">
        <v>19</v>
      </c>
      <c r="H128" s="1">
        <v>45888</v>
      </c>
      <c r="I128">
        <v>14</v>
      </c>
      <c r="J128">
        <v>52.65</v>
      </c>
      <c r="K128">
        <v>737.1</v>
      </c>
      <c r="L128">
        <v>0.05</v>
      </c>
      <c r="M128">
        <v>0.02</v>
      </c>
      <c r="N128" t="str">
        <f>VLOOKUP(F128,products!$A$2:$C$31,3,FALSE)</f>
        <v>A</v>
      </c>
      <c r="O128">
        <f>VLOOKUP(F128,price_list!$A$2:$C$31,3,FALSE)</f>
        <v>52.65</v>
      </c>
      <c r="P128" t="str">
        <f t="shared" si="5"/>
        <v/>
      </c>
      <c r="Q128" t="str">
        <f t="shared" si="6"/>
        <v/>
      </c>
      <c r="R128">
        <f t="shared" si="7"/>
        <v>700.245</v>
      </c>
      <c r="S128">
        <f t="shared" si="8"/>
        <v>14.004900000000001</v>
      </c>
      <c r="T128" t="str">
        <f>IF(ISNA(VLOOKUP(A128,ERP_transactions!$A:$A,1,FALSE)),"No","Yes")</f>
        <v>Yes</v>
      </c>
      <c r="U128" t="b">
        <f t="shared" si="9"/>
        <v>0</v>
      </c>
    </row>
    <row r="129" spans="1:21">
      <c r="A129" t="s">
        <v>472</v>
      </c>
      <c r="B129" t="s">
        <v>208</v>
      </c>
      <c r="C129" t="s">
        <v>209</v>
      </c>
      <c r="D129" t="s">
        <v>323</v>
      </c>
      <c r="E129" t="s">
        <v>324</v>
      </c>
      <c r="F129" t="s">
        <v>129</v>
      </c>
      <c r="G129" t="s">
        <v>130</v>
      </c>
      <c r="H129" s="1">
        <v>45872</v>
      </c>
      <c r="I129">
        <v>6</v>
      </c>
      <c r="J129">
        <v>92.19</v>
      </c>
      <c r="K129">
        <v>553.14</v>
      </c>
      <c r="L129">
        <v>0.05</v>
      </c>
      <c r="M129">
        <v>0.02</v>
      </c>
      <c r="N129" t="str">
        <f>VLOOKUP(F129,products!$A$2:$C$31,3,FALSE)</f>
        <v>A</v>
      </c>
      <c r="O129">
        <f>VLOOKUP(F129,price_list!$A$2:$C$31,3,FALSE)</f>
        <v>92.19</v>
      </c>
      <c r="P129" t="str">
        <f t="shared" si="5"/>
        <v/>
      </c>
      <c r="Q129" t="str">
        <f t="shared" si="6"/>
        <v/>
      </c>
      <c r="R129">
        <f t="shared" si="7"/>
        <v>525.48299999999995</v>
      </c>
      <c r="S129">
        <f t="shared" si="8"/>
        <v>10.509659999999998</v>
      </c>
      <c r="T129" t="str">
        <f>IF(ISNA(VLOOKUP(A129,ERP_transactions!$A:$A,1,FALSE)),"No","Yes")</f>
        <v>Yes</v>
      </c>
      <c r="U129" t="b">
        <f t="shared" si="9"/>
        <v>0</v>
      </c>
    </row>
    <row r="130" spans="1:21">
      <c r="A130" t="s">
        <v>473</v>
      </c>
      <c r="B130" t="s">
        <v>28</v>
      </c>
      <c r="C130" t="s">
        <v>29</v>
      </c>
      <c r="D130" t="s">
        <v>150</v>
      </c>
      <c r="E130" t="s">
        <v>151</v>
      </c>
      <c r="F130" t="s">
        <v>166</v>
      </c>
      <c r="G130" t="s">
        <v>167</v>
      </c>
      <c r="H130" s="1">
        <v>45885</v>
      </c>
      <c r="I130">
        <v>8</v>
      </c>
      <c r="J130">
        <v>176.86</v>
      </c>
      <c r="K130">
        <v>1414.88</v>
      </c>
      <c r="L130">
        <v>0.1</v>
      </c>
      <c r="M130">
        <v>0.02</v>
      </c>
      <c r="N130" t="str">
        <f>VLOOKUP(F130,products!$A$2:$C$31,3,FALSE)</f>
        <v>B</v>
      </c>
      <c r="O130">
        <f>VLOOKUP(F130,price_list!$A$2:$C$31,3,FALSE)</f>
        <v>176.86</v>
      </c>
      <c r="P130" t="str">
        <f t="shared" ref="P130:P193" si="10">IF(N130="A",IF(ABS(L130-0.05)&gt;0.001,"Rebate_Error",""),IF(N130="B",IF(ABS(L130-0.1)&gt;0.001,"Rebate_Error",""),IF(N130="C",IF(L130&lt;&gt;0,"Rebate_Error",""))))</f>
        <v/>
      </c>
      <c r="Q130" t="str">
        <f t="shared" ref="Q130:Q193" si="11">IF(J130&lt;O130*0.75,"Price_Breach","")</f>
        <v/>
      </c>
      <c r="R130">
        <f t="shared" ref="R130:R193" si="12">K130-(K130*L130)</f>
        <v>1273.3920000000001</v>
      </c>
      <c r="S130">
        <f t="shared" ref="S130:S193" si="13">R130*M130</f>
        <v>25.467840000000002</v>
      </c>
      <c r="T130" t="str">
        <f>IF(ISNA(VLOOKUP(A130,ERP_transactions!$A:$A,1,FALSE)),"No","Yes")</f>
        <v>Yes</v>
      </c>
      <c r="U130" t="b">
        <f t="shared" ref="U130:U193" si="14">OR($P130="Rebate_Error",$Q130="Price_Breach",$T130="No")</f>
        <v>0</v>
      </c>
    </row>
    <row r="131" spans="1:21">
      <c r="A131" t="s">
        <v>474</v>
      </c>
      <c r="B131" t="s">
        <v>42</v>
      </c>
      <c r="C131" t="s">
        <v>43</v>
      </c>
      <c r="D131" t="s">
        <v>95</v>
      </c>
      <c r="E131" t="s">
        <v>96</v>
      </c>
      <c r="F131" t="s">
        <v>78</v>
      </c>
      <c r="G131" t="s">
        <v>79</v>
      </c>
      <c r="H131" s="1">
        <v>45890</v>
      </c>
      <c r="I131">
        <v>15</v>
      </c>
      <c r="J131">
        <v>139.22</v>
      </c>
      <c r="K131">
        <v>2088.3000000000002</v>
      </c>
      <c r="L131">
        <v>0.05</v>
      </c>
      <c r="M131">
        <v>0.02</v>
      </c>
      <c r="N131" t="str">
        <f>VLOOKUP(F131,products!$A$2:$C$31,3,FALSE)</f>
        <v>A</v>
      </c>
      <c r="O131">
        <f>VLOOKUP(F131,price_list!$A$2:$C$31,3,FALSE)</f>
        <v>139.22</v>
      </c>
      <c r="P131" t="str">
        <f t="shared" si="10"/>
        <v/>
      </c>
      <c r="Q131" t="str">
        <f t="shared" si="11"/>
        <v/>
      </c>
      <c r="R131">
        <f t="shared" si="12"/>
        <v>1983.8850000000002</v>
      </c>
      <c r="S131">
        <f t="shared" si="13"/>
        <v>39.677700000000009</v>
      </c>
      <c r="T131" t="str">
        <f>IF(ISNA(VLOOKUP(A131,ERP_transactions!$A:$A,1,FALSE)),"No","Yes")</f>
        <v>Yes</v>
      </c>
      <c r="U131" t="b">
        <f t="shared" si="14"/>
        <v>0</v>
      </c>
    </row>
    <row r="132" spans="1:21">
      <c r="A132" t="s">
        <v>475</v>
      </c>
      <c r="B132" t="s">
        <v>230</v>
      </c>
      <c r="C132" t="s">
        <v>231</v>
      </c>
      <c r="D132" t="s">
        <v>476</v>
      </c>
      <c r="E132" t="s">
        <v>477</v>
      </c>
      <c r="F132" t="s">
        <v>18</v>
      </c>
      <c r="G132" t="s">
        <v>19</v>
      </c>
      <c r="H132" s="1">
        <v>45898</v>
      </c>
      <c r="I132">
        <v>1</v>
      </c>
      <c r="J132">
        <v>52.65</v>
      </c>
      <c r="K132">
        <v>52.65</v>
      </c>
      <c r="L132">
        <v>0.05</v>
      </c>
      <c r="M132">
        <v>0.02</v>
      </c>
      <c r="N132" t="str">
        <f>VLOOKUP(F132,products!$A$2:$C$31,3,FALSE)</f>
        <v>A</v>
      </c>
      <c r="O132">
        <f>VLOOKUP(F132,price_list!$A$2:$C$31,3,FALSE)</f>
        <v>52.65</v>
      </c>
      <c r="P132" t="str">
        <f t="shared" si="10"/>
        <v/>
      </c>
      <c r="Q132" t="str">
        <f t="shared" si="11"/>
        <v/>
      </c>
      <c r="R132">
        <f t="shared" si="12"/>
        <v>50.017499999999998</v>
      </c>
      <c r="S132">
        <f t="shared" si="13"/>
        <v>1.0003500000000001</v>
      </c>
      <c r="T132" t="str">
        <f>IF(ISNA(VLOOKUP(A132,ERP_transactions!$A:$A,1,FALSE)),"No","Yes")</f>
        <v>Yes</v>
      </c>
      <c r="U132" t="b">
        <f t="shared" si="14"/>
        <v>0</v>
      </c>
    </row>
    <row r="133" spans="1:21">
      <c r="A133" t="s">
        <v>478</v>
      </c>
      <c r="B133" t="s">
        <v>246</v>
      </c>
      <c r="C133" t="s">
        <v>247</v>
      </c>
      <c r="D133" t="s">
        <v>227</v>
      </c>
      <c r="E133" t="s">
        <v>228</v>
      </c>
      <c r="F133" t="s">
        <v>326</v>
      </c>
      <c r="G133" t="s">
        <v>327</v>
      </c>
      <c r="H133" s="1">
        <v>45887</v>
      </c>
      <c r="I133">
        <v>22</v>
      </c>
      <c r="J133">
        <v>63.32</v>
      </c>
      <c r="K133">
        <v>1393.04</v>
      </c>
      <c r="L133">
        <v>0</v>
      </c>
      <c r="M133">
        <v>0.02</v>
      </c>
      <c r="N133" t="str">
        <f>VLOOKUP(F133,products!$A$2:$C$31,3,FALSE)</f>
        <v>C</v>
      </c>
      <c r="O133">
        <f>VLOOKUP(F133,price_list!$A$2:$C$31,3,FALSE)</f>
        <v>63.32</v>
      </c>
      <c r="P133" t="str">
        <f t="shared" si="10"/>
        <v/>
      </c>
      <c r="Q133" t="str">
        <f t="shared" si="11"/>
        <v/>
      </c>
      <c r="R133">
        <f t="shared" si="12"/>
        <v>1393.04</v>
      </c>
      <c r="S133">
        <f t="shared" si="13"/>
        <v>27.860800000000001</v>
      </c>
      <c r="T133" t="str">
        <f>IF(ISNA(VLOOKUP(A133,ERP_transactions!$A:$A,1,FALSE)),"No","Yes")</f>
        <v>Yes</v>
      </c>
      <c r="U133" t="b">
        <f t="shared" si="14"/>
        <v>0</v>
      </c>
    </row>
    <row r="134" spans="1:21">
      <c r="A134" t="s">
        <v>479</v>
      </c>
      <c r="B134" t="s">
        <v>182</v>
      </c>
      <c r="C134" t="s">
        <v>183</v>
      </c>
      <c r="D134" t="s">
        <v>314</v>
      </c>
      <c r="E134" t="s">
        <v>315</v>
      </c>
      <c r="F134" t="s">
        <v>25</v>
      </c>
      <c r="G134" t="s">
        <v>26</v>
      </c>
      <c r="H134" s="1">
        <v>45888</v>
      </c>
      <c r="I134">
        <v>12</v>
      </c>
      <c r="J134">
        <v>120.83</v>
      </c>
      <c r="K134">
        <v>1449.96</v>
      </c>
      <c r="L134">
        <v>0.1</v>
      </c>
      <c r="M134">
        <v>0.02</v>
      </c>
      <c r="N134" t="str">
        <f>VLOOKUP(F134,products!$A$2:$C$31,3,FALSE)</f>
        <v>B</v>
      </c>
      <c r="O134">
        <f>VLOOKUP(F134,price_list!$A$2:$C$31,3,FALSE)</f>
        <v>120.83</v>
      </c>
      <c r="P134" t="str">
        <f t="shared" si="10"/>
        <v/>
      </c>
      <c r="Q134" t="str">
        <f t="shared" si="11"/>
        <v/>
      </c>
      <c r="R134">
        <f t="shared" si="12"/>
        <v>1304.9639999999999</v>
      </c>
      <c r="S134">
        <f t="shared" si="13"/>
        <v>26.09928</v>
      </c>
      <c r="T134" t="str">
        <f>IF(ISNA(VLOOKUP(A134,ERP_transactions!$A:$A,1,FALSE)),"No","Yes")</f>
        <v>Yes</v>
      </c>
      <c r="U134" t="b">
        <f t="shared" si="14"/>
        <v>0</v>
      </c>
    </row>
    <row r="135" spans="1:21">
      <c r="A135" t="s">
        <v>480</v>
      </c>
      <c r="B135" t="s">
        <v>187</v>
      </c>
      <c r="C135" t="s">
        <v>188</v>
      </c>
      <c r="D135" t="s">
        <v>52</v>
      </c>
      <c r="E135" t="s">
        <v>53</v>
      </c>
      <c r="F135" t="s">
        <v>450</v>
      </c>
      <c r="G135" t="s">
        <v>451</v>
      </c>
      <c r="H135" s="1">
        <v>45878</v>
      </c>
      <c r="I135">
        <v>23</v>
      </c>
      <c r="J135">
        <v>45.4</v>
      </c>
      <c r="K135">
        <v>1044.2</v>
      </c>
      <c r="L135">
        <v>0</v>
      </c>
      <c r="M135">
        <v>0.02</v>
      </c>
      <c r="N135" t="str">
        <f>VLOOKUP(F135,products!$A$2:$C$31,3,FALSE)</f>
        <v>C</v>
      </c>
      <c r="O135">
        <f>VLOOKUP(F135,price_list!$A$2:$C$31,3,FALSE)</f>
        <v>45.4</v>
      </c>
      <c r="P135" t="str">
        <f t="shared" si="10"/>
        <v/>
      </c>
      <c r="Q135" t="str">
        <f t="shared" si="11"/>
        <v/>
      </c>
      <c r="R135">
        <f t="shared" si="12"/>
        <v>1044.2</v>
      </c>
      <c r="S135">
        <f t="shared" si="13"/>
        <v>20.884</v>
      </c>
      <c r="T135" t="str">
        <f>IF(ISNA(VLOOKUP(A135,ERP_transactions!$A:$A,1,FALSE)),"No","Yes")</f>
        <v>Yes</v>
      </c>
      <c r="U135" t="b">
        <f t="shared" si="14"/>
        <v>0</v>
      </c>
    </row>
    <row r="136" spans="1:21">
      <c r="A136" t="s">
        <v>481</v>
      </c>
      <c r="B136" t="s">
        <v>306</v>
      </c>
      <c r="C136" t="s">
        <v>307</v>
      </c>
      <c r="D136" t="s">
        <v>482</v>
      </c>
      <c r="E136" t="s">
        <v>483</v>
      </c>
      <c r="F136" t="s">
        <v>293</v>
      </c>
      <c r="G136" t="s">
        <v>294</v>
      </c>
      <c r="H136" s="1">
        <v>45897</v>
      </c>
      <c r="I136">
        <v>13</v>
      </c>
      <c r="J136">
        <v>114.99</v>
      </c>
      <c r="K136">
        <v>1494.87</v>
      </c>
      <c r="L136">
        <v>0.05</v>
      </c>
      <c r="M136">
        <v>0.02</v>
      </c>
      <c r="N136" t="str">
        <f>VLOOKUP(F136,products!$A$2:$C$31,3,FALSE)</f>
        <v>A</v>
      </c>
      <c r="O136">
        <f>VLOOKUP(F136,price_list!$A$2:$C$31,3,FALSE)</f>
        <v>114.99</v>
      </c>
      <c r="P136" t="str">
        <f t="shared" si="10"/>
        <v/>
      </c>
      <c r="Q136" t="str">
        <f t="shared" si="11"/>
        <v/>
      </c>
      <c r="R136">
        <f t="shared" si="12"/>
        <v>1420.1264999999999</v>
      </c>
      <c r="S136">
        <f t="shared" si="13"/>
        <v>28.402529999999999</v>
      </c>
      <c r="T136" t="str">
        <f>IF(ISNA(VLOOKUP(A136,ERP_transactions!$A:$A,1,FALSE)),"No","Yes")</f>
        <v>Yes</v>
      </c>
      <c r="U136" t="b">
        <f t="shared" si="14"/>
        <v>0</v>
      </c>
    </row>
    <row r="137" spans="1:21">
      <c r="A137" t="s">
        <v>484</v>
      </c>
      <c r="B137" t="s">
        <v>55</v>
      </c>
      <c r="C137" t="s">
        <v>56</v>
      </c>
      <c r="D137" t="s">
        <v>485</v>
      </c>
      <c r="E137" t="s">
        <v>486</v>
      </c>
      <c r="F137" t="s">
        <v>59</v>
      </c>
      <c r="G137" t="s">
        <v>60</v>
      </c>
      <c r="H137" s="1">
        <v>45881</v>
      </c>
      <c r="I137">
        <v>19</v>
      </c>
      <c r="J137">
        <v>71.86</v>
      </c>
      <c r="K137">
        <v>1365.34</v>
      </c>
      <c r="L137">
        <v>0.05</v>
      </c>
      <c r="M137">
        <v>0.02</v>
      </c>
      <c r="N137" t="str">
        <f>VLOOKUP(F137,products!$A$2:$C$31,3,FALSE)</f>
        <v>A</v>
      </c>
      <c r="O137">
        <f>VLOOKUP(F137,price_list!$A$2:$C$31,3,FALSE)</f>
        <v>71.86</v>
      </c>
      <c r="P137" t="str">
        <f t="shared" si="10"/>
        <v/>
      </c>
      <c r="Q137" t="str">
        <f t="shared" si="11"/>
        <v/>
      </c>
      <c r="R137">
        <f t="shared" si="12"/>
        <v>1297.0729999999999</v>
      </c>
      <c r="S137">
        <f t="shared" si="13"/>
        <v>25.941459999999999</v>
      </c>
      <c r="T137" t="str">
        <f>IF(ISNA(VLOOKUP(A137,ERP_transactions!$A:$A,1,FALSE)),"No","Yes")</f>
        <v>Yes</v>
      </c>
      <c r="U137" t="b">
        <f t="shared" si="14"/>
        <v>0</v>
      </c>
    </row>
    <row r="138" spans="1:21">
      <c r="A138" t="s">
        <v>487</v>
      </c>
      <c r="B138" t="s">
        <v>135</v>
      </c>
      <c r="C138" t="s">
        <v>136</v>
      </c>
      <c r="D138" t="s">
        <v>488</v>
      </c>
      <c r="E138" t="s">
        <v>489</v>
      </c>
      <c r="F138" t="s">
        <v>275</v>
      </c>
      <c r="G138" t="s">
        <v>276</v>
      </c>
      <c r="H138" s="1">
        <v>45870</v>
      </c>
      <c r="I138">
        <v>10</v>
      </c>
      <c r="J138">
        <v>44.71</v>
      </c>
      <c r="K138">
        <v>447.1</v>
      </c>
      <c r="L138">
        <v>0</v>
      </c>
      <c r="M138">
        <v>0.02</v>
      </c>
      <c r="N138" t="str">
        <f>VLOOKUP(F138,products!$A$2:$C$31,3,FALSE)</f>
        <v>C</v>
      </c>
      <c r="O138">
        <f>VLOOKUP(F138,price_list!$A$2:$C$31,3,FALSE)</f>
        <v>44.71</v>
      </c>
      <c r="P138" t="str">
        <f t="shared" si="10"/>
        <v/>
      </c>
      <c r="Q138" t="str">
        <f t="shared" si="11"/>
        <v/>
      </c>
      <c r="R138">
        <f t="shared" si="12"/>
        <v>447.1</v>
      </c>
      <c r="S138">
        <f t="shared" si="13"/>
        <v>8.9420000000000002</v>
      </c>
      <c r="T138" t="str">
        <f>IF(ISNA(VLOOKUP(A138,ERP_transactions!$A:$A,1,FALSE)),"No","Yes")</f>
        <v>Yes</v>
      </c>
      <c r="U138" t="b">
        <f t="shared" si="14"/>
        <v>0</v>
      </c>
    </row>
    <row r="139" spans="1:21">
      <c r="A139" t="s">
        <v>490</v>
      </c>
      <c r="B139" t="s">
        <v>35</v>
      </c>
      <c r="C139" t="s">
        <v>36</v>
      </c>
      <c r="D139" t="s">
        <v>391</v>
      </c>
      <c r="E139" t="s">
        <v>392</v>
      </c>
      <c r="F139" t="s">
        <v>240</v>
      </c>
      <c r="G139" t="s">
        <v>241</v>
      </c>
      <c r="H139" s="1">
        <v>45888</v>
      </c>
      <c r="I139">
        <v>1</v>
      </c>
      <c r="J139">
        <v>130.94</v>
      </c>
      <c r="K139">
        <v>130.94</v>
      </c>
      <c r="L139">
        <v>0.05</v>
      </c>
      <c r="M139">
        <v>0.02</v>
      </c>
      <c r="N139" t="str">
        <f>VLOOKUP(F139,products!$A$2:$C$31,3,FALSE)</f>
        <v>A</v>
      </c>
      <c r="O139">
        <f>VLOOKUP(F139,price_list!$A$2:$C$31,3,FALSE)</f>
        <v>130.94</v>
      </c>
      <c r="P139" t="str">
        <f t="shared" si="10"/>
        <v/>
      </c>
      <c r="Q139" t="str">
        <f t="shared" si="11"/>
        <v/>
      </c>
      <c r="R139">
        <f t="shared" si="12"/>
        <v>124.393</v>
      </c>
      <c r="S139">
        <f t="shared" si="13"/>
        <v>2.48786</v>
      </c>
      <c r="T139" t="str">
        <f>IF(ISNA(VLOOKUP(A139,ERP_transactions!$A:$A,1,FALSE)),"No","Yes")</f>
        <v>Yes</v>
      </c>
      <c r="U139" t="b">
        <f t="shared" si="14"/>
        <v>0</v>
      </c>
    </row>
    <row r="140" spans="1:21">
      <c r="A140" t="s">
        <v>491</v>
      </c>
      <c r="B140" t="s">
        <v>47</v>
      </c>
      <c r="C140" t="s">
        <v>48</v>
      </c>
      <c r="D140" t="s">
        <v>202</v>
      </c>
      <c r="E140" t="s">
        <v>203</v>
      </c>
      <c r="F140" t="s">
        <v>174</v>
      </c>
      <c r="G140" t="s">
        <v>175</v>
      </c>
      <c r="H140" s="1">
        <v>45899</v>
      </c>
      <c r="I140">
        <v>2</v>
      </c>
      <c r="J140">
        <v>183.4</v>
      </c>
      <c r="K140">
        <v>366.8</v>
      </c>
      <c r="L140">
        <v>0.1</v>
      </c>
      <c r="M140">
        <v>0.02</v>
      </c>
      <c r="N140" t="str">
        <f>VLOOKUP(F140,products!$A$2:$C$31,3,FALSE)</f>
        <v>B</v>
      </c>
      <c r="O140">
        <f>VLOOKUP(F140,price_list!$A$2:$C$31,3,FALSE)</f>
        <v>183.4</v>
      </c>
      <c r="P140" t="str">
        <f t="shared" si="10"/>
        <v/>
      </c>
      <c r="Q140" t="str">
        <f t="shared" si="11"/>
        <v/>
      </c>
      <c r="R140">
        <f t="shared" si="12"/>
        <v>330.12</v>
      </c>
      <c r="S140">
        <f t="shared" si="13"/>
        <v>6.6024000000000003</v>
      </c>
      <c r="T140" t="str">
        <f>IF(ISNA(VLOOKUP(A140,ERP_transactions!$A:$A,1,FALSE)),"No","Yes")</f>
        <v>Yes</v>
      </c>
      <c r="U140" t="b">
        <f t="shared" si="14"/>
        <v>0</v>
      </c>
    </row>
    <row r="141" spans="1:21">
      <c r="A141" t="s">
        <v>492</v>
      </c>
      <c r="B141" t="s">
        <v>28</v>
      </c>
      <c r="C141" t="s">
        <v>29</v>
      </c>
      <c r="D141" t="s">
        <v>493</v>
      </c>
      <c r="E141" t="s">
        <v>494</v>
      </c>
      <c r="F141" t="s">
        <v>396</v>
      </c>
      <c r="G141" t="s">
        <v>397</v>
      </c>
      <c r="H141" s="1">
        <v>45894</v>
      </c>
      <c r="I141">
        <v>10</v>
      </c>
      <c r="J141">
        <v>194.87</v>
      </c>
      <c r="K141">
        <v>1948.7</v>
      </c>
      <c r="L141">
        <v>0.1</v>
      </c>
      <c r="M141">
        <v>0.02</v>
      </c>
      <c r="N141" t="str">
        <f>VLOOKUP(F141,products!$A$2:$C$31,3,FALSE)</f>
        <v>B</v>
      </c>
      <c r="O141">
        <f>VLOOKUP(F141,price_list!$A$2:$C$31,3,FALSE)</f>
        <v>194.87</v>
      </c>
      <c r="P141" t="str">
        <f t="shared" si="10"/>
        <v/>
      </c>
      <c r="Q141" t="str">
        <f t="shared" si="11"/>
        <v/>
      </c>
      <c r="R141">
        <f t="shared" si="12"/>
        <v>1753.83</v>
      </c>
      <c r="S141">
        <f t="shared" si="13"/>
        <v>35.076599999999999</v>
      </c>
      <c r="T141" t="str">
        <f>IF(ISNA(VLOOKUP(A141,ERP_transactions!$A:$A,1,FALSE)),"No","Yes")</f>
        <v>Yes</v>
      </c>
      <c r="U141" t="b">
        <f t="shared" si="14"/>
        <v>0</v>
      </c>
    </row>
    <row r="142" spans="1:21">
      <c r="A142" t="s">
        <v>495</v>
      </c>
      <c r="B142" t="s">
        <v>246</v>
      </c>
      <c r="C142" t="s">
        <v>247</v>
      </c>
      <c r="D142" t="s">
        <v>462</v>
      </c>
      <c r="E142" t="s">
        <v>463</v>
      </c>
      <c r="F142" t="s">
        <v>166</v>
      </c>
      <c r="G142" t="s">
        <v>167</v>
      </c>
      <c r="H142" s="1">
        <v>45877</v>
      </c>
      <c r="I142">
        <v>12</v>
      </c>
      <c r="J142">
        <v>176.86</v>
      </c>
      <c r="K142">
        <v>2122.3200000000002</v>
      </c>
      <c r="L142">
        <v>0.1</v>
      </c>
      <c r="M142">
        <v>0.02</v>
      </c>
      <c r="N142" t="str">
        <f>VLOOKUP(F142,products!$A$2:$C$31,3,FALSE)</f>
        <v>B</v>
      </c>
      <c r="O142">
        <f>VLOOKUP(F142,price_list!$A$2:$C$31,3,FALSE)</f>
        <v>176.86</v>
      </c>
      <c r="P142" t="str">
        <f t="shared" si="10"/>
        <v/>
      </c>
      <c r="Q142" t="str">
        <f t="shared" si="11"/>
        <v/>
      </c>
      <c r="R142">
        <f t="shared" si="12"/>
        <v>1910.0880000000002</v>
      </c>
      <c r="S142">
        <f t="shared" si="13"/>
        <v>38.201760000000007</v>
      </c>
      <c r="T142" t="str">
        <f>IF(ISNA(VLOOKUP(A142,ERP_transactions!$A:$A,1,FALSE)),"No","Yes")</f>
        <v>Yes</v>
      </c>
      <c r="U142" t="b">
        <f t="shared" si="14"/>
        <v>0</v>
      </c>
    </row>
    <row r="143" spans="1:21">
      <c r="A143" t="s">
        <v>496</v>
      </c>
      <c r="B143" t="s">
        <v>159</v>
      </c>
      <c r="C143" t="s">
        <v>160</v>
      </c>
      <c r="D143" t="s">
        <v>394</v>
      </c>
      <c r="E143" t="s">
        <v>2591</v>
      </c>
      <c r="F143" t="s">
        <v>166</v>
      </c>
      <c r="G143" t="s">
        <v>167</v>
      </c>
      <c r="H143" s="1">
        <v>45894</v>
      </c>
      <c r="I143">
        <v>22</v>
      </c>
      <c r="J143">
        <v>176.86</v>
      </c>
      <c r="K143">
        <v>3890.92</v>
      </c>
      <c r="L143">
        <v>0.1</v>
      </c>
      <c r="M143">
        <v>0.02</v>
      </c>
      <c r="N143" t="str">
        <f>VLOOKUP(F143,products!$A$2:$C$31,3,FALSE)</f>
        <v>B</v>
      </c>
      <c r="O143">
        <f>VLOOKUP(F143,price_list!$A$2:$C$31,3,FALSE)</f>
        <v>176.86</v>
      </c>
      <c r="P143" t="str">
        <f t="shared" si="10"/>
        <v/>
      </c>
      <c r="Q143" t="str">
        <f t="shared" si="11"/>
        <v/>
      </c>
      <c r="R143">
        <f t="shared" si="12"/>
        <v>3501.828</v>
      </c>
      <c r="S143">
        <f t="shared" si="13"/>
        <v>70.036559999999994</v>
      </c>
      <c r="T143" t="str">
        <f>IF(ISNA(VLOOKUP(A143,ERP_transactions!$A:$A,1,FALSE)),"No","Yes")</f>
        <v>Yes</v>
      </c>
      <c r="U143" t="b">
        <f t="shared" si="14"/>
        <v>0</v>
      </c>
    </row>
    <row r="144" spans="1:21">
      <c r="A144" t="s">
        <v>497</v>
      </c>
      <c r="B144" t="s">
        <v>110</v>
      </c>
      <c r="C144" t="s">
        <v>111</v>
      </c>
      <c r="D144" t="s">
        <v>498</v>
      </c>
      <c r="E144" t="s">
        <v>499</v>
      </c>
      <c r="F144" t="s">
        <v>191</v>
      </c>
      <c r="G144" t="s">
        <v>192</v>
      </c>
      <c r="H144" s="1">
        <v>45890</v>
      </c>
      <c r="I144">
        <v>5</v>
      </c>
      <c r="J144">
        <v>144.35</v>
      </c>
      <c r="K144">
        <v>721.75</v>
      </c>
      <c r="L144">
        <v>0.1</v>
      </c>
      <c r="M144">
        <v>0.02</v>
      </c>
      <c r="N144" t="str">
        <f>VLOOKUP(F144,products!$A$2:$C$31,3,FALSE)</f>
        <v>B</v>
      </c>
      <c r="O144">
        <f>VLOOKUP(F144,price_list!$A$2:$C$31,3,FALSE)</f>
        <v>144.35</v>
      </c>
      <c r="P144" t="str">
        <f t="shared" si="10"/>
        <v/>
      </c>
      <c r="Q144" t="str">
        <f t="shared" si="11"/>
        <v/>
      </c>
      <c r="R144">
        <f t="shared" si="12"/>
        <v>649.57500000000005</v>
      </c>
      <c r="S144">
        <f t="shared" si="13"/>
        <v>12.991500000000002</v>
      </c>
      <c r="T144" t="str">
        <f>IF(ISNA(VLOOKUP(A144,ERP_transactions!$A:$A,1,FALSE)),"No","Yes")</f>
        <v>Yes</v>
      </c>
      <c r="U144" t="b">
        <f t="shared" si="14"/>
        <v>0</v>
      </c>
    </row>
    <row r="145" spans="1:21">
      <c r="A145" t="s">
        <v>500</v>
      </c>
      <c r="B145" t="s">
        <v>386</v>
      </c>
      <c r="C145" t="s">
        <v>387</v>
      </c>
      <c r="D145" t="s">
        <v>57</v>
      </c>
      <c r="E145" t="s">
        <v>58</v>
      </c>
      <c r="F145" t="s">
        <v>191</v>
      </c>
      <c r="G145" t="s">
        <v>192</v>
      </c>
      <c r="H145" s="1">
        <v>45895</v>
      </c>
      <c r="I145">
        <v>10</v>
      </c>
      <c r="J145">
        <v>144.35</v>
      </c>
      <c r="K145">
        <v>1443.5</v>
      </c>
      <c r="L145">
        <v>0.1</v>
      </c>
      <c r="M145">
        <v>0.02</v>
      </c>
      <c r="N145" t="str">
        <f>VLOOKUP(F145,products!$A$2:$C$31,3,FALSE)</f>
        <v>B</v>
      </c>
      <c r="O145">
        <f>VLOOKUP(F145,price_list!$A$2:$C$31,3,FALSE)</f>
        <v>144.35</v>
      </c>
      <c r="P145" t="str">
        <f t="shared" si="10"/>
        <v/>
      </c>
      <c r="Q145" t="str">
        <f t="shared" si="11"/>
        <v/>
      </c>
      <c r="R145">
        <f t="shared" si="12"/>
        <v>1299.1500000000001</v>
      </c>
      <c r="S145">
        <f t="shared" si="13"/>
        <v>25.983000000000004</v>
      </c>
      <c r="T145" t="str">
        <f>IF(ISNA(VLOOKUP(A145,ERP_transactions!$A:$A,1,FALSE)),"No","Yes")</f>
        <v>Yes</v>
      </c>
      <c r="U145" t="b">
        <f t="shared" si="14"/>
        <v>0</v>
      </c>
    </row>
    <row r="146" spans="1:21">
      <c r="A146" t="s">
        <v>501</v>
      </c>
      <c r="B146" t="s">
        <v>306</v>
      </c>
      <c r="C146" t="s">
        <v>307</v>
      </c>
      <c r="D146" t="s">
        <v>502</v>
      </c>
      <c r="E146" t="s">
        <v>503</v>
      </c>
      <c r="F146" t="s">
        <v>100</v>
      </c>
      <c r="G146" t="s">
        <v>101</v>
      </c>
      <c r="H146" s="1">
        <v>45874</v>
      </c>
      <c r="I146">
        <v>24</v>
      </c>
      <c r="J146">
        <v>181.7</v>
      </c>
      <c r="K146">
        <v>4360.8</v>
      </c>
      <c r="L146">
        <v>0.1</v>
      </c>
      <c r="M146">
        <v>0.02</v>
      </c>
      <c r="N146" t="str">
        <f>VLOOKUP(F146,products!$A$2:$C$31,3,FALSE)</f>
        <v>B</v>
      </c>
      <c r="O146">
        <f>VLOOKUP(F146,price_list!$A$2:$C$31,3,FALSE)</f>
        <v>181.7</v>
      </c>
      <c r="P146" t="str">
        <f t="shared" si="10"/>
        <v/>
      </c>
      <c r="Q146" t="str">
        <f t="shared" si="11"/>
        <v/>
      </c>
      <c r="R146">
        <f t="shared" si="12"/>
        <v>3924.7200000000003</v>
      </c>
      <c r="S146">
        <f t="shared" si="13"/>
        <v>78.494400000000013</v>
      </c>
      <c r="T146" t="str">
        <f>IF(ISNA(VLOOKUP(A146,ERP_transactions!$A:$A,1,FALSE)),"No","Yes")</f>
        <v>Yes</v>
      </c>
      <c r="U146" t="b">
        <f t="shared" si="14"/>
        <v>0</v>
      </c>
    </row>
    <row r="147" spans="1:21">
      <c r="A147" t="s">
        <v>504</v>
      </c>
      <c r="B147" t="s">
        <v>423</v>
      </c>
      <c r="C147" t="s">
        <v>424</v>
      </c>
      <c r="D147" t="s">
        <v>488</v>
      </c>
      <c r="E147" t="s">
        <v>489</v>
      </c>
      <c r="F147" t="s">
        <v>85</v>
      </c>
      <c r="G147" t="s">
        <v>86</v>
      </c>
      <c r="H147" s="1">
        <v>45875</v>
      </c>
      <c r="I147">
        <v>14</v>
      </c>
      <c r="J147">
        <v>72.040000000000006</v>
      </c>
      <c r="K147">
        <v>1008.56</v>
      </c>
      <c r="L147">
        <v>0.05</v>
      </c>
      <c r="M147">
        <v>0.02</v>
      </c>
      <c r="N147" t="str">
        <f>VLOOKUP(F147,products!$A$2:$C$31,3,FALSE)</f>
        <v>A</v>
      </c>
      <c r="O147">
        <f>VLOOKUP(F147,price_list!$A$2:$C$31,3,FALSE)</f>
        <v>72.040000000000006</v>
      </c>
      <c r="P147" t="str">
        <f t="shared" si="10"/>
        <v/>
      </c>
      <c r="Q147" t="str">
        <f t="shared" si="11"/>
        <v/>
      </c>
      <c r="R147">
        <f t="shared" si="12"/>
        <v>958.13199999999995</v>
      </c>
      <c r="S147">
        <f t="shared" si="13"/>
        <v>19.16264</v>
      </c>
      <c r="T147" t="str">
        <f>IF(ISNA(VLOOKUP(A147,ERP_transactions!$A:$A,1,FALSE)),"No","Yes")</f>
        <v>Yes</v>
      </c>
      <c r="U147" t="b">
        <f t="shared" si="14"/>
        <v>0</v>
      </c>
    </row>
    <row r="148" spans="1:21">
      <c r="A148" t="s">
        <v>505</v>
      </c>
      <c r="B148" t="s">
        <v>254</v>
      </c>
      <c r="C148" t="s">
        <v>255</v>
      </c>
      <c r="D148" t="s">
        <v>506</v>
      </c>
      <c r="E148" t="s">
        <v>507</v>
      </c>
      <c r="F148" t="s">
        <v>174</v>
      </c>
      <c r="G148" t="s">
        <v>175</v>
      </c>
      <c r="H148" s="1">
        <v>45886</v>
      </c>
      <c r="I148">
        <v>12</v>
      </c>
      <c r="J148">
        <v>183.4</v>
      </c>
      <c r="K148">
        <v>2200.8000000000002</v>
      </c>
      <c r="L148">
        <v>0.1</v>
      </c>
      <c r="M148">
        <v>0.02</v>
      </c>
      <c r="N148" t="str">
        <f>VLOOKUP(F148,products!$A$2:$C$31,3,FALSE)</f>
        <v>B</v>
      </c>
      <c r="O148">
        <f>VLOOKUP(F148,price_list!$A$2:$C$31,3,FALSE)</f>
        <v>183.4</v>
      </c>
      <c r="P148" t="str">
        <f t="shared" si="10"/>
        <v/>
      </c>
      <c r="Q148" t="str">
        <f t="shared" si="11"/>
        <v/>
      </c>
      <c r="R148">
        <f t="shared" si="12"/>
        <v>1980.7200000000003</v>
      </c>
      <c r="S148">
        <f t="shared" si="13"/>
        <v>39.614400000000003</v>
      </c>
      <c r="T148" t="str">
        <f>IF(ISNA(VLOOKUP(A148,ERP_transactions!$A:$A,1,FALSE)),"No","Yes")</f>
        <v>Yes</v>
      </c>
      <c r="U148" t="b">
        <f t="shared" si="14"/>
        <v>0</v>
      </c>
    </row>
    <row r="149" spans="1:21">
      <c r="A149" t="s">
        <v>508</v>
      </c>
      <c r="B149" t="s">
        <v>414</v>
      </c>
      <c r="C149" t="s">
        <v>415</v>
      </c>
      <c r="D149" t="s">
        <v>224</v>
      </c>
      <c r="E149" t="s">
        <v>225</v>
      </c>
      <c r="F149" t="s">
        <v>90</v>
      </c>
      <c r="G149" t="s">
        <v>91</v>
      </c>
      <c r="H149" s="1">
        <v>45899</v>
      </c>
      <c r="I149">
        <v>9</v>
      </c>
      <c r="J149">
        <v>50.51</v>
      </c>
      <c r="K149">
        <v>454.59</v>
      </c>
      <c r="L149">
        <v>0</v>
      </c>
      <c r="M149">
        <v>0.02</v>
      </c>
      <c r="N149" t="str">
        <f>VLOOKUP(F149,products!$A$2:$C$31,3,FALSE)</f>
        <v>C</v>
      </c>
      <c r="O149">
        <f>VLOOKUP(F149,price_list!$A$2:$C$31,3,FALSE)</f>
        <v>50.51</v>
      </c>
      <c r="P149" t="str">
        <f t="shared" si="10"/>
        <v/>
      </c>
      <c r="Q149" t="str">
        <f t="shared" si="11"/>
        <v/>
      </c>
      <c r="R149">
        <f t="shared" si="12"/>
        <v>454.59</v>
      </c>
      <c r="S149">
        <f t="shared" si="13"/>
        <v>9.0917999999999992</v>
      </c>
      <c r="T149" t="str">
        <f>IF(ISNA(VLOOKUP(A149,ERP_transactions!$A:$A,1,FALSE)),"No","Yes")</f>
        <v>Yes</v>
      </c>
      <c r="U149" t="b">
        <f t="shared" si="14"/>
        <v>0</v>
      </c>
    </row>
    <row r="150" spans="1:21">
      <c r="A150" t="s">
        <v>509</v>
      </c>
      <c r="B150" t="s">
        <v>35</v>
      </c>
      <c r="C150" t="s">
        <v>36</v>
      </c>
      <c r="D150" t="s">
        <v>510</v>
      </c>
      <c r="E150" t="s">
        <v>2592</v>
      </c>
      <c r="F150" t="s">
        <v>450</v>
      </c>
      <c r="G150" t="s">
        <v>451</v>
      </c>
      <c r="H150" s="1">
        <v>45893</v>
      </c>
      <c r="I150">
        <v>10</v>
      </c>
      <c r="J150">
        <v>45.4</v>
      </c>
      <c r="K150">
        <v>454</v>
      </c>
      <c r="L150">
        <v>0</v>
      </c>
      <c r="M150">
        <v>0.02</v>
      </c>
      <c r="N150" t="str">
        <f>VLOOKUP(F150,products!$A$2:$C$31,3,FALSE)</f>
        <v>C</v>
      </c>
      <c r="O150">
        <f>VLOOKUP(F150,price_list!$A$2:$C$31,3,FALSE)</f>
        <v>45.4</v>
      </c>
      <c r="P150" t="str">
        <f t="shared" si="10"/>
        <v/>
      </c>
      <c r="Q150" t="str">
        <f t="shared" si="11"/>
        <v/>
      </c>
      <c r="R150">
        <f t="shared" si="12"/>
        <v>454</v>
      </c>
      <c r="S150">
        <f t="shared" si="13"/>
        <v>9.08</v>
      </c>
      <c r="T150" t="str">
        <f>IF(ISNA(VLOOKUP(A150,ERP_transactions!$A:$A,1,FALSE)),"No","Yes")</f>
        <v>Yes</v>
      </c>
      <c r="U150" t="b">
        <f t="shared" si="14"/>
        <v>0</v>
      </c>
    </row>
    <row r="151" spans="1:21">
      <c r="A151" t="s">
        <v>512</v>
      </c>
      <c r="B151" t="s">
        <v>47</v>
      </c>
      <c r="C151" t="s">
        <v>48</v>
      </c>
      <c r="D151" t="s">
        <v>513</v>
      </c>
      <c r="E151" t="s">
        <v>514</v>
      </c>
      <c r="F151" t="s">
        <v>319</v>
      </c>
      <c r="G151" t="s">
        <v>320</v>
      </c>
      <c r="H151" s="1">
        <v>45900</v>
      </c>
      <c r="I151">
        <v>15</v>
      </c>
      <c r="J151">
        <v>93.41</v>
      </c>
      <c r="K151">
        <v>1401.15</v>
      </c>
      <c r="L151">
        <v>0</v>
      </c>
      <c r="M151">
        <v>0.02</v>
      </c>
      <c r="N151" t="str">
        <f>VLOOKUP(F151,products!$A$2:$C$31,3,FALSE)</f>
        <v>C</v>
      </c>
      <c r="O151">
        <f>VLOOKUP(F151,price_list!$A$2:$C$31,3,FALSE)</f>
        <v>93.41</v>
      </c>
      <c r="P151" t="str">
        <f t="shared" si="10"/>
        <v/>
      </c>
      <c r="Q151" t="str">
        <f t="shared" si="11"/>
        <v/>
      </c>
      <c r="R151">
        <f t="shared" si="12"/>
        <v>1401.15</v>
      </c>
      <c r="S151">
        <f t="shared" si="13"/>
        <v>28.023000000000003</v>
      </c>
      <c r="T151" t="str">
        <f>IF(ISNA(VLOOKUP(A151,ERP_transactions!$A:$A,1,FALSE)),"No","Yes")</f>
        <v>Yes</v>
      </c>
      <c r="U151" t="b">
        <f t="shared" si="14"/>
        <v>0</v>
      </c>
    </row>
    <row r="152" spans="1:21">
      <c r="A152" t="s">
        <v>515</v>
      </c>
      <c r="B152" t="s">
        <v>423</v>
      </c>
      <c r="C152" t="s">
        <v>424</v>
      </c>
      <c r="D152" t="s">
        <v>516</v>
      </c>
      <c r="E152" t="s">
        <v>517</v>
      </c>
      <c r="F152" t="s">
        <v>107</v>
      </c>
      <c r="G152" t="s">
        <v>108</v>
      </c>
      <c r="H152" s="1">
        <v>45897</v>
      </c>
      <c r="I152">
        <v>8</v>
      </c>
      <c r="J152">
        <v>179.53</v>
      </c>
      <c r="K152">
        <v>1436.24</v>
      </c>
      <c r="L152">
        <v>0.1</v>
      </c>
      <c r="M152">
        <v>0.02</v>
      </c>
      <c r="N152" t="str">
        <f>VLOOKUP(F152,products!$A$2:$C$31,3,FALSE)</f>
        <v>B</v>
      </c>
      <c r="O152">
        <f>VLOOKUP(F152,price_list!$A$2:$C$31,3,FALSE)</f>
        <v>179.53</v>
      </c>
      <c r="P152" t="str">
        <f t="shared" si="10"/>
        <v/>
      </c>
      <c r="Q152" t="str">
        <f t="shared" si="11"/>
        <v/>
      </c>
      <c r="R152">
        <f t="shared" si="12"/>
        <v>1292.616</v>
      </c>
      <c r="S152">
        <f t="shared" si="13"/>
        <v>25.852319999999999</v>
      </c>
      <c r="T152" t="str">
        <f>IF(ISNA(VLOOKUP(A152,ERP_transactions!$A:$A,1,FALSE)),"No","Yes")</f>
        <v>Yes</v>
      </c>
      <c r="U152" t="b">
        <f t="shared" si="14"/>
        <v>0</v>
      </c>
    </row>
    <row r="153" spans="1:21">
      <c r="A153" t="s">
        <v>518</v>
      </c>
      <c r="B153" t="s">
        <v>208</v>
      </c>
      <c r="C153" t="s">
        <v>209</v>
      </c>
      <c r="D153" t="s">
        <v>127</v>
      </c>
      <c r="E153" t="s">
        <v>128</v>
      </c>
      <c r="F153" t="s">
        <v>191</v>
      </c>
      <c r="G153" t="s">
        <v>192</v>
      </c>
      <c r="H153" s="1">
        <v>45900</v>
      </c>
      <c r="I153">
        <v>13</v>
      </c>
      <c r="J153">
        <v>144.35</v>
      </c>
      <c r="K153">
        <v>1876.55</v>
      </c>
      <c r="L153">
        <v>0.1</v>
      </c>
      <c r="M153">
        <v>0.02</v>
      </c>
      <c r="N153" t="str">
        <f>VLOOKUP(F153,products!$A$2:$C$31,3,FALSE)</f>
        <v>B</v>
      </c>
      <c r="O153">
        <f>VLOOKUP(F153,price_list!$A$2:$C$31,3,FALSE)</f>
        <v>144.35</v>
      </c>
      <c r="P153" t="str">
        <f t="shared" si="10"/>
        <v/>
      </c>
      <c r="Q153" t="str">
        <f t="shared" si="11"/>
        <v/>
      </c>
      <c r="R153">
        <f t="shared" si="12"/>
        <v>1688.895</v>
      </c>
      <c r="S153">
        <f t="shared" si="13"/>
        <v>33.777900000000002</v>
      </c>
      <c r="T153" t="str">
        <f>IF(ISNA(VLOOKUP(A153,ERP_transactions!$A:$A,1,FALSE)),"No","Yes")</f>
        <v>Yes</v>
      </c>
      <c r="U153" t="b">
        <f t="shared" si="14"/>
        <v>0</v>
      </c>
    </row>
    <row r="154" spans="1:21">
      <c r="A154" t="s">
        <v>519</v>
      </c>
      <c r="B154" t="s">
        <v>47</v>
      </c>
      <c r="C154" t="s">
        <v>48</v>
      </c>
      <c r="D154" t="s">
        <v>23</v>
      </c>
      <c r="E154" t="s">
        <v>24</v>
      </c>
      <c r="F154" t="s">
        <v>114</v>
      </c>
      <c r="G154" t="s">
        <v>115</v>
      </c>
      <c r="H154" s="1">
        <v>45895</v>
      </c>
      <c r="I154">
        <v>3</v>
      </c>
      <c r="J154">
        <v>91.13</v>
      </c>
      <c r="K154">
        <v>273.39</v>
      </c>
      <c r="L154">
        <v>0.1</v>
      </c>
      <c r="M154">
        <v>0.02</v>
      </c>
      <c r="N154" t="str">
        <f>VLOOKUP(F154,products!$A$2:$C$31,3,FALSE)</f>
        <v>B</v>
      </c>
      <c r="O154">
        <f>VLOOKUP(F154,price_list!$A$2:$C$31,3,FALSE)</f>
        <v>91.13</v>
      </c>
      <c r="P154" t="str">
        <f t="shared" si="10"/>
        <v/>
      </c>
      <c r="Q154" t="str">
        <f t="shared" si="11"/>
        <v/>
      </c>
      <c r="R154">
        <f t="shared" si="12"/>
        <v>246.05099999999999</v>
      </c>
      <c r="S154">
        <f t="shared" si="13"/>
        <v>4.9210199999999995</v>
      </c>
      <c r="T154" t="str">
        <f>IF(ISNA(VLOOKUP(A154,ERP_transactions!$A:$A,1,FALSE)),"No","Yes")</f>
        <v>Yes</v>
      </c>
      <c r="U154" t="b">
        <f t="shared" si="14"/>
        <v>0</v>
      </c>
    </row>
    <row r="155" spans="1:21">
      <c r="A155" t="s">
        <v>520</v>
      </c>
      <c r="B155" t="s">
        <v>74</v>
      </c>
      <c r="C155" t="s">
        <v>75</v>
      </c>
      <c r="D155" t="s">
        <v>296</v>
      </c>
      <c r="E155" t="s">
        <v>297</v>
      </c>
      <c r="F155" t="s">
        <v>18</v>
      </c>
      <c r="G155" t="s">
        <v>19</v>
      </c>
      <c r="H155" s="1">
        <v>45884</v>
      </c>
      <c r="I155">
        <v>4</v>
      </c>
      <c r="J155">
        <v>52.65</v>
      </c>
      <c r="K155">
        <v>210.6</v>
      </c>
      <c r="L155">
        <v>0.05</v>
      </c>
      <c r="M155">
        <v>0.02</v>
      </c>
      <c r="N155" t="str">
        <f>VLOOKUP(F155,products!$A$2:$C$31,3,FALSE)</f>
        <v>A</v>
      </c>
      <c r="O155">
        <f>VLOOKUP(F155,price_list!$A$2:$C$31,3,FALSE)</f>
        <v>52.65</v>
      </c>
      <c r="P155" t="str">
        <f t="shared" si="10"/>
        <v/>
      </c>
      <c r="Q155" t="str">
        <f t="shared" si="11"/>
        <v/>
      </c>
      <c r="R155">
        <f t="shared" si="12"/>
        <v>200.07</v>
      </c>
      <c r="S155">
        <f t="shared" si="13"/>
        <v>4.0014000000000003</v>
      </c>
      <c r="T155" t="str">
        <f>IF(ISNA(VLOOKUP(A155,ERP_transactions!$A:$A,1,FALSE)),"No","Yes")</f>
        <v>Yes</v>
      </c>
      <c r="U155" t="b">
        <f t="shared" si="14"/>
        <v>0</v>
      </c>
    </row>
    <row r="156" spans="1:21">
      <c r="A156" t="s">
        <v>521</v>
      </c>
      <c r="B156" t="s">
        <v>103</v>
      </c>
      <c r="C156" t="s">
        <v>104</v>
      </c>
      <c r="D156" t="s">
        <v>522</v>
      </c>
      <c r="E156" t="s">
        <v>523</v>
      </c>
      <c r="F156" t="s">
        <v>107</v>
      </c>
      <c r="G156" t="s">
        <v>108</v>
      </c>
      <c r="H156" s="1">
        <v>45888</v>
      </c>
      <c r="I156">
        <v>9</v>
      </c>
      <c r="J156">
        <v>179.53</v>
      </c>
      <c r="K156">
        <v>1615.77</v>
      </c>
      <c r="L156">
        <v>0.1</v>
      </c>
      <c r="M156">
        <v>0.02</v>
      </c>
      <c r="N156" t="str">
        <f>VLOOKUP(F156,products!$A$2:$C$31,3,FALSE)</f>
        <v>B</v>
      </c>
      <c r="O156">
        <f>VLOOKUP(F156,price_list!$A$2:$C$31,3,FALSE)</f>
        <v>179.53</v>
      </c>
      <c r="P156" t="str">
        <f t="shared" si="10"/>
        <v/>
      </c>
      <c r="Q156" t="str">
        <f t="shared" si="11"/>
        <v/>
      </c>
      <c r="R156">
        <f t="shared" si="12"/>
        <v>1454.193</v>
      </c>
      <c r="S156">
        <f t="shared" si="13"/>
        <v>29.083860000000001</v>
      </c>
      <c r="T156" t="str">
        <f>IF(ISNA(VLOOKUP(A156,ERP_transactions!$A:$A,1,FALSE)),"No","Yes")</f>
        <v>Yes</v>
      </c>
      <c r="U156" t="b">
        <f t="shared" si="14"/>
        <v>0</v>
      </c>
    </row>
    <row r="157" spans="1:21">
      <c r="A157" t="s">
        <v>524</v>
      </c>
      <c r="B157" t="s">
        <v>74</v>
      </c>
      <c r="C157" t="s">
        <v>75</v>
      </c>
      <c r="D157" t="s">
        <v>525</v>
      </c>
      <c r="E157" t="s">
        <v>526</v>
      </c>
      <c r="F157" t="s">
        <v>166</v>
      </c>
      <c r="G157" t="s">
        <v>167</v>
      </c>
      <c r="H157" s="1">
        <v>45873</v>
      </c>
      <c r="I157">
        <v>12</v>
      </c>
      <c r="J157">
        <v>176.86</v>
      </c>
      <c r="K157">
        <v>2122.3200000000002</v>
      </c>
      <c r="L157">
        <v>0.1</v>
      </c>
      <c r="M157">
        <v>0.02</v>
      </c>
      <c r="N157" t="str">
        <f>VLOOKUP(F157,products!$A$2:$C$31,3,FALSE)</f>
        <v>B</v>
      </c>
      <c r="O157">
        <f>VLOOKUP(F157,price_list!$A$2:$C$31,3,FALSE)</f>
        <v>176.86</v>
      </c>
      <c r="P157" t="str">
        <f t="shared" si="10"/>
        <v/>
      </c>
      <c r="Q157" t="str">
        <f t="shared" si="11"/>
        <v/>
      </c>
      <c r="R157">
        <f t="shared" si="12"/>
        <v>1910.0880000000002</v>
      </c>
      <c r="S157">
        <f t="shared" si="13"/>
        <v>38.201760000000007</v>
      </c>
      <c r="T157" t="str">
        <f>IF(ISNA(VLOOKUP(A157,ERP_transactions!$A:$A,1,FALSE)),"No","Yes")</f>
        <v>Yes</v>
      </c>
      <c r="U157" t="b">
        <f t="shared" si="14"/>
        <v>0</v>
      </c>
    </row>
    <row r="158" spans="1:21">
      <c r="A158" t="s">
        <v>527</v>
      </c>
      <c r="B158" t="s">
        <v>208</v>
      </c>
      <c r="C158" t="s">
        <v>209</v>
      </c>
      <c r="D158" t="s">
        <v>340</v>
      </c>
      <c r="E158" t="s">
        <v>341</v>
      </c>
      <c r="F158" t="s">
        <v>25</v>
      </c>
      <c r="G158" t="s">
        <v>26</v>
      </c>
      <c r="H158" s="1">
        <v>45898</v>
      </c>
      <c r="I158">
        <v>20</v>
      </c>
      <c r="J158">
        <v>120.83</v>
      </c>
      <c r="K158">
        <v>2416.6</v>
      </c>
      <c r="L158">
        <v>0.1</v>
      </c>
      <c r="M158">
        <v>0.02</v>
      </c>
      <c r="N158" t="str">
        <f>VLOOKUP(F158,products!$A$2:$C$31,3,FALSE)</f>
        <v>B</v>
      </c>
      <c r="O158">
        <f>VLOOKUP(F158,price_list!$A$2:$C$31,3,FALSE)</f>
        <v>120.83</v>
      </c>
      <c r="P158" t="str">
        <f t="shared" si="10"/>
        <v/>
      </c>
      <c r="Q158" t="str">
        <f t="shared" si="11"/>
        <v/>
      </c>
      <c r="R158">
        <f t="shared" si="12"/>
        <v>2174.94</v>
      </c>
      <c r="S158">
        <f t="shared" si="13"/>
        <v>43.498800000000003</v>
      </c>
      <c r="T158" t="str">
        <f>IF(ISNA(VLOOKUP(A158,ERP_transactions!$A:$A,1,FALSE)),"No","Yes")</f>
        <v>Yes</v>
      </c>
      <c r="U158" t="b">
        <f t="shared" si="14"/>
        <v>0</v>
      </c>
    </row>
    <row r="159" spans="1:21">
      <c r="A159" t="s">
        <v>528</v>
      </c>
      <c r="B159" t="s">
        <v>259</v>
      </c>
      <c r="C159" t="s">
        <v>260</v>
      </c>
      <c r="D159" t="s">
        <v>243</v>
      </c>
      <c r="E159" t="s">
        <v>244</v>
      </c>
      <c r="F159" t="s">
        <v>326</v>
      </c>
      <c r="G159" t="s">
        <v>327</v>
      </c>
      <c r="H159" s="1">
        <v>45890</v>
      </c>
      <c r="I159">
        <v>8</v>
      </c>
      <c r="J159">
        <v>63.32</v>
      </c>
      <c r="K159">
        <v>506.56</v>
      </c>
      <c r="L159">
        <v>0</v>
      </c>
      <c r="M159">
        <v>0.02</v>
      </c>
      <c r="N159" t="str">
        <f>VLOOKUP(F159,products!$A$2:$C$31,3,FALSE)</f>
        <v>C</v>
      </c>
      <c r="O159">
        <f>VLOOKUP(F159,price_list!$A$2:$C$31,3,FALSE)</f>
        <v>63.32</v>
      </c>
      <c r="P159" t="str">
        <f t="shared" si="10"/>
        <v/>
      </c>
      <c r="Q159" t="str">
        <f t="shared" si="11"/>
        <v/>
      </c>
      <c r="R159">
        <f t="shared" si="12"/>
        <v>506.56</v>
      </c>
      <c r="S159">
        <f t="shared" si="13"/>
        <v>10.1312</v>
      </c>
      <c r="T159" t="str">
        <f>IF(ISNA(VLOOKUP(A159,ERP_transactions!$A:$A,1,FALSE)),"No","Yes")</f>
        <v>Yes</v>
      </c>
      <c r="U159" t="b">
        <f t="shared" si="14"/>
        <v>0</v>
      </c>
    </row>
    <row r="160" spans="1:21">
      <c r="A160" t="s">
        <v>529</v>
      </c>
      <c r="B160" t="s">
        <v>423</v>
      </c>
      <c r="C160" t="s">
        <v>424</v>
      </c>
      <c r="D160" t="s">
        <v>377</v>
      </c>
      <c r="E160" t="s">
        <v>378</v>
      </c>
      <c r="F160" t="s">
        <v>90</v>
      </c>
      <c r="G160" t="s">
        <v>91</v>
      </c>
      <c r="H160" s="1">
        <v>45879</v>
      </c>
      <c r="I160">
        <v>23</v>
      </c>
      <c r="J160">
        <v>50.51</v>
      </c>
      <c r="K160">
        <v>1161.73</v>
      </c>
      <c r="L160">
        <v>0</v>
      </c>
      <c r="M160">
        <v>0.02</v>
      </c>
      <c r="N160" t="str">
        <f>VLOOKUP(F160,products!$A$2:$C$31,3,FALSE)</f>
        <v>C</v>
      </c>
      <c r="O160">
        <f>VLOOKUP(F160,price_list!$A$2:$C$31,3,FALSE)</f>
        <v>50.51</v>
      </c>
      <c r="P160" t="str">
        <f t="shared" si="10"/>
        <v/>
      </c>
      <c r="Q160" t="str">
        <f t="shared" si="11"/>
        <v/>
      </c>
      <c r="R160">
        <f t="shared" si="12"/>
        <v>1161.73</v>
      </c>
      <c r="S160">
        <f t="shared" si="13"/>
        <v>23.2346</v>
      </c>
      <c r="T160" t="str">
        <f>IF(ISNA(VLOOKUP(A160,ERP_transactions!$A:$A,1,FALSE)),"No","Yes")</f>
        <v>Yes</v>
      </c>
      <c r="U160" t="b">
        <f t="shared" si="14"/>
        <v>0</v>
      </c>
    </row>
    <row r="161" spans="1:21">
      <c r="A161" t="s">
        <v>530</v>
      </c>
      <c r="B161" t="s">
        <v>159</v>
      </c>
      <c r="C161" t="s">
        <v>160</v>
      </c>
      <c r="D161" t="s">
        <v>83</v>
      </c>
      <c r="E161" t="s">
        <v>84</v>
      </c>
      <c r="F161" t="s">
        <v>71</v>
      </c>
      <c r="G161" t="s">
        <v>72</v>
      </c>
      <c r="H161" s="1">
        <v>45900</v>
      </c>
      <c r="I161">
        <v>2</v>
      </c>
      <c r="J161">
        <v>123.65</v>
      </c>
      <c r="K161">
        <v>247.3</v>
      </c>
      <c r="L161">
        <v>0.05</v>
      </c>
      <c r="M161">
        <v>0.02</v>
      </c>
      <c r="N161" t="str">
        <f>VLOOKUP(F161,products!$A$2:$C$31,3,FALSE)</f>
        <v>A</v>
      </c>
      <c r="O161">
        <f>VLOOKUP(F161,price_list!$A$2:$C$31,3,FALSE)</f>
        <v>123.65</v>
      </c>
      <c r="P161" t="str">
        <f t="shared" si="10"/>
        <v/>
      </c>
      <c r="Q161" t="str">
        <f t="shared" si="11"/>
        <v/>
      </c>
      <c r="R161">
        <f t="shared" si="12"/>
        <v>234.935</v>
      </c>
      <c r="S161">
        <f t="shared" si="13"/>
        <v>4.6987000000000005</v>
      </c>
      <c r="T161" t="str">
        <f>IF(ISNA(VLOOKUP(A161,ERP_transactions!$A:$A,1,FALSE)),"No","Yes")</f>
        <v>Yes</v>
      </c>
      <c r="U161" t="b">
        <f t="shared" si="14"/>
        <v>0</v>
      </c>
    </row>
    <row r="162" spans="1:21">
      <c r="A162" t="s">
        <v>531</v>
      </c>
      <c r="B162" t="s">
        <v>14</v>
      </c>
      <c r="C162" t="s">
        <v>15</v>
      </c>
      <c r="D162" t="s">
        <v>532</v>
      </c>
      <c r="E162" t="s">
        <v>2593</v>
      </c>
      <c r="F162" t="s">
        <v>275</v>
      </c>
      <c r="G162" t="s">
        <v>276</v>
      </c>
      <c r="H162" s="1">
        <v>45873</v>
      </c>
      <c r="I162">
        <v>4</v>
      </c>
      <c r="J162">
        <v>44.71</v>
      </c>
      <c r="K162">
        <v>178.84</v>
      </c>
      <c r="L162">
        <v>0</v>
      </c>
      <c r="M162">
        <v>0.02</v>
      </c>
      <c r="N162" t="str">
        <f>VLOOKUP(F162,products!$A$2:$C$31,3,FALSE)</f>
        <v>C</v>
      </c>
      <c r="O162">
        <f>VLOOKUP(F162,price_list!$A$2:$C$31,3,FALSE)</f>
        <v>44.71</v>
      </c>
      <c r="P162" t="str">
        <f t="shared" si="10"/>
        <v/>
      </c>
      <c r="Q162" t="str">
        <f t="shared" si="11"/>
        <v/>
      </c>
      <c r="R162">
        <f t="shared" si="12"/>
        <v>178.84</v>
      </c>
      <c r="S162">
        <f t="shared" si="13"/>
        <v>3.5768</v>
      </c>
      <c r="T162" t="str">
        <f>IF(ISNA(VLOOKUP(A162,ERP_transactions!$A:$A,1,FALSE)),"No","Yes")</f>
        <v>Yes</v>
      </c>
      <c r="U162" t="b">
        <f t="shared" si="14"/>
        <v>0</v>
      </c>
    </row>
    <row r="163" spans="1:21">
      <c r="A163" t="s">
        <v>534</v>
      </c>
      <c r="B163" t="s">
        <v>117</v>
      </c>
      <c r="C163" t="s">
        <v>118</v>
      </c>
      <c r="D163" t="s">
        <v>284</v>
      </c>
      <c r="E163" t="s">
        <v>285</v>
      </c>
      <c r="F163" t="s">
        <v>78</v>
      </c>
      <c r="G163" t="s">
        <v>79</v>
      </c>
      <c r="H163" s="1">
        <v>45881</v>
      </c>
      <c r="I163">
        <v>15</v>
      </c>
      <c r="J163">
        <v>139.22</v>
      </c>
      <c r="K163">
        <v>2088.3000000000002</v>
      </c>
      <c r="L163">
        <v>0.05</v>
      </c>
      <c r="M163">
        <v>0.02</v>
      </c>
      <c r="N163" t="str">
        <f>VLOOKUP(F163,products!$A$2:$C$31,3,FALSE)</f>
        <v>A</v>
      </c>
      <c r="O163">
        <f>VLOOKUP(F163,price_list!$A$2:$C$31,3,FALSE)</f>
        <v>139.22</v>
      </c>
      <c r="P163" t="str">
        <f t="shared" si="10"/>
        <v/>
      </c>
      <c r="Q163" t="str">
        <f t="shared" si="11"/>
        <v/>
      </c>
      <c r="R163">
        <f t="shared" si="12"/>
        <v>1983.8850000000002</v>
      </c>
      <c r="S163">
        <f t="shared" si="13"/>
        <v>39.677700000000009</v>
      </c>
      <c r="T163" t="str">
        <f>IF(ISNA(VLOOKUP(A163,ERP_transactions!$A:$A,1,FALSE)),"No","Yes")</f>
        <v>Yes</v>
      </c>
      <c r="U163" t="b">
        <f t="shared" si="14"/>
        <v>0</v>
      </c>
    </row>
    <row r="164" spans="1:21">
      <c r="A164" t="s">
        <v>535</v>
      </c>
      <c r="B164" t="s">
        <v>208</v>
      </c>
      <c r="C164" t="s">
        <v>209</v>
      </c>
      <c r="D164" t="s">
        <v>493</v>
      </c>
      <c r="E164" t="s">
        <v>494</v>
      </c>
      <c r="F164" t="s">
        <v>179</v>
      </c>
      <c r="G164" t="s">
        <v>180</v>
      </c>
      <c r="H164" s="1">
        <v>45883</v>
      </c>
      <c r="I164">
        <v>18</v>
      </c>
      <c r="J164">
        <v>125.42</v>
      </c>
      <c r="K164">
        <v>2257.56</v>
      </c>
      <c r="L164">
        <v>0.1</v>
      </c>
      <c r="M164">
        <v>0.02</v>
      </c>
      <c r="N164" t="str">
        <f>VLOOKUP(F164,products!$A$2:$C$31,3,FALSE)</f>
        <v>B</v>
      </c>
      <c r="O164">
        <f>VLOOKUP(F164,price_list!$A$2:$C$31,3,FALSE)</f>
        <v>125.42</v>
      </c>
      <c r="P164" t="str">
        <f t="shared" si="10"/>
        <v/>
      </c>
      <c r="Q164" t="str">
        <f t="shared" si="11"/>
        <v/>
      </c>
      <c r="R164">
        <f t="shared" si="12"/>
        <v>2031.8039999999999</v>
      </c>
      <c r="S164">
        <f t="shared" si="13"/>
        <v>40.63608</v>
      </c>
      <c r="T164" t="str">
        <f>IF(ISNA(VLOOKUP(A164,ERP_transactions!$A:$A,1,FALSE)),"No","Yes")</f>
        <v>Yes</v>
      </c>
      <c r="U164" t="b">
        <f t="shared" si="14"/>
        <v>0</v>
      </c>
    </row>
    <row r="165" spans="1:21">
      <c r="A165" t="s">
        <v>536</v>
      </c>
      <c r="B165" t="s">
        <v>135</v>
      </c>
      <c r="C165" t="s">
        <v>136</v>
      </c>
      <c r="D165" t="s">
        <v>493</v>
      </c>
      <c r="E165" t="s">
        <v>494</v>
      </c>
      <c r="F165" t="s">
        <v>107</v>
      </c>
      <c r="G165" t="s">
        <v>108</v>
      </c>
      <c r="H165" s="1">
        <v>45890</v>
      </c>
      <c r="I165">
        <v>14</v>
      </c>
      <c r="J165">
        <v>179.53</v>
      </c>
      <c r="K165">
        <v>2513.42</v>
      </c>
      <c r="L165">
        <v>0.12</v>
      </c>
      <c r="M165">
        <v>0.02</v>
      </c>
      <c r="N165" t="str">
        <f>VLOOKUP(F165,products!$A$2:$C$31,3,FALSE)</f>
        <v>B</v>
      </c>
      <c r="O165">
        <f>VLOOKUP(F165,price_list!$A$2:$C$31,3,FALSE)</f>
        <v>179.53</v>
      </c>
      <c r="P165" t="str">
        <f t="shared" si="10"/>
        <v>Rebate_Error</v>
      </c>
      <c r="Q165" t="str">
        <f t="shared" si="11"/>
        <v/>
      </c>
      <c r="R165">
        <f t="shared" si="12"/>
        <v>2211.8096</v>
      </c>
      <c r="S165">
        <f t="shared" si="13"/>
        <v>44.236192000000003</v>
      </c>
      <c r="T165" t="str">
        <f>IF(ISNA(VLOOKUP(A165,ERP_transactions!$A:$A,1,FALSE)),"No","Yes")</f>
        <v>Yes</v>
      </c>
      <c r="U165" t="b">
        <f t="shared" si="14"/>
        <v>1</v>
      </c>
    </row>
    <row r="166" spans="1:21">
      <c r="A166" t="s">
        <v>540</v>
      </c>
      <c r="B166" t="s">
        <v>230</v>
      </c>
      <c r="C166" t="s">
        <v>231</v>
      </c>
      <c r="D166" t="s">
        <v>502</v>
      </c>
      <c r="E166" t="s">
        <v>503</v>
      </c>
      <c r="F166" t="s">
        <v>179</v>
      </c>
      <c r="G166" t="s">
        <v>180</v>
      </c>
      <c r="H166" s="1">
        <v>45884</v>
      </c>
      <c r="I166">
        <v>7</v>
      </c>
      <c r="J166">
        <v>125.42</v>
      </c>
      <c r="K166">
        <v>877.94</v>
      </c>
      <c r="L166">
        <v>0.1</v>
      </c>
      <c r="M166">
        <v>0.02</v>
      </c>
      <c r="N166" t="str">
        <f>VLOOKUP(F166,products!$A$2:$C$31,3,FALSE)</f>
        <v>B</v>
      </c>
      <c r="O166">
        <f>VLOOKUP(F166,price_list!$A$2:$C$31,3,FALSE)</f>
        <v>125.42</v>
      </c>
      <c r="P166" t="str">
        <f t="shared" si="10"/>
        <v/>
      </c>
      <c r="Q166" t="str">
        <f t="shared" si="11"/>
        <v/>
      </c>
      <c r="R166">
        <f t="shared" si="12"/>
        <v>790.14600000000007</v>
      </c>
      <c r="S166">
        <f t="shared" si="13"/>
        <v>15.802920000000002</v>
      </c>
      <c r="T166" t="str">
        <f>IF(ISNA(VLOOKUP(A166,ERP_transactions!$A:$A,1,FALSE)),"No","Yes")</f>
        <v>Yes</v>
      </c>
      <c r="U166" t="b">
        <f t="shared" si="14"/>
        <v>0</v>
      </c>
    </row>
    <row r="167" spans="1:21">
      <c r="A167" t="s">
        <v>541</v>
      </c>
      <c r="B167" t="s">
        <v>306</v>
      </c>
      <c r="C167" t="s">
        <v>307</v>
      </c>
      <c r="D167" t="s">
        <v>542</v>
      </c>
      <c r="E167" t="s">
        <v>543</v>
      </c>
      <c r="F167" t="s">
        <v>234</v>
      </c>
      <c r="G167" t="s">
        <v>235</v>
      </c>
      <c r="H167" s="1">
        <v>45891</v>
      </c>
      <c r="I167">
        <v>4</v>
      </c>
      <c r="J167">
        <v>37.18</v>
      </c>
      <c r="K167">
        <v>148.72</v>
      </c>
      <c r="L167">
        <v>0</v>
      </c>
      <c r="M167">
        <v>0.02</v>
      </c>
      <c r="N167" t="str">
        <f>VLOOKUP(F167,products!$A$2:$C$31,3,FALSE)</f>
        <v>C</v>
      </c>
      <c r="O167">
        <f>VLOOKUP(F167,price_list!$A$2:$C$31,3,FALSE)</f>
        <v>37.18</v>
      </c>
      <c r="P167" t="str">
        <f t="shared" si="10"/>
        <v/>
      </c>
      <c r="Q167" t="str">
        <f t="shared" si="11"/>
        <v/>
      </c>
      <c r="R167">
        <f t="shared" si="12"/>
        <v>148.72</v>
      </c>
      <c r="S167">
        <f t="shared" si="13"/>
        <v>2.9744000000000002</v>
      </c>
      <c r="T167" t="str">
        <f>IF(ISNA(VLOOKUP(A167,ERP_transactions!$A:$A,1,FALSE)),"No","Yes")</f>
        <v>Yes</v>
      </c>
      <c r="U167" t="b">
        <f t="shared" si="14"/>
        <v>0</v>
      </c>
    </row>
    <row r="168" spans="1:21">
      <c r="A168" t="s">
        <v>544</v>
      </c>
      <c r="B168" t="s">
        <v>103</v>
      </c>
      <c r="C168" t="s">
        <v>104</v>
      </c>
      <c r="D168" t="s">
        <v>545</v>
      </c>
      <c r="E168" t="s">
        <v>546</v>
      </c>
      <c r="F168" t="s">
        <v>326</v>
      </c>
      <c r="G168" t="s">
        <v>327</v>
      </c>
      <c r="H168" s="1">
        <v>45881</v>
      </c>
      <c r="I168">
        <v>21</v>
      </c>
      <c r="J168">
        <v>63.32</v>
      </c>
      <c r="K168">
        <v>1329.72</v>
      </c>
      <c r="L168">
        <v>0</v>
      </c>
      <c r="M168">
        <v>0.02</v>
      </c>
      <c r="N168" t="str">
        <f>VLOOKUP(F168,products!$A$2:$C$31,3,FALSE)</f>
        <v>C</v>
      </c>
      <c r="O168">
        <f>VLOOKUP(F168,price_list!$A$2:$C$31,3,FALSE)</f>
        <v>63.32</v>
      </c>
      <c r="P168" t="str">
        <f t="shared" si="10"/>
        <v/>
      </c>
      <c r="Q168" t="str">
        <f t="shared" si="11"/>
        <v/>
      </c>
      <c r="R168">
        <f t="shared" si="12"/>
        <v>1329.72</v>
      </c>
      <c r="S168">
        <f t="shared" si="13"/>
        <v>26.5944</v>
      </c>
      <c r="T168" t="str">
        <f>IF(ISNA(VLOOKUP(A168,ERP_transactions!$A:$A,1,FALSE)),"No","Yes")</f>
        <v>Yes</v>
      </c>
      <c r="U168" t="b">
        <f t="shared" si="14"/>
        <v>0</v>
      </c>
    </row>
    <row r="169" spans="1:21">
      <c r="A169" t="s">
        <v>547</v>
      </c>
      <c r="B169" t="s">
        <v>14</v>
      </c>
      <c r="C169" t="s">
        <v>15</v>
      </c>
      <c r="D169" t="s">
        <v>548</v>
      </c>
      <c r="E169" t="s">
        <v>549</v>
      </c>
      <c r="F169" t="s">
        <v>18</v>
      </c>
      <c r="G169" t="s">
        <v>19</v>
      </c>
      <c r="H169" s="1">
        <v>45900</v>
      </c>
      <c r="I169">
        <v>4</v>
      </c>
      <c r="J169">
        <v>52.65</v>
      </c>
      <c r="K169">
        <v>210.6</v>
      </c>
      <c r="L169">
        <v>0.05</v>
      </c>
      <c r="M169">
        <v>0.02</v>
      </c>
      <c r="N169" t="str">
        <f>VLOOKUP(F169,products!$A$2:$C$31,3,FALSE)</f>
        <v>A</v>
      </c>
      <c r="O169">
        <f>VLOOKUP(F169,price_list!$A$2:$C$31,3,FALSE)</f>
        <v>52.65</v>
      </c>
      <c r="P169" t="str">
        <f t="shared" si="10"/>
        <v/>
      </c>
      <c r="Q169" t="str">
        <f t="shared" si="11"/>
        <v/>
      </c>
      <c r="R169">
        <f t="shared" si="12"/>
        <v>200.07</v>
      </c>
      <c r="S169">
        <f t="shared" si="13"/>
        <v>4.0014000000000003</v>
      </c>
      <c r="T169" t="str">
        <f>IF(ISNA(VLOOKUP(A169,ERP_transactions!$A:$A,1,FALSE)),"No","Yes")</f>
        <v>Yes</v>
      </c>
      <c r="U169" t="b">
        <f t="shared" si="14"/>
        <v>0</v>
      </c>
    </row>
    <row r="170" spans="1:21">
      <c r="A170" t="s">
        <v>550</v>
      </c>
      <c r="B170" t="s">
        <v>47</v>
      </c>
      <c r="C170" t="s">
        <v>48</v>
      </c>
      <c r="D170" t="s">
        <v>525</v>
      </c>
      <c r="E170" t="s">
        <v>526</v>
      </c>
      <c r="F170" t="s">
        <v>25</v>
      </c>
      <c r="G170" t="s">
        <v>26</v>
      </c>
      <c r="H170" s="1">
        <v>45876</v>
      </c>
      <c r="I170">
        <v>22</v>
      </c>
      <c r="J170">
        <v>103.46</v>
      </c>
      <c r="K170">
        <v>2276.12</v>
      </c>
      <c r="L170">
        <v>0.1</v>
      </c>
      <c r="M170">
        <v>0.02</v>
      </c>
      <c r="N170" t="str">
        <f>VLOOKUP(F170,products!$A$2:$C$31,3,FALSE)</f>
        <v>B</v>
      </c>
      <c r="O170">
        <f>VLOOKUP(F170,price_list!$A$2:$C$31,3,FALSE)</f>
        <v>120.83</v>
      </c>
      <c r="P170" t="str">
        <f t="shared" si="10"/>
        <v/>
      </c>
      <c r="Q170" t="str">
        <f t="shared" si="11"/>
        <v/>
      </c>
      <c r="R170">
        <f t="shared" si="12"/>
        <v>2048.5079999999998</v>
      </c>
      <c r="S170">
        <f t="shared" si="13"/>
        <v>40.97016</v>
      </c>
      <c r="T170" t="str">
        <f>IF(ISNA(VLOOKUP(A170,ERP_transactions!$A:$A,1,FALSE)),"No","Yes")</f>
        <v>Yes</v>
      </c>
      <c r="U170" t="b">
        <f t="shared" si="14"/>
        <v>0</v>
      </c>
    </row>
    <row r="171" spans="1:21">
      <c r="A171" t="s">
        <v>551</v>
      </c>
      <c r="B171" t="s">
        <v>159</v>
      </c>
      <c r="C171" t="s">
        <v>160</v>
      </c>
      <c r="D171" t="s">
        <v>52</v>
      </c>
      <c r="E171" t="s">
        <v>53</v>
      </c>
      <c r="F171" t="s">
        <v>100</v>
      </c>
      <c r="G171" t="s">
        <v>101</v>
      </c>
      <c r="H171" s="1">
        <v>45871</v>
      </c>
      <c r="I171">
        <v>1</v>
      </c>
      <c r="J171">
        <v>181.7</v>
      </c>
      <c r="K171">
        <v>181.7</v>
      </c>
      <c r="L171">
        <v>0.1</v>
      </c>
      <c r="M171">
        <v>0.02</v>
      </c>
      <c r="N171" t="str">
        <f>VLOOKUP(F171,products!$A$2:$C$31,3,FALSE)</f>
        <v>B</v>
      </c>
      <c r="O171">
        <f>VLOOKUP(F171,price_list!$A$2:$C$31,3,FALSE)</f>
        <v>181.7</v>
      </c>
      <c r="P171" t="str">
        <f t="shared" si="10"/>
        <v/>
      </c>
      <c r="Q171" t="str">
        <f t="shared" si="11"/>
        <v/>
      </c>
      <c r="R171">
        <f t="shared" si="12"/>
        <v>163.53</v>
      </c>
      <c r="S171">
        <f t="shared" si="13"/>
        <v>3.2706</v>
      </c>
      <c r="T171" t="str">
        <f>IF(ISNA(VLOOKUP(A171,ERP_transactions!$A:$A,1,FALSE)),"No","Yes")</f>
        <v>Yes</v>
      </c>
      <c r="U171" t="b">
        <f t="shared" si="14"/>
        <v>0</v>
      </c>
    </row>
    <row r="172" spans="1:21">
      <c r="A172" t="s">
        <v>552</v>
      </c>
      <c r="B172" t="s">
        <v>246</v>
      </c>
      <c r="C172" t="s">
        <v>247</v>
      </c>
      <c r="D172" t="s">
        <v>553</v>
      </c>
      <c r="E172" t="s">
        <v>2594</v>
      </c>
      <c r="F172" t="s">
        <v>18</v>
      </c>
      <c r="G172" t="s">
        <v>19</v>
      </c>
      <c r="H172" s="1">
        <v>45895</v>
      </c>
      <c r="I172">
        <v>5</v>
      </c>
      <c r="J172">
        <v>45.5</v>
      </c>
      <c r="K172">
        <v>227.5</v>
      </c>
      <c r="L172">
        <v>0.05</v>
      </c>
      <c r="M172">
        <v>0.02</v>
      </c>
      <c r="N172" t="str">
        <f>VLOOKUP(F172,products!$A$2:$C$31,3,FALSE)</f>
        <v>A</v>
      </c>
      <c r="O172">
        <f>VLOOKUP(F172,price_list!$A$2:$C$31,3,FALSE)</f>
        <v>52.65</v>
      </c>
      <c r="P172" t="str">
        <f t="shared" si="10"/>
        <v/>
      </c>
      <c r="Q172" t="str">
        <f t="shared" si="11"/>
        <v/>
      </c>
      <c r="R172">
        <f t="shared" si="12"/>
        <v>216.125</v>
      </c>
      <c r="S172">
        <f t="shared" si="13"/>
        <v>4.3224999999999998</v>
      </c>
      <c r="T172" t="str">
        <f>IF(ISNA(VLOOKUP(A172,ERP_transactions!$A:$A,1,FALSE)),"No","Yes")</f>
        <v>Yes</v>
      </c>
      <c r="U172" t="b">
        <f t="shared" si="14"/>
        <v>0</v>
      </c>
    </row>
    <row r="173" spans="1:21">
      <c r="A173" t="s">
        <v>556</v>
      </c>
      <c r="B173" t="s">
        <v>254</v>
      </c>
      <c r="C173" t="s">
        <v>255</v>
      </c>
      <c r="D173" t="s">
        <v>557</v>
      </c>
      <c r="E173" t="s">
        <v>558</v>
      </c>
      <c r="F173" t="s">
        <v>59</v>
      </c>
      <c r="G173" t="s">
        <v>60</v>
      </c>
      <c r="H173" s="1">
        <v>45880</v>
      </c>
      <c r="I173">
        <v>8</v>
      </c>
      <c r="J173">
        <v>71.86</v>
      </c>
      <c r="K173">
        <v>574.88</v>
      </c>
      <c r="L173">
        <v>0.05</v>
      </c>
      <c r="M173">
        <v>0.02</v>
      </c>
      <c r="N173" t="str">
        <f>VLOOKUP(F173,products!$A$2:$C$31,3,FALSE)</f>
        <v>A</v>
      </c>
      <c r="O173">
        <f>VLOOKUP(F173,price_list!$A$2:$C$31,3,FALSE)</f>
        <v>71.86</v>
      </c>
      <c r="P173" t="str">
        <f t="shared" si="10"/>
        <v/>
      </c>
      <c r="Q173" t="str">
        <f t="shared" si="11"/>
        <v/>
      </c>
      <c r="R173">
        <f t="shared" si="12"/>
        <v>546.13599999999997</v>
      </c>
      <c r="S173">
        <f t="shared" si="13"/>
        <v>10.92272</v>
      </c>
      <c r="T173" t="str">
        <f>IF(ISNA(VLOOKUP(A173,ERP_transactions!$A:$A,1,FALSE)),"No","Yes")</f>
        <v>Yes</v>
      </c>
      <c r="U173" t="b">
        <f t="shared" si="14"/>
        <v>0</v>
      </c>
    </row>
    <row r="174" spans="1:21">
      <c r="A174" t="s">
        <v>559</v>
      </c>
      <c r="B174" t="s">
        <v>93</v>
      </c>
      <c r="C174" t="s">
        <v>94</v>
      </c>
      <c r="D174" t="s">
        <v>470</v>
      </c>
      <c r="E174" t="s">
        <v>471</v>
      </c>
      <c r="F174" t="s">
        <v>174</v>
      </c>
      <c r="G174" t="s">
        <v>175</v>
      </c>
      <c r="H174" s="1">
        <v>45870</v>
      </c>
      <c r="I174">
        <v>20</v>
      </c>
      <c r="J174">
        <v>164.03</v>
      </c>
      <c r="K174">
        <v>3280.6</v>
      </c>
      <c r="L174">
        <v>0.1</v>
      </c>
      <c r="M174">
        <v>0.02</v>
      </c>
      <c r="N174" t="str">
        <f>VLOOKUP(F174,products!$A$2:$C$31,3,FALSE)</f>
        <v>B</v>
      </c>
      <c r="O174">
        <f>VLOOKUP(F174,price_list!$A$2:$C$31,3,FALSE)</f>
        <v>183.4</v>
      </c>
      <c r="P174" t="str">
        <f t="shared" si="10"/>
        <v/>
      </c>
      <c r="Q174" t="str">
        <f t="shared" si="11"/>
        <v/>
      </c>
      <c r="R174">
        <f t="shared" si="12"/>
        <v>2952.54</v>
      </c>
      <c r="S174">
        <f t="shared" si="13"/>
        <v>59.050800000000002</v>
      </c>
      <c r="T174" t="str">
        <f>IF(ISNA(VLOOKUP(A174,ERP_transactions!$A:$A,1,FALSE)),"No","Yes")</f>
        <v>Yes</v>
      </c>
      <c r="U174" t="b">
        <f t="shared" si="14"/>
        <v>0</v>
      </c>
    </row>
    <row r="175" spans="1:21">
      <c r="A175" t="s">
        <v>560</v>
      </c>
      <c r="B175" t="s">
        <v>230</v>
      </c>
      <c r="C175" t="s">
        <v>231</v>
      </c>
      <c r="D175" t="s">
        <v>561</v>
      </c>
      <c r="E175" t="s">
        <v>562</v>
      </c>
      <c r="F175" t="s">
        <v>275</v>
      </c>
      <c r="G175" t="s">
        <v>276</v>
      </c>
      <c r="H175" s="1">
        <v>45887</v>
      </c>
      <c r="I175">
        <v>5</v>
      </c>
      <c r="J175">
        <v>44.71</v>
      </c>
      <c r="K175">
        <v>223.55</v>
      </c>
      <c r="L175">
        <v>0</v>
      </c>
      <c r="M175">
        <v>0.02</v>
      </c>
      <c r="N175" t="str">
        <f>VLOOKUP(F175,products!$A$2:$C$31,3,FALSE)</f>
        <v>C</v>
      </c>
      <c r="O175">
        <f>VLOOKUP(F175,price_list!$A$2:$C$31,3,FALSE)</f>
        <v>44.71</v>
      </c>
      <c r="P175" t="str">
        <f t="shared" si="10"/>
        <v/>
      </c>
      <c r="Q175" t="str">
        <f t="shared" si="11"/>
        <v/>
      </c>
      <c r="R175">
        <f t="shared" si="12"/>
        <v>223.55</v>
      </c>
      <c r="S175">
        <f t="shared" si="13"/>
        <v>4.4710000000000001</v>
      </c>
      <c r="T175" t="str">
        <f>IF(ISNA(VLOOKUP(A175,ERP_transactions!$A:$A,1,FALSE)),"No","Yes")</f>
        <v>Yes</v>
      </c>
      <c r="U175" t="b">
        <f t="shared" si="14"/>
        <v>0</v>
      </c>
    </row>
    <row r="176" spans="1:21">
      <c r="A176" t="s">
        <v>563</v>
      </c>
      <c r="B176" t="s">
        <v>230</v>
      </c>
      <c r="C176" t="s">
        <v>231</v>
      </c>
      <c r="D176" t="s">
        <v>404</v>
      </c>
      <c r="E176" t="s">
        <v>405</v>
      </c>
      <c r="F176" t="s">
        <v>129</v>
      </c>
      <c r="G176" t="s">
        <v>130</v>
      </c>
      <c r="H176" s="1">
        <v>45897</v>
      </c>
      <c r="I176">
        <v>22</v>
      </c>
      <c r="J176">
        <v>92.19</v>
      </c>
      <c r="K176">
        <v>2028.18</v>
      </c>
      <c r="L176">
        <v>0.08</v>
      </c>
      <c r="M176">
        <v>0.02</v>
      </c>
      <c r="N176" t="str">
        <f>VLOOKUP(F176,products!$A$2:$C$31,3,FALSE)</f>
        <v>A</v>
      </c>
      <c r="O176">
        <f>VLOOKUP(F176,price_list!$A$2:$C$31,3,FALSE)</f>
        <v>92.19</v>
      </c>
      <c r="P176" t="str">
        <f t="shared" si="10"/>
        <v>Rebate_Error</v>
      </c>
      <c r="Q176" t="str">
        <f t="shared" si="11"/>
        <v/>
      </c>
      <c r="R176">
        <f t="shared" si="12"/>
        <v>1865.9256</v>
      </c>
      <c r="S176">
        <f t="shared" si="13"/>
        <v>37.318511999999998</v>
      </c>
      <c r="T176" t="str">
        <f>IF(ISNA(VLOOKUP(A176,ERP_transactions!$A:$A,1,FALSE)),"No","Yes")</f>
        <v>Yes</v>
      </c>
      <c r="U176" t="b">
        <f t="shared" si="14"/>
        <v>1</v>
      </c>
    </row>
    <row r="177" spans="1:21">
      <c r="A177" t="s">
        <v>564</v>
      </c>
      <c r="B177" t="s">
        <v>122</v>
      </c>
      <c r="C177" t="s">
        <v>123</v>
      </c>
      <c r="D177" t="s">
        <v>506</v>
      </c>
      <c r="E177" t="s">
        <v>507</v>
      </c>
      <c r="F177" t="s">
        <v>139</v>
      </c>
      <c r="G177" t="s">
        <v>140</v>
      </c>
      <c r="H177" s="1">
        <v>45888</v>
      </c>
      <c r="I177">
        <v>8</v>
      </c>
      <c r="J177">
        <v>113.94</v>
      </c>
      <c r="K177">
        <v>911.52</v>
      </c>
      <c r="L177">
        <v>0.05</v>
      </c>
      <c r="M177">
        <v>0.02</v>
      </c>
      <c r="N177" t="str">
        <f>VLOOKUP(F177,products!$A$2:$C$31,3,FALSE)</f>
        <v>A</v>
      </c>
      <c r="O177">
        <f>VLOOKUP(F177,price_list!$A$2:$C$31,3,FALSE)</f>
        <v>113.94</v>
      </c>
      <c r="P177" t="str">
        <f t="shared" si="10"/>
        <v/>
      </c>
      <c r="Q177" t="str">
        <f t="shared" si="11"/>
        <v/>
      </c>
      <c r="R177">
        <f t="shared" si="12"/>
        <v>865.94399999999996</v>
      </c>
      <c r="S177">
        <f t="shared" si="13"/>
        <v>17.31888</v>
      </c>
      <c r="T177" t="str">
        <f>IF(ISNA(VLOOKUP(A177,ERP_transactions!$A:$A,1,FALSE)),"No","Yes")</f>
        <v>Yes</v>
      </c>
      <c r="U177" t="b">
        <f t="shared" si="14"/>
        <v>0</v>
      </c>
    </row>
    <row r="178" spans="1:21">
      <c r="A178" t="s">
        <v>565</v>
      </c>
      <c r="B178" t="s">
        <v>145</v>
      </c>
      <c r="C178" t="s">
        <v>146</v>
      </c>
      <c r="D178" t="s">
        <v>566</v>
      </c>
      <c r="E178" t="s">
        <v>567</v>
      </c>
      <c r="F178" t="s">
        <v>129</v>
      </c>
      <c r="G178" t="s">
        <v>130</v>
      </c>
      <c r="H178" s="1">
        <v>45874</v>
      </c>
      <c r="I178">
        <v>2</v>
      </c>
      <c r="J178">
        <v>92.19</v>
      </c>
      <c r="K178">
        <v>184.38</v>
      </c>
      <c r="L178">
        <v>7.0000000000000007E-2</v>
      </c>
      <c r="M178">
        <v>0.02</v>
      </c>
      <c r="N178" t="str">
        <f>VLOOKUP(F178,products!$A$2:$C$31,3,FALSE)</f>
        <v>A</v>
      </c>
      <c r="O178">
        <f>VLOOKUP(F178,price_list!$A$2:$C$31,3,FALSE)</f>
        <v>92.19</v>
      </c>
      <c r="P178" t="str">
        <f t="shared" si="10"/>
        <v>Rebate_Error</v>
      </c>
      <c r="Q178" t="str">
        <f t="shared" si="11"/>
        <v/>
      </c>
      <c r="R178">
        <f t="shared" si="12"/>
        <v>171.4734</v>
      </c>
      <c r="S178">
        <f t="shared" si="13"/>
        <v>3.429468</v>
      </c>
      <c r="T178" t="str">
        <f>IF(ISNA(VLOOKUP(A178,ERP_transactions!$A:$A,1,FALSE)),"No","Yes")</f>
        <v>Yes</v>
      </c>
      <c r="U178" t="b">
        <f t="shared" si="14"/>
        <v>1</v>
      </c>
    </row>
    <row r="179" spans="1:21">
      <c r="A179" t="s">
        <v>568</v>
      </c>
      <c r="B179" t="s">
        <v>110</v>
      </c>
      <c r="C179" t="s">
        <v>111</v>
      </c>
      <c r="D179" t="s">
        <v>569</v>
      </c>
      <c r="E179" t="s">
        <v>570</v>
      </c>
      <c r="F179" t="s">
        <v>114</v>
      </c>
      <c r="G179" t="s">
        <v>115</v>
      </c>
      <c r="H179" s="1">
        <v>45724</v>
      </c>
      <c r="I179">
        <v>24</v>
      </c>
      <c r="J179">
        <v>91.13</v>
      </c>
      <c r="K179">
        <v>2187.12</v>
      </c>
      <c r="L179">
        <v>0.15</v>
      </c>
      <c r="M179">
        <v>0.02</v>
      </c>
      <c r="N179" t="str">
        <f>VLOOKUP(F179,products!$A$2:$C$31,3,FALSE)</f>
        <v>B</v>
      </c>
      <c r="O179">
        <f>VLOOKUP(F179,price_list!$A$2:$C$31,3,FALSE)</f>
        <v>91.13</v>
      </c>
      <c r="P179" t="str">
        <f t="shared" si="10"/>
        <v>Rebate_Error</v>
      </c>
      <c r="Q179" t="str">
        <f t="shared" si="11"/>
        <v/>
      </c>
      <c r="R179">
        <f t="shared" si="12"/>
        <v>1859.0519999999999</v>
      </c>
      <c r="S179">
        <f t="shared" si="13"/>
        <v>37.181039999999996</v>
      </c>
      <c r="T179" t="str">
        <f>IF(ISNA(VLOOKUP(A179,ERP_transactions!$A:$A,1,FALSE)),"No","Yes")</f>
        <v>Yes</v>
      </c>
      <c r="U179" t="b">
        <f t="shared" si="14"/>
        <v>1</v>
      </c>
    </row>
    <row r="180" spans="1:21">
      <c r="A180" t="s">
        <v>571</v>
      </c>
      <c r="B180" t="s">
        <v>55</v>
      </c>
      <c r="C180" t="s">
        <v>56</v>
      </c>
      <c r="D180" t="s">
        <v>572</v>
      </c>
      <c r="E180" t="s">
        <v>573</v>
      </c>
      <c r="F180" t="s">
        <v>174</v>
      </c>
      <c r="G180" t="s">
        <v>175</v>
      </c>
      <c r="H180" s="1">
        <v>45888</v>
      </c>
      <c r="I180">
        <v>17</v>
      </c>
      <c r="J180">
        <v>183.4</v>
      </c>
      <c r="K180">
        <v>3117.8</v>
      </c>
      <c r="L180">
        <v>0.1</v>
      </c>
      <c r="M180">
        <v>0.02</v>
      </c>
      <c r="N180" t="str">
        <f>VLOOKUP(F180,products!$A$2:$C$31,3,FALSE)</f>
        <v>B</v>
      </c>
      <c r="O180">
        <f>VLOOKUP(F180,price_list!$A$2:$C$31,3,FALSE)</f>
        <v>183.4</v>
      </c>
      <c r="P180" t="str">
        <f t="shared" si="10"/>
        <v/>
      </c>
      <c r="Q180" t="str">
        <f t="shared" si="11"/>
        <v/>
      </c>
      <c r="R180">
        <f t="shared" si="12"/>
        <v>2806.02</v>
      </c>
      <c r="S180">
        <f t="shared" si="13"/>
        <v>56.120400000000004</v>
      </c>
      <c r="T180" t="str">
        <f>IF(ISNA(VLOOKUP(A180,ERP_transactions!$A:$A,1,FALSE)),"No","Yes")</f>
        <v>Yes</v>
      </c>
      <c r="U180" t="b">
        <f t="shared" si="14"/>
        <v>0</v>
      </c>
    </row>
    <row r="181" spans="1:21">
      <c r="A181" t="s">
        <v>574</v>
      </c>
      <c r="B181" t="s">
        <v>386</v>
      </c>
      <c r="C181" t="s">
        <v>387</v>
      </c>
      <c r="D181" t="s">
        <v>237</v>
      </c>
      <c r="E181" t="s">
        <v>2595</v>
      </c>
      <c r="F181" t="s">
        <v>396</v>
      </c>
      <c r="G181" t="s">
        <v>397</v>
      </c>
      <c r="H181" s="1">
        <v>45871</v>
      </c>
      <c r="I181">
        <v>20</v>
      </c>
      <c r="J181">
        <v>194.87</v>
      </c>
      <c r="K181">
        <v>3897.4</v>
      </c>
      <c r="L181">
        <v>0.1</v>
      </c>
      <c r="M181">
        <v>0.02</v>
      </c>
      <c r="N181" t="str">
        <f>VLOOKUP(F181,products!$A$2:$C$31,3,FALSE)</f>
        <v>B</v>
      </c>
      <c r="O181">
        <f>VLOOKUP(F181,price_list!$A$2:$C$31,3,FALSE)</f>
        <v>194.87</v>
      </c>
      <c r="P181" t="str">
        <f t="shared" si="10"/>
        <v/>
      </c>
      <c r="Q181" t="str">
        <f t="shared" si="11"/>
        <v/>
      </c>
      <c r="R181">
        <f t="shared" si="12"/>
        <v>3507.66</v>
      </c>
      <c r="S181">
        <f t="shared" si="13"/>
        <v>70.153199999999998</v>
      </c>
      <c r="T181" t="str">
        <f>IF(ISNA(VLOOKUP(A181,ERP_transactions!$A:$A,1,FALSE)),"No","Yes")</f>
        <v>Yes</v>
      </c>
      <c r="U181" t="b">
        <f t="shared" si="14"/>
        <v>0</v>
      </c>
    </row>
    <row r="182" spans="1:21">
      <c r="A182" t="s">
        <v>575</v>
      </c>
      <c r="B182" t="s">
        <v>110</v>
      </c>
      <c r="C182" t="s">
        <v>111</v>
      </c>
      <c r="D182" t="s">
        <v>205</v>
      </c>
      <c r="E182" t="s">
        <v>206</v>
      </c>
      <c r="F182" t="s">
        <v>326</v>
      </c>
      <c r="G182" t="s">
        <v>327</v>
      </c>
      <c r="H182" s="1">
        <v>45886</v>
      </c>
      <c r="I182">
        <v>22</v>
      </c>
      <c r="J182">
        <v>63.32</v>
      </c>
      <c r="K182">
        <v>1393.04</v>
      </c>
      <c r="L182">
        <v>0</v>
      </c>
      <c r="M182">
        <v>0.02</v>
      </c>
      <c r="N182" t="str">
        <f>VLOOKUP(F182,products!$A$2:$C$31,3,FALSE)</f>
        <v>C</v>
      </c>
      <c r="O182">
        <f>VLOOKUP(F182,price_list!$A$2:$C$31,3,FALSE)</f>
        <v>63.32</v>
      </c>
      <c r="P182" t="str">
        <f t="shared" si="10"/>
        <v/>
      </c>
      <c r="Q182" t="str">
        <f t="shared" si="11"/>
        <v/>
      </c>
      <c r="R182">
        <f t="shared" si="12"/>
        <v>1393.04</v>
      </c>
      <c r="S182">
        <f t="shared" si="13"/>
        <v>27.860800000000001</v>
      </c>
      <c r="T182" t="str">
        <f>IF(ISNA(VLOOKUP(A182,ERP_transactions!$A:$A,1,FALSE)),"No","Yes")</f>
        <v>Yes</v>
      </c>
      <c r="U182" t="b">
        <f t="shared" si="14"/>
        <v>0</v>
      </c>
    </row>
    <row r="183" spans="1:21">
      <c r="A183" t="s">
        <v>576</v>
      </c>
      <c r="B183" t="s">
        <v>187</v>
      </c>
      <c r="C183" t="s">
        <v>188</v>
      </c>
      <c r="D183" t="s">
        <v>476</v>
      </c>
      <c r="E183" t="s">
        <v>477</v>
      </c>
      <c r="F183" t="s">
        <v>191</v>
      </c>
      <c r="G183" t="s">
        <v>192</v>
      </c>
      <c r="H183" s="1">
        <v>45871</v>
      </c>
      <c r="I183">
        <v>1</v>
      </c>
      <c r="J183">
        <v>144.35</v>
      </c>
      <c r="K183">
        <v>144.35</v>
      </c>
      <c r="L183">
        <v>0.1</v>
      </c>
      <c r="M183">
        <v>0.02</v>
      </c>
      <c r="N183" t="str">
        <f>VLOOKUP(F183,products!$A$2:$C$31,3,FALSE)</f>
        <v>B</v>
      </c>
      <c r="O183">
        <f>VLOOKUP(F183,price_list!$A$2:$C$31,3,FALSE)</f>
        <v>144.35</v>
      </c>
      <c r="P183" t="str">
        <f t="shared" si="10"/>
        <v/>
      </c>
      <c r="Q183" t="str">
        <f t="shared" si="11"/>
        <v/>
      </c>
      <c r="R183">
        <f t="shared" si="12"/>
        <v>129.91499999999999</v>
      </c>
      <c r="S183">
        <f t="shared" si="13"/>
        <v>2.5983000000000001</v>
      </c>
      <c r="T183" t="str">
        <f>IF(ISNA(VLOOKUP(A183,ERP_transactions!$A:$A,1,FALSE)),"No","Yes")</f>
        <v>Yes</v>
      </c>
      <c r="U183" t="b">
        <f t="shared" si="14"/>
        <v>0</v>
      </c>
    </row>
    <row r="184" spans="1:21">
      <c r="A184" t="s">
        <v>577</v>
      </c>
      <c r="B184" t="s">
        <v>55</v>
      </c>
      <c r="C184" t="s">
        <v>56</v>
      </c>
      <c r="D184" t="s">
        <v>482</v>
      </c>
      <c r="E184" t="s">
        <v>483</v>
      </c>
      <c r="F184" t="s">
        <v>215</v>
      </c>
      <c r="G184" t="s">
        <v>216</v>
      </c>
      <c r="H184" s="1">
        <v>45873</v>
      </c>
      <c r="I184">
        <v>22</v>
      </c>
      <c r="J184">
        <v>176.7</v>
      </c>
      <c r="K184">
        <v>3887.4</v>
      </c>
      <c r="L184">
        <v>0.1</v>
      </c>
      <c r="M184">
        <v>0.02</v>
      </c>
      <c r="N184" t="str">
        <f>VLOOKUP(F184,products!$A$2:$C$31,3,FALSE)</f>
        <v>B</v>
      </c>
      <c r="O184">
        <f>VLOOKUP(F184,price_list!$A$2:$C$31,3,FALSE)</f>
        <v>176.7</v>
      </c>
      <c r="P184" t="str">
        <f t="shared" si="10"/>
        <v/>
      </c>
      <c r="Q184" t="str">
        <f t="shared" si="11"/>
        <v/>
      </c>
      <c r="R184">
        <f t="shared" si="12"/>
        <v>3498.66</v>
      </c>
      <c r="S184">
        <f t="shared" si="13"/>
        <v>69.973200000000006</v>
      </c>
      <c r="T184" t="str">
        <f>IF(ISNA(VLOOKUP(A184,ERP_transactions!$A:$A,1,FALSE)),"No","Yes")</f>
        <v>Yes</v>
      </c>
      <c r="U184" t="b">
        <f t="shared" si="14"/>
        <v>0</v>
      </c>
    </row>
    <row r="185" spans="1:21">
      <c r="A185" t="s">
        <v>578</v>
      </c>
      <c r="B185" t="s">
        <v>55</v>
      </c>
      <c r="C185" t="s">
        <v>56</v>
      </c>
      <c r="D185" t="s">
        <v>579</v>
      </c>
      <c r="E185" t="s">
        <v>580</v>
      </c>
      <c r="F185" t="s">
        <v>326</v>
      </c>
      <c r="G185" t="s">
        <v>327</v>
      </c>
      <c r="H185" s="1">
        <v>45898</v>
      </c>
      <c r="I185">
        <v>3</v>
      </c>
      <c r="J185">
        <v>63.32</v>
      </c>
      <c r="K185">
        <v>189.96</v>
      </c>
      <c r="L185">
        <v>0</v>
      </c>
      <c r="M185">
        <v>0.02</v>
      </c>
      <c r="N185" t="str">
        <f>VLOOKUP(F185,products!$A$2:$C$31,3,FALSE)</f>
        <v>C</v>
      </c>
      <c r="O185">
        <f>VLOOKUP(F185,price_list!$A$2:$C$31,3,FALSE)</f>
        <v>63.32</v>
      </c>
      <c r="P185" t="str">
        <f t="shared" si="10"/>
        <v/>
      </c>
      <c r="Q185" t="str">
        <f t="shared" si="11"/>
        <v/>
      </c>
      <c r="R185">
        <f t="shared" si="12"/>
        <v>189.96</v>
      </c>
      <c r="S185">
        <f t="shared" si="13"/>
        <v>3.7992000000000004</v>
      </c>
      <c r="T185" t="str">
        <f>IF(ISNA(VLOOKUP(A185,ERP_transactions!$A:$A,1,FALSE)),"No","Yes")</f>
        <v>Yes</v>
      </c>
      <c r="U185" t="b">
        <f t="shared" si="14"/>
        <v>0</v>
      </c>
    </row>
    <row r="186" spans="1:21">
      <c r="A186" t="s">
        <v>581</v>
      </c>
      <c r="B186" t="s">
        <v>423</v>
      </c>
      <c r="C186" t="s">
        <v>424</v>
      </c>
      <c r="D186" t="s">
        <v>232</v>
      </c>
      <c r="E186" t="s">
        <v>233</v>
      </c>
      <c r="F186" t="s">
        <v>166</v>
      </c>
      <c r="G186" t="s">
        <v>167</v>
      </c>
      <c r="H186" s="1">
        <v>45874</v>
      </c>
      <c r="I186">
        <v>3</v>
      </c>
      <c r="J186">
        <v>176.86</v>
      </c>
      <c r="K186">
        <v>530.58000000000004</v>
      </c>
      <c r="L186">
        <v>0.1</v>
      </c>
      <c r="M186">
        <v>0.02</v>
      </c>
      <c r="N186" t="str">
        <f>VLOOKUP(F186,products!$A$2:$C$31,3,FALSE)</f>
        <v>B</v>
      </c>
      <c r="O186">
        <f>VLOOKUP(F186,price_list!$A$2:$C$31,3,FALSE)</f>
        <v>176.86</v>
      </c>
      <c r="P186" t="str">
        <f t="shared" si="10"/>
        <v/>
      </c>
      <c r="Q186" t="str">
        <f t="shared" si="11"/>
        <v/>
      </c>
      <c r="R186">
        <f t="shared" si="12"/>
        <v>477.52200000000005</v>
      </c>
      <c r="S186">
        <f t="shared" si="13"/>
        <v>9.5504400000000018</v>
      </c>
      <c r="T186" t="str">
        <f>IF(ISNA(VLOOKUP(A186,ERP_transactions!$A:$A,1,FALSE)),"No","Yes")</f>
        <v>Yes</v>
      </c>
      <c r="U186" t="b">
        <f t="shared" si="14"/>
        <v>0</v>
      </c>
    </row>
    <row r="187" spans="1:21">
      <c r="A187" t="s">
        <v>582</v>
      </c>
      <c r="B187" t="s">
        <v>230</v>
      </c>
      <c r="C187" t="s">
        <v>231</v>
      </c>
      <c r="D187" t="s">
        <v>132</v>
      </c>
      <c r="E187" t="s">
        <v>133</v>
      </c>
      <c r="F187" t="s">
        <v>166</v>
      </c>
      <c r="G187" t="s">
        <v>167</v>
      </c>
      <c r="H187" s="1">
        <v>45892</v>
      </c>
      <c r="I187">
        <v>18</v>
      </c>
      <c r="J187">
        <v>176.86</v>
      </c>
      <c r="K187">
        <v>3183.48</v>
      </c>
      <c r="L187">
        <v>0.1</v>
      </c>
      <c r="M187">
        <v>0.02</v>
      </c>
      <c r="N187" t="str">
        <f>VLOOKUP(F187,products!$A$2:$C$31,3,FALSE)</f>
        <v>B</v>
      </c>
      <c r="O187">
        <f>VLOOKUP(F187,price_list!$A$2:$C$31,3,FALSE)</f>
        <v>176.86</v>
      </c>
      <c r="P187" t="str">
        <f t="shared" si="10"/>
        <v/>
      </c>
      <c r="Q187" t="str">
        <f t="shared" si="11"/>
        <v/>
      </c>
      <c r="R187">
        <f t="shared" si="12"/>
        <v>2865.1320000000001</v>
      </c>
      <c r="S187">
        <f t="shared" si="13"/>
        <v>57.302640000000004</v>
      </c>
      <c r="T187" t="str">
        <f>IF(ISNA(VLOOKUP(A187,ERP_transactions!$A:$A,1,FALSE)),"No","Yes")</f>
        <v>Yes</v>
      </c>
      <c r="U187" t="b">
        <f t="shared" si="14"/>
        <v>0</v>
      </c>
    </row>
    <row r="188" spans="1:21">
      <c r="A188" t="s">
        <v>583</v>
      </c>
      <c r="B188" t="s">
        <v>145</v>
      </c>
      <c r="C188" t="s">
        <v>146</v>
      </c>
      <c r="D188" t="s">
        <v>150</v>
      </c>
      <c r="E188" t="s">
        <v>151</v>
      </c>
      <c r="F188" t="s">
        <v>275</v>
      </c>
      <c r="G188" t="s">
        <v>276</v>
      </c>
      <c r="H188" s="1">
        <v>45879</v>
      </c>
      <c r="I188">
        <v>17</v>
      </c>
      <c r="J188">
        <v>44.71</v>
      </c>
      <c r="K188">
        <v>760.07</v>
      </c>
      <c r="L188">
        <v>0</v>
      </c>
      <c r="M188">
        <v>0.02</v>
      </c>
      <c r="N188" t="str">
        <f>VLOOKUP(F188,products!$A$2:$C$31,3,FALSE)</f>
        <v>C</v>
      </c>
      <c r="O188">
        <f>VLOOKUP(F188,price_list!$A$2:$C$31,3,FALSE)</f>
        <v>44.71</v>
      </c>
      <c r="P188" t="str">
        <f t="shared" si="10"/>
        <v/>
      </c>
      <c r="Q188" t="str">
        <f t="shared" si="11"/>
        <v/>
      </c>
      <c r="R188">
        <f t="shared" si="12"/>
        <v>760.07</v>
      </c>
      <c r="S188">
        <f t="shared" si="13"/>
        <v>15.201400000000001</v>
      </c>
      <c r="T188" t="str">
        <f>IF(ISNA(VLOOKUP(A188,ERP_transactions!$A:$A,1,FALSE)),"No","Yes")</f>
        <v>Yes</v>
      </c>
      <c r="U188" t="b">
        <f t="shared" si="14"/>
        <v>0</v>
      </c>
    </row>
    <row r="189" spans="1:21">
      <c r="A189" t="s">
        <v>584</v>
      </c>
      <c r="B189" t="s">
        <v>306</v>
      </c>
      <c r="C189" t="s">
        <v>307</v>
      </c>
      <c r="D189" t="s">
        <v>585</v>
      </c>
      <c r="E189" t="s">
        <v>586</v>
      </c>
      <c r="F189" t="s">
        <v>166</v>
      </c>
      <c r="G189" t="s">
        <v>167</v>
      </c>
      <c r="H189" s="1">
        <v>45895</v>
      </c>
      <c r="I189">
        <v>4</v>
      </c>
      <c r="J189">
        <v>176.86</v>
      </c>
      <c r="K189">
        <v>707.44</v>
      </c>
      <c r="L189">
        <v>0.1</v>
      </c>
      <c r="M189">
        <v>0.02</v>
      </c>
      <c r="N189" t="str">
        <f>VLOOKUP(F189,products!$A$2:$C$31,3,FALSE)</f>
        <v>B</v>
      </c>
      <c r="O189">
        <f>VLOOKUP(F189,price_list!$A$2:$C$31,3,FALSE)</f>
        <v>176.86</v>
      </c>
      <c r="P189" t="str">
        <f t="shared" si="10"/>
        <v/>
      </c>
      <c r="Q189" t="str">
        <f t="shared" si="11"/>
        <v/>
      </c>
      <c r="R189">
        <f t="shared" si="12"/>
        <v>636.69600000000003</v>
      </c>
      <c r="S189">
        <f t="shared" si="13"/>
        <v>12.733920000000001</v>
      </c>
      <c r="T189" t="str">
        <f>IF(ISNA(VLOOKUP(A189,ERP_transactions!$A:$A,1,FALSE)),"No","Yes")</f>
        <v>Yes</v>
      </c>
      <c r="U189" t="b">
        <f t="shared" si="14"/>
        <v>0</v>
      </c>
    </row>
    <row r="190" spans="1:21">
      <c r="A190" t="s">
        <v>587</v>
      </c>
      <c r="B190" t="s">
        <v>62</v>
      </c>
      <c r="C190" t="s">
        <v>63</v>
      </c>
      <c r="D190" t="s">
        <v>408</v>
      </c>
      <c r="E190" t="s">
        <v>409</v>
      </c>
      <c r="F190" t="s">
        <v>234</v>
      </c>
      <c r="G190" t="s">
        <v>235</v>
      </c>
      <c r="H190" s="1">
        <v>45898</v>
      </c>
      <c r="I190">
        <v>21</v>
      </c>
      <c r="J190">
        <v>37.18</v>
      </c>
      <c r="K190">
        <v>780.78</v>
      </c>
      <c r="L190">
        <v>0</v>
      </c>
      <c r="M190">
        <v>0.02</v>
      </c>
      <c r="N190" t="str">
        <f>VLOOKUP(F190,products!$A$2:$C$31,3,FALSE)</f>
        <v>C</v>
      </c>
      <c r="O190">
        <f>VLOOKUP(F190,price_list!$A$2:$C$31,3,FALSE)</f>
        <v>37.18</v>
      </c>
      <c r="P190" t="str">
        <f t="shared" si="10"/>
        <v/>
      </c>
      <c r="Q190" t="str">
        <f t="shared" si="11"/>
        <v/>
      </c>
      <c r="R190">
        <f t="shared" si="12"/>
        <v>780.78</v>
      </c>
      <c r="S190">
        <f t="shared" si="13"/>
        <v>15.615600000000001</v>
      </c>
      <c r="T190" t="str">
        <f>IF(ISNA(VLOOKUP(A190,ERP_transactions!$A:$A,1,FALSE)),"No","Yes")</f>
        <v>Yes</v>
      </c>
      <c r="U190" t="b">
        <f t="shared" si="14"/>
        <v>0</v>
      </c>
    </row>
    <row r="191" spans="1:21">
      <c r="A191" t="s">
        <v>588</v>
      </c>
      <c r="B191" t="s">
        <v>93</v>
      </c>
      <c r="C191" t="s">
        <v>94</v>
      </c>
      <c r="D191" t="s">
        <v>429</v>
      </c>
      <c r="E191" t="s">
        <v>430</v>
      </c>
      <c r="F191" t="s">
        <v>107</v>
      </c>
      <c r="G191" t="s">
        <v>108</v>
      </c>
      <c r="H191" s="1">
        <v>45883</v>
      </c>
      <c r="I191">
        <v>7</v>
      </c>
      <c r="J191">
        <v>179.53</v>
      </c>
      <c r="K191">
        <v>1256.71</v>
      </c>
      <c r="L191">
        <v>0.1</v>
      </c>
      <c r="M191">
        <v>0.02</v>
      </c>
      <c r="N191" t="str">
        <f>VLOOKUP(F191,products!$A$2:$C$31,3,FALSE)</f>
        <v>B</v>
      </c>
      <c r="O191">
        <f>VLOOKUP(F191,price_list!$A$2:$C$31,3,FALSE)</f>
        <v>179.53</v>
      </c>
      <c r="P191" t="str">
        <f t="shared" si="10"/>
        <v/>
      </c>
      <c r="Q191" t="str">
        <f t="shared" si="11"/>
        <v/>
      </c>
      <c r="R191">
        <f t="shared" si="12"/>
        <v>1131.039</v>
      </c>
      <c r="S191">
        <f t="shared" si="13"/>
        <v>22.62078</v>
      </c>
      <c r="T191" t="str">
        <f>IF(ISNA(VLOOKUP(A191,ERP_transactions!$A:$A,1,FALSE)),"No","Yes")</f>
        <v>Yes</v>
      </c>
      <c r="U191" t="b">
        <f t="shared" si="14"/>
        <v>0</v>
      </c>
    </row>
    <row r="192" spans="1:21">
      <c r="A192" t="s">
        <v>589</v>
      </c>
      <c r="B192" t="s">
        <v>306</v>
      </c>
      <c r="C192" t="s">
        <v>307</v>
      </c>
      <c r="D192" t="s">
        <v>462</v>
      </c>
      <c r="E192" t="s">
        <v>463</v>
      </c>
      <c r="F192" t="s">
        <v>215</v>
      </c>
      <c r="G192" t="s">
        <v>216</v>
      </c>
      <c r="H192" s="1">
        <v>45882</v>
      </c>
      <c r="I192">
        <v>15</v>
      </c>
      <c r="J192">
        <v>176.7</v>
      </c>
      <c r="K192">
        <v>2650.5</v>
      </c>
      <c r="L192">
        <v>0.1</v>
      </c>
      <c r="M192">
        <v>0.02</v>
      </c>
      <c r="N192" t="str">
        <f>VLOOKUP(F192,products!$A$2:$C$31,3,FALSE)</f>
        <v>B</v>
      </c>
      <c r="O192">
        <f>VLOOKUP(F192,price_list!$A$2:$C$31,3,FALSE)</f>
        <v>176.7</v>
      </c>
      <c r="P192" t="str">
        <f t="shared" si="10"/>
        <v/>
      </c>
      <c r="Q192" t="str">
        <f t="shared" si="11"/>
        <v/>
      </c>
      <c r="R192">
        <f t="shared" si="12"/>
        <v>2385.4499999999998</v>
      </c>
      <c r="S192">
        <f t="shared" si="13"/>
        <v>47.708999999999996</v>
      </c>
      <c r="T192" t="str">
        <f>IF(ISNA(VLOOKUP(A192,ERP_transactions!$A:$A,1,FALSE)),"No","Yes")</f>
        <v>Yes</v>
      </c>
      <c r="U192" t="b">
        <f t="shared" si="14"/>
        <v>0</v>
      </c>
    </row>
    <row r="193" spans="1:21">
      <c r="A193" t="s">
        <v>590</v>
      </c>
      <c r="B193" t="s">
        <v>81</v>
      </c>
      <c r="C193" t="s">
        <v>82</v>
      </c>
      <c r="D193" t="s">
        <v>591</v>
      </c>
      <c r="E193" t="s">
        <v>592</v>
      </c>
      <c r="F193" t="s">
        <v>71</v>
      </c>
      <c r="G193" t="s">
        <v>72</v>
      </c>
      <c r="H193" s="1">
        <v>45880</v>
      </c>
      <c r="I193">
        <v>14</v>
      </c>
      <c r="J193">
        <v>123.65</v>
      </c>
      <c r="K193">
        <v>1731.1</v>
      </c>
      <c r="L193">
        <v>0.05</v>
      </c>
      <c r="M193">
        <v>0.02</v>
      </c>
      <c r="N193" t="str">
        <f>VLOOKUP(F193,products!$A$2:$C$31,3,FALSE)</f>
        <v>A</v>
      </c>
      <c r="O193">
        <f>VLOOKUP(F193,price_list!$A$2:$C$31,3,FALSE)</f>
        <v>123.65</v>
      </c>
      <c r="P193" t="str">
        <f t="shared" si="10"/>
        <v/>
      </c>
      <c r="Q193" t="str">
        <f t="shared" si="11"/>
        <v/>
      </c>
      <c r="R193">
        <f t="shared" si="12"/>
        <v>1644.5449999999998</v>
      </c>
      <c r="S193">
        <f t="shared" si="13"/>
        <v>32.890899999999995</v>
      </c>
      <c r="T193" t="str">
        <f>IF(ISNA(VLOOKUP(A193,ERP_transactions!$A:$A,1,FALSE)),"No","Yes")</f>
        <v>Yes</v>
      </c>
      <c r="U193" t="b">
        <f t="shared" si="14"/>
        <v>0</v>
      </c>
    </row>
    <row r="194" spans="1:21">
      <c r="A194" t="s">
        <v>593</v>
      </c>
      <c r="B194" t="s">
        <v>208</v>
      </c>
      <c r="C194" t="s">
        <v>209</v>
      </c>
      <c r="D194" t="s">
        <v>172</v>
      </c>
      <c r="E194" t="s">
        <v>173</v>
      </c>
      <c r="F194" t="s">
        <v>240</v>
      </c>
      <c r="G194" t="s">
        <v>241</v>
      </c>
      <c r="H194" s="1">
        <v>45891</v>
      </c>
      <c r="I194">
        <v>5</v>
      </c>
      <c r="J194">
        <v>130.94</v>
      </c>
      <c r="K194">
        <v>654.70000000000005</v>
      </c>
      <c r="L194">
        <v>0.05</v>
      </c>
      <c r="M194">
        <v>0.02</v>
      </c>
      <c r="N194" t="str">
        <f>VLOOKUP(F194,products!$A$2:$C$31,3,FALSE)</f>
        <v>A</v>
      </c>
      <c r="O194">
        <f>VLOOKUP(F194,price_list!$A$2:$C$31,3,FALSE)</f>
        <v>130.94</v>
      </c>
      <c r="P194" t="str">
        <f t="shared" ref="P194:P257" si="15">IF(N194="A",IF(ABS(L194-0.05)&gt;0.001,"Rebate_Error",""),IF(N194="B",IF(ABS(L194-0.1)&gt;0.001,"Rebate_Error",""),IF(N194="C",IF(L194&lt;&gt;0,"Rebate_Error",""))))</f>
        <v/>
      </c>
      <c r="Q194" t="str">
        <f t="shared" ref="Q194:Q257" si="16">IF(J194&lt;O194*0.75,"Price_Breach","")</f>
        <v/>
      </c>
      <c r="R194">
        <f t="shared" ref="R194:R257" si="17">K194-(K194*L194)</f>
        <v>621.96500000000003</v>
      </c>
      <c r="S194">
        <f t="shared" ref="S194:S257" si="18">R194*M194</f>
        <v>12.439300000000001</v>
      </c>
      <c r="T194" t="str">
        <f>IF(ISNA(VLOOKUP(A194,ERP_transactions!$A:$A,1,FALSE)),"No","Yes")</f>
        <v>Yes</v>
      </c>
      <c r="U194" t="b">
        <f t="shared" ref="U194:U257" si="19">OR($P194="Rebate_Error",$Q194="Price_Breach",$T194="No")</f>
        <v>0</v>
      </c>
    </row>
    <row r="195" spans="1:21">
      <c r="A195" t="s">
        <v>594</v>
      </c>
      <c r="B195" t="s">
        <v>42</v>
      </c>
      <c r="C195" t="s">
        <v>43</v>
      </c>
      <c r="D195" t="s">
        <v>49</v>
      </c>
      <c r="E195" t="s">
        <v>50</v>
      </c>
      <c r="F195" t="s">
        <v>196</v>
      </c>
      <c r="G195" t="s">
        <v>197</v>
      </c>
      <c r="H195" s="1">
        <v>45724</v>
      </c>
      <c r="I195">
        <v>3</v>
      </c>
      <c r="J195">
        <v>77.5</v>
      </c>
      <c r="K195">
        <v>232.5</v>
      </c>
      <c r="L195">
        <v>0.05</v>
      </c>
      <c r="M195">
        <v>0.02</v>
      </c>
      <c r="N195" t="str">
        <f>VLOOKUP(F195,products!$A$2:$C$31,3,FALSE)</f>
        <v>A</v>
      </c>
      <c r="O195">
        <f>VLOOKUP(F195,price_list!$A$2:$C$31,3,FALSE)</f>
        <v>77.5</v>
      </c>
      <c r="P195" t="str">
        <f t="shared" si="15"/>
        <v/>
      </c>
      <c r="Q195" t="str">
        <f t="shared" si="16"/>
        <v/>
      </c>
      <c r="R195">
        <f t="shared" si="17"/>
        <v>220.875</v>
      </c>
      <c r="S195">
        <f t="shared" si="18"/>
        <v>4.4175000000000004</v>
      </c>
      <c r="T195" t="str">
        <f>IF(ISNA(VLOOKUP(A195,ERP_transactions!$A:$A,1,FALSE)),"No","Yes")</f>
        <v>Yes</v>
      </c>
      <c r="U195" t="b">
        <f t="shared" si="19"/>
        <v>0</v>
      </c>
    </row>
    <row r="196" spans="1:21">
      <c r="A196" t="s">
        <v>595</v>
      </c>
      <c r="B196" t="s">
        <v>81</v>
      </c>
      <c r="C196" t="s">
        <v>82</v>
      </c>
      <c r="D196" t="s">
        <v>596</v>
      </c>
      <c r="E196" t="s">
        <v>597</v>
      </c>
      <c r="F196" t="s">
        <v>107</v>
      </c>
      <c r="G196" t="s">
        <v>108</v>
      </c>
      <c r="H196" s="1">
        <v>45895</v>
      </c>
      <c r="I196">
        <v>12</v>
      </c>
      <c r="J196">
        <v>179.53</v>
      </c>
      <c r="K196">
        <v>2154.36</v>
      </c>
      <c r="L196">
        <v>0.1</v>
      </c>
      <c r="M196">
        <v>0.02</v>
      </c>
      <c r="N196" t="str">
        <f>VLOOKUP(F196,products!$A$2:$C$31,3,FALSE)</f>
        <v>B</v>
      </c>
      <c r="O196">
        <f>VLOOKUP(F196,price_list!$A$2:$C$31,3,FALSE)</f>
        <v>179.53</v>
      </c>
      <c r="P196" t="str">
        <f t="shared" si="15"/>
        <v/>
      </c>
      <c r="Q196" t="str">
        <f t="shared" si="16"/>
        <v/>
      </c>
      <c r="R196">
        <f t="shared" si="17"/>
        <v>1938.924</v>
      </c>
      <c r="S196">
        <f t="shared" si="18"/>
        <v>38.778480000000002</v>
      </c>
      <c r="T196" t="str">
        <f>IF(ISNA(VLOOKUP(A196,ERP_transactions!$A:$A,1,FALSE)),"No","Yes")</f>
        <v>Yes</v>
      </c>
      <c r="U196" t="b">
        <f t="shared" si="19"/>
        <v>0</v>
      </c>
    </row>
    <row r="197" spans="1:21">
      <c r="A197" t="s">
        <v>598</v>
      </c>
      <c r="B197" t="s">
        <v>21</v>
      </c>
      <c r="C197" t="s">
        <v>22</v>
      </c>
      <c r="D197" t="s">
        <v>16</v>
      </c>
      <c r="E197" t="s">
        <v>17</v>
      </c>
      <c r="F197" t="s">
        <v>196</v>
      </c>
      <c r="G197" t="s">
        <v>197</v>
      </c>
      <c r="H197" s="1">
        <v>45887</v>
      </c>
      <c r="I197">
        <v>18</v>
      </c>
      <c r="J197">
        <v>77.5</v>
      </c>
      <c r="K197">
        <v>1395</v>
      </c>
      <c r="L197">
        <v>0.05</v>
      </c>
      <c r="M197">
        <v>0.02</v>
      </c>
      <c r="N197" t="str">
        <f>VLOOKUP(F197,products!$A$2:$C$31,3,FALSE)</f>
        <v>A</v>
      </c>
      <c r="O197">
        <f>VLOOKUP(F197,price_list!$A$2:$C$31,3,FALSE)</f>
        <v>77.5</v>
      </c>
      <c r="P197" t="str">
        <f t="shared" si="15"/>
        <v/>
      </c>
      <c r="Q197" t="str">
        <f t="shared" si="16"/>
        <v/>
      </c>
      <c r="R197">
        <f t="shared" si="17"/>
        <v>1325.25</v>
      </c>
      <c r="S197">
        <f t="shared" si="18"/>
        <v>26.504999999999999</v>
      </c>
      <c r="T197" t="str">
        <f>IF(ISNA(VLOOKUP(A197,ERP_transactions!$A:$A,1,FALSE)),"No","Yes")</f>
        <v>Yes</v>
      </c>
      <c r="U197" t="b">
        <f t="shared" si="19"/>
        <v>0</v>
      </c>
    </row>
    <row r="198" spans="1:21">
      <c r="A198" t="s">
        <v>599</v>
      </c>
      <c r="B198" t="s">
        <v>145</v>
      </c>
      <c r="C198" t="s">
        <v>146</v>
      </c>
      <c r="D198" t="s">
        <v>169</v>
      </c>
      <c r="E198" t="s">
        <v>170</v>
      </c>
      <c r="F198" t="s">
        <v>78</v>
      </c>
      <c r="G198" t="s">
        <v>79</v>
      </c>
      <c r="H198" s="1">
        <v>45897</v>
      </c>
      <c r="I198">
        <v>12</v>
      </c>
      <c r="J198">
        <v>139.22</v>
      </c>
      <c r="K198">
        <v>1670.64</v>
      </c>
      <c r="L198">
        <v>0.05</v>
      </c>
      <c r="M198">
        <v>0.02</v>
      </c>
      <c r="N198" t="str">
        <f>VLOOKUP(F198,products!$A$2:$C$31,3,FALSE)</f>
        <v>A</v>
      </c>
      <c r="O198">
        <f>VLOOKUP(F198,price_list!$A$2:$C$31,3,FALSE)</f>
        <v>139.22</v>
      </c>
      <c r="P198" t="str">
        <f t="shared" si="15"/>
        <v/>
      </c>
      <c r="Q198" t="str">
        <f t="shared" si="16"/>
        <v/>
      </c>
      <c r="R198">
        <f t="shared" si="17"/>
        <v>1587.1080000000002</v>
      </c>
      <c r="S198">
        <f t="shared" si="18"/>
        <v>31.742160000000005</v>
      </c>
      <c r="T198" t="str">
        <f>IF(ISNA(VLOOKUP(A198,ERP_transactions!$A:$A,1,FALSE)),"No","Yes")</f>
        <v>Yes</v>
      </c>
      <c r="U198" t="b">
        <f t="shared" si="19"/>
        <v>0</v>
      </c>
    </row>
    <row r="199" spans="1:21">
      <c r="A199" t="s">
        <v>600</v>
      </c>
      <c r="B199" t="s">
        <v>208</v>
      </c>
      <c r="C199" t="s">
        <v>209</v>
      </c>
      <c r="D199" t="s">
        <v>601</v>
      </c>
      <c r="E199" t="s">
        <v>602</v>
      </c>
      <c r="F199" t="s">
        <v>215</v>
      </c>
      <c r="G199" t="s">
        <v>216</v>
      </c>
      <c r="H199" s="1">
        <v>45871</v>
      </c>
      <c r="I199">
        <v>24</v>
      </c>
      <c r="J199">
        <v>176.7</v>
      </c>
      <c r="K199">
        <v>4240.8</v>
      </c>
      <c r="L199">
        <v>0.1</v>
      </c>
      <c r="M199">
        <v>0.02</v>
      </c>
      <c r="N199" t="str">
        <f>VLOOKUP(F199,products!$A$2:$C$31,3,FALSE)</f>
        <v>B</v>
      </c>
      <c r="O199">
        <f>VLOOKUP(F199,price_list!$A$2:$C$31,3,FALSE)</f>
        <v>176.7</v>
      </c>
      <c r="P199" t="str">
        <f t="shared" si="15"/>
        <v/>
      </c>
      <c r="Q199" t="str">
        <f t="shared" si="16"/>
        <v/>
      </c>
      <c r="R199">
        <f t="shared" si="17"/>
        <v>3816.7200000000003</v>
      </c>
      <c r="S199">
        <f t="shared" si="18"/>
        <v>76.334400000000002</v>
      </c>
      <c r="T199" t="str">
        <f>IF(ISNA(VLOOKUP(A199,ERP_transactions!$A:$A,1,FALSE)),"No","Yes")</f>
        <v>Yes</v>
      </c>
      <c r="U199" t="b">
        <f t="shared" si="19"/>
        <v>0</v>
      </c>
    </row>
    <row r="200" spans="1:21">
      <c r="A200" t="s">
        <v>603</v>
      </c>
      <c r="B200" t="s">
        <v>187</v>
      </c>
      <c r="C200" t="s">
        <v>188</v>
      </c>
      <c r="D200" t="s">
        <v>420</v>
      </c>
      <c r="E200" t="s">
        <v>421</v>
      </c>
      <c r="F200" t="s">
        <v>293</v>
      </c>
      <c r="G200" t="s">
        <v>294</v>
      </c>
      <c r="H200" s="1">
        <v>45888</v>
      </c>
      <c r="I200">
        <v>4</v>
      </c>
      <c r="J200">
        <v>114.99</v>
      </c>
      <c r="K200">
        <v>459.96</v>
      </c>
      <c r="L200">
        <v>0.05</v>
      </c>
      <c r="M200">
        <v>0.02</v>
      </c>
      <c r="N200" t="str">
        <f>VLOOKUP(F200,products!$A$2:$C$31,3,FALSE)</f>
        <v>A</v>
      </c>
      <c r="O200">
        <f>VLOOKUP(F200,price_list!$A$2:$C$31,3,FALSE)</f>
        <v>114.99</v>
      </c>
      <c r="P200" t="str">
        <f t="shared" si="15"/>
        <v/>
      </c>
      <c r="Q200" t="str">
        <f t="shared" si="16"/>
        <v/>
      </c>
      <c r="R200">
        <f t="shared" si="17"/>
        <v>436.96199999999999</v>
      </c>
      <c r="S200">
        <f t="shared" si="18"/>
        <v>8.7392400000000006</v>
      </c>
      <c r="T200" t="str">
        <f>IF(ISNA(VLOOKUP(A200,ERP_transactions!$A:$A,1,FALSE)),"No","Yes")</f>
        <v>Yes</v>
      </c>
      <c r="U200" t="b">
        <f t="shared" si="19"/>
        <v>0</v>
      </c>
    </row>
    <row r="201" spans="1:21">
      <c r="A201" t="s">
        <v>604</v>
      </c>
      <c r="B201" t="s">
        <v>414</v>
      </c>
      <c r="C201" t="s">
        <v>415</v>
      </c>
      <c r="D201" t="s">
        <v>147</v>
      </c>
      <c r="E201" t="s">
        <v>148</v>
      </c>
      <c r="F201" t="s">
        <v>78</v>
      </c>
      <c r="G201" t="s">
        <v>79</v>
      </c>
      <c r="H201" s="1">
        <v>45877</v>
      </c>
      <c r="I201">
        <v>16</v>
      </c>
      <c r="J201">
        <v>139.22</v>
      </c>
      <c r="K201">
        <v>2227.52</v>
      </c>
      <c r="L201">
        <v>0.05</v>
      </c>
      <c r="M201">
        <v>0.02</v>
      </c>
      <c r="N201" t="str">
        <f>VLOOKUP(F201,products!$A$2:$C$31,3,FALSE)</f>
        <v>A</v>
      </c>
      <c r="O201">
        <f>VLOOKUP(F201,price_list!$A$2:$C$31,3,FALSE)</f>
        <v>139.22</v>
      </c>
      <c r="P201" t="str">
        <f t="shared" si="15"/>
        <v/>
      </c>
      <c r="Q201" t="str">
        <f t="shared" si="16"/>
        <v/>
      </c>
      <c r="R201">
        <f t="shared" si="17"/>
        <v>2116.1439999999998</v>
      </c>
      <c r="S201">
        <f t="shared" si="18"/>
        <v>42.322879999999998</v>
      </c>
      <c r="T201" t="str">
        <f>IF(ISNA(VLOOKUP(A201,ERP_transactions!$A:$A,1,FALSE)),"No","Yes")</f>
        <v>Yes</v>
      </c>
      <c r="U201" t="b">
        <f t="shared" si="19"/>
        <v>0</v>
      </c>
    </row>
    <row r="202" spans="1:21">
      <c r="A202" t="s">
        <v>605</v>
      </c>
      <c r="B202" t="s">
        <v>47</v>
      </c>
      <c r="C202" t="s">
        <v>48</v>
      </c>
      <c r="D202" t="s">
        <v>485</v>
      </c>
      <c r="E202" t="s">
        <v>486</v>
      </c>
      <c r="F202" t="s">
        <v>85</v>
      </c>
      <c r="G202" t="s">
        <v>86</v>
      </c>
      <c r="H202" s="1">
        <v>45881</v>
      </c>
      <c r="I202">
        <v>18</v>
      </c>
      <c r="J202">
        <v>72.040000000000006</v>
      </c>
      <c r="K202">
        <v>1296.72</v>
      </c>
      <c r="L202">
        <v>0.05</v>
      </c>
      <c r="M202">
        <v>0.02</v>
      </c>
      <c r="N202" t="str">
        <f>VLOOKUP(F202,products!$A$2:$C$31,3,FALSE)</f>
        <v>A</v>
      </c>
      <c r="O202">
        <f>VLOOKUP(F202,price_list!$A$2:$C$31,3,FALSE)</f>
        <v>72.040000000000006</v>
      </c>
      <c r="P202" t="str">
        <f t="shared" si="15"/>
        <v/>
      </c>
      <c r="Q202" t="str">
        <f t="shared" si="16"/>
        <v/>
      </c>
      <c r="R202">
        <f t="shared" si="17"/>
        <v>1231.884</v>
      </c>
      <c r="S202">
        <f t="shared" si="18"/>
        <v>24.63768</v>
      </c>
      <c r="T202" t="str">
        <f>IF(ISNA(VLOOKUP(A202,ERP_transactions!$A:$A,1,FALSE)),"No","Yes")</f>
        <v>Yes</v>
      </c>
      <c r="U202" t="b">
        <f t="shared" si="19"/>
        <v>0</v>
      </c>
    </row>
    <row r="203" spans="1:21">
      <c r="A203" t="s">
        <v>606</v>
      </c>
      <c r="B203" t="s">
        <v>386</v>
      </c>
      <c r="C203" t="s">
        <v>387</v>
      </c>
      <c r="D203" t="s">
        <v>98</v>
      </c>
      <c r="E203" t="s">
        <v>99</v>
      </c>
      <c r="F203" t="s">
        <v>18</v>
      </c>
      <c r="G203" t="s">
        <v>19</v>
      </c>
      <c r="H203" s="1">
        <v>45895</v>
      </c>
      <c r="I203">
        <v>8</v>
      </c>
      <c r="J203">
        <v>52.65</v>
      </c>
      <c r="K203">
        <v>421.2</v>
      </c>
      <c r="L203">
        <v>0.05</v>
      </c>
      <c r="M203">
        <v>0.02</v>
      </c>
      <c r="N203" t="str">
        <f>VLOOKUP(F203,products!$A$2:$C$31,3,FALSE)</f>
        <v>A</v>
      </c>
      <c r="O203">
        <f>VLOOKUP(F203,price_list!$A$2:$C$31,3,FALSE)</f>
        <v>52.65</v>
      </c>
      <c r="P203" t="str">
        <f t="shared" si="15"/>
        <v/>
      </c>
      <c r="Q203" t="str">
        <f t="shared" si="16"/>
        <v/>
      </c>
      <c r="R203">
        <f t="shared" si="17"/>
        <v>400.14</v>
      </c>
      <c r="S203">
        <f t="shared" si="18"/>
        <v>8.0028000000000006</v>
      </c>
      <c r="T203" t="str">
        <f>IF(ISNA(VLOOKUP(A203,ERP_transactions!$A:$A,1,FALSE)),"No","Yes")</f>
        <v>Yes</v>
      </c>
      <c r="U203" t="b">
        <f t="shared" si="19"/>
        <v>0</v>
      </c>
    </row>
    <row r="204" spans="1:21">
      <c r="A204" t="s">
        <v>607</v>
      </c>
      <c r="B204" t="s">
        <v>81</v>
      </c>
      <c r="C204" t="s">
        <v>82</v>
      </c>
      <c r="D204" t="s">
        <v>482</v>
      </c>
      <c r="E204" t="s">
        <v>483</v>
      </c>
      <c r="F204" t="s">
        <v>100</v>
      </c>
      <c r="G204" t="s">
        <v>101</v>
      </c>
      <c r="H204" s="1">
        <v>45896</v>
      </c>
      <c r="I204">
        <v>25</v>
      </c>
      <c r="J204">
        <v>181.7</v>
      </c>
      <c r="K204">
        <v>4542.5</v>
      </c>
      <c r="L204">
        <v>0.12</v>
      </c>
      <c r="M204">
        <v>0.02</v>
      </c>
      <c r="N204" t="str">
        <f>VLOOKUP(F204,products!$A$2:$C$31,3,FALSE)</f>
        <v>B</v>
      </c>
      <c r="O204">
        <f>VLOOKUP(F204,price_list!$A$2:$C$31,3,FALSE)</f>
        <v>181.7</v>
      </c>
      <c r="P204" t="str">
        <f t="shared" si="15"/>
        <v>Rebate_Error</v>
      </c>
      <c r="Q204" t="str">
        <f t="shared" si="16"/>
        <v/>
      </c>
      <c r="R204">
        <f t="shared" si="17"/>
        <v>3997.4</v>
      </c>
      <c r="S204">
        <f t="shared" si="18"/>
        <v>79.948000000000008</v>
      </c>
      <c r="T204" t="str">
        <f>IF(ISNA(VLOOKUP(A204,ERP_transactions!$A:$A,1,FALSE)),"No","Yes")</f>
        <v>Yes</v>
      </c>
      <c r="U204" t="b">
        <f t="shared" si="19"/>
        <v>1</v>
      </c>
    </row>
    <row r="205" spans="1:21">
      <c r="A205" t="s">
        <v>611</v>
      </c>
      <c r="B205" t="s">
        <v>28</v>
      </c>
      <c r="C205" t="s">
        <v>29</v>
      </c>
      <c r="D205" t="s">
        <v>391</v>
      </c>
      <c r="E205" t="s">
        <v>392</v>
      </c>
      <c r="F205" t="s">
        <v>90</v>
      </c>
      <c r="G205" t="s">
        <v>91</v>
      </c>
      <c r="H205" s="1">
        <v>45870</v>
      </c>
      <c r="I205">
        <v>9</v>
      </c>
      <c r="J205">
        <v>50.51</v>
      </c>
      <c r="K205">
        <v>454.59</v>
      </c>
      <c r="L205">
        <v>0</v>
      </c>
      <c r="M205">
        <v>0.02</v>
      </c>
      <c r="N205" t="str">
        <f>VLOOKUP(F205,products!$A$2:$C$31,3,FALSE)</f>
        <v>C</v>
      </c>
      <c r="O205">
        <f>VLOOKUP(F205,price_list!$A$2:$C$31,3,FALSE)</f>
        <v>50.51</v>
      </c>
      <c r="P205" t="str">
        <f t="shared" si="15"/>
        <v/>
      </c>
      <c r="Q205" t="str">
        <f t="shared" si="16"/>
        <v/>
      </c>
      <c r="R205">
        <f t="shared" si="17"/>
        <v>454.59</v>
      </c>
      <c r="S205">
        <f t="shared" si="18"/>
        <v>9.0917999999999992</v>
      </c>
      <c r="T205" t="str">
        <f>IF(ISNA(VLOOKUP(A205,ERP_transactions!$A:$A,1,FALSE)),"No","Yes")</f>
        <v>Yes</v>
      </c>
      <c r="U205" t="b">
        <f t="shared" si="19"/>
        <v>0</v>
      </c>
    </row>
    <row r="206" spans="1:21">
      <c r="A206" t="s">
        <v>612</v>
      </c>
      <c r="B206" t="s">
        <v>182</v>
      </c>
      <c r="C206" t="s">
        <v>183</v>
      </c>
      <c r="D206" t="s">
        <v>224</v>
      </c>
      <c r="E206" t="s">
        <v>225</v>
      </c>
      <c r="F206" t="s">
        <v>179</v>
      </c>
      <c r="G206" t="s">
        <v>180</v>
      </c>
      <c r="H206" s="1">
        <v>45899</v>
      </c>
      <c r="I206">
        <v>10</v>
      </c>
      <c r="J206">
        <v>125.42</v>
      </c>
      <c r="K206">
        <v>1254.2</v>
      </c>
      <c r="L206">
        <v>0.1</v>
      </c>
      <c r="M206">
        <v>0.02</v>
      </c>
      <c r="N206" t="str">
        <f>VLOOKUP(F206,products!$A$2:$C$31,3,FALSE)</f>
        <v>B</v>
      </c>
      <c r="O206">
        <f>VLOOKUP(F206,price_list!$A$2:$C$31,3,FALSE)</f>
        <v>125.42</v>
      </c>
      <c r="P206" t="str">
        <f t="shared" si="15"/>
        <v/>
      </c>
      <c r="Q206" t="str">
        <f t="shared" si="16"/>
        <v/>
      </c>
      <c r="R206">
        <f t="shared" si="17"/>
        <v>1128.78</v>
      </c>
      <c r="S206">
        <f t="shared" si="18"/>
        <v>22.575600000000001</v>
      </c>
      <c r="T206" t="str">
        <f>IF(ISNA(VLOOKUP(A206,ERP_transactions!$A:$A,1,FALSE)),"No","Yes")</f>
        <v>Yes</v>
      </c>
      <c r="U206" t="b">
        <f t="shared" si="19"/>
        <v>0</v>
      </c>
    </row>
    <row r="207" spans="1:21">
      <c r="A207" t="s">
        <v>613</v>
      </c>
      <c r="B207" t="s">
        <v>145</v>
      </c>
      <c r="C207" t="s">
        <v>146</v>
      </c>
      <c r="D207" t="s">
        <v>156</v>
      </c>
      <c r="E207" t="s">
        <v>157</v>
      </c>
      <c r="F207" t="s">
        <v>139</v>
      </c>
      <c r="G207" t="s">
        <v>140</v>
      </c>
      <c r="H207" s="1">
        <v>45888</v>
      </c>
      <c r="I207">
        <v>5</v>
      </c>
      <c r="J207">
        <v>113.94</v>
      </c>
      <c r="K207">
        <v>569.70000000000005</v>
      </c>
      <c r="L207">
        <v>7.0000000000000007E-2</v>
      </c>
      <c r="M207">
        <v>0.02</v>
      </c>
      <c r="N207" t="str">
        <f>VLOOKUP(F207,products!$A$2:$C$31,3,FALSE)</f>
        <v>A</v>
      </c>
      <c r="O207">
        <f>VLOOKUP(F207,price_list!$A$2:$C$31,3,FALSE)</f>
        <v>113.94</v>
      </c>
      <c r="P207" t="str">
        <f t="shared" si="15"/>
        <v>Rebate_Error</v>
      </c>
      <c r="Q207" t="str">
        <f t="shared" si="16"/>
        <v/>
      </c>
      <c r="R207">
        <f t="shared" si="17"/>
        <v>529.82100000000003</v>
      </c>
      <c r="S207">
        <f t="shared" si="18"/>
        <v>10.59642</v>
      </c>
      <c r="T207" t="str">
        <f>IF(ISNA(VLOOKUP(A207,ERP_transactions!$A:$A,1,FALSE)),"No","Yes")</f>
        <v>Yes</v>
      </c>
      <c r="U207" t="b">
        <f t="shared" si="19"/>
        <v>1</v>
      </c>
    </row>
    <row r="208" spans="1:21">
      <c r="A208" t="s">
        <v>614</v>
      </c>
      <c r="B208" t="s">
        <v>208</v>
      </c>
      <c r="C208" t="s">
        <v>209</v>
      </c>
      <c r="D208" t="s">
        <v>615</v>
      </c>
      <c r="E208" t="s">
        <v>616</v>
      </c>
      <c r="F208" t="s">
        <v>196</v>
      </c>
      <c r="G208" t="s">
        <v>197</v>
      </c>
      <c r="H208" s="1">
        <v>45890</v>
      </c>
      <c r="I208">
        <v>24</v>
      </c>
      <c r="J208">
        <v>77.5</v>
      </c>
      <c r="K208">
        <v>1860</v>
      </c>
      <c r="L208">
        <v>0.05</v>
      </c>
      <c r="M208">
        <v>0.02</v>
      </c>
      <c r="N208" t="str">
        <f>VLOOKUP(F208,products!$A$2:$C$31,3,FALSE)</f>
        <v>A</v>
      </c>
      <c r="O208">
        <f>VLOOKUP(F208,price_list!$A$2:$C$31,3,FALSE)</f>
        <v>77.5</v>
      </c>
      <c r="P208" t="str">
        <f t="shared" si="15"/>
        <v/>
      </c>
      <c r="Q208" t="str">
        <f t="shared" si="16"/>
        <v/>
      </c>
      <c r="R208">
        <f t="shared" si="17"/>
        <v>1767</v>
      </c>
      <c r="S208">
        <f t="shared" si="18"/>
        <v>35.340000000000003</v>
      </c>
      <c r="T208" t="str">
        <f>IF(ISNA(VLOOKUP(A208,ERP_transactions!$A:$A,1,FALSE)),"No","Yes")</f>
        <v>Yes</v>
      </c>
      <c r="U208" t="b">
        <f t="shared" si="19"/>
        <v>0</v>
      </c>
    </row>
    <row r="209" spans="1:21">
      <c r="A209" t="s">
        <v>617</v>
      </c>
      <c r="B209" t="s">
        <v>122</v>
      </c>
      <c r="C209" t="s">
        <v>123</v>
      </c>
      <c r="D209" t="s">
        <v>618</v>
      </c>
      <c r="E209" t="s">
        <v>2596</v>
      </c>
      <c r="F209" t="s">
        <v>107</v>
      </c>
      <c r="G209" t="s">
        <v>108</v>
      </c>
      <c r="H209" s="1">
        <v>45882</v>
      </c>
      <c r="I209">
        <v>7</v>
      </c>
      <c r="J209">
        <v>179.53</v>
      </c>
      <c r="K209">
        <v>1256.71</v>
      </c>
      <c r="L209">
        <v>0.1</v>
      </c>
      <c r="M209">
        <v>0.02</v>
      </c>
      <c r="N209" t="str">
        <f>VLOOKUP(F209,products!$A$2:$C$31,3,FALSE)</f>
        <v>B</v>
      </c>
      <c r="O209">
        <f>VLOOKUP(F209,price_list!$A$2:$C$31,3,FALSE)</f>
        <v>179.53</v>
      </c>
      <c r="P209" t="str">
        <f t="shared" si="15"/>
        <v/>
      </c>
      <c r="Q209" t="str">
        <f t="shared" si="16"/>
        <v/>
      </c>
      <c r="R209">
        <f t="shared" si="17"/>
        <v>1131.039</v>
      </c>
      <c r="S209">
        <f t="shared" si="18"/>
        <v>22.62078</v>
      </c>
      <c r="T209" t="str">
        <f>IF(ISNA(VLOOKUP(A209,ERP_transactions!$A:$A,1,FALSE)),"No","Yes")</f>
        <v>Yes</v>
      </c>
      <c r="U209" t="b">
        <f t="shared" si="19"/>
        <v>0</v>
      </c>
    </row>
    <row r="210" spans="1:21">
      <c r="A210" t="s">
        <v>620</v>
      </c>
      <c r="B210" t="s">
        <v>81</v>
      </c>
      <c r="C210" t="s">
        <v>82</v>
      </c>
      <c r="D210" t="s">
        <v>343</v>
      </c>
      <c r="E210" t="s">
        <v>344</v>
      </c>
      <c r="F210" t="s">
        <v>85</v>
      </c>
      <c r="G210" t="s">
        <v>86</v>
      </c>
      <c r="H210" s="1">
        <v>45879</v>
      </c>
      <c r="I210">
        <v>12</v>
      </c>
      <c r="J210">
        <v>72.040000000000006</v>
      </c>
      <c r="K210">
        <v>864.48</v>
      </c>
      <c r="L210">
        <v>0.05</v>
      </c>
      <c r="M210">
        <v>0.02</v>
      </c>
      <c r="N210" t="str">
        <f>VLOOKUP(F210,products!$A$2:$C$31,3,FALSE)</f>
        <v>A</v>
      </c>
      <c r="O210">
        <f>VLOOKUP(F210,price_list!$A$2:$C$31,3,FALSE)</f>
        <v>72.040000000000006</v>
      </c>
      <c r="P210" t="str">
        <f t="shared" si="15"/>
        <v/>
      </c>
      <c r="Q210" t="str">
        <f t="shared" si="16"/>
        <v/>
      </c>
      <c r="R210">
        <f t="shared" si="17"/>
        <v>821.25599999999997</v>
      </c>
      <c r="S210">
        <f t="shared" si="18"/>
        <v>16.42512</v>
      </c>
      <c r="T210" t="str">
        <f>IF(ISNA(VLOOKUP(A210,ERP_transactions!$A:$A,1,FALSE)),"No","Yes")</f>
        <v>Yes</v>
      </c>
      <c r="U210" t="b">
        <f t="shared" si="19"/>
        <v>0</v>
      </c>
    </row>
    <row r="211" spans="1:21">
      <c r="A211" t="s">
        <v>621</v>
      </c>
      <c r="B211" t="s">
        <v>110</v>
      </c>
      <c r="C211" t="s">
        <v>111</v>
      </c>
      <c r="D211" t="s">
        <v>243</v>
      </c>
      <c r="E211" t="s">
        <v>244</v>
      </c>
      <c r="F211" t="s">
        <v>174</v>
      </c>
      <c r="G211" t="s">
        <v>175</v>
      </c>
      <c r="H211" s="1">
        <v>45889</v>
      </c>
      <c r="I211">
        <v>19</v>
      </c>
      <c r="J211">
        <v>183.4</v>
      </c>
      <c r="K211">
        <v>3484.6</v>
      </c>
      <c r="L211">
        <v>0.1</v>
      </c>
      <c r="M211">
        <v>0.02</v>
      </c>
      <c r="N211" t="str">
        <f>VLOOKUP(F211,products!$A$2:$C$31,3,FALSE)</f>
        <v>B</v>
      </c>
      <c r="O211">
        <f>VLOOKUP(F211,price_list!$A$2:$C$31,3,FALSE)</f>
        <v>183.4</v>
      </c>
      <c r="P211" t="str">
        <f t="shared" si="15"/>
        <v/>
      </c>
      <c r="Q211" t="str">
        <f t="shared" si="16"/>
        <v/>
      </c>
      <c r="R211">
        <f t="shared" si="17"/>
        <v>3136.14</v>
      </c>
      <c r="S211">
        <f t="shared" si="18"/>
        <v>62.722799999999999</v>
      </c>
      <c r="T211" t="str">
        <f>IF(ISNA(VLOOKUP(A211,ERP_transactions!$A:$A,1,FALSE)),"No","Yes")</f>
        <v>Yes</v>
      </c>
      <c r="U211" t="b">
        <f t="shared" si="19"/>
        <v>0</v>
      </c>
    </row>
    <row r="212" spans="1:21">
      <c r="A212" t="s">
        <v>622</v>
      </c>
      <c r="B212" t="s">
        <v>423</v>
      </c>
      <c r="C212" t="s">
        <v>424</v>
      </c>
      <c r="D212" t="s">
        <v>299</v>
      </c>
      <c r="E212" t="s">
        <v>300</v>
      </c>
      <c r="F212" t="s">
        <v>78</v>
      </c>
      <c r="G212" t="s">
        <v>79</v>
      </c>
      <c r="H212" s="1">
        <v>45889</v>
      </c>
      <c r="I212">
        <v>25</v>
      </c>
      <c r="J212">
        <v>139.22</v>
      </c>
      <c r="K212">
        <v>3480.5</v>
      </c>
      <c r="L212">
        <v>0.05</v>
      </c>
      <c r="M212">
        <v>0.02</v>
      </c>
      <c r="N212" t="str">
        <f>VLOOKUP(F212,products!$A$2:$C$31,3,FALSE)</f>
        <v>A</v>
      </c>
      <c r="O212">
        <f>VLOOKUP(F212,price_list!$A$2:$C$31,3,FALSE)</f>
        <v>139.22</v>
      </c>
      <c r="P212" t="str">
        <f t="shared" si="15"/>
        <v/>
      </c>
      <c r="Q212" t="str">
        <f t="shared" si="16"/>
        <v/>
      </c>
      <c r="R212">
        <f t="shared" si="17"/>
        <v>3306.4749999999999</v>
      </c>
      <c r="S212">
        <f t="shared" si="18"/>
        <v>66.129499999999993</v>
      </c>
      <c r="T212" t="str">
        <f>IF(ISNA(VLOOKUP(A212,ERP_transactions!$A:$A,1,FALSE)),"No","Yes")</f>
        <v>Yes</v>
      </c>
      <c r="U212" t="b">
        <f t="shared" si="19"/>
        <v>0</v>
      </c>
    </row>
    <row r="213" spans="1:21">
      <c r="A213" t="s">
        <v>623</v>
      </c>
      <c r="B213" t="s">
        <v>14</v>
      </c>
      <c r="C213" t="s">
        <v>15</v>
      </c>
      <c r="D213" t="s">
        <v>522</v>
      </c>
      <c r="E213" t="s">
        <v>523</v>
      </c>
      <c r="F213" t="s">
        <v>71</v>
      </c>
      <c r="G213" t="s">
        <v>72</v>
      </c>
      <c r="H213" s="1">
        <v>45891</v>
      </c>
      <c r="I213">
        <v>15</v>
      </c>
      <c r="J213">
        <v>123.65</v>
      </c>
      <c r="K213">
        <v>1854.75</v>
      </c>
      <c r="L213">
        <v>0.05</v>
      </c>
      <c r="M213">
        <v>0.02</v>
      </c>
      <c r="N213" t="str">
        <f>VLOOKUP(F213,products!$A$2:$C$31,3,FALSE)</f>
        <v>A</v>
      </c>
      <c r="O213">
        <f>VLOOKUP(F213,price_list!$A$2:$C$31,3,FALSE)</f>
        <v>123.65</v>
      </c>
      <c r="P213" t="str">
        <f t="shared" si="15"/>
        <v/>
      </c>
      <c r="Q213" t="str">
        <f t="shared" si="16"/>
        <v/>
      </c>
      <c r="R213">
        <f t="shared" si="17"/>
        <v>1762.0125</v>
      </c>
      <c r="S213">
        <f t="shared" si="18"/>
        <v>35.240250000000003</v>
      </c>
      <c r="T213" t="str">
        <f>IF(ISNA(VLOOKUP(A213,ERP_transactions!$A:$A,1,FALSE)),"No","Yes")</f>
        <v>Yes</v>
      </c>
      <c r="U213" t="b">
        <f t="shared" si="19"/>
        <v>0</v>
      </c>
    </row>
    <row r="214" spans="1:21">
      <c r="A214" t="s">
        <v>625</v>
      </c>
      <c r="B214" t="s">
        <v>254</v>
      </c>
      <c r="C214" t="s">
        <v>255</v>
      </c>
      <c r="D214" t="s">
        <v>626</v>
      </c>
      <c r="E214" t="s">
        <v>627</v>
      </c>
      <c r="F214" t="s">
        <v>396</v>
      </c>
      <c r="G214" t="s">
        <v>397</v>
      </c>
      <c r="H214" s="1">
        <v>45883</v>
      </c>
      <c r="I214">
        <v>12</v>
      </c>
      <c r="J214">
        <v>194.87</v>
      </c>
      <c r="K214">
        <v>2338.44</v>
      </c>
      <c r="L214">
        <v>0.1</v>
      </c>
      <c r="M214">
        <v>0.02</v>
      </c>
      <c r="N214" t="str">
        <f>VLOOKUP(F214,products!$A$2:$C$31,3,FALSE)</f>
        <v>B</v>
      </c>
      <c r="O214">
        <f>VLOOKUP(F214,price_list!$A$2:$C$31,3,FALSE)</f>
        <v>194.87</v>
      </c>
      <c r="P214" t="str">
        <f t="shared" si="15"/>
        <v/>
      </c>
      <c r="Q214" t="str">
        <f t="shared" si="16"/>
        <v/>
      </c>
      <c r="R214">
        <f t="shared" si="17"/>
        <v>2104.596</v>
      </c>
      <c r="S214">
        <f t="shared" si="18"/>
        <v>42.091920000000002</v>
      </c>
      <c r="T214" t="str">
        <f>IF(ISNA(VLOOKUP(A214,ERP_transactions!$A:$A,1,FALSE)),"No","Yes")</f>
        <v>Yes</v>
      </c>
      <c r="U214" t="b">
        <f t="shared" si="19"/>
        <v>0</v>
      </c>
    </row>
    <row r="215" spans="1:21">
      <c r="A215" t="s">
        <v>628</v>
      </c>
      <c r="B215" t="s">
        <v>386</v>
      </c>
      <c r="C215" t="s">
        <v>387</v>
      </c>
      <c r="D215" t="s">
        <v>629</v>
      </c>
      <c r="E215" t="s">
        <v>630</v>
      </c>
      <c r="F215" t="s">
        <v>191</v>
      </c>
      <c r="G215" t="s">
        <v>192</v>
      </c>
      <c r="H215" s="1">
        <v>45885</v>
      </c>
      <c r="I215">
        <v>19</v>
      </c>
      <c r="J215">
        <v>144.35</v>
      </c>
      <c r="K215">
        <v>2742.65</v>
      </c>
      <c r="L215">
        <v>0.1</v>
      </c>
      <c r="M215">
        <v>0.02</v>
      </c>
      <c r="N215" t="str">
        <f>VLOOKUP(F215,products!$A$2:$C$31,3,FALSE)</f>
        <v>B</v>
      </c>
      <c r="O215">
        <f>VLOOKUP(F215,price_list!$A$2:$C$31,3,FALSE)</f>
        <v>144.35</v>
      </c>
      <c r="P215" t="str">
        <f t="shared" si="15"/>
        <v/>
      </c>
      <c r="Q215" t="str">
        <f t="shared" si="16"/>
        <v/>
      </c>
      <c r="R215">
        <f t="shared" si="17"/>
        <v>2468.3850000000002</v>
      </c>
      <c r="S215">
        <f t="shared" si="18"/>
        <v>49.367700000000006</v>
      </c>
      <c r="T215" t="str">
        <f>IF(ISNA(VLOOKUP(A215,ERP_transactions!$A:$A,1,FALSE)),"No","Yes")</f>
        <v>Yes</v>
      </c>
      <c r="U215" t="b">
        <f t="shared" si="19"/>
        <v>0</v>
      </c>
    </row>
    <row r="216" spans="1:21">
      <c r="A216" t="s">
        <v>631</v>
      </c>
      <c r="B216" t="s">
        <v>414</v>
      </c>
      <c r="C216" t="s">
        <v>415</v>
      </c>
      <c r="D216" t="s">
        <v>632</v>
      </c>
      <c r="E216" t="s">
        <v>633</v>
      </c>
      <c r="F216" t="s">
        <v>293</v>
      </c>
      <c r="G216" t="s">
        <v>294</v>
      </c>
      <c r="H216" s="1">
        <v>45882</v>
      </c>
      <c r="I216">
        <v>8</v>
      </c>
      <c r="J216">
        <v>114.99</v>
      </c>
      <c r="K216">
        <v>919.92</v>
      </c>
      <c r="L216">
        <v>0.05</v>
      </c>
      <c r="M216">
        <v>0.02</v>
      </c>
      <c r="N216" t="str">
        <f>VLOOKUP(F216,products!$A$2:$C$31,3,FALSE)</f>
        <v>A</v>
      </c>
      <c r="O216">
        <f>VLOOKUP(F216,price_list!$A$2:$C$31,3,FALSE)</f>
        <v>114.99</v>
      </c>
      <c r="P216" t="str">
        <f t="shared" si="15"/>
        <v/>
      </c>
      <c r="Q216" t="str">
        <f t="shared" si="16"/>
        <v/>
      </c>
      <c r="R216">
        <f t="shared" si="17"/>
        <v>873.92399999999998</v>
      </c>
      <c r="S216">
        <f t="shared" si="18"/>
        <v>17.478480000000001</v>
      </c>
      <c r="T216" t="str">
        <f>IF(ISNA(VLOOKUP(A216,ERP_transactions!$A:$A,1,FALSE)),"No","Yes")</f>
        <v>Yes</v>
      </c>
      <c r="U216" t="b">
        <f t="shared" si="19"/>
        <v>0</v>
      </c>
    </row>
    <row r="217" spans="1:21">
      <c r="A217" t="s">
        <v>634</v>
      </c>
      <c r="B217" t="s">
        <v>28</v>
      </c>
      <c r="C217" t="s">
        <v>29</v>
      </c>
      <c r="D217" t="s">
        <v>635</v>
      </c>
      <c r="E217" t="s">
        <v>636</v>
      </c>
      <c r="F217" t="s">
        <v>139</v>
      </c>
      <c r="G217" t="s">
        <v>140</v>
      </c>
      <c r="H217" s="1">
        <v>45900</v>
      </c>
      <c r="I217">
        <v>10</v>
      </c>
      <c r="J217">
        <v>113.94</v>
      </c>
      <c r="K217">
        <v>1139.4000000000001</v>
      </c>
      <c r="L217">
        <v>0.05</v>
      </c>
      <c r="M217">
        <v>0.02</v>
      </c>
      <c r="N217" t="str">
        <f>VLOOKUP(F217,products!$A$2:$C$31,3,FALSE)</f>
        <v>A</v>
      </c>
      <c r="O217">
        <f>VLOOKUP(F217,price_list!$A$2:$C$31,3,FALSE)</f>
        <v>113.94</v>
      </c>
      <c r="P217" t="str">
        <f t="shared" si="15"/>
        <v/>
      </c>
      <c r="Q217" t="str">
        <f t="shared" si="16"/>
        <v/>
      </c>
      <c r="R217">
        <f t="shared" si="17"/>
        <v>1082.43</v>
      </c>
      <c r="S217">
        <f t="shared" si="18"/>
        <v>21.648600000000002</v>
      </c>
      <c r="T217" t="str">
        <f>IF(ISNA(VLOOKUP(A217,ERP_transactions!$A:$A,1,FALSE)),"No","Yes")</f>
        <v>Yes</v>
      </c>
      <c r="U217" t="b">
        <f t="shared" si="19"/>
        <v>0</v>
      </c>
    </row>
    <row r="218" spans="1:21">
      <c r="A218" t="s">
        <v>638</v>
      </c>
      <c r="B218" t="s">
        <v>145</v>
      </c>
      <c r="C218" t="s">
        <v>146</v>
      </c>
      <c r="D218" t="s">
        <v>281</v>
      </c>
      <c r="E218" t="s">
        <v>282</v>
      </c>
      <c r="F218" t="s">
        <v>139</v>
      </c>
      <c r="G218" t="s">
        <v>140</v>
      </c>
      <c r="H218" s="1">
        <v>45883</v>
      </c>
      <c r="I218">
        <v>24</v>
      </c>
      <c r="J218">
        <v>113.94</v>
      </c>
      <c r="K218">
        <v>2734.56</v>
      </c>
      <c r="L218">
        <v>0.05</v>
      </c>
      <c r="M218">
        <v>0.02</v>
      </c>
      <c r="N218" t="str">
        <f>VLOOKUP(F218,products!$A$2:$C$31,3,FALSE)</f>
        <v>A</v>
      </c>
      <c r="O218">
        <f>VLOOKUP(F218,price_list!$A$2:$C$31,3,FALSE)</f>
        <v>113.94</v>
      </c>
      <c r="P218" t="str">
        <f t="shared" si="15"/>
        <v/>
      </c>
      <c r="Q218" t="str">
        <f t="shared" si="16"/>
        <v/>
      </c>
      <c r="R218">
        <f t="shared" si="17"/>
        <v>2597.8319999999999</v>
      </c>
      <c r="S218">
        <f t="shared" si="18"/>
        <v>51.95664</v>
      </c>
      <c r="T218" t="str">
        <f>IF(ISNA(VLOOKUP(A218,ERP_transactions!$A:$A,1,FALSE)),"No","Yes")</f>
        <v>Yes</v>
      </c>
      <c r="U218" t="b">
        <f t="shared" si="19"/>
        <v>0</v>
      </c>
    </row>
    <row r="219" spans="1:21">
      <c r="A219" t="s">
        <v>639</v>
      </c>
      <c r="B219" t="s">
        <v>182</v>
      </c>
      <c r="C219" t="s">
        <v>183</v>
      </c>
      <c r="D219" t="s">
        <v>506</v>
      </c>
      <c r="E219" t="s">
        <v>507</v>
      </c>
      <c r="F219" t="s">
        <v>240</v>
      </c>
      <c r="G219" t="s">
        <v>241</v>
      </c>
      <c r="H219" s="1">
        <v>45877</v>
      </c>
      <c r="I219">
        <v>23</v>
      </c>
      <c r="J219">
        <v>130.94</v>
      </c>
      <c r="K219">
        <v>3011.62</v>
      </c>
      <c r="L219">
        <v>0.05</v>
      </c>
      <c r="M219">
        <v>0.02</v>
      </c>
      <c r="N219" t="str">
        <f>VLOOKUP(F219,products!$A$2:$C$31,3,FALSE)</f>
        <v>A</v>
      </c>
      <c r="O219">
        <f>VLOOKUP(F219,price_list!$A$2:$C$31,3,FALSE)</f>
        <v>130.94</v>
      </c>
      <c r="P219" t="str">
        <f t="shared" si="15"/>
        <v/>
      </c>
      <c r="Q219" t="str">
        <f t="shared" si="16"/>
        <v/>
      </c>
      <c r="R219">
        <f t="shared" si="17"/>
        <v>2861.0389999999998</v>
      </c>
      <c r="S219">
        <f t="shared" si="18"/>
        <v>57.220779999999998</v>
      </c>
      <c r="T219" t="str">
        <f>IF(ISNA(VLOOKUP(A219,ERP_transactions!$A:$A,1,FALSE)),"No","Yes")</f>
        <v>Yes</v>
      </c>
      <c r="U219" t="b">
        <f t="shared" si="19"/>
        <v>0</v>
      </c>
    </row>
    <row r="220" spans="1:21">
      <c r="A220" t="s">
        <v>640</v>
      </c>
      <c r="B220" t="s">
        <v>414</v>
      </c>
      <c r="C220" t="s">
        <v>415</v>
      </c>
      <c r="D220" t="s">
        <v>641</v>
      </c>
      <c r="E220" t="s">
        <v>642</v>
      </c>
      <c r="F220" t="s">
        <v>90</v>
      </c>
      <c r="G220" t="s">
        <v>91</v>
      </c>
      <c r="H220" s="1">
        <v>45872</v>
      </c>
      <c r="I220">
        <v>12</v>
      </c>
      <c r="J220">
        <v>50.51</v>
      </c>
      <c r="K220">
        <v>606.12</v>
      </c>
      <c r="L220">
        <v>0</v>
      </c>
      <c r="M220">
        <v>0.02</v>
      </c>
      <c r="N220" t="str">
        <f>VLOOKUP(F220,products!$A$2:$C$31,3,FALSE)</f>
        <v>C</v>
      </c>
      <c r="O220">
        <f>VLOOKUP(F220,price_list!$A$2:$C$31,3,FALSE)</f>
        <v>50.51</v>
      </c>
      <c r="P220" t="str">
        <f t="shared" si="15"/>
        <v/>
      </c>
      <c r="Q220" t="str">
        <f t="shared" si="16"/>
        <v/>
      </c>
      <c r="R220">
        <f t="shared" si="17"/>
        <v>606.12</v>
      </c>
      <c r="S220">
        <f t="shared" si="18"/>
        <v>12.122400000000001</v>
      </c>
      <c r="T220" t="str">
        <f>IF(ISNA(VLOOKUP(A220,ERP_transactions!$A:$A,1,FALSE)),"No","Yes")</f>
        <v>Yes</v>
      </c>
      <c r="U220" t="b">
        <f t="shared" si="19"/>
        <v>0</v>
      </c>
    </row>
    <row r="221" spans="1:21">
      <c r="A221" t="s">
        <v>643</v>
      </c>
      <c r="B221" t="s">
        <v>74</v>
      </c>
      <c r="C221" t="s">
        <v>75</v>
      </c>
      <c r="D221" t="s">
        <v>332</v>
      </c>
      <c r="E221" t="s">
        <v>333</v>
      </c>
      <c r="F221" t="s">
        <v>196</v>
      </c>
      <c r="G221" t="s">
        <v>197</v>
      </c>
      <c r="H221" s="1">
        <v>45884</v>
      </c>
      <c r="I221">
        <v>1</v>
      </c>
      <c r="J221">
        <v>77.5</v>
      </c>
      <c r="K221">
        <v>77.5</v>
      </c>
      <c r="L221">
        <v>0.05</v>
      </c>
      <c r="M221">
        <v>0.02</v>
      </c>
      <c r="N221" t="str">
        <f>VLOOKUP(F221,products!$A$2:$C$31,3,FALSE)</f>
        <v>A</v>
      </c>
      <c r="O221">
        <f>VLOOKUP(F221,price_list!$A$2:$C$31,3,FALSE)</f>
        <v>77.5</v>
      </c>
      <c r="P221" t="str">
        <f t="shared" si="15"/>
        <v/>
      </c>
      <c r="Q221" t="str">
        <f t="shared" si="16"/>
        <v/>
      </c>
      <c r="R221">
        <f t="shared" si="17"/>
        <v>73.625</v>
      </c>
      <c r="S221">
        <f t="shared" si="18"/>
        <v>1.4724999999999999</v>
      </c>
      <c r="T221" t="str">
        <f>IF(ISNA(VLOOKUP(A221,ERP_transactions!$A:$A,1,FALSE)),"No","Yes")</f>
        <v>Yes</v>
      </c>
      <c r="U221" t="b">
        <f t="shared" si="19"/>
        <v>0</v>
      </c>
    </row>
    <row r="222" spans="1:21">
      <c r="A222" t="s">
        <v>644</v>
      </c>
      <c r="B222" t="s">
        <v>42</v>
      </c>
      <c r="C222" t="s">
        <v>43</v>
      </c>
      <c r="D222" t="s">
        <v>645</v>
      </c>
      <c r="E222" t="s">
        <v>646</v>
      </c>
      <c r="F222" t="s">
        <v>302</v>
      </c>
      <c r="G222" t="s">
        <v>303</v>
      </c>
      <c r="H222" s="1">
        <v>45883</v>
      </c>
      <c r="I222">
        <v>19</v>
      </c>
      <c r="J222">
        <v>39.090000000000003</v>
      </c>
      <c r="K222">
        <v>742.71</v>
      </c>
      <c r="L222">
        <v>0</v>
      </c>
      <c r="M222">
        <v>0.02</v>
      </c>
      <c r="N222" t="str">
        <f>VLOOKUP(F222,products!$A$2:$C$31,3,FALSE)</f>
        <v>C</v>
      </c>
      <c r="O222">
        <f>VLOOKUP(F222,price_list!$A$2:$C$31,3,FALSE)</f>
        <v>39.090000000000003</v>
      </c>
      <c r="P222" t="str">
        <f t="shared" si="15"/>
        <v/>
      </c>
      <c r="Q222" t="str">
        <f t="shared" si="16"/>
        <v/>
      </c>
      <c r="R222">
        <f t="shared" si="17"/>
        <v>742.71</v>
      </c>
      <c r="S222">
        <f t="shared" si="18"/>
        <v>14.854200000000001</v>
      </c>
      <c r="T222" t="str">
        <f>IF(ISNA(VLOOKUP(A222,ERP_transactions!$A:$A,1,FALSE)),"No","Yes")</f>
        <v>Yes</v>
      </c>
      <c r="U222" t="b">
        <f t="shared" si="19"/>
        <v>0</v>
      </c>
    </row>
    <row r="223" spans="1:21">
      <c r="A223" t="s">
        <v>650</v>
      </c>
      <c r="B223" t="s">
        <v>386</v>
      </c>
      <c r="C223" t="s">
        <v>387</v>
      </c>
      <c r="D223" t="s">
        <v>648</v>
      </c>
      <c r="E223" t="s">
        <v>649</v>
      </c>
      <c r="F223" t="s">
        <v>139</v>
      </c>
      <c r="G223" t="s">
        <v>140</v>
      </c>
      <c r="H223" s="1">
        <v>45875</v>
      </c>
      <c r="I223">
        <v>11</v>
      </c>
      <c r="J223">
        <v>113.94</v>
      </c>
      <c r="K223">
        <v>1253.3399999999999</v>
      </c>
      <c r="L223">
        <v>0.05</v>
      </c>
      <c r="M223">
        <v>0.02</v>
      </c>
      <c r="N223" t="str">
        <f>VLOOKUP(F223,products!$A$2:$C$31,3,FALSE)</f>
        <v>A</v>
      </c>
      <c r="O223">
        <f>VLOOKUP(F223,price_list!$A$2:$C$31,3,FALSE)</f>
        <v>113.94</v>
      </c>
      <c r="P223" t="str">
        <f t="shared" si="15"/>
        <v/>
      </c>
      <c r="Q223" t="str">
        <f t="shared" si="16"/>
        <v/>
      </c>
      <c r="R223">
        <f t="shared" si="17"/>
        <v>1190.673</v>
      </c>
      <c r="S223">
        <f t="shared" si="18"/>
        <v>23.813459999999999</v>
      </c>
      <c r="T223" t="str">
        <f>IF(ISNA(VLOOKUP(A223,ERP_transactions!$A:$A,1,FALSE)),"No","Yes")</f>
        <v>Yes</v>
      </c>
      <c r="U223" t="b">
        <f t="shared" si="19"/>
        <v>0</v>
      </c>
    </row>
    <row r="224" spans="1:21">
      <c r="A224" t="s">
        <v>651</v>
      </c>
      <c r="B224" t="s">
        <v>246</v>
      </c>
      <c r="C224" t="s">
        <v>247</v>
      </c>
      <c r="D224" t="s">
        <v>652</v>
      </c>
      <c r="E224" t="s">
        <v>653</v>
      </c>
      <c r="F224" t="s">
        <v>25</v>
      </c>
      <c r="G224" t="s">
        <v>26</v>
      </c>
      <c r="H224" s="1">
        <v>45899</v>
      </c>
      <c r="I224">
        <v>23</v>
      </c>
      <c r="J224">
        <v>120.83</v>
      </c>
      <c r="K224">
        <v>2779.09</v>
      </c>
      <c r="L224">
        <v>0.1</v>
      </c>
      <c r="M224">
        <v>0.02</v>
      </c>
      <c r="N224" t="str">
        <f>VLOOKUP(F224,products!$A$2:$C$31,3,FALSE)</f>
        <v>B</v>
      </c>
      <c r="O224">
        <f>VLOOKUP(F224,price_list!$A$2:$C$31,3,FALSE)</f>
        <v>120.83</v>
      </c>
      <c r="P224" t="str">
        <f t="shared" si="15"/>
        <v/>
      </c>
      <c r="Q224" t="str">
        <f t="shared" si="16"/>
        <v/>
      </c>
      <c r="R224">
        <f t="shared" si="17"/>
        <v>2501.181</v>
      </c>
      <c r="S224">
        <f t="shared" si="18"/>
        <v>50.023620000000001</v>
      </c>
      <c r="T224" t="str">
        <f>IF(ISNA(VLOOKUP(A224,ERP_transactions!$A:$A,1,FALSE)),"No","Yes")</f>
        <v>Yes</v>
      </c>
      <c r="U224" t="b">
        <f t="shared" si="19"/>
        <v>0</v>
      </c>
    </row>
    <row r="225" spans="1:21">
      <c r="A225" t="s">
        <v>654</v>
      </c>
      <c r="B225" t="s">
        <v>103</v>
      </c>
      <c r="C225" t="s">
        <v>104</v>
      </c>
      <c r="D225" t="s">
        <v>655</v>
      </c>
      <c r="E225" t="s">
        <v>656</v>
      </c>
      <c r="F225" t="s">
        <v>215</v>
      </c>
      <c r="G225" t="s">
        <v>216</v>
      </c>
      <c r="H225" s="1">
        <v>45877</v>
      </c>
      <c r="I225">
        <v>4</v>
      </c>
      <c r="J225">
        <v>176.7</v>
      </c>
      <c r="K225">
        <v>706.8</v>
      </c>
      <c r="L225">
        <v>0.1</v>
      </c>
      <c r="M225">
        <v>0.02</v>
      </c>
      <c r="N225" t="str">
        <f>VLOOKUP(F225,products!$A$2:$C$31,3,FALSE)</f>
        <v>B</v>
      </c>
      <c r="O225">
        <f>VLOOKUP(F225,price_list!$A$2:$C$31,3,FALSE)</f>
        <v>176.7</v>
      </c>
      <c r="P225" t="str">
        <f t="shared" si="15"/>
        <v/>
      </c>
      <c r="Q225" t="str">
        <f t="shared" si="16"/>
        <v/>
      </c>
      <c r="R225">
        <f t="shared" si="17"/>
        <v>636.12</v>
      </c>
      <c r="S225">
        <f t="shared" si="18"/>
        <v>12.7224</v>
      </c>
      <c r="T225" t="str">
        <f>IF(ISNA(VLOOKUP(A225,ERP_transactions!$A:$A,1,FALSE)),"No","Yes")</f>
        <v>Yes</v>
      </c>
      <c r="U225" t="b">
        <f t="shared" si="19"/>
        <v>0</v>
      </c>
    </row>
    <row r="226" spans="1:21">
      <c r="A226" t="s">
        <v>657</v>
      </c>
      <c r="B226" t="s">
        <v>81</v>
      </c>
      <c r="C226" t="s">
        <v>82</v>
      </c>
      <c r="D226" t="s">
        <v>557</v>
      </c>
      <c r="E226" t="s">
        <v>558</v>
      </c>
      <c r="F226" t="s">
        <v>215</v>
      </c>
      <c r="G226" t="s">
        <v>216</v>
      </c>
      <c r="H226" s="1">
        <v>45882</v>
      </c>
      <c r="I226">
        <v>3</v>
      </c>
      <c r="J226">
        <v>176.7</v>
      </c>
      <c r="K226">
        <v>530.1</v>
      </c>
      <c r="L226">
        <v>0.1</v>
      </c>
      <c r="M226">
        <v>0.02</v>
      </c>
      <c r="N226" t="str">
        <f>VLOOKUP(F226,products!$A$2:$C$31,3,FALSE)</f>
        <v>B</v>
      </c>
      <c r="O226">
        <f>VLOOKUP(F226,price_list!$A$2:$C$31,3,FALSE)</f>
        <v>176.7</v>
      </c>
      <c r="P226" t="str">
        <f t="shared" si="15"/>
        <v/>
      </c>
      <c r="Q226" t="str">
        <f t="shared" si="16"/>
        <v/>
      </c>
      <c r="R226">
        <f t="shared" si="17"/>
        <v>477.09000000000003</v>
      </c>
      <c r="S226">
        <f t="shared" si="18"/>
        <v>9.5418000000000003</v>
      </c>
      <c r="T226" t="str">
        <f>IF(ISNA(VLOOKUP(A226,ERP_transactions!$A:$A,1,FALSE)),"No","Yes")</f>
        <v>Yes</v>
      </c>
      <c r="U226" t="b">
        <f t="shared" si="19"/>
        <v>0</v>
      </c>
    </row>
    <row r="227" spans="1:21">
      <c r="A227" t="s">
        <v>658</v>
      </c>
      <c r="B227" t="s">
        <v>47</v>
      </c>
      <c r="C227" t="s">
        <v>48</v>
      </c>
      <c r="D227" t="s">
        <v>184</v>
      </c>
      <c r="E227" t="s">
        <v>185</v>
      </c>
      <c r="F227" t="s">
        <v>107</v>
      </c>
      <c r="G227" t="s">
        <v>108</v>
      </c>
      <c r="H227" s="1">
        <v>45880</v>
      </c>
      <c r="I227">
        <v>8</v>
      </c>
      <c r="J227">
        <v>179.53</v>
      </c>
      <c r="K227">
        <v>1436.24</v>
      </c>
      <c r="L227">
        <v>0.12</v>
      </c>
      <c r="M227">
        <v>0.02</v>
      </c>
      <c r="N227" t="str">
        <f>VLOOKUP(F227,products!$A$2:$C$31,3,FALSE)</f>
        <v>B</v>
      </c>
      <c r="O227">
        <f>VLOOKUP(F227,price_list!$A$2:$C$31,3,FALSE)</f>
        <v>179.53</v>
      </c>
      <c r="P227" t="str">
        <f t="shared" si="15"/>
        <v>Rebate_Error</v>
      </c>
      <c r="Q227" t="str">
        <f t="shared" si="16"/>
        <v/>
      </c>
      <c r="R227">
        <f t="shared" si="17"/>
        <v>1263.8912</v>
      </c>
      <c r="S227">
        <f t="shared" si="18"/>
        <v>25.277824000000003</v>
      </c>
      <c r="T227" t="str">
        <f>IF(ISNA(VLOOKUP(A227,ERP_transactions!$A:$A,1,FALSE)),"No","Yes")</f>
        <v>Yes</v>
      </c>
      <c r="U227" t="b">
        <f t="shared" si="19"/>
        <v>1</v>
      </c>
    </row>
    <row r="228" spans="1:21">
      <c r="A228" t="s">
        <v>659</v>
      </c>
      <c r="B228" t="s">
        <v>93</v>
      </c>
      <c r="C228" t="s">
        <v>94</v>
      </c>
      <c r="D228" t="s">
        <v>660</v>
      </c>
      <c r="E228" t="s">
        <v>661</v>
      </c>
      <c r="F228" t="s">
        <v>196</v>
      </c>
      <c r="G228" t="s">
        <v>197</v>
      </c>
      <c r="H228" s="1">
        <v>45873</v>
      </c>
      <c r="I228">
        <v>21</v>
      </c>
      <c r="J228">
        <v>77.5</v>
      </c>
      <c r="K228">
        <v>1627.5</v>
      </c>
      <c r="L228">
        <v>0.05</v>
      </c>
      <c r="M228">
        <v>0.02</v>
      </c>
      <c r="N228" t="str">
        <f>VLOOKUP(F228,products!$A$2:$C$31,3,FALSE)</f>
        <v>A</v>
      </c>
      <c r="O228">
        <f>VLOOKUP(F228,price_list!$A$2:$C$31,3,FALSE)</f>
        <v>77.5</v>
      </c>
      <c r="P228" t="str">
        <f t="shared" si="15"/>
        <v/>
      </c>
      <c r="Q228" t="str">
        <f t="shared" si="16"/>
        <v/>
      </c>
      <c r="R228">
        <f t="shared" si="17"/>
        <v>1546.125</v>
      </c>
      <c r="S228">
        <f t="shared" si="18"/>
        <v>30.922499999999999</v>
      </c>
      <c r="T228" t="str">
        <f>IF(ISNA(VLOOKUP(A228,ERP_transactions!$A:$A,1,FALSE)),"No","Yes")</f>
        <v>Yes</v>
      </c>
      <c r="U228" t="b">
        <f t="shared" si="19"/>
        <v>0</v>
      </c>
    </row>
    <row r="229" spans="1:21">
      <c r="A229" t="s">
        <v>662</v>
      </c>
      <c r="B229" t="s">
        <v>414</v>
      </c>
      <c r="C229" t="s">
        <v>415</v>
      </c>
      <c r="D229" t="s">
        <v>663</v>
      </c>
      <c r="E229" t="s">
        <v>664</v>
      </c>
      <c r="F229" t="s">
        <v>129</v>
      </c>
      <c r="G229" t="s">
        <v>130</v>
      </c>
      <c r="H229" s="1">
        <v>45881</v>
      </c>
      <c r="I229">
        <v>25</v>
      </c>
      <c r="J229">
        <v>92.19</v>
      </c>
      <c r="K229">
        <v>2304.75</v>
      </c>
      <c r="L229">
        <v>0.09</v>
      </c>
      <c r="M229">
        <v>0.02</v>
      </c>
      <c r="N229" t="str">
        <f>VLOOKUP(F229,products!$A$2:$C$31,3,FALSE)</f>
        <v>A</v>
      </c>
      <c r="O229">
        <f>VLOOKUP(F229,price_list!$A$2:$C$31,3,FALSE)</f>
        <v>92.19</v>
      </c>
      <c r="P229" t="str">
        <f t="shared" si="15"/>
        <v>Rebate_Error</v>
      </c>
      <c r="Q229" t="str">
        <f t="shared" si="16"/>
        <v/>
      </c>
      <c r="R229">
        <f t="shared" si="17"/>
        <v>2097.3225000000002</v>
      </c>
      <c r="S229">
        <f t="shared" si="18"/>
        <v>41.946450000000006</v>
      </c>
      <c r="T229" t="str">
        <f>IF(ISNA(VLOOKUP(A229,ERP_transactions!$A:$A,1,FALSE)),"No","Yes")</f>
        <v>Yes</v>
      </c>
      <c r="U229" t="b">
        <f t="shared" si="19"/>
        <v>1</v>
      </c>
    </row>
    <row r="230" spans="1:21">
      <c r="A230" t="s">
        <v>665</v>
      </c>
      <c r="B230" t="s">
        <v>103</v>
      </c>
      <c r="C230" t="s">
        <v>104</v>
      </c>
      <c r="D230" t="s">
        <v>591</v>
      </c>
      <c r="E230" t="s">
        <v>592</v>
      </c>
      <c r="F230" t="s">
        <v>32</v>
      </c>
      <c r="G230" t="s">
        <v>33</v>
      </c>
      <c r="H230" s="1">
        <v>45896</v>
      </c>
      <c r="I230">
        <v>21</v>
      </c>
      <c r="J230">
        <v>88.32</v>
      </c>
      <c r="K230">
        <v>1854.72</v>
      </c>
      <c r="L230">
        <v>0</v>
      </c>
      <c r="M230">
        <v>0.02</v>
      </c>
      <c r="N230" t="str">
        <f>VLOOKUP(F230,products!$A$2:$C$31,3,FALSE)</f>
        <v>C</v>
      </c>
      <c r="O230">
        <f>VLOOKUP(F230,price_list!$A$2:$C$31,3,FALSE)</f>
        <v>88.32</v>
      </c>
      <c r="P230" t="str">
        <f t="shared" si="15"/>
        <v/>
      </c>
      <c r="Q230" t="str">
        <f t="shared" si="16"/>
        <v/>
      </c>
      <c r="R230">
        <f t="shared" si="17"/>
        <v>1854.72</v>
      </c>
      <c r="S230">
        <f t="shared" si="18"/>
        <v>37.0944</v>
      </c>
      <c r="T230" t="str">
        <f>IF(ISNA(VLOOKUP(A230,ERP_transactions!$A:$A,1,FALSE)),"No","Yes")</f>
        <v>Yes</v>
      </c>
      <c r="U230" t="b">
        <f t="shared" si="19"/>
        <v>0</v>
      </c>
    </row>
    <row r="231" spans="1:21">
      <c r="A231" t="s">
        <v>666</v>
      </c>
      <c r="B231" t="s">
        <v>21</v>
      </c>
      <c r="C231" t="s">
        <v>22</v>
      </c>
      <c r="D231" t="s">
        <v>542</v>
      </c>
      <c r="E231" t="s">
        <v>543</v>
      </c>
      <c r="F231" t="s">
        <v>71</v>
      </c>
      <c r="G231" t="s">
        <v>72</v>
      </c>
      <c r="H231" s="1">
        <v>45876</v>
      </c>
      <c r="I231">
        <v>9</v>
      </c>
      <c r="J231">
        <v>123.65</v>
      </c>
      <c r="K231">
        <v>1112.8499999999999</v>
      </c>
      <c r="L231">
        <v>0.05</v>
      </c>
      <c r="M231">
        <v>0.02</v>
      </c>
      <c r="N231" t="str">
        <f>VLOOKUP(F231,products!$A$2:$C$31,3,FALSE)</f>
        <v>A</v>
      </c>
      <c r="O231">
        <f>VLOOKUP(F231,price_list!$A$2:$C$31,3,FALSE)</f>
        <v>123.65</v>
      </c>
      <c r="P231" t="str">
        <f t="shared" si="15"/>
        <v/>
      </c>
      <c r="Q231" t="str">
        <f t="shared" si="16"/>
        <v/>
      </c>
      <c r="R231">
        <f t="shared" si="17"/>
        <v>1057.2075</v>
      </c>
      <c r="S231">
        <f t="shared" si="18"/>
        <v>21.14415</v>
      </c>
      <c r="T231" t="str">
        <f>IF(ISNA(VLOOKUP(A231,ERP_transactions!$A:$A,1,FALSE)),"No","Yes")</f>
        <v>Yes</v>
      </c>
      <c r="U231" t="b">
        <f t="shared" si="19"/>
        <v>0</v>
      </c>
    </row>
    <row r="232" spans="1:21">
      <c r="A232" t="s">
        <v>667</v>
      </c>
      <c r="B232" t="s">
        <v>182</v>
      </c>
      <c r="C232" t="s">
        <v>183</v>
      </c>
      <c r="D232" t="s">
        <v>668</v>
      </c>
      <c r="E232" t="s">
        <v>669</v>
      </c>
      <c r="F232" t="s">
        <v>78</v>
      </c>
      <c r="G232" t="s">
        <v>79</v>
      </c>
      <c r="H232" s="1">
        <v>45890</v>
      </c>
      <c r="I232">
        <v>25</v>
      </c>
      <c r="J232">
        <v>139.22</v>
      </c>
      <c r="K232">
        <v>3480.5</v>
      </c>
      <c r="L232">
        <v>0.05</v>
      </c>
      <c r="M232">
        <v>0.02</v>
      </c>
      <c r="N232" t="str">
        <f>VLOOKUP(F232,products!$A$2:$C$31,3,FALSE)</f>
        <v>A</v>
      </c>
      <c r="O232">
        <f>VLOOKUP(F232,price_list!$A$2:$C$31,3,FALSE)</f>
        <v>139.22</v>
      </c>
      <c r="P232" t="str">
        <f t="shared" si="15"/>
        <v/>
      </c>
      <c r="Q232" t="str">
        <f t="shared" si="16"/>
        <v/>
      </c>
      <c r="R232">
        <f t="shared" si="17"/>
        <v>3306.4749999999999</v>
      </c>
      <c r="S232">
        <f t="shared" si="18"/>
        <v>66.129499999999993</v>
      </c>
      <c r="T232" t="str">
        <f>IF(ISNA(VLOOKUP(A232,ERP_transactions!$A:$A,1,FALSE)),"No","Yes")</f>
        <v>Yes</v>
      </c>
      <c r="U232" t="b">
        <f t="shared" si="19"/>
        <v>0</v>
      </c>
    </row>
    <row r="233" spans="1:21">
      <c r="A233" t="s">
        <v>670</v>
      </c>
      <c r="B233" t="s">
        <v>423</v>
      </c>
      <c r="C233" t="s">
        <v>424</v>
      </c>
      <c r="D233" t="s">
        <v>671</v>
      </c>
      <c r="E233" t="s">
        <v>672</v>
      </c>
      <c r="F233" t="s">
        <v>32</v>
      </c>
      <c r="G233" t="s">
        <v>33</v>
      </c>
      <c r="H233" s="1">
        <v>45885</v>
      </c>
      <c r="I233">
        <v>21</v>
      </c>
      <c r="J233">
        <v>88.32</v>
      </c>
      <c r="K233">
        <v>1854.72</v>
      </c>
      <c r="L233">
        <v>0</v>
      </c>
      <c r="M233">
        <v>0.02</v>
      </c>
      <c r="N233" t="str">
        <f>VLOOKUP(F233,products!$A$2:$C$31,3,FALSE)</f>
        <v>C</v>
      </c>
      <c r="O233">
        <f>VLOOKUP(F233,price_list!$A$2:$C$31,3,FALSE)</f>
        <v>88.32</v>
      </c>
      <c r="P233" t="str">
        <f t="shared" si="15"/>
        <v/>
      </c>
      <c r="Q233" t="str">
        <f t="shared" si="16"/>
        <v/>
      </c>
      <c r="R233">
        <f t="shared" si="17"/>
        <v>1854.72</v>
      </c>
      <c r="S233">
        <f t="shared" si="18"/>
        <v>37.0944</v>
      </c>
      <c r="T233" t="str">
        <f>IF(ISNA(VLOOKUP(A233,ERP_transactions!$A:$A,1,FALSE)),"No","Yes")</f>
        <v>Yes</v>
      </c>
      <c r="U233" t="b">
        <f t="shared" si="19"/>
        <v>0</v>
      </c>
    </row>
    <row r="234" spans="1:21">
      <c r="A234" t="s">
        <v>673</v>
      </c>
      <c r="B234" t="s">
        <v>306</v>
      </c>
      <c r="C234" t="s">
        <v>307</v>
      </c>
      <c r="D234" t="s">
        <v>626</v>
      </c>
      <c r="E234" t="s">
        <v>627</v>
      </c>
      <c r="F234" t="s">
        <v>100</v>
      </c>
      <c r="G234" t="s">
        <v>101</v>
      </c>
      <c r="H234" s="1">
        <v>45884</v>
      </c>
      <c r="I234">
        <v>19</v>
      </c>
      <c r="J234">
        <v>181.7</v>
      </c>
      <c r="K234">
        <v>3452.3</v>
      </c>
      <c r="L234">
        <v>0.12</v>
      </c>
      <c r="M234">
        <v>0.02</v>
      </c>
      <c r="N234" t="str">
        <f>VLOOKUP(F234,products!$A$2:$C$31,3,FALSE)</f>
        <v>B</v>
      </c>
      <c r="O234">
        <f>VLOOKUP(F234,price_list!$A$2:$C$31,3,FALSE)</f>
        <v>181.7</v>
      </c>
      <c r="P234" t="str">
        <f t="shared" si="15"/>
        <v>Rebate_Error</v>
      </c>
      <c r="Q234" t="str">
        <f t="shared" si="16"/>
        <v/>
      </c>
      <c r="R234">
        <f t="shared" si="17"/>
        <v>3038.0240000000003</v>
      </c>
      <c r="S234">
        <f t="shared" si="18"/>
        <v>60.760480000000008</v>
      </c>
      <c r="T234" t="str">
        <f>IF(ISNA(VLOOKUP(A234,ERP_transactions!$A:$A,1,FALSE)),"No","Yes")</f>
        <v>Yes</v>
      </c>
      <c r="U234" t="b">
        <f t="shared" si="19"/>
        <v>1</v>
      </c>
    </row>
    <row r="235" spans="1:21">
      <c r="A235" t="s">
        <v>677</v>
      </c>
      <c r="B235" t="s">
        <v>47</v>
      </c>
      <c r="C235" t="s">
        <v>48</v>
      </c>
      <c r="D235" t="s">
        <v>57</v>
      </c>
      <c r="E235" t="s">
        <v>58</v>
      </c>
      <c r="F235" t="s">
        <v>293</v>
      </c>
      <c r="G235" t="s">
        <v>294</v>
      </c>
      <c r="H235" s="1">
        <v>45872</v>
      </c>
      <c r="I235">
        <v>15</v>
      </c>
      <c r="J235">
        <v>114.99</v>
      </c>
      <c r="K235">
        <v>1724.85</v>
      </c>
      <c r="L235">
        <v>7.0000000000000007E-2</v>
      </c>
      <c r="M235">
        <v>0.02</v>
      </c>
      <c r="N235" t="str">
        <f>VLOOKUP(F235,products!$A$2:$C$31,3,FALSE)</f>
        <v>A</v>
      </c>
      <c r="O235">
        <f>VLOOKUP(F235,price_list!$A$2:$C$31,3,FALSE)</f>
        <v>114.99</v>
      </c>
      <c r="P235" t="str">
        <f t="shared" si="15"/>
        <v>Rebate_Error</v>
      </c>
      <c r="Q235" t="str">
        <f t="shared" si="16"/>
        <v/>
      </c>
      <c r="R235">
        <f t="shared" si="17"/>
        <v>1604.1105</v>
      </c>
      <c r="S235">
        <f t="shared" si="18"/>
        <v>32.082210000000003</v>
      </c>
      <c r="T235" t="str">
        <f>IF(ISNA(VLOOKUP(A235,ERP_transactions!$A:$A,1,FALSE)),"No","Yes")</f>
        <v>Yes</v>
      </c>
      <c r="U235" t="b">
        <f t="shared" si="19"/>
        <v>1</v>
      </c>
    </row>
    <row r="236" spans="1:21">
      <c r="A236" t="s">
        <v>678</v>
      </c>
      <c r="B236" t="s">
        <v>55</v>
      </c>
      <c r="C236" t="s">
        <v>56</v>
      </c>
      <c r="D236" t="s">
        <v>374</v>
      </c>
      <c r="E236" t="s">
        <v>375</v>
      </c>
      <c r="F236" t="s">
        <v>166</v>
      </c>
      <c r="G236" t="s">
        <v>167</v>
      </c>
      <c r="H236" s="1">
        <v>45888</v>
      </c>
      <c r="I236">
        <v>9</v>
      </c>
      <c r="J236">
        <v>176.86</v>
      </c>
      <c r="K236">
        <v>1591.74</v>
      </c>
      <c r="L236">
        <v>0.1</v>
      </c>
      <c r="M236">
        <v>0.02</v>
      </c>
      <c r="N236" t="str">
        <f>VLOOKUP(F236,products!$A$2:$C$31,3,FALSE)</f>
        <v>B</v>
      </c>
      <c r="O236">
        <f>VLOOKUP(F236,price_list!$A$2:$C$31,3,FALSE)</f>
        <v>176.86</v>
      </c>
      <c r="P236" t="str">
        <f t="shared" si="15"/>
        <v/>
      </c>
      <c r="Q236" t="str">
        <f t="shared" si="16"/>
        <v/>
      </c>
      <c r="R236">
        <f t="shared" si="17"/>
        <v>1432.566</v>
      </c>
      <c r="S236">
        <f t="shared" si="18"/>
        <v>28.651320000000002</v>
      </c>
      <c r="T236" t="str">
        <f>IF(ISNA(VLOOKUP(A236,ERP_transactions!$A:$A,1,FALSE)),"No","Yes")</f>
        <v>Yes</v>
      </c>
      <c r="U236" t="b">
        <f t="shared" si="19"/>
        <v>0</v>
      </c>
    </row>
    <row r="237" spans="1:21">
      <c r="A237" t="s">
        <v>679</v>
      </c>
      <c r="B237" t="s">
        <v>14</v>
      </c>
      <c r="C237" t="s">
        <v>15</v>
      </c>
      <c r="D237" t="s">
        <v>680</v>
      </c>
      <c r="E237" t="s">
        <v>681</v>
      </c>
      <c r="F237" t="s">
        <v>396</v>
      </c>
      <c r="G237" t="s">
        <v>397</v>
      </c>
      <c r="H237" s="1">
        <v>45884</v>
      </c>
      <c r="I237">
        <v>10</v>
      </c>
      <c r="J237">
        <v>194.87</v>
      </c>
      <c r="K237">
        <v>1948.7</v>
      </c>
      <c r="L237">
        <v>0.1</v>
      </c>
      <c r="M237">
        <v>0.02</v>
      </c>
      <c r="N237" t="str">
        <f>VLOOKUP(F237,products!$A$2:$C$31,3,FALSE)</f>
        <v>B</v>
      </c>
      <c r="O237">
        <f>VLOOKUP(F237,price_list!$A$2:$C$31,3,FALSE)</f>
        <v>194.87</v>
      </c>
      <c r="P237" t="str">
        <f t="shared" si="15"/>
        <v/>
      </c>
      <c r="Q237" t="str">
        <f t="shared" si="16"/>
        <v/>
      </c>
      <c r="R237">
        <f t="shared" si="17"/>
        <v>1753.83</v>
      </c>
      <c r="S237">
        <f t="shared" si="18"/>
        <v>35.076599999999999</v>
      </c>
      <c r="T237" t="str">
        <f>IF(ISNA(VLOOKUP(A237,ERP_transactions!$A:$A,1,FALSE)),"No","Yes")</f>
        <v>Yes</v>
      </c>
      <c r="U237" t="b">
        <f t="shared" si="19"/>
        <v>0</v>
      </c>
    </row>
    <row r="238" spans="1:21">
      <c r="A238" t="s">
        <v>682</v>
      </c>
      <c r="B238" t="s">
        <v>306</v>
      </c>
      <c r="C238" t="s">
        <v>307</v>
      </c>
      <c r="D238" t="s">
        <v>683</v>
      </c>
      <c r="E238" t="s">
        <v>684</v>
      </c>
      <c r="F238" t="s">
        <v>196</v>
      </c>
      <c r="G238" t="s">
        <v>197</v>
      </c>
      <c r="H238" s="1">
        <v>45872</v>
      </c>
      <c r="I238">
        <v>10</v>
      </c>
      <c r="J238">
        <v>77.5</v>
      </c>
      <c r="K238">
        <v>775</v>
      </c>
      <c r="L238">
        <v>0.05</v>
      </c>
      <c r="M238">
        <v>0.02</v>
      </c>
      <c r="N238" t="str">
        <f>VLOOKUP(F238,products!$A$2:$C$31,3,FALSE)</f>
        <v>A</v>
      </c>
      <c r="O238">
        <f>VLOOKUP(F238,price_list!$A$2:$C$31,3,FALSE)</f>
        <v>77.5</v>
      </c>
      <c r="P238" t="str">
        <f t="shared" si="15"/>
        <v/>
      </c>
      <c r="Q238" t="str">
        <f t="shared" si="16"/>
        <v/>
      </c>
      <c r="R238">
        <f t="shared" si="17"/>
        <v>736.25</v>
      </c>
      <c r="S238">
        <f t="shared" si="18"/>
        <v>14.725</v>
      </c>
      <c r="T238" t="str">
        <f>IF(ISNA(VLOOKUP(A238,ERP_transactions!$A:$A,1,FALSE)),"No","Yes")</f>
        <v>Yes</v>
      </c>
      <c r="U238" t="b">
        <f t="shared" si="19"/>
        <v>0</v>
      </c>
    </row>
    <row r="239" spans="1:21">
      <c r="A239" t="s">
        <v>685</v>
      </c>
      <c r="B239" t="s">
        <v>159</v>
      </c>
      <c r="C239" t="s">
        <v>160</v>
      </c>
      <c r="D239" t="s">
        <v>686</v>
      </c>
      <c r="E239" t="s">
        <v>687</v>
      </c>
      <c r="F239" t="s">
        <v>71</v>
      </c>
      <c r="G239" t="s">
        <v>72</v>
      </c>
      <c r="H239" s="1">
        <v>45886</v>
      </c>
      <c r="I239">
        <v>20</v>
      </c>
      <c r="J239">
        <v>123.65</v>
      </c>
      <c r="K239">
        <v>2473</v>
      </c>
      <c r="L239">
        <v>0.05</v>
      </c>
      <c r="M239">
        <v>0.02</v>
      </c>
      <c r="N239" t="str">
        <f>VLOOKUP(F239,products!$A$2:$C$31,3,FALSE)</f>
        <v>A</v>
      </c>
      <c r="O239">
        <f>VLOOKUP(F239,price_list!$A$2:$C$31,3,FALSE)</f>
        <v>123.65</v>
      </c>
      <c r="P239" t="str">
        <f t="shared" si="15"/>
        <v/>
      </c>
      <c r="Q239" t="str">
        <f t="shared" si="16"/>
        <v/>
      </c>
      <c r="R239">
        <f t="shared" si="17"/>
        <v>2349.35</v>
      </c>
      <c r="S239">
        <f t="shared" si="18"/>
        <v>46.987000000000002</v>
      </c>
      <c r="T239" t="str">
        <f>IF(ISNA(VLOOKUP(A239,ERP_transactions!$A:$A,1,FALSE)),"No","Yes")</f>
        <v>Yes</v>
      </c>
      <c r="U239" t="b">
        <f t="shared" si="19"/>
        <v>0</v>
      </c>
    </row>
    <row r="240" spans="1:21">
      <c r="A240" t="s">
        <v>688</v>
      </c>
      <c r="B240" t="s">
        <v>74</v>
      </c>
      <c r="C240" t="s">
        <v>75</v>
      </c>
      <c r="D240" t="s">
        <v>142</v>
      </c>
      <c r="E240" t="s">
        <v>143</v>
      </c>
      <c r="F240" t="s">
        <v>100</v>
      </c>
      <c r="G240" t="s">
        <v>101</v>
      </c>
      <c r="H240" s="1">
        <v>45898</v>
      </c>
      <c r="I240">
        <v>24</v>
      </c>
      <c r="J240">
        <v>181.7</v>
      </c>
      <c r="K240">
        <v>4360.8</v>
      </c>
      <c r="L240">
        <v>0.1</v>
      </c>
      <c r="M240">
        <v>0.02</v>
      </c>
      <c r="N240" t="str">
        <f>VLOOKUP(F240,products!$A$2:$C$31,3,FALSE)</f>
        <v>B</v>
      </c>
      <c r="O240">
        <f>VLOOKUP(F240,price_list!$A$2:$C$31,3,FALSE)</f>
        <v>181.7</v>
      </c>
      <c r="P240" t="str">
        <f t="shared" si="15"/>
        <v/>
      </c>
      <c r="Q240" t="str">
        <f t="shared" si="16"/>
        <v/>
      </c>
      <c r="R240">
        <f t="shared" si="17"/>
        <v>3924.7200000000003</v>
      </c>
      <c r="S240">
        <f t="shared" si="18"/>
        <v>78.494400000000013</v>
      </c>
      <c r="T240" t="str">
        <f>IF(ISNA(VLOOKUP(A240,ERP_transactions!$A:$A,1,FALSE)),"No","Yes")</f>
        <v>Yes</v>
      </c>
      <c r="U240" t="b">
        <f t="shared" si="19"/>
        <v>0</v>
      </c>
    </row>
    <row r="241" spans="1:21">
      <c r="A241" t="s">
        <v>689</v>
      </c>
      <c r="B241" t="s">
        <v>14</v>
      </c>
      <c r="C241" t="s">
        <v>15</v>
      </c>
      <c r="D241" t="s">
        <v>237</v>
      </c>
      <c r="E241" t="s">
        <v>238</v>
      </c>
      <c r="F241" t="s">
        <v>326</v>
      </c>
      <c r="G241" t="s">
        <v>327</v>
      </c>
      <c r="H241" s="1">
        <v>45890</v>
      </c>
      <c r="I241">
        <v>19</v>
      </c>
      <c r="J241">
        <v>63.32</v>
      </c>
      <c r="K241">
        <v>1203.08</v>
      </c>
      <c r="L241">
        <v>0</v>
      </c>
      <c r="M241">
        <v>0.02</v>
      </c>
      <c r="N241" t="str">
        <f>VLOOKUP(F241,products!$A$2:$C$31,3,FALSE)</f>
        <v>C</v>
      </c>
      <c r="O241">
        <f>VLOOKUP(F241,price_list!$A$2:$C$31,3,FALSE)</f>
        <v>63.32</v>
      </c>
      <c r="P241" t="str">
        <f t="shared" si="15"/>
        <v/>
      </c>
      <c r="Q241" t="str">
        <f t="shared" si="16"/>
        <v/>
      </c>
      <c r="R241">
        <f t="shared" si="17"/>
        <v>1203.08</v>
      </c>
      <c r="S241">
        <f t="shared" si="18"/>
        <v>24.061599999999999</v>
      </c>
      <c r="T241" t="str">
        <f>IF(ISNA(VLOOKUP(A241,ERP_transactions!$A:$A,1,FALSE)),"No","Yes")</f>
        <v>Yes</v>
      </c>
      <c r="U241" t="b">
        <f t="shared" si="19"/>
        <v>0</v>
      </c>
    </row>
    <row r="242" spans="1:21">
      <c r="A242" t="s">
        <v>690</v>
      </c>
      <c r="B242" t="s">
        <v>254</v>
      </c>
      <c r="C242" t="s">
        <v>255</v>
      </c>
      <c r="D242" t="s">
        <v>232</v>
      </c>
      <c r="E242" t="s">
        <v>233</v>
      </c>
      <c r="F242" t="s">
        <v>166</v>
      </c>
      <c r="G242" t="s">
        <v>167</v>
      </c>
      <c r="H242" s="1">
        <v>45874</v>
      </c>
      <c r="I242">
        <v>17</v>
      </c>
      <c r="J242">
        <v>176.86</v>
      </c>
      <c r="K242">
        <v>3006.62</v>
      </c>
      <c r="L242">
        <v>0.1</v>
      </c>
      <c r="M242">
        <v>0.02</v>
      </c>
      <c r="N242" t="str">
        <f>VLOOKUP(F242,products!$A$2:$C$31,3,FALSE)</f>
        <v>B</v>
      </c>
      <c r="O242">
        <f>VLOOKUP(F242,price_list!$A$2:$C$31,3,FALSE)</f>
        <v>176.86</v>
      </c>
      <c r="P242" t="str">
        <f t="shared" si="15"/>
        <v/>
      </c>
      <c r="Q242" t="str">
        <f t="shared" si="16"/>
        <v/>
      </c>
      <c r="R242">
        <f t="shared" si="17"/>
        <v>2705.9580000000001</v>
      </c>
      <c r="S242">
        <f t="shared" si="18"/>
        <v>54.119160000000001</v>
      </c>
      <c r="T242" t="str">
        <f>IF(ISNA(VLOOKUP(A242,ERP_transactions!$A:$A,1,FALSE)),"No","Yes")</f>
        <v>Yes</v>
      </c>
      <c r="U242" t="b">
        <f t="shared" si="19"/>
        <v>0</v>
      </c>
    </row>
    <row r="243" spans="1:21">
      <c r="A243" t="s">
        <v>691</v>
      </c>
      <c r="B243" t="s">
        <v>14</v>
      </c>
      <c r="C243" t="s">
        <v>15</v>
      </c>
      <c r="D243" t="s">
        <v>237</v>
      </c>
      <c r="E243" t="s">
        <v>238</v>
      </c>
      <c r="F243" t="s">
        <v>71</v>
      </c>
      <c r="G243" t="s">
        <v>72</v>
      </c>
      <c r="H243" s="1">
        <v>45892</v>
      </c>
      <c r="I243">
        <v>11</v>
      </c>
      <c r="J243">
        <v>123.65</v>
      </c>
      <c r="K243">
        <v>1360.15</v>
      </c>
      <c r="L243">
        <v>0.05</v>
      </c>
      <c r="M243">
        <v>0.02</v>
      </c>
      <c r="N243" t="str">
        <f>VLOOKUP(F243,products!$A$2:$C$31,3,FALSE)</f>
        <v>A</v>
      </c>
      <c r="O243">
        <f>VLOOKUP(F243,price_list!$A$2:$C$31,3,FALSE)</f>
        <v>123.65</v>
      </c>
      <c r="P243" t="str">
        <f t="shared" si="15"/>
        <v/>
      </c>
      <c r="Q243" t="str">
        <f t="shared" si="16"/>
        <v/>
      </c>
      <c r="R243">
        <f t="shared" si="17"/>
        <v>1292.1425000000002</v>
      </c>
      <c r="S243">
        <f t="shared" si="18"/>
        <v>25.842850000000002</v>
      </c>
      <c r="T243" t="str">
        <f>IF(ISNA(VLOOKUP(A243,ERP_transactions!$A:$A,1,FALSE)),"No","Yes")</f>
        <v>Yes</v>
      </c>
      <c r="U243" t="b">
        <f t="shared" si="19"/>
        <v>0</v>
      </c>
    </row>
    <row r="244" spans="1:21">
      <c r="A244" t="s">
        <v>692</v>
      </c>
      <c r="B244" t="s">
        <v>423</v>
      </c>
      <c r="C244" t="s">
        <v>424</v>
      </c>
      <c r="D244" t="s">
        <v>585</v>
      </c>
      <c r="E244" t="s">
        <v>586</v>
      </c>
      <c r="F244" t="s">
        <v>191</v>
      </c>
      <c r="G244" t="s">
        <v>192</v>
      </c>
      <c r="H244" s="1">
        <v>45877</v>
      </c>
      <c r="I244">
        <v>2</v>
      </c>
      <c r="J244">
        <v>144.35</v>
      </c>
      <c r="K244">
        <v>288.7</v>
      </c>
      <c r="L244">
        <v>0.1</v>
      </c>
      <c r="M244">
        <v>0.02</v>
      </c>
      <c r="N244" t="str">
        <f>VLOOKUP(F244,products!$A$2:$C$31,3,FALSE)</f>
        <v>B</v>
      </c>
      <c r="O244">
        <f>VLOOKUP(F244,price_list!$A$2:$C$31,3,FALSE)</f>
        <v>144.35</v>
      </c>
      <c r="P244" t="str">
        <f t="shared" si="15"/>
        <v/>
      </c>
      <c r="Q244" t="str">
        <f t="shared" si="16"/>
        <v/>
      </c>
      <c r="R244">
        <f t="shared" si="17"/>
        <v>259.83</v>
      </c>
      <c r="S244">
        <f t="shared" si="18"/>
        <v>5.1966000000000001</v>
      </c>
      <c r="T244" t="str">
        <f>IF(ISNA(VLOOKUP(A244,ERP_transactions!$A:$A,1,FALSE)),"No","Yes")</f>
        <v>Yes</v>
      </c>
      <c r="U244" t="b">
        <f t="shared" si="19"/>
        <v>0</v>
      </c>
    </row>
    <row r="245" spans="1:21">
      <c r="A245" t="s">
        <v>693</v>
      </c>
      <c r="B245" t="s">
        <v>62</v>
      </c>
      <c r="C245" t="s">
        <v>63</v>
      </c>
      <c r="D245" t="s">
        <v>694</v>
      </c>
      <c r="E245" t="s">
        <v>695</v>
      </c>
      <c r="F245" t="s">
        <v>275</v>
      </c>
      <c r="G245" t="s">
        <v>276</v>
      </c>
      <c r="H245" s="1">
        <v>45886</v>
      </c>
      <c r="I245">
        <v>17</v>
      </c>
      <c r="J245">
        <v>44.71</v>
      </c>
      <c r="K245">
        <v>760.07</v>
      </c>
      <c r="L245">
        <v>0</v>
      </c>
      <c r="M245">
        <v>0.02</v>
      </c>
      <c r="N245" t="str">
        <f>VLOOKUP(F245,products!$A$2:$C$31,3,FALSE)</f>
        <v>C</v>
      </c>
      <c r="O245">
        <f>VLOOKUP(F245,price_list!$A$2:$C$31,3,FALSE)</f>
        <v>44.71</v>
      </c>
      <c r="P245" t="str">
        <f t="shared" si="15"/>
        <v/>
      </c>
      <c r="Q245" t="str">
        <f t="shared" si="16"/>
        <v/>
      </c>
      <c r="R245">
        <f t="shared" si="17"/>
        <v>760.07</v>
      </c>
      <c r="S245">
        <f t="shared" si="18"/>
        <v>15.201400000000001</v>
      </c>
      <c r="T245" t="str">
        <f>IF(ISNA(VLOOKUP(A245,ERP_transactions!$A:$A,1,FALSE)),"No","Yes")</f>
        <v>Yes</v>
      </c>
      <c r="U245" t="b">
        <f t="shared" si="19"/>
        <v>0</v>
      </c>
    </row>
    <row r="246" spans="1:21">
      <c r="A246" t="s">
        <v>696</v>
      </c>
      <c r="B246" t="s">
        <v>28</v>
      </c>
      <c r="C246" t="s">
        <v>29</v>
      </c>
      <c r="D246" t="s">
        <v>697</v>
      </c>
      <c r="E246" t="s">
        <v>698</v>
      </c>
      <c r="F246" t="s">
        <v>240</v>
      </c>
      <c r="G246" t="s">
        <v>241</v>
      </c>
      <c r="H246" s="1">
        <v>45882</v>
      </c>
      <c r="I246">
        <v>10</v>
      </c>
      <c r="J246">
        <v>130.94</v>
      </c>
      <c r="K246">
        <v>1309.4000000000001</v>
      </c>
      <c r="L246">
        <v>0.05</v>
      </c>
      <c r="M246">
        <v>0.02</v>
      </c>
      <c r="N246" t="str">
        <f>VLOOKUP(F246,products!$A$2:$C$31,3,FALSE)</f>
        <v>A</v>
      </c>
      <c r="O246">
        <f>VLOOKUP(F246,price_list!$A$2:$C$31,3,FALSE)</f>
        <v>130.94</v>
      </c>
      <c r="P246" t="str">
        <f t="shared" si="15"/>
        <v/>
      </c>
      <c r="Q246" t="str">
        <f t="shared" si="16"/>
        <v/>
      </c>
      <c r="R246">
        <f t="shared" si="17"/>
        <v>1243.93</v>
      </c>
      <c r="S246">
        <f t="shared" si="18"/>
        <v>24.878600000000002</v>
      </c>
      <c r="T246" t="str">
        <f>IF(ISNA(VLOOKUP(A246,ERP_transactions!$A:$A,1,FALSE)),"No","Yes")</f>
        <v>Yes</v>
      </c>
      <c r="U246" t="b">
        <f t="shared" si="19"/>
        <v>0</v>
      </c>
    </row>
    <row r="247" spans="1:21">
      <c r="A247" t="s">
        <v>699</v>
      </c>
      <c r="B247" t="s">
        <v>81</v>
      </c>
      <c r="C247" t="s">
        <v>82</v>
      </c>
      <c r="D247" t="s">
        <v>700</v>
      </c>
      <c r="E247" t="s">
        <v>2597</v>
      </c>
      <c r="F247" t="s">
        <v>85</v>
      </c>
      <c r="G247" t="s">
        <v>86</v>
      </c>
      <c r="H247" s="1">
        <v>45871</v>
      </c>
      <c r="I247">
        <v>20</v>
      </c>
      <c r="J247">
        <v>72.040000000000006</v>
      </c>
      <c r="K247">
        <v>1440.8</v>
      </c>
      <c r="L247">
        <v>0.05</v>
      </c>
      <c r="M247">
        <v>0.02</v>
      </c>
      <c r="N247" t="str">
        <f>VLOOKUP(F247,products!$A$2:$C$31,3,FALSE)</f>
        <v>A</v>
      </c>
      <c r="O247">
        <f>VLOOKUP(F247,price_list!$A$2:$C$31,3,FALSE)</f>
        <v>72.040000000000006</v>
      </c>
      <c r="P247" t="str">
        <f t="shared" si="15"/>
        <v/>
      </c>
      <c r="Q247" t="str">
        <f t="shared" si="16"/>
        <v/>
      </c>
      <c r="R247">
        <f t="shared" si="17"/>
        <v>1368.76</v>
      </c>
      <c r="S247">
        <f t="shared" si="18"/>
        <v>27.3752</v>
      </c>
      <c r="T247" t="str">
        <f>IF(ISNA(VLOOKUP(A247,ERP_transactions!$A:$A,1,FALSE)),"No","Yes")</f>
        <v>Yes</v>
      </c>
      <c r="U247" t="b">
        <f t="shared" si="19"/>
        <v>0</v>
      </c>
    </row>
    <row r="248" spans="1:21">
      <c r="A248" t="s">
        <v>702</v>
      </c>
      <c r="B248" t="s">
        <v>246</v>
      </c>
      <c r="C248" t="s">
        <v>247</v>
      </c>
      <c r="D248" t="s">
        <v>703</v>
      </c>
      <c r="E248" t="s">
        <v>704</v>
      </c>
      <c r="F248" t="s">
        <v>191</v>
      </c>
      <c r="G248" t="s">
        <v>192</v>
      </c>
      <c r="H248" s="1">
        <v>45880</v>
      </c>
      <c r="I248">
        <v>3</v>
      </c>
      <c r="J248">
        <v>144.35</v>
      </c>
      <c r="K248">
        <v>433.05</v>
      </c>
      <c r="L248">
        <v>0.1</v>
      </c>
      <c r="M248">
        <v>0.02</v>
      </c>
      <c r="N248" t="str">
        <f>VLOOKUP(F248,products!$A$2:$C$31,3,FALSE)</f>
        <v>B</v>
      </c>
      <c r="O248">
        <f>VLOOKUP(F248,price_list!$A$2:$C$31,3,FALSE)</f>
        <v>144.35</v>
      </c>
      <c r="P248" t="str">
        <f t="shared" si="15"/>
        <v/>
      </c>
      <c r="Q248" t="str">
        <f t="shared" si="16"/>
        <v/>
      </c>
      <c r="R248">
        <f t="shared" si="17"/>
        <v>389.745</v>
      </c>
      <c r="S248">
        <f t="shared" si="18"/>
        <v>7.7949000000000002</v>
      </c>
      <c r="T248" t="str">
        <f>IF(ISNA(VLOOKUP(A248,ERP_transactions!$A:$A,1,FALSE)),"No","Yes")</f>
        <v>Yes</v>
      </c>
      <c r="U248" t="b">
        <f t="shared" si="19"/>
        <v>0</v>
      </c>
    </row>
    <row r="249" spans="1:21">
      <c r="A249" t="s">
        <v>705</v>
      </c>
      <c r="B249" t="s">
        <v>386</v>
      </c>
      <c r="C249" t="s">
        <v>387</v>
      </c>
      <c r="D249" t="s">
        <v>16</v>
      </c>
      <c r="E249" t="s">
        <v>17</v>
      </c>
      <c r="F249" t="s">
        <v>191</v>
      </c>
      <c r="G249" t="s">
        <v>192</v>
      </c>
      <c r="H249" s="1">
        <v>45878</v>
      </c>
      <c r="I249">
        <v>10</v>
      </c>
      <c r="J249">
        <v>144.35</v>
      </c>
      <c r="K249">
        <v>1443.5</v>
      </c>
      <c r="L249">
        <v>0.1</v>
      </c>
      <c r="M249">
        <v>0.02</v>
      </c>
      <c r="N249" t="str">
        <f>VLOOKUP(F249,products!$A$2:$C$31,3,FALSE)</f>
        <v>B</v>
      </c>
      <c r="O249">
        <f>VLOOKUP(F249,price_list!$A$2:$C$31,3,FALSE)</f>
        <v>144.35</v>
      </c>
      <c r="P249" t="str">
        <f t="shared" si="15"/>
        <v/>
      </c>
      <c r="Q249" t="str">
        <f t="shared" si="16"/>
        <v/>
      </c>
      <c r="R249">
        <f t="shared" si="17"/>
        <v>1299.1500000000001</v>
      </c>
      <c r="S249">
        <f t="shared" si="18"/>
        <v>25.983000000000004</v>
      </c>
      <c r="T249" t="str">
        <f>IF(ISNA(VLOOKUP(A249,ERP_transactions!$A:$A,1,FALSE)),"No","Yes")</f>
        <v>Yes</v>
      </c>
      <c r="U249" t="b">
        <f t="shared" si="19"/>
        <v>0</v>
      </c>
    </row>
    <row r="250" spans="1:21">
      <c r="A250" t="s">
        <v>706</v>
      </c>
      <c r="B250" t="s">
        <v>110</v>
      </c>
      <c r="C250" t="s">
        <v>111</v>
      </c>
      <c r="D250" t="s">
        <v>686</v>
      </c>
      <c r="E250" t="s">
        <v>687</v>
      </c>
      <c r="F250" t="s">
        <v>191</v>
      </c>
      <c r="G250" t="s">
        <v>192</v>
      </c>
      <c r="H250" s="1">
        <v>45897</v>
      </c>
      <c r="I250">
        <v>20</v>
      </c>
      <c r="J250">
        <v>144.35</v>
      </c>
      <c r="K250">
        <v>2887</v>
      </c>
      <c r="L250">
        <v>0.1</v>
      </c>
      <c r="M250">
        <v>0.02</v>
      </c>
      <c r="N250" t="str">
        <f>VLOOKUP(F250,products!$A$2:$C$31,3,FALSE)</f>
        <v>B</v>
      </c>
      <c r="O250">
        <f>VLOOKUP(F250,price_list!$A$2:$C$31,3,FALSE)</f>
        <v>144.35</v>
      </c>
      <c r="P250" t="str">
        <f t="shared" si="15"/>
        <v/>
      </c>
      <c r="Q250" t="str">
        <f t="shared" si="16"/>
        <v/>
      </c>
      <c r="R250">
        <f t="shared" si="17"/>
        <v>2598.3000000000002</v>
      </c>
      <c r="S250">
        <f t="shared" si="18"/>
        <v>51.966000000000008</v>
      </c>
      <c r="T250" t="str">
        <f>IF(ISNA(VLOOKUP(A250,ERP_transactions!$A:$A,1,FALSE)),"No","Yes")</f>
        <v>Yes</v>
      </c>
      <c r="U250" t="b">
        <f t="shared" si="19"/>
        <v>0</v>
      </c>
    </row>
    <row r="251" spans="1:21">
      <c r="A251" t="s">
        <v>707</v>
      </c>
      <c r="B251" t="s">
        <v>21</v>
      </c>
      <c r="C251" t="s">
        <v>22</v>
      </c>
      <c r="D251" t="s">
        <v>553</v>
      </c>
      <c r="E251" t="s">
        <v>554</v>
      </c>
      <c r="F251" t="s">
        <v>71</v>
      </c>
      <c r="G251" t="s">
        <v>72</v>
      </c>
      <c r="H251" s="1">
        <v>45874</v>
      </c>
      <c r="I251">
        <v>22</v>
      </c>
      <c r="J251">
        <v>123.65</v>
      </c>
      <c r="K251">
        <v>2720.3</v>
      </c>
      <c r="L251">
        <v>0.05</v>
      </c>
      <c r="M251">
        <v>0.02</v>
      </c>
      <c r="N251" t="str">
        <f>VLOOKUP(F251,products!$A$2:$C$31,3,FALSE)</f>
        <v>A</v>
      </c>
      <c r="O251">
        <f>VLOOKUP(F251,price_list!$A$2:$C$31,3,FALSE)</f>
        <v>123.65</v>
      </c>
      <c r="P251" t="str">
        <f t="shared" si="15"/>
        <v/>
      </c>
      <c r="Q251" t="str">
        <f t="shared" si="16"/>
        <v/>
      </c>
      <c r="R251">
        <f t="shared" si="17"/>
        <v>2584.2850000000003</v>
      </c>
      <c r="S251">
        <f t="shared" si="18"/>
        <v>51.685700000000004</v>
      </c>
      <c r="T251" t="str">
        <f>IF(ISNA(VLOOKUP(A251,ERP_transactions!$A:$A,1,FALSE)),"No","Yes")</f>
        <v>Yes</v>
      </c>
      <c r="U251" t="b">
        <f t="shared" si="19"/>
        <v>0</v>
      </c>
    </row>
    <row r="252" spans="1:21">
      <c r="A252" t="s">
        <v>708</v>
      </c>
      <c r="B252" t="s">
        <v>42</v>
      </c>
      <c r="C252" t="s">
        <v>43</v>
      </c>
      <c r="D252" t="s">
        <v>156</v>
      </c>
      <c r="E252" t="s">
        <v>2598</v>
      </c>
      <c r="F252" t="s">
        <v>293</v>
      </c>
      <c r="G252" t="s">
        <v>294</v>
      </c>
      <c r="H252" s="1">
        <v>45892</v>
      </c>
      <c r="I252">
        <v>21</v>
      </c>
      <c r="J252">
        <v>114.99</v>
      </c>
      <c r="K252">
        <v>2414.79</v>
      </c>
      <c r="L252">
        <v>0.05</v>
      </c>
      <c r="M252">
        <v>0.02</v>
      </c>
      <c r="N252" t="str">
        <f>VLOOKUP(F252,products!$A$2:$C$31,3,FALSE)</f>
        <v>A</v>
      </c>
      <c r="O252">
        <f>VLOOKUP(F252,price_list!$A$2:$C$31,3,FALSE)</f>
        <v>114.99</v>
      </c>
      <c r="P252" t="str">
        <f t="shared" si="15"/>
        <v/>
      </c>
      <c r="Q252" t="str">
        <f t="shared" si="16"/>
        <v/>
      </c>
      <c r="R252">
        <f t="shared" si="17"/>
        <v>2294.0504999999998</v>
      </c>
      <c r="S252">
        <f t="shared" si="18"/>
        <v>45.881009999999996</v>
      </c>
      <c r="T252" t="str">
        <f>IF(ISNA(VLOOKUP(A252,ERP_transactions!$A:$A,1,FALSE)),"No","Yes")</f>
        <v>Yes</v>
      </c>
      <c r="U252" t="b">
        <f t="shared" si="19"/>
        <v>0</v>
      </c>
    </row>
    <row r="253" spans="1:21">
      <c r="A253" t="s">
        <v>709</v>
      </c>
      <c r="B253" t="s">
        <v>208</v>
      </c>
      <c r="C253" t="s">
        <v>209</v>
      </c>
      <c r="D253" t="s">
        <v>710</v>
      </c>
      <c r="E253" t="s">
        <v>711</v>
      </c>
      <c r="F253" t="s">
        <v>78</v>
      </c>
      <c r="G253" t="s">
        <v>79</v>
      </c>
      <c r="H253" s="1">
        <v>45900</v>
      </c>
      <c r="I253">
        <v>23</v>
      </c>
      <c r="J253">
        <v>139.22</v>
      </c>
      <c r="K253">
        <v>3202.06</v>
      </c>
      <c r="L253">
        <v>0.05</v>
      </c>
      <c r="M253">
        <v>0.02</v>
      </c>
      <c r="N253" t="str">
        <f>VLOOKUP(F253,products!$A$2:$C$31,3,FALSE)</f>
        <v>A</v>
      </c>
      <c r="O253">
        <f>VLOOKUP(F253,price_list!$A$2:$C$31,3,FALSE)</f>
        <v>139.22</v>
      </c>
      <c r="P253" t="str">
        <f t="shared" si="15"/>
        <v/>
      </c>
      <c r="Q253" t="str">
        <f t="shared" si="16"/>
        <v/>
      </c>
      <c r="R253">
        <f t="shared" si="17"/>
        <v>3041.9569999999999</v>
      </c>
      <c r="S253">
        <f t="shared" si="18"/>
        <v>60.83914</v>
      </c>
      <c r="T253" t="str">
        <f>IF(ISNA(VLOOKUP(A253,ERP_transactions!$A:$A,1,FALSE)),"No","Yes")</f>
        <v>Yes</v>
      </c>
      <c r="U253" t="b">
        <f t="shared" si="19"/>
        <v>0</v>
      </c>
    </row>
    <row r="254" spans="1:21">
      <c r="A254" t="s">
        <v>712</v>
      </c>
      <c r="B254" t="s">
        <v>423</v>
      </c>
      <c r="C254" t="s">
        <v>424</v>
      </c>
      <c r="D254" t="s">
        <v>184</v>
      </c>
      <c r="E254" t="s">
        <v>2599</v>
      </c>
      <c r="F254" t="s">
        <v>114</v>
      </c>
      <c r="G254" t="s">
        <v>115</v>
      </c>
      <c r="H254" s="1">
        <v>45895</v>
      </c>
      <c r="I254">
        <v>21</v>
      </c>
      <c r="J254">
        <v>91.13</v>
      </c>
      <c r="K254">
        <v>1913.73</v>
      </c>
      <c r="L254">
        <v>0.1</v>
      </c>
      <c r="M254">
        <v>0.02</v>
      </c>
      <c r="N254" t="str">
        <f>VLOOKUP(F254,products!$A$2:$C$31,3,FALSE)</f>
        <v>B</v>
      </c>
      <c r="O254">
        <f>VLOOKUP(F254,price_list!$A$2:$C$31,3,FALSE)</f>
        <v>91.13</v>
      </c>
      <c r="P254" t="str">
        <f t="shared" si="15"/>
        <v/>
      </c>
      <c r="Q254" t="str">
        <f t="shared" si="16"/>
        <v/>
      </c>
      <c r="R254">
        <f t="shared" si="17"/>
        <v>1722.357</v>
      </c>
      <c r="S254">
        <f t="shared" si="18"/>
        <v>34.447139999999997</v>
      </c>
      <c r="T254" t="str">
        <f>IF(ISNA(VLOOKUP(A254,ERP_transactions!$A:$A,1,FALSE)),"No","Yes")</f>
        <v>Yes</v>
      </c>
      <c r="U254" t="b">
        <f t="shared" si="19"/>
        <v>0</v>
      </c>
    </row>
    <row r="255" spans="1:21">
      <c r="A255" t="s">
        <v>713</v>
      </c>
      <c r="B255" t="s">
        <v>145</v>
      </c>
      <c r="C255" t="s">
        <v>146</v>
      </c>
      <c r="D255" t="s">
        <v>714</v>
      </c>
      <c r="E255" t="s">
        <v>715</v>
      </c>
      <c r="F255" t="s">
        <v>78</v>
      </c>
      <c r="G255" t="s">
        <v>79</v>
      </c>
      <c r="H255" s="1">
        <v>45896</v>
      </c>
      <c r="I255">
        <v>23</v>
      </c>
      <c r="J255">
        <v>139.22</v>
      </c>
      <c r="K255">
        <v>3202.06</v>
      </c>
      <c r="L255">
        <v>0.08</v>
      </c>
      <c r="M255">
        <v>0.02</v>
      </c>
      <c r="N255" t="str">
        <f>VLOOKUP(F255,products!$A$2:$C$31,3,FALSE)</f>
        <v>A</v>
      </c>
      <c r="O255">
        <f>VLOOKUP(F255,price_list!$A$2:$C$31,3,FALSE)</f>
        <v>139.22</v>
      </c>
      <c r="P255" t="str">
        <f t="shared" si="15"/>
        <v>Rebate_Error</v>
      </c>
      <c r="Q255" t="str">
        <f t="shared" si="16"/>
        <v/>
      </c>
      <c r="R255">
        <f t="shared" si="17"/>
        <v>2945.8951999999999</v>
      </c>
      <c r="S255">
        <f t="shared" si="18"/>
        <v>58.917904</v>
      </c>
      <c r="T255" t="str">
        <f>IF(ISNA(VLOOKUP(A255,ERP_transactions!$A:$A,1,FALSE)),"No","Yes")</f>
        <v>Yes</v>
      </c>
      <c r="U255" t="b">
        <f t="shared" si="19"/>
        <v>1</v>
      </c>
    </row>
    <row r="256" spans="1:21">
      <c r="A256" t="s">
        <v>717</v>
      </c>
      <c r="B256" t="s">
        <v>208</v>
      </c>
      <c r="C256" t="s">
        <v>209</v>
      </c>
      <c r="D256" t="s">
        <v>273</v>
      </c>
      <c r="E256" t="s">
        <v>274</v>
      </c>
      <c r="F256" t="s">
        <v>396</v>
      </c>
      <c r="G256" t="s">
        <v>397</v>
      </c>
      <c r="H256" s="1">
        <v>45881</v>
      </c>
      <c r="I256">
        <v>1</v>
      </c>
      <c r="J256">
        <v>194.87</v>
      </c>
      <c r="K256">
        <v>194.87</v>
      </c>
      <c r="L256">
        <v>0.1</v>
      </c>
      <c r="M256">
        <v>0.02</v>
      </c>
      <c r="N256" t="str">
        <f>VLOOKUP(F256,products!$A$2:$C$31,3,FALSE)</f>
        <v>B</v>
      </c>
      <c r="O256">
        <f>VLOOKUP(F256,price_list!$A$2:$C$31,3,FALSE)</f>
        <v>194.87</v>
      </c>
      <c r="P256" t="str">
        <f t="shared" si="15"/>
        <v/>
      </c>
      <c r="Q256" t="str">
        <f t="shared" si="16"/>
        <v/>
      </c>
      <c r="R256">
        <f t="shared" si="17"/>
        <v>175.38300000000001</v>
      </c>
      <c r="S256">
        <f t="shared" si="18"/>
        <v>3.5076600000000004</v>
      </c>
      <c r="T256" t="str">
        <f>IF(ISNA(VLOOKUP(A256,ERP_transactions!$A:$A,1,FALSE)),"No","Yes")</f>
        <v>Yes</v>
      </c>
      <c r="U256" t="b">
        <f t="shared" si="19"/>
        <v>0</v>
      </c>
    </row>
    <row r="257" spans="1:21">
      <c r="A257" t="s">
        <v>718</v>
      </c>
      <c r="B257" t="s">
        <v>187</v>
      </c>
      <c r="C257" t="s">
        <v>188</v>
      </c>
      <c r="D257" t="s">
        <v>719</v>
      </c>
      <c r="E257" t="s">
        <v>720</v>
      </c>
      <c r="F257" t="s">
        <v>32</v>
      </c>
      <c r="G257" t="s">
        <v>33</v>
      </c>
      <c r="H257" s="1">
        <v>45900</v>
      </c>
      <c r="I257">
        <v>11</v>
      </c>
      <c r="J257">
        <v>88.32</v>
      </c>
      <c r="K257">
        <v>971.52</v>
      </c>
      <c r="L257">
        <v>0</v>
      </c>
      <c r="M257">
        <v>0.02</v>
      </c>
      <c r="N257" t="str">
        <f>VLOOKUP(F257,products!$A$2:$C$31,3,FALSE)</f>
        <v>C</v>
      </c>
      <c r="O257">
        <f>VLOOKUP(F257,price_list!$A$2:$C$31,3,FALSE)</f>
        <v>88.32</v>
      </c>
      <c r="P257" t="str">
        <f t="shared" si="15"/>
        <v/>
      </c>
      <c r="Q257" t="str">
        <f t="shared" si="16"/>
        <v/>
      </c>
      <c r="R257">
        <f t="shared" si="17"/>
        <v>971.52</v>
      </c>
      <c r="S257">
        <f t="shared" si="18"/>
        <v>19.430399999999999</v>
      </c>
      <c r="T257" t="str">
        <f>IF(ISNA(VLOOKUP(A257,ERP_transactions!$A:$A,1,FALSE)),"No","Yes")</f>
        <v>Yes</v>
      </c>
      <c r="U257" t="b">
        <f t="shared" si="19"/>
        <v>0</v>
      </c>
    </row>
    <row r="258" spans="1:21">
      <c r="A258" t="s">
        <v>721</v>
      </c>
      <c r="B258" t="s">
        <v>93</v>
      </c>
      <c r="C258" t="s">
        <v>94</v>
      </c>
      <c r="D258" t="s">
        <v>119</v>
      </c>
      <c r="E258" t="s">
        <v>120</v>
      </c>
      <c r="F258" t="s">
        <v>129</v>
      </c>
      <c r="G258" t="s">
        <v>130</v>
      </c>
      <c r="H258" s="1">
        <v>45874</v>
      </c>
      <c r="I258">
        <v>5</v>
      </c>
      <c r="J258">
        <v>92.19</v>
      </c>
      <c r="K258">
        <v>460.95</v>
      </c>
      <c r="L258">
        <v>0.05</v>
      </c>
      <c r="M258">
        <v>0.02</v>
      </c>
      <c r="N258" t="str">
        <f>VLOOKUP(F258,products!$A$2:$C$31,3,FALSE)</f>
        <v>A</v>
      </c>
      <c r="O258">
        <f>VLOOKUP(F258,price_list!$A$2:$C$31,3,FALSE)</f>
        <v>92.19</v>
      </c>
      <c r="P258" t="str">
        <f t="shared" ref="P258:P321" si="20">IF(N258="A",IF(ABS(L258-0.05)&gt;0.001,"Rebate_Error",""),IF(N258="B",IF(ABS(L258-0.1)&gt;0.001,"Rebate_Error",""),IF(N258="C",IF(L258&lt;&gt;0,"Rebate_Error",""))))</f>
        <v/>
      </c>
      <c r="Q258" t="str">
        <f t="shared" ref="Q258:Q321" si="21">IF(J258&lt;O258*0.75,"Price_Breach","")</f>
        <v/>
      </c>
      <c r="R258">
        <f t="shared" ref="R258:R321" si="22">K258-(K258*L258)</f>
        <v>437.90249999999997</v>
      </c>
      <c r="S258">
        <f t="shared" ref="S258:S321" si="23">R258*M258</f>
        <v>8.758049999999999</v>
      </c>
      <c r="T258" t="str">
        <f>IF(ISNA(VLOOKUP(A258,ERP_transactions!$A:$A,1,FALSE)),"No","Yes")</f>
        <v>Yes</v>
      </c>
      <c r="U258" t="b">
        <f t="shared" ref="U258:U321" si="24">OR($P258="Rebate_Error",$Q258="Price_Breach",$T258="No")</f>
        <v>0</v>
      </c>
    </row>
    <row r="259" spans="1:21">
      <c r="A259" t="s">
        <v>722</v>
      </c>
      <c r="B259" t="s">
        <v>423</v>
      </c>
      <c r="C259" t="s">
        <v>424</v>
      </c>
      <c r="D259" t="s">
        <v>488</v>
      </c>
      <c r="E259" t="s">
        <v>489</v>
      </c>
      <c r="F259" t="s">
        <v>234</v>
      </c>
      <c r="G259" t="s">
        <v>235</v>
      </c>
      <c r="H259" s="1">
        <v>45886</v>
      </c>
      <c r="I259">
        <v>4</v>
      </c>
      <c r="J259">
        <v>37.18</v>
      </c>
      <c r="K259">
        <v>148.72</v>
      </c>
      <c r="L259">
        <v>0</v>
      </c>
      <c r="M259">
        <v>0.02</v>
      </c>
      <c r="N259" t="str">
        <f>VLOOKUP(F259,products!$A$2:$C$31,3,FALSE)</f>
        <v>C</v>
      </c>
      <c r="O259">
        <f>VLOOKUP(F259,price_list!$A$2:$C$31,3,FALSE)</f>
        <v>37.18</v>
      </c>
      <c r="P259" t="str">
        <f t="shared" si="20"/>
        <v/>
      </c>
      <c r="Q259" t="str">
        <f t="shared" si="21"/>
        <v/>
      </c>
      <c r="R259">
        <f t="shared" si="22"/>
        <v>148.72</v>
      </c>
      <c r="S259">
        <f t="shared" si="23"/>
        <v>2.9744000000000002</v>
      </c>
      <c r="T259" t="str">
        <f>IF(ISNA(VLOOKUP(A259,ERP_transactions!$A:$A,1,FALSE)),"No","Yes")</f>
        <v>Yes</v>
      </c>
      <c r="U259" t="b">
        <f t="shared" si="24"/>
        <v>0</v>
      </c>
    </row>
    <row r="260" spans="1:21">
      <c r="A260" t="s">
        <v>723</v>
      </c>
      <c r="B260" t="s">
        <v>93</v>
      </c>
      <c r="C260" t="s">
        <v>94</v>
      </c>
      <c r="D260" t="s">
        <v>69</v>
      </c>
      <c r="E260" t="s">
        <v>70</v>
      </c>
      <c r="F260" t="s">
        <v>90</v>
      </c>
      <c r="G260" t="s">
        <v>91</v>
      </c>
      <c r="H260" s="1">
        <v>45871</v>
      </c>
      <c r="I260">
        <v>17</v>
      </c>
      <c r="J260">
        <v>50.51</v>
      </c>
      <c r="K260">
        <v>858.67</v>
      </c>
      <c r="L260">
        <v>0</v>
      </c>
      <c r="M260">
        <v>0.02</v>
      </c>
      <c r="N260" t="str">
        <f>VLOOKUP(F260,products!$A$2:$C$31,3,FALSE)</f>
        <v>C</v>
      </c>
      <c r="O260">
        <f>VLOOKUP(F260,price_list!$A$2:$C$31,3,FALSE)</f>
        <v>50.51</v>
      </c>
      <c r="P260" t="str">
        <f t="shared" si="20"/>
        <v/>
      </c>
      <c r="Q260" t="str">
        <f t="shared" si="21"/>
        <v/>
      </c>
      <c r="R260">
        <f t="shared" si="22"/>
        <v>858.67</v>
      </c>
      <c r="S260">
        <f t="shared" si="23"/>
        <v>17.173400000000001</v>
      </c>
      <c r="T260" t="str">
        <f>IF(ISNA(VLOOKUP(A260,ERP_transactions!$A:$A,1,FALSE)),"No","Yes")</f>
        <v>Yes</v>
      </c>
      <c r="U260" t="b">
        <f t="shared" si="24"/>
        <v>0</v>
      </c>
    </row>
    <row r="261" spans="1:21">
      <c r="A261" t="s">
        <v>724</v>
      </c>
      <c r="B261" t="s">
        <v>208</v>
      </c>
      <c r="C261" t="s">
        <v>209</v>
      </c>
      <c r="D261" t="s">
        <v>513</v>
      </c>
      <c r="E261" t="s">
        <v>514</v>
      </c>
      <c r="F261" t="s">
        <v>302</v>
      </c>
      <c r="G261" t="s">
        <v>303</v>
      </c>
      <c r="H261" s="1">
        <v>45874</v>
      </c>
      <c r="I261">
        <v>20</v>
      </c>
      <c r="J261">
        <v>39.090000000000003</v>
      </c>
      <c r="K261">
        <v>781.8</v>
      </c>
      <c r="L261">
        <v>0</v>
      </c>
      <c r="M261">
        <v>0.02</v>
      </c>
      <c r="N261" t="str">
        <f>VLOOKUP(F261,products!$A$2:$C$31,3,FALSE)</f>
        <v>C</v>
      </c>
      <c r="O261">
        <f>VLOOKUP(F261,price_list!$A$2:$C$31,3,FALSE)</f>
        <v>39.090000000000003</v>
      </c>
      <c r="P261" t="str">
        <f t="shared" si="20"/>
        <v/>
      </c>
      <c r="Q261" t="str">
        <f t="shared" si="21"/>
        <v/>
      </c>
      <c r="R261">
        <f t="shared" si="22"/>
        <v>781.8</v>
      </c>
      <c r="S261">
        <f t="shared" si="23"/>
        <v>15.635999999999999</v>
      </c>
      <c r="T261" t="str">
        <f>IF(ISNA(VLOOKUP(A261,ERP_transactions!$A:$A,1,FALSE)),"No","Yes")</f>
        <v>Yes</v>
      </c>
      <c r="U261" t="b">
        <f t="shared" si="24"/>
        <v>0</v>
      </c>
    </row>
    <row r="262" spans="1:21">
      <c r="A262" t="s">
        <v>728</v>
      </c>
      <c r="B262" t="s">
        <v>62</v>
      </c>
      <c r="C262" t="s">
        <v>63</v>
      </c>
      <c r="D262" t="s">
        <v>388</v>
      </c>
      <c r="E262" t="s">
        <v>389</v>
      </c>
      <c r="F262" t="s">
        <v>166</v>
      </c>
      <c r="G262" t="s">
        <v>167</v>
      </c>
      <c r="H262" s="1">
        <v>45893</v>
      </c>
      <c r="I262">
        <v>6</v>
      </c>
      <c r="J262">
        <v>176.86</v>
      </c>
      <c r="K262">
        <v>1061.1600000000001</v>
      </c>
      <c r="L262">
        <v>0.1</v>
      </c>
      <c r="M262">
        <v>0.02</v>
      </c>
      <c r="N262" t="str">
        <f>VLOOKUP(F262,products!$A$2:$C$31,3,FALSE)</f>
        <v>B</v>
      </c>
      <c r="O262">
        <f>VLOOKUP(F262,price_list!$A$2:$C$31,3,FALSE)</f>
        <v>176.86</v>
      </c>
      <c r="P262" t="str">
        <f t="shared" si="20"/>
        <v/>
      </c>
      <c r="Q262" t="str">
        <f t="shared" si="21"/>
        <v/>
      </c>
      <c r="R262">
        <f t="shared" si="22"/>
        <v>955.0440000000001</v>
      </c>
      <c r="S262">
        <f t="shared" si="23"/>
        <v>19.100880000000004</v>
      </c>
      <c r="T262" t="str">
        <f>IF(ISNA(VLOOKUP(A262,ERP_transactions!$A:$A,1,FALSE)),"No","Yes")</f>
        <v>Yes</v>
      </c>
      <c r="U262" t="b">
        <f t="shared" si="24"/>
        <v>0</v>
      </c>
    </row>
    <row r="263" spans="1:21">
      <c r="A263" t="s">
        <v>729</v>
      </c>
      <c r="B263" t="s">
        <v>306</v>
      </c>
      <c r="C263" t="s">
        <v>307</v>
      </c>
      <c r="D263" t="s">
        <v>730</v>
      </c>
      <c r="E263" t="s">
        <v>731</v>
      </c>
      <c r="F263" t="s">
        <v>215</v>
      </c>
      <c r="G263" t="s">
        <v>216</v>
      </c>
      <c r="H263" s="1">
        <v>45893</v>
      </c>
      <c r="I263">
        <v>22</v>
      </c>
      <c r="J263">
        <v>176.7</v>
      </c>
      <c r="K263">
        <v>3887.4</v>
      </c>
      <c r="L263">
        <v>0.1</v>
      </c>
      <c r="M263">
        <v>0.02</v>
      </c>
      <c r="N263" t="str">
        <f>VLOOKUP(F263,products!$A$2:$C$31,3,FALSE)</f>
        <v>B</v>
      </c>
      <c r="O263">
        <f>VLOOKUP(F263,price_list!$A$2:$C$31,3,FALSE)</f>
        <v>176.7</v>
      </c>
      <c r="P263" t="str">
        <f t="shared" si="20"/>
        <v/>
      </c>
      <c r="Q263" t="str">
        <f t="shared" si="21"/>
        <v/>
      </c>
      <c r="R263">
        <f t="shared" si="22"/>
        <v>3498.66</v>
      </c>
      <c r="S263">
        <f t="shared" si="23"/>
        <v>69.973200000000006</v>
      </c>
      <c r="T263" t="str">
        <f>IF(ISNA(VLOOKUP(A263,ERP_transactions!$A:$A,1,FALSE)),"No","Yes")</f>
        <v>Yes</v>
      </c>
      <c r="U263" t="b">
        <f t="shared" si="24"/>
        <v>0</v>
      </c>
    </row>
    <row r="264" spans="1:21">
      <c r="A264" t="s">
        <v>732</v>
      </c>
      <c r="B264" t="s">
        <v>117</v>
      </c>
      <c r="C264" t="s">
        <v>118</v>
      </c>
      <c r="D264" t="s">
        <v>374</v>
      </c>
      <c r="E264" t="s">
        <v>375</v>
      </c>
      <c r="F264" t="s">
        <v>166</v>
      </c>
      <c r="G264" t="s">
        <v>167</v>
      </c>
      <c r="H264" s="1">
        <v>45893</v>
      </c>
      <c r="I264">
        <v>25</v>
      </c>
      <c r="J264">
        <v>176.86</v>
      </c>
      <c r="K264">
        <v>4421.5</v>
      </c>
      <c r="L264">
        <v>0.1</v>
      </c>
      <c r="M264">
        <v>0.02</v>
      </c>
      <c r="N264" t="str">
        <f>VLOOKUP(F264,products!$A$2:$C$31,3,FALSE)</f>
        <v>B</v>
      </c>
      <c r="O264">
        <f>VLOOKUP(F264,price_list!$A$2:$C$31,3,FALSE)</f>
        <v>176.86</v>
      </c>
      <c r="P264" t="str">
        <f t="shared" si="20"/>
        <v/>
      </c>
      <c r="Q264" t="str">
        <f t="shared" si="21"/>
        <v/>
      </c>
      <c r="R264">
        <f t="shared" si="22"/>
        <v>3979.35</v>
      </c>
      <c r="S264">
        <f t="shared" si="23"/>
        <v>79.587000000000003</v>
      </c>
      <c r="T264" t="str">
        <f>IF(ISNA(VLOOKUP(A264,ERP_transactions!$A:$A,1,FALSE)),"No","Yes")</f>
        <v>Yes</v>
      </c>
      <c r="U264" t="b">
        <f t="shared" si="24"/>
        <v>0</v>
      </c>
    </row>
    <row r="265" spans="1:21">
      <c r="A265" t="s">
        <v>734</v>
      </c>
      <c r="B265" t="s">
        <v>246</v>
      </c>
      <c r="C265" t="s">
        <v>247</v>
      </c>
      <c r="D265" t="s">
        <v>205</v>
      </c>
      <c r="E265" t="s">
        <v>206</v>
      </c>
      <c r="F265" t="s">
        <v>25</v>
      </c>
      <c r="G265" t="s">
        <v>26</v>
      </c>
      <c r="H265" s="1">
        <v>45881</v>
      </c>
      <c r="I265">
        <v>7</v>
      </c>
      <c r="J265">
        <v>120.83</v>
      </c>
      <c r="K265">
        <v>845.81</v>
      </c>
      <c r="L265">
        <v>0.1</v>
      </c>
      <c r="M265">
        <v>0.02</v>
      </c>
      <c r="N265" t="str">
        <f>VLOOKUP(F265,products!$A$2:$C$31,3,FALSE)</f>
        <v>B</v>
      </c>
      <c r="O265">
        <f>VLOOKUP(F265,price_list!$A$2:$C$31,3,FALSE)</f>
        <v>120.83</v>
      </c>
      <c r="P265" t="str">
        <f t="shared" si="20"/>
        <v/>
      </c>
      <c r="Q265" t="str">
        <f t="shared" si="21"/>
        <v/>
      </c>
      <c r="R265">
        <f t="shared" si="22"/>
        <v>761.22899999999993</v>
      </c>
      <c r="S265">
        <f t="shared" si="23"/>
        <v>15.22458</v>
      </c>
      <c r="T265" t="str">
        <f>IF(ISNA(VLOOKUP(A265,ERP_transactions!$A:$A,1,FALSE)),"No","Yes")</f>
        <v>Yes</v>
      </c>
      <c r="U265" t="b">
        <f t="shared" si="24"/>
        <v>0</v>
      </c>
    </row>
    <row r="266" spans="1:21">
      <c r="A266" t="s">
        <v>735</v>
      </c>
      <c r="B266" t="s">
        <v>208</v>
      </c>
      <c r="C266" t="s">
        <v>209</v>
      </c>
      <c r="D266" t="s">
        <v>736</v>
      </c>
      <c r="E266" t="s">
        <v>737</v>
      </c>
      <c r="F266" t="s">
        <v>275</v>
      </c>
      <c r="G266" t="s">
        <v>276</v>
      </c>
      <c r="H266" s="1">
        <v>45894</v>
      </c>
      <c r="I266">
        <v>15</v>
      </c>
      <c r="J266">
        <v>44.71</v>
      </c>
      <c r="K266">
        <v>670.65</v>
      </c>
      <c r="L266">
        <v>0</v>
      </c>
      <c r="M266">
        <v>0.02</v>
      </c>
      <c r="N266" t="str">
        <f>VLOOKUP(F266,products!$A$2:$C$31,3,FALSE)</f>
        <v>C</v>
      </c>
      <c r="O266">
        <f>VLOOKUP(F266,price_list!$A$2:$C$31,3,FALSE)</f>
        <v>44.71</v>
      </c>
      <c r="P266" t="str">
        <f t="shared" si="20"/>
        <v/>
      </c>
      <c r="Q266" t="str">
        <f t="shared" si="21"/>
        <v/>
      </c>
      <c r="R266">
        <f t="shared" si="22"/>
        <v>670.65</v>
      </c>
      <c r="S266">
        <f t="shared" si="23"/>
        <v>13.413</v>
      </c>
      <c r="T266" t="str">
        <f>IF(ISNA(VLOOKUP(A266,ERP_transactions!$A:$A,1,FALSE)),"No","Yes")</f>
        <v>Yes</v>
      </c>
      <c r="U266" t="b">
        <f t="shared" si="24"/>
        <v>0</v>
      </c>
    </row>
    <row r="267" spans="1:21">
      <c r="A267" t="s">
        <v>738</v>
      </c>
      <c r="B267" t="s">
        <v>187</v>
      </c>
      <c r="C267" t="s">
        <v>188</v>
      </c>
      <c r="D267" t="s">
        <v>739</v>
      </c>
      <c r="E267" t="s">
        <v>740</v>
      </c>
      <c r="F267" t="s">
        <v>240</v>
      </c>
      <c r="G267" t="s">
        <v>241</v>
      </c>
      <c r="H267" s="1">
        <v>45883</v>
      </c>
      <c r="I267">
        <v>17</v>
      </c>
      <c r="J267">
        <v>130.94</v>
      </c>
      <c r="K267">
        <v>2225.98</v>
      </c>
      <c r="L267">
        <v>0.05</v>
      </c>
      <c r="M267">
        <v>0.02</v>
      </c>
      <c r="N267" t="str">
        <f>VLOOKUP(F267,products!$A$2:$C$31,3,FALSE)</f>
        <v>A</v>
      </c>
      <c r="O267">
        <f>VLOOKUP(F267,price_list!$A$2:$C$31,3,FALSE)</f>
        <v>130.94</v>
      </c>
      <c r="P267" t="str">
        <f t="shared" si="20"/>
        <v/>
      </c>
      <c r="Q267" t="str">
        <f t="shared" si="21"/>
        <v/>
      </c>
      <c r="R267">
        <f t="shared" si="22"/>
        <v>2114.681</v>
      </c>
      <c r="S267">
        <f t="shared" si="23"/>
        <v>42.293620000000004</v>
      </c>
      <c r="T267" t="str">
        <f>IF(ISNA(VLOOKUP(A267,ERP_transactions!$A:$A,1,FALSE)),"No","Yes")</f>
        <v>Yes</v>
      </c>
      <c r="U267" t="b">
        <f t="shared" si="24"/>
        <v>0</v>
      </c>
    </row>
    <row r="268" spans="1:21">
      <c r="A268" t="s">
        <v>741</v>
      </c>
      <c r="B268" t="s">
        <v>182</v>
      </c>
      <c r="C268" t="s">
        <v>183</v>
      </c>
      <c r="D268" t="s">
        <v>742</v>
      </c>
      <c r="E268" t="s">
        <v>2600</v>
      </c>
      <c r="F268" t="s">
        <v>129</v>
      </c>
      <c r="G268" t="s">
        <v>130</v>
      </c>
      <c r="H268" s="1">
        <v>45874</v>
      </c>
      <c r="I268">
        <v>20</v>
      </c>
      <c r="J268">
        <v>82.87</v>
      </c>
      <c r="K268">
        <v>1657.4</v>
      </c>
      <c r="L268">
        <v>0.05</v>
      </c>
      <c r="M268">
        <v>0.02</v>
      </c>
      <c r="N268" t="str">
        <f>VLOOKUP(F268,products!$A$2:$C$31,3,FALSE)</f>
        <v>A</v>
      </c>
      <c r="O268">
        <f>VLOOKUP(F268,price_list!$A$2:$C$31,3,FALSE)</f>
        <v>92.19</v>
      </c>
      <c r="P268" t="str">
        <f t="shared" si="20"/>
        <v/>
      </c>
      <c r="Q268" t="str">
        <f t="shared" si="21"/>
        <v/>
      </c>
      <c r="R268">
        <f t="shared" si="22"/>
        <v>1574.5300000000002</v>
      </c>
      <c r="S268">
        <f t="shared" si="23"/>
        <v>31.490600000000004</v>
      </c>
      <c r="T268" t="str">
        <f>IF(ISNA(VLOOKUP(A268,ERP_transactions!$A:$A,1,FALSE)),"No","Yes")</f>
        <v>Yes</v>
      </c>
      <c r="U268" t="b">
        <f t="shared" si="24"/>
        <v>0</v>
      </c>
    </row>
    <row r="269" spans="1:21">
      <c r="A269" t="s">
        <v>744</v>
      </c>
      <c r="B269" t="s">
        <v>47</v>
      </c>
      <c r="C269" t="s">
        <v>48</v>
      </c>
      <c r="D269" t="s">
        <v>366</v>
      </c>
      <c r="E269" t="s">
        <v>367</v>
      </c>
      <c r="F269" t="s">
        <v>196</v>
      </c>
      <c r="G269" t="s">
        <v>197</v>
      </c>
      <c r="H269" s="1">
        <v>45897</v>
      </c>
      <c r="I269">
        <v>16</v>
      </c>
      <c r="J269">
        <v>77.5</v>
      </c>
      <c r="K269">
        <v>1240</v>
      </c>
      <c r="L269">
        <v>0.05</v>
      </c>
      <c r="M269">
        <v>0.02</v>
      </c>
      <c r="N269" t="str">
        <f>VLOOKUP(F269,products!$A$2:$C$31,3,FALSE)</f>
        <v>A</v>
      </c>
      <c r="O269">
        <f>VLOOKUP(F269,price_list!$A$2:$C$31,3,FALSE)</f>
        <v>77.5</v>
      </c>
      <c r="P269" t="str">
        <f t="shared" si="20"/>
        <v/>
      </c>
      <c r="Q269" t="str">
        <f t="shared" si="21"/>
        <v/>
      </c>
      <c r="R269">
        <f t="shared" si="22"/>
        <v>1178</v>
      </c>
      <c r="S269">
        <f t="shared" si="23"/>
        <v>23.56</v>
      </c>
      <c r="T269" t="str">
        <f>IF(ISNA(VLOOKUP(A269,ERP_transactions!$A:$A,1,FALSE)),"No","Yes")</f>
        <v>Yes</v>
      </c>
      <c r="U269" t="b">
        <f t="shared" si="24"/>
        <v>0</v>
      </c>
    </row>
    <row r="270" spans="1:21">
      <c r="A270" t="s">
        <v>745</v>
      </c>
      <c r="B270" t="s">
        <v>103</v>
      </c>
      <c r="C270" t="s">
        <v>104</v>
      </c>
      <c r="D270" t="s">
        <v>429</v>
      </c>
      <c r="E270" t="s">
        <v>430</v>
      </c>
      <c r="F270" t="s">
        <v>356</v>
      </c>
      <c r="G270" t="s">
        <v>357</v>
      </c>
      <c r="H270" s="1">
        <v>45897</v>
      </c>
      <c r="I270">
        <v>23</v>
      </c>
      <c r="J270">
        <v>54.03</v>
      </c>
      <c r="K270">
        <v>1242.69</v>
      </c>
      <c r="L270">
        <v>0.05</v>
      </c>
      <c r="M270">
        <v>0.02</v>
      </c>
      <c r="N270" t="str">
        <f>VLOOKUP(F270,products!$A$2:$C$31,3,FALSE)</f>
        <v>C</v>
      </c>
      <c r="O270">
        <f>VLOOKUP(F270,price_list!$A$2:$C$31,3,FALSE)</f>
        <v>54.03</v>
      </c>
      <c r="P270" t="str">
        <f t="shared" si="20"/>
        <v>Rebate_Error</v>
      </c>
      <c r="Q270" t="str">
        <f t="shared" si="21"/>
        <v/>
      </c>
      <c r="R270">
        <f t="shared" si="22"/>
        <v>1180.5554999999999</v>
      </c>
      <c r="S270">
        <f t="shared" si="23"/>
        <v>23.61111</v>
      </c>
      <c r="T270" t="str">
        <f>IF(ISNA(VLOOKUP(A270,ERP_transactions!$A:$A,1,FALSE)),"No","Yes")</f>
        <v>Yes</v>
      </c>
      <c r="U270" t="b">
        <f t="shared" si="24"/>
        <v>1</v>
      </c>
    </row>
    <row r="271" spans="1:21">
      <c r="A271" t="s">
        <v>746</v>
      </c>
      <c r="B271" t="s">
        <v>414</v>
      </c>
      <c r="C271" t="s">
        <v>415</v>
      </c>
      <c r="D271" t="s">
        <v>213</v>
      </c>
      <c r="E271" t="s">
        <v>214</v>
      </c>
      <c r="F271" t="s">
        <v>78</v>
      </c>
      <c r="G271" t="s">
        <v>79</v>
      </c>
      <c r="H271" s="1">
        <v>45894</v>
      </c>
      <c r="I271">
        <v>3</v>
      </c>
      <c r="J271">
        <v>139.22</v>
      </c>
      <c r="K271">
        <v>417.66</v>
      </c>
      <c r="L271">
        <v>0.05</v>
      </c>
      <c r="M271">
        <v>0.02</v>
      </c>
      <c r="N271" t="str">
        <f>VLOOKUP(F271,products!$A$2:$C$31,3,FALSE)</f>
        <v>A</v>
      </c>
      <c r="O271">
        <f>VLOOKUP(F271,price_list!$A$2:$C$31,3,FALSE)</f>
        <v>139.22</v>
      </c>
      <c r="P271" t="str">
        <f t="shared" si="20"/>
        <v/>
      </c>
      <c r="Q271" t="str">
        <f t="shared" si="21"/>
        <v/>
      </c>
      <c r="R271">
        <f t="shared" si="22"/>
        <v>396.77700000000004</v>
      </c>
      <c r="S271">
        <f t="shared" si="23"/>
        <v>7.9355400000000014</v>
      </c>
      <c r="T271" t="str">
        <f>IF(ISNA(VLOOKUP(A271,ERP_transactions!$A:$A,1,FALSE)),"No","Yes")</f>
        <v>Yes</v>
      </c>
      <c r="U271" t="b">
        <f t="shared" si="24"/>
        <v>0</v>
      </c>
    </row>
    <row r="272" spans="1:21">
      <c r="A272" t="s">
        <v>747</v>
      </c>
      <c r="B272" t="s">
        <v>182</v>
      </c>
      <c r="C272" t="s">
        <v>183</v>
      </c>
      <c r="D272" t="s">
        <v>224</v>
      </c>
      <c r="E272" t="s">
        <v>225</v>
      </c>
      <c r="F272" t="s">
        <v>25</v>
      </c>
      <c r="G272" t="s">
        <v>26</v>
      </c>
      <c r="H272" s="1">
        <v>45874</v>
      </c>
      <c r="I272">
        <v>17</v>
      </c>
      <c r="J272">
        <v>120.83</v>
      </c>
      <c r="K272">
        <v>2054.11</v>
      </c>
      <c r="L272">
        <v>0.1</v>
      </c>
      <c r="M272">
        <v>0.02</v>
      </c>
      <c r="N272" t="str">
        <f>VLOOKUP(F272,products!$A$2:$C$31,3,FALSE)</f>
        <v>B</v>
      </c>
      <c r="O272">
        <f>VLOOKUP(F272,price_list!$A$2:$C$31,3,FALSE)</f>
        <v>120.83</v>
      </c>
      <c r="P272" t="str">
        <f t="shared" si="20"/>
        <v/>
      </c>
      <c r="Q272" t="str">
        <f t="shared" si="21"/>
        <v/>
      </c>
      <c r="R272">
        <f t="shared" si="22"/>
        <v>1848.6990000000001</v>
      </c>
      <c r="S272">
        <f t="shared" si="23"/>
        <v>36.973980000000005</v>
      </c>
      <c r="T272" t="str">
        <f>IF(ISNA(VLOOKUP(A272,ERP_transactions!$A:$A,1,FALSE)),"No","Yes")</f>
        <v>Yes</v>
      </c>
      <c r="U272" t="b">
        <f t="shared" si="24"/>
        <v>0</v>
      </c>
    </row>
    <row r="273" spans="1:21">
      <c r="A273" t="s">
        <v>748</v>
      </c>
      <c r="B273" t="s">
        <v>35</v>
      </c>
      <c r="C273" t="s">
        <v>36</v>
      </c>
      <c r="D273" t="s">
        <v>221</v>
      </c>
      <c r="E273" t="s">
        <v>222</v>
      </c>
      <c r="F273" t="s">
        <v>71</v>
      </c>
      <c r="G273" t="s">
        <v>72</v>
      </c>
      <c r="H273" s="1">
        <v>45896</v>
      </c>
      <c r="I273">
        <v>8</v>
      </c>
      <c r="J273">
        <v>123.65</v>
      </c>
      <c r="K273">
        <v>989.2</v>
      </c>
      <c r="L273">
        <v>0.05</v>
      </c>
      <c r="M273">
        <v>0.02</v>
      </c>
      <c r="N273" t="str">
        <f>VLOOKUP(F273,products!$A$2:$C$31,3,FALSE)</f>
        <v>A</v>
      </c>
      <c r="O273">
        <f>VLOOKUP(F273,price_list!$A$2:$C$31,3,FALSE)</f>
        <v>123.65</v>
      </c>
      <c r="P273" t="str">
        <f t="shared" si="20"/>
        <v/>
      </c>
      <c r="Q273" t="str">
        <f t="shared" si="21"/>
        <v/>
      </c>
      <c r="R273">
        <f t="shared" si="22"/>
        <v>939.74</v>
      </c>
      <c r="S273">
        <f t="shared" si="23"/>
        <v>18.794800000000002</v>
      </c>
      <c r="T273" t="str">
        <f>IF(ISNA(VLOOKUP(A273,ERP_transactions!$A:$A,1,FALSE)),"No","Yes")</f>
        <v>Yes</v>
      </c>
      <c r="U273" t="b">
        <f t="shared" si="24"/>
        <v>0</v>
      </c>
    </row>
    <row r="274" spans="1:21">
      <c r="A274" t="s">
        <v>749</v>
      </c>
      <c r="B274" t="s">
        <v>306</v>
      </c>
      <c r="C274" t="s">
        <v>307</v>
      </c>
      <c r="D274" t="s">
        <v>156</v>
      </c>
      <c r="E274" t="s">
        <v>157</v>
      </c>
      <c r="F274" t="s">
        <v>356</v>
      </c>
      <c r="G274" t="s">
        <v>357</v>
      </c>
      <c r="H274" s="1">
        <v>45871</v>
      </c>
      <c r="I274">
        <v>14</v>
      </c>
      <c r="J274">
        <v>54.03</v>
      </c>
      <c r="K274">
        <v>756.42</v>
      </c>
      <c r="L274">
        <v>0</v>
      </c>
      <c r="M274">
        <v>0.02</v>
      </c>
      <c r="N274" t="str">
        <f>VLOOKUP(F274,products!$A$2:$C$31,3,FALSE)</f>
        <v>C</v>
      </c>
      <c r="O274">
        <f>VLOOKUP(F274,price_list!$A$2:$C$31,3,FALSE)</f>
        <v>54.03</v>
      </c>
      <c r="P274" t="str">
        <f t="shared" si="20"/>
        <v/>
      </c>
      <c r="Q274" t="str">
        <f t="shared" si="21"/>
        <v/>
      </c>
      <c r="R274">
        <f t="shared" si="22"/>
        <v>756.42</v>
      </c>
      <c r="S274">
        <f t="shared" si="23"/>
        <v>15.128399999999999</v>
      </c>
      <c r="T274" t="str">
        <f>IF(ISNA(VLOOKUP(A274,ERP_transactions!$A:$A,1,FALSE)),"No","Yes")</f>
        <v>Yes</v>
      </c>
      <c r="U274" t="b">
        <f t="shared" si="24"/>
        <v>0</v>
      </c>
    </row>
    <row r="275" spans="1:21">
      <c r="A275" t="s">
        <v>750</v>
      </c>
      <c r="B275" t="s">
        <v>74</v>
      </c>
      <c r="C275" t="s">
        <v>75</v>
      </c>
      <c r="D275" t="s">
        <v>362</v>
      </c>
      <c r="E275" t="s">
        <v>363</v>
      </c>
      <c r="F275" t="s">
        <v>240</v>
      </c>
      <c r="G275" t="s">
        <v>241</v>
      </c>
      <c r="H275" s="1">
        <v>45872</v>
      </c>
      <c r="I275">
        <v>13</v>
      </c>
      <c r="J275">
        <v>130.94</v>
      </c>
      <c r="K275">
        <v>1702.22</v>
      </c>
      <c r="L275">
        <v>0.05</v>
      </c>
      <c r="M275">
        <v>0.02</v>
      </c>
      <c r="N275" t="str">
        <f>VLOOKUP(F275,products!$A$2:$C$31,3,FALSE)</f>
        <v>A</v>
      </c>
      <c r="O275">
        <f>VLOOKUP(F275,price_list!$A$2:$C$31,3,FALSE)</f>
        <v>130.94</v>
      </c>
      <c r="P275" t="str">
        <f t="shared" si="20"/>
        <v/>
      </c>
      <c r="Q275" t="str">
        <f t="shared" si="21"/>
        <v/>
      </c>
      <c r="R275">
        <f t="shared" si="22"/>
        <v>1617.1089999999999</v>
      </c>
      <c r="S275">
        <f t="shared" si="23"/>
        <v>32.342179999999999</v>
      </c>
      <c r="T275" t="str">
        <f>IF(ISNA(VLOOKUP(A275,ERP_transactions!$A:$A,1,FALSE)),"No","Yes")</f>
        <v>Yes</v>
      </c>
      <c r="U275" t="b">
        <f t="shared" si="24"/>
        <v>0</v>
      </c>
    </row>
    <row r="276" spans="1:21">
      <c r="A276" t="s">
        <v>751</v>
      </c>
      <c r="B276" t="s">
        <v>103</v>
      </c>
      <c r="C276" t="s">
        <v>104</v>
      </c>
      <c r="D276" t="s">
        <v>752</v>
      </c>
      <c r="E276" t="s">
        <v>2601</v>
      </c>
      <c r="F276" t="s">
        <v>139</v>
      </c>
      <c r="G276" t="s">
        <v>140</v>
      </c>
      <c r="H276" s="1">
        <v>45896</v>
      </c>
      <c r="I276">
        <v>4</v>
      </c>
      <c r="J276">
        <v>113.94</v>
      </c>
      <c r="K276">
        <v>455.76</v>
      </c>
      <c r="L276">
        <v>0.05</v>
      </c>
      <c r="M276">
        <v>0.02</v>
      </c>
      <c r="N276" t="str">
        <f>VLOOKUP(F276,products!$A$2:$C$31,3,FALSE)</f>
        <v>A</v>
      </c>
      <c r="O276">
        <f>VLOOKUP(F276,price_list!$A$2:$C$31,3,FALSE)</f>
        <v>113.94</v>
      </c>
      <c r="P276" t="str">
        <f t="shared" si="20"/>
        <v/>
      </c>
      <c r="Q276" t="str">
        <f t="shared" si="21"/>
        <v/>
      </c>
      <c r="R276">
        <f t="shared" si="22"/>
        <v>432.97199999999998</v>
      </c>
      <c r="S276">
        <f t="shared" si="23"/>
        <v>8.65944</v>
      </c>
      <c r="T276" t="str">
        <f>IF(ISNA(VLOOKUP(A276,ERP_transactions!$A:$A,1,FALSE)),"No","Yes")</f>
        <v>Yes</v>
      </c>
      <c r="U276" t="b">
        <f t="shared" si="24"/>
        <v>0</v>
      </c>
    </row>
    <row r="277" spans="1:21">
      <c r="A277" t="s">
        <v>754</v>
      </c>
      <c r="B277" t="s">
        <v>62</v>
      </c>
      <c r="C277" t="s">
        <v>63</v>
      </c>
      <c r="D277" t="s">
        <v>438</v>
      </c>
      <c r="E277" t="s">
        <v>439</v>
      </c>
      <c r="F277" t="s">
        <v>85</v>
      </c>
      <c r="G277" t="s">
        <v>86</v>
      </c>
      <c r="H277" s="1">
        <v>45874</v>
      </c>
      <c r="I277">
        <v>5</v>
      </c>
      <c r="J277">
        <v>72.040000000000006</v>
      </c>
      <c r="K277">
        <v>360.2</v>
      </c>
      <c r="L277">
        <v>0.05</v>
      </c>
      <c r="M277">
        <v>0.02</v>
      </c>
      <c r="N277" t="str">
        <f>VLOOKUP(F277,products!$A$2:$C$31,3,FALSE)</f>
        <v>A</v>
      </c>
      <c r="O277">
        <f>VLOOKUP(F277,price_list!$A$2:$C$31,3,FALSE)</f>
        <v>72.040000000000006</v>
      </c>
      <c r="P277" t="str">
        <f t="shared" si="20"/>
        <v/>
      </c>
      <c r="Q277" t="str">
        <f t="shared" si="21"/>
        <v/>
      </c>
      <c r="R277">
        <f t="shared" si="22"/>
        <v>342.19</v>
      </c>
      <c r="S277">
        <f t="shared" si="23"/>
        <v>6.8437999999999999</v>
      </c>
      <c r="T277" t="str">
        <f>IF(ISNA(VLOOKUP(A277,ERP_transactions!$A:$A,1,FALSE)),"No","Yes")</f>
        <v>Yes</v>
      </c>
      <c r="U277" t="b">
        <f t="shared" si="24"/>
        <v>0</v>
      </c>
    </row>
    <row r="278" spans="1:21">
      <c r="A278" t="s">
        <v>755</v>
      </c>
      <c r="B278" t="s">
        <v>14</v>
      </c>
      <c r="C278" t="s">
        <v>15</v>
      </c>
      <c r="D278" t="s">
        <v>64</v>
      </c>
      <c r="E278" t="s">
        <v>65</v>
      </c>
      <c r="F278" t="s">
        <v>326</v>
      </c>
      <c r="G278" t="s">
        <v>327</v>
      </c>
      <c r="H278" s="1">
        <v>45892</v>
      </c>
      <c r="I278">
        <v>16</v>
      </c>
      <c r="J278">
        <v>63.32</v>
      </c>
      <c r="K278">
        <v>1013.12</v>
      </c>
      <c r="L278">
        <v>0</v>
      </c>
      <c r="M278">
        <v>0.02</v>
      </c>
      <c r="N278" t="str">
        <f>VLOOKUP(F278,products!$A$2:$C$31,3,FALSE)</f>
        <v>C</v>
      </c>
      <c r="O278">
        <f>VLOOKUP(F278,price_list!$A$2:$C$31,3,FALSE)</f>
        <v>63.32</v>
      </c>
      <c r="P278" t="str">
        <f t="shared" si="20"/>
        <v/>
      </c>
      <c r="Q278" t="str">
        <f t="shared" si="21"/>
        <v/>
      </c>
      <c r="R278">
        <f t="shared" si="22"/>
        <v>1013.12</v>
      </c>
      <c r="S278">
        <f t="shared" si="23"/>
        <v>20.2624</v>
      </c>
      <c r="T278" t="str">
        <f>IF(ISNA(VLOOKUP(A278,ERP_transactions!$A:$A,1,FALSE)),"No","Yes")</f>
        <v>Yes</v>
      </c>
      <c r="U278" t="b">
        <f t="shared" si="24"/>
        <v>0</v>
      </c>
    </row>
    <row r="279" spans="1:21">
      <c r="A279" t="s">
        <v>756</v>
      </c>
      <c r="B279" t="s">
        <v>35</v>
      </c>
      <c r="C279" t="s">
        <v>36</v>
      </c>
      <c r="D279" t="s">
        <v>757</v>
      </c>
      <c r="E279" t="s">
        <v>758</v>
      </c>
      <c r="F279" t="s">
        <v>107</v>
      </c>
      <c r="G279" t="s">
        <v>108</v>
      </c>
      <c r="H279" s="1">
        <v>45884</v>
      </c>
      <c r="I279">
        <v>16</v>
      </c>
      <c r="J279">
        <v>139.5</v>
      </c>
      <c r="K279">
        <v>2232</v>
      </c>
      <c r="L279">
        <v>0.1</v>
      </c>
      <c r="M279">
        <v>0.02</v>
      </c>
      <c r="N279" t="str">
        <f>VLOOKUP(F279,products!$A$2:$C$31,3,FALSE)</f>
        <v>B</v>
      </c>
      <c r="O279">
        <f>VLOOKUP(F279,price_list!$A$2:$C$31,3,FALSE)</f>
        <v>179.53</v>
      </c>
      <c r="P279" t="str">
        <f t="shared" si="20"/>
        <v/>
      </c>
      <c r="Q279" t="str">
        <f t="shared" si="21"/>
        <v/>
      </c>
      <c r="R279">
        <f t="shared" si="22"/>
        <v>2008.8</v>
      </c>
      <c r="S279">
        <f t="shared" si="23"/>
        <v>40.176000000000002</v>
      </c>
      <c r="T279" t="str">
        <f>IF(ISNA(VLOOKUP(A279,ERP_transactions!$A:$A,1,FALSE)),"No","Yes")</f>
        <v>Yes</v>
      </c>
      <c r="U279" t="b">
        <f t="shared" si="24"/>
        <v>0</v>
      </c>
    </row>
    <row r="280" spans="1:21">
      <c r="A280" t="s">
        <v>759</v>
      </c>
      <c r="B280" t="s">
        <v>28</v>
      </c>
      <c r="C280" t="s">
        <v>29</v>
      </c>
      <c r="D280" t="s">
        <v>760</v>
      </c>
      <c r="E280" t="s">
        <v>761</v>
      </c>
      <c r="F280" t="s">
        <v>326</v>
      </c>
      <c r="G280" t="s">
        <v>327</v>
      </c>
      <c r="H280" s="1">
        <v>45908</v>
      </c>
      <c r="I280">
        <v>1</v>
      </c>
      <c r="J280">
        <v>63.32</v>
      </c>
      <c r="K280">
        <v>63.32</v>
      </c>
      <c r="L280">
        <v>0</v>
      </c>
      <c r="M280">
        <v>0.02</v>
      </c>
      <c r="N280" t="str">
        <f>VLOOKUP(F280,products!$A$2:$C$31,3,FALSE)</f>
        <v>C</v>
      </c>
      <c r="O280">
        <f>VLOOKUP(F280,price_list!$A$2:$C$31,3,FALSE)</f>
        <v>63.32</v>
      </c>
      <c r="P280" t="str">
        <f t="shared" si="20"/>
        <v/>
      </c>
      <c r="Q280" t="str">
        <f t="shared" si="21"/>
        <v/>
      </c>
      <c r="R280">
        <f t="shared" si="22"/>
        <v>63.32</v>
      </c>
      <c r="S280">
        <f t="shared" si="23"/>
        <v>1.2664</v>
      </c>
      <c r="T280" t="str">
        <f>IF(ISNA(VLOOKUP(A280,ERP_transactions!$A:$A,1,FALSE)),"No","Yes")</f>
        <v>Yes</v>
      </c>
      <c r="U280" t="b">
        <f t="shared" si="24"/>
        <v>0</v>
      </c>
    </row>
    <row r="281" spans="1:21">
      <c r="A281" t="s">
        <v>762</v>
      </c>
      <c r="B281" t="s">
        <v>254</v>
      </c>
      <c r="C281" t="s">
        <v>255</v>
      </c>
      <c r="D281" t="s">
        <v>538</v>
      </c>
      <c r="E281" t="s">
        <v>539</v>
      </c>
      <c r="F281" t="s">
        <v>78</v>
      </c>
      <c r="G281" t="s">
        <v>79</v>
      </c>
      <c r="H281" s="1">
        <v>45889</v>
      </c>
      <c r="I281">
        <v>24</v>
      </c>
      <c r="J281">
        <v>139.22</v>
      </c>
      <c r="K281">
        <v>3341.28</v>
      </c>
      <c r="L281">
        <v>0.05</v>
      </c>
      <c r="M281">
        <v>0.02</v>
      </c>
      <c r="N281" t="str">
        <f>VLOOKUP(F281,products!$A$2:$C$31,3,FALSE)</f>
        <v>A</v>
      </c>
      <c r="O281">
        <f>VLOOKUP(F281,price_list!$A$2:$C$31,3,FALSE)</f>
        <v>139.22</v>
      </c>
      <c r="P281" t="str">
        <f t="shared" si="20"/>
        <v/>
      </c>
      <c r="Q281" t="str">
        <f t="shared" si="21"/>
        <v/>
      </c>
      <c r="R281">
        <f t="shared" si="22"/>
        <v>3174.2160000000003</v>
      </c>
      <c r="S281">
        <f t="shared" si="23"/>
        <v>63.484320000000011</v>
      </c>
      <c r="T281" t="str">
        <f>IF(ISNA(VLOOKUP(A281,ERP_transactions!$A:$A,1,FALSE)),"No","Yes")</f>
        <v>Yes</v>
      </c>
      <c r="U281" t="b">
        <f t="shared" si="24"/>
        <v>0</v>
      </c>
    </row>
    <row r="282" spans="1:21">
      <c r="A282" t="s">
        <v>763</v>
      </c>
      <c r="B282" t="s">
        <v>414</v>
      </c>
      <c r="C282" t="s">
        <v>415</v>
      </c>
      <c r="D282" t="s">
        <v>273</v>
      </c>
      <c r="E282" t="s">
        <v>274</v>
      </c>
      <c r="F282" t="s">
        <v>71</v>
      </c>
      <c r="G282" t="s">
        <v>72</v>
      </c>
      <c r="H282" s="1">
        <v>45877</v>
      </c>
      <c r="I282">
        <v>10</v>
      </c>
      <c r="J282">
        <v>123.65</v>
      </c>
      <c r="K282">
        <v>1236.5</v>
      </c>
      <c r="L282">
        <v>0.05</v>
      </c>
      <c r="M282">
        <v>0.02</v>
      </c>
      <c r="N282" t="str">
        <f>VLOOKUP(F282,products!$A$2:$C$31,3,FALSE)</f>
        <v>A</v>
      </c>
      <c r="O282">
        <f>VLOOKUP(F282,price_list!$A$2:$C$31,3,FALSE)</f>
        <v>123.65</v>
      </c>
      <c r="P282" t="str">
        <f t="shared" si="20"/>
        <v/>
      </c>
      <c r="Q282" t="str">
        <f t="shared" si="21"/>
        <v/>
      </c>
      <c r="R282">
        <f t="shared" si="22"/>
        <v>1174.675</v>
      </c>
      <c r="S282">
        <f t="shared" si="23"/>
        <v>23.493500000000001</v>
      </c>
      <c r="T282" t="str">
        <f>IF(ISNA(VLOOKUP(A282,ERP_transactions!$A:$A,1,FALSE)),"No","Yes")</f>
        <v>Yes</v>
      </c>
      <c r="U282" t="b">
        <f t="shared" si="24"/>
        <v>0</v>
      </c>
    </row>
    <row r="283" spans="1:21">
      <c r="A283" t="s">
        <v>764</v>
      </c>
      <c r="B283" t="s">
        <v>187</v>
      </c>
      <c r="C283" t="s">
        <v>188</v>
      </c>
      <c r="D283" t="s">
        <v>765</v>
      </c>
      <c r="E283" t="s">
        <v>766</v>
      </c>
      <c r="F283" t="s">
        <v>196</v>
      </c>
      <c r="G283" t="s">
        <v>197</v>
      </c>
      <c r="H283" s="1">
        <v>45890</v>
      </c>
      <c r="I283">
        <v>14</v>
      </c>
      <c r="J283">
        <v>77.5</v>
      </c>
      <c r="K283">
        <v>1085</v>
      </c>
      <c r="L283">
        <v>0.05</v>
      </c>
      <c r="M283">
        <v>0.02</v>
      </c>
      <c r="N283" t="str">
        <f>VLOOKUP(F283,products!$A$2:$C$31,3,FALSE)</f>
        <v>A</v>
      </c>
      <c r="O283">
        <f>VLOOKUP(F283,price_list!$A$2:$C$31,3,FALSE)</f>
        <v>77.5</v>
      </c>
      <c r="P283" t="str">
        <f t="shared" si="20"/>
        <v/>
      </c>
      <c r="Q283" t="str">
        <f t="shared" si="21"/>
        <v/>
      </c>
      <c r="R283">
        <f t="shared" si="22"/>
        <v>1030.75</v>
      </c>
      <c r="S283">
        <f t="shared" si="23"/>
        <v>20.615000000000002</v>
      </c>
      <c r="T283" t="str">
        <f>IF(ISNA(VLOOKUP(A283,ERP_transactions!$A:$A,1,FALSE)),"No","Yes")</f>
        <v>Yes</v>
      </c>
      <c r="U283" t="b">
        <f t="shared" si="24"/>
        <v>0</v>
      </c>
    </row>
    <row r="284" spans="1:21">
      <c r="A284" t="s">
        <v>767</v>
      </c>
      <c r="B284" t="s">
        <v>246</v>
      </c>
      <c r="C284" t="s">
        <v>247</v>
      </c>
      <c r="D284" t="s">
        <v>132</v>
      </c>
      <c r="E284" t="s">
        <v>133</v>
      </c>
      <c r="F284" t="s">
        <v>25</v>
      </c>
      <c r="G284" t="s">
        <v>26</v>
      </c>
      <c r="H284" s="1">
        <v>45896</v>
      </c>
      <c r="I284">
        <v>4</v>
      </c>
      <c r="J284">
        <v>120.83</v>
      </c>
      <c r="K284">
        <v>483.32</v>
      </c>
      <c r="L284">
        <v>0.1</v>
      </c>
      <c r="M284">
        <v>0.02</v>
      </c>
      <c r="N284" t="str">
        <f>VLOOKUP(F284,products!$A$2:$C$31,3,FALSE)</f>
        <v>B</v>
      </c>
      <c r="O284">
        <f>VLOOKUP(F284,price_list!$A$2:$C$31,3,FALSE)</f>
        <v>120.83</v>
      </c>
      <c r="P284" t="str">
        <f t="shared" si="20"/>
        <v/>
      </c>
      <c r="Q284" t="str">
        <f t="shared" si="21"/>
        <v/>
      </c>
      <c r="R284">
        <f t="shared" si="22"/>
        <v>434.988</v>
      </c>
      <c r="S284">
        <f t="shared" si="23"/>
        <v>8.6997599999999995</v>
      </c>
      <c r="T284" t="str">
        <f>IF(ISNA(VLOOKUP(A284,ERP_transactions!$A:$A,1,FALSE)),"No","Yes")</f>
        <v>Yes</v>
      </c>
      <c r="U284" t="b">
        <f t="shared" si="24"/>
        <v>0</v>
      </c>
    </row>
    <row r="285" spans="1:21">
      <c r="A285" t="s">
        <v>768</v>
      </c>
      <c r="B285" t="s">
        <v>67</v>
      </c>
      <c r="C285" t="s">
        <v>68</v>
      </c>
      <c r="D285" t="s">
        <v>769</v>
      </c>
      <c r="E285" t="s">
        <v>770</v>
      </c>
      <c r="F285" t="s">
        <v>100</v>
      </c>
      <c r="G285" t="s">
        <v>101</v>
      </c>
      <c r="H285" s="1">
        <v>45890</v>
      </c>
      <c r="I285">
        <v>1</v>
      </c>
      <c r="J285">
        <v>181.7</v>
      </c>
      <c r="K285">
        <v>181.7</v>
      </c>
      <c r="L285">
        <v>0.1</v>
      </c>
      <c r="M285">
        <v>0.02</v>
      </c>
      <c r="N285" t="str">
        <f>VLOOKUP(F285,products!$A$2:$C$31,3,FALSE)</f>
        <v>B</v>
      </c>
      <c r="O285">
        <f>VLOOKUP(F285,price_list!$A$2:$C$31,3,FALSE)</f>
        <v>181.7</v>
      </c>
      <c r="P285" t="str">
        <f t="shared" si="20"/>
        <v/>
      </c>
      <c r="Q285" t="str">
        <f t="shared" si="21"/>
        <v/>
      </c>
      <c r="R285">
        <f t="shared" si="22"/>
        <v>163.53</v>
      </c>
      <c r="S285">
        <f t="shared" si="23"/>
        <v>3.2706</v>
      </c>
      <c r="T285" t="str">
        <f>IF(ISNA(VLOOKUP(A285,ERP_transactions!$A:$A,1,FALSE)),"No","Yes")</f>
        <v>Yes</v>
      </c>
      <c r="U285" t="b">
        <f t="shared" si="24"/>
        <v>0</v>
      </c>
    </row>
    <row r="286" spans="1:21">
      <c r="A286" t="s">
        <v>772</v>
      </c>
      <c r="B286" t="s">
        <v>81</v>
      </c>
      <c r="C286" t="s">
        <v>82</v>
      </c>
      <c r="D286" t="s">
        <v>773</v>
      </c>
      <c r="E286" t="s">
        <v>774</v>
      </c>
      <c r="F286" t="s">
        <v>166</v>
      </c>
      <c r="G286" t="s">
        <v>167</v>
      </c>
      <c r="H286" s="1">
        <v>45888</v>
      </c>
      <c r="I286">
        <v>8</v>
      </c>
      <c r="J286">
        <v>176.86</v>
      </c>
      <c r="K286">
        <v>1414.88</v>
      </c>
      <c r="L286">
        <v>0.1</v>
      </c>
      <c r="M286">
        <v>0.02</v>
      </c>
      <c r="N286" t="str">
        <f>VLOOKUP(F286,products!$A$2:$C$31,3,FALSE)</f>
        <v>B</v>
      </c>
      <c r="O286">
        <f>VLOOKUP(F286,price_list!$A$2:$C$31,3,FALSE)</f>
        <v>176.86</v>
      </c>
      <c r="P286" t="str">
        <f t="shared" si="20"/>
        <v/>
      </c>
      <c r="Q286" t="str">
        <f t="shared" si="21"/>
        <v/>
      </c>
      <c r="R286">
        <f t="shared" si="22"/>
        <v>1273.3920000000001</v>
      </c>
      <c r="S286">
        <f t="shared" si="23"/>
        <v>25.467840000000002</v>
      </c>
      <c r="T286" t="str">
        <f>IF(ISNA(VLOOKUP(A286,ERP_transactions!$A:$A,1,FALSE)),"No","Yes")</f>
        <v>Yes</v>
      </c>
      <c r="U286" t="b">
        <f t="shared" si="24"/>
        <v>0</v>
      </c>
    </row>
    <row r="287" spans="1:21">
      <c r="A287" t="s">
        <v>775</v>
      </c>
      <c r="B287" t="s">
        <v>81</v>
      </c>
      <c r="C287" t="s">
        <v>82</v>
      </c>
      <c r="D287" t="s">
        <v>776</v>
      </c>
      <c r="E287" t="s">
        <v>777</v>
      </c>
      <c r="F287" t="s">
        <v>191</v>
      </c>
      <c r="G287" t="s">
        <v>192</v>
      </c>
      <c r="H287" s="1">
        <v>45886</v>
      </c>
      <c r="I287">
        <v>3</v>
      </c>
      <c r="J287">
        <v>144.35</v>
      </c>
      <c r="K287">
        <v>433.05</v>
      </c>
      <c r="L287">
        <v>0.1</v>
      </c>
      <c r="M287">
        <v>0.02</v>
      </c>
      <c r="N287" t="str">
        <f>VLOOKUP(F287,products!$A$2:$C$31,3,FALSE)</f>
        <v>B</v>
      </c>
      <c r="O287">
        <f>VLOOKUP(F287,price_list!$A$2:$C$31,3,FALSE)</f>
        <v>144.35</v>
      </c>
      <c r="P287" t="str">
        <f t="shared" si="20"/>
        <v/>
      </c>
      <c r="Q287" t="str">
        <f t="shared" si="21"/>
        <v/>
      </c>
      <c r="R287">
        <f t="shared" si="22"/>
        <v>389.745</v>
      </c>
      <c r="S287">
        <f t="shared" si="23"/>
        <v>7.7949000000000002</v>
      </c>
      <c r="T287" t="str">
        <f>IF(ISNA(VLOOKUP(A287,ERP_transactions!$A:$A,1,FALSE)),"No","Yes")</f>
        <v>Yes</v>
      </c>
      <c r="U287" t="b">
        <f t="shared" si="24"/>
        <v>0</v>
      </c>
    </row>
    <row r="288" spans="1:21">
      <c r="A288" t="s">
        <v>778</v>
      </c>
      <c r="B288" t="s">
        <v>103</v>
      </c>
      <c r="C288" t="s">
        <v>104</v>
      </c>
      <c r="D288" t="s">
        <v>459</v>
      </c>
      <c r="E288" t="s">
        <v>460</v>
      </c>
      <c r="F288" t="s">
        <v>32</v>
      </c>
      <c r="G288" t="s">
        <v>33</v>
      </c>
      <c r="H288" s="1">
        <v>45886</v>
      </c>
      <c r="I288">
        <v>18</v>
      </c>
      <c r="J288">
        <v>88.32</v>
      </c>
      <c r="K288">
        <v>1589.76</v>
      </c>
      <c r="L288">
        <v>0</v>
      </c>
      <c r="M288">
        <v>0.02</v>
      </c>
      <c r="N288" t="str">
        <f>VLOOKUP(F288,products!$A$2:$C$31,3,FALSE)</f>
        <v>C</v>
      </c>
      <c r="O288">
        <f>VLOOKUP(F288,price_list!$A$2:$C$31,3,FALSE)</f>
        <v>88.32</v>
      </c>
      <c r="P288" t="str">
        <f t="shared" si="20"/>
        <v/>
      </c>
      <c r="Q288" t="str">
        <f t="shared" si="21"/>
        <v/>
      </c>
      <c r="R288">
        <f t="shared" si="22"/>
        <v>1589.76</v>
      </c>
      <c r="S288">
        <f t="shared" si="23"/>
        <v>31.795200000000001</v>
      </c>
      <c r="T288" t="str">
        <f>IF(ISNA(VLOOKUP(A288,ERP_transactions!$A:$A,1,FALSE)),"No","Yes")</f>
        <v>Yes</v>
      </c>
      <c r="U288" t="b">
        <f t="shared" si="24"/>
        <v>0</v>
      </c>
    </row>
    <row r="289" spans="1:21">
      <c r="A289" t="s">
        <v>779</v>
      </c>
      <c r="B289" t="s">
        <v>246</v>
      </c>
      <c r="C289" t="s">
        <v>247</v>
      </c>
      <c r="D289" t="s">
        <v>585</v>
      </c>
      <c r="E289" t="s">
        <v>586</v>
      </c>
      <c r="F289" t="s">
        <v>114</v>
      </c>
      <c r="G289" t="s">
        <v>115</v>
      </c>
      <c r="H289" s="1">
        <v>45897</v>
      </c>
      <c r="I289">
        <v>13</v>
      </c>
      <c r="J289">
        <v>91.13</v>
      </c>
      <c r="K289">
        <v>1184.69</v>
      </c>
      <c r="L289">
        <v>0.1</v>
      </c>
      <c r="M289">
        <v>0.02</v>
      </c>
      <c r="N289" t="str">
        <f>VLOOKUP(F289,products!$A$2:$C$31,3,FALSE)</f>
        <v>B</v>
      </c>
      <c r="O289">
        <f>VLOOKUP(F289,price_list!$A$2:$C$31,3,FALSE)</f>
        <v>91.13</v>
      </c>
      <c r="P289" t="str">
        <f t="shared" si="20"/>
        <v/>
      </c>
      <c r="Q289" t="str">
        <f t="shared" si="21"/>
        <v/>
      </c>
      <c r="R289">
        <f t="shared" si="22"/>
        <v>1066.221</v>
      </c>
      <c r="S289">
        <f t="shared" si="23"/>
        <v>21.32442</v>
      </c>
      <c r="T289" t="str">
        <f>IF(ISNA(VLOOKUP(A289,ERP_transactions!$A:$A,1,FALSE)),"No","Yes")</f>
        <v>Yes</v>
      </c>
      <c r="U289" t="b">
        <f t="shared" si="24"/>
        <v>0</v>
      </c>
    </row>
    <row r="290" spans="1:21">
      <c r="A290" t="s">
        <v>780</v>
      </c>
      <c r="B290" t="s">
        <v>55</v>
      </c>
      <c r="C290" t="s">
        <v>56</v>
      </c>
      <c r="D290" t="s">
        <v>730</v>
      </c>
      <c r="E290" t="s">
        <v>731</v>
      </c>
      <c r="F290" t="s">
        <v>166</v>
      </c>
      <c r="G290" t="s">
        <v>167</v>
      </c>
      <c r="H290" s="1">
        <v>45878</v>
      </c>
      <c r="I290">
        <v>12</v>
      </c>
      <c r="J290">
        <v>176.86</v>
      </c>
      <c r="K290">
        <v>2122.3200000000002</v>
      </c>
      <c r="L290">
        <v>0.1</v>
      </c>
      <c r="M290">
        <v>0.02</v>
      </c>
      <c r="N290" t="str">
        <f>VLOOKUP(F290,products!$A$2:$C$31,3,FALSE)</f>
        <v>B</v>
      </c>
      <c r="O290">
        <f>VLOOKUP(F290,price_list!$A$2:$C$31,3,FALSE)</f>
        <v>176.86</v>
      </c>
      <c r="P290" t="str">
        <f t="shared" si="20"/>
        <v/>
      </c>
      <c r="Q290" t="str">
        <f t="shared" si="21"/>
        <v/>
      </c>
      <c r="R290">
        <f t="shared" si="22"/>
        <v>1910.0880000000002</v>
      </c>
      <c r="S290">
        <f t="shared" si="23"/>
        <v>38.201760000000007</v>
      </c>
      <c r="T290" t="str">
        <f>IF(ISNA(VLOOKUP(A290,ERP_transactions!$A:$A,1,FALSE)),"No","Yes")</f>
        <v>Yes</v>
      </c>
      <c r="U290" t="b">
        <f t="shared" si="24"/>
        <v>0</v>
      </c>
    </row>
    <row r="291" spans="1:21">
      <c r="A291" t="s">
        <v>781</v>
      </c>
      <c r="B291" t="s">
        <v>110</v>
      </c>
      <c r="C291" t="s">
        <v>111</v>
      </c>
      <c r="D291" t="s">
        <v>566</v>
      </c>
      <c r="E291" t="s">
        <v>567</v>
      </c>
      <c r="F291" t="s">
        <v>85</v>
      </c>
      <c r="G291" t="s">
        <v>86</v>
      </c>
      <c r="H291" s="1">
        <v>45881</v>
      </c>
      <c r="I291">
        <v>3</v>
      </c>
      <c r="J291">
        <v>72.040000000000006</v>
      </c>
      <c r="K291">
        <v>216.12</v>
      </c>
      <c r="L291">
        <v>0.05</v>
      </c>
      <c r="M291">
        <v>0.02</v>
      </c>
      <c r="N291" t="str">
        <f>VLOOKUP(F291,products!$A$2:$C$31,3,FALSE)</f>
        <v>A</v>
      </c>
      <c r="O291">
        <f>VLOOKUP(F291,price_list!$A$2:$C$31,3,FALSE)</f>
        <v>72.040000000000006</v>
      </c>
      <c r="P291" t="str">
        <f t="shared" si="20"/>
        <v/>
      </c>
      <c r="Q291" t="str">
        <f t="shared" si="21"/>
        <v/>
      </c>
      <c r="R291">
        <f t="shared" si="22"/>
        <v>205.31399999999999</v>
      </c>
      <c r="S291">
        <f t="shared" si="23"/>
        <v>4.1062799999999999</v>
      </c>
      <c r="T291" t="str">
        <f>IF(ISNA(VLOOKUP(A291,ERP_transactions!$A:$A,1,FALSE)),"No","Yes")</f>
        <v>Yes</v>
      </c>
      <c r="U291" t="b">
        <f t="shared" si="24"/>
        <v>0</v>
      </c>
    </row>
    <row r="292" spans="1:21">
      <c r="A292" t="s">
        <v>782</v>
      </c>
      <c r="B292" t="s">
        <v>117</v>
      </c>
      <c r="C292" t="s">
        <v>118</v>
      </c>
      <c r="D292" t="s">
        <v>783</v>
      </c>
      <c r="E292" t="s">
        <v>784</v>
      </c>
      <c r="F292" t="s">
        <v>191</v>
      </c>
      <c r="G292" t="s">
        <v>192</v>
      </c>
      <c r="H292" s="1">
        <v>45894</v>
      </c>
      <c r="I292">
        <v>4</v>
      </c>
      <c r="J292">
        <v>144.35</v>
      </c>
      <c r="K292">
        <v>577.4</v>
      </c>
      <c r="L292">
        <v>0.1</v>
      </c>
      <c r="M292">
        <v>0.02</v>
      </c>
      <c r="N292" t="str">
        <f>VLOOKUP(F292,products!$A$2:$C$31,3,FALSE)</f>
        <v>B</v>
      </c>
      <c r="O292">
        <f>VLOOKUP(F292,price_list!$A$2:$C$31,3,FALSE)</f>
        <v>144.35</v>
      </c>
      <c r="P292" t="str">
        <f t="shared" si="20"/>
        <v/>
      </c>
      <c r="Q292" t="str">
        <f t="shared" si="21"/>
        <v/>
      </c>
      <c r="R292">
        <f t="shared" si="22"/>
        <v>519.66</v>
      </c>
      <c r="S292">
        <f t="shared" si="23"/>
        <v>10.3932</v>
      </c>
      <c r="T292" t="str">
        <f>IF(ISNA(VLOOKUP(A292,ERP_transactions!$A:$A,1,FALSE)),"No","Yes")</f>
        <v>Yes</v>
      </c>
      <c r="U292" t="b">
        <f t="shared" si="24"/>
        <v>0</v>
      </c>
    </row>
    <row r="293" spans="1:21">
      <c r="A293" t="s">
        <v>785</v>
      </c>
      <c r="B293" t="s">
        <v>135</v>
      </c>
      <c r="C293" t="s">
        <v>136</v>
      </c>
      <c r="D293" t="s">
        <v>112</v>
      </c>
      <c r="E293" t="s">
        <v>2602</v>
      </c>
      <c r="F293" t="s">
        <v>107</v>
      </c>
      <c r="G293" t="s">
        <v>108</v>
      </c>
      <c r="H293" s="1">
        <v>45871</v>
      </c>
      <c r="I293">
        <v>5</v>
      </c>
      <c r="J293">
        <v>179.53</v>
      </c>
      <c r="K293">
        <v>897.65</v>
      </c>
      <c r="L293">
        <v>0.1</v>
      </c>
      <c r="M293">
        <v>0.02</v>
      </c>
      <c r="N293" t="str">
        <f>VLOOKUP(F293,products!$A$2:$C$31,3,FALSE)</f>
        <v>B</v>
      </c>
      <c r="O293">
        <f>VLOOKUP(F293,price_list!$A$2:$C$31,3,FALSE)</f>
        <v>179.53</v>
      </c>
      <c r="P293" t="str">
        <f t="shared" si="20"/>
        <v/>
      </c>
      <c r="Q293" t="str">
        <f t="shared" si="21"/>
        <v/>
      </c>
      <c r="R293">
        <f t="shared" si="22"/>
        <v>807.88499999999999</v>
      </c>
      <c r="S293">
        <f t="shared" si="23"/>
        <v>16.157699999999998</v>
      </c>
      <c r="T293" t="str">
        <f>IF(ISNA(VLOOKUP(A293,ERP_transactions!$A:$A,1,FALSE)),"No","Yes")</f>
        <v>Yes</v>
      </c>
      <c r="U293" t="b">
        <f t="shared" si="24"/>
        <v>0</v>
      </c>
    </row>
    <row r="294" spans="1:21">
      <c r="A294" t="s">
        <v>786</v>
      </c>
      <c r="B294" t="s">
        <v>103</v>
      </c>
      <c r="C294" t="s">
        <v>104</v>
      </c>
      <c r="D294" t="s">
        <v>545</v>
      </c>
      <c r="E294" t="s">
        <v>546</v>
      </c>
      <c r="F294" t="s">
        <v>85</v>
      </c>
      <c r="G294" t="s">
        <v>86</v>
      </c>
      <c r="H294" s="1">
        <v>45875</v>
      </c>
      <c r="I294">
        <v>21</v>
      </c>
      <c r="J294">
        <v>72.040000000000006</v>
      </c>
      <c r="K294">
        <v>1512.84</v>
      </c>
      <c r="L294">
        <v>0.05</v>
      </c>
      <c r="M294">
        <v>0.02</v>
      </c>
      <c r="N294" t="str">
        <f>VLOOKUP(F294,products!$A$2:$C$31,3,FALSE)</f>
        <v>A</v>
      </c>
      <c r="O294">
        <f>VLOOKUP(F294,price_list!$A$2:$C$31,3,FALSE)</f>
        <v>72.040000000000006</v>
      </c>
      <c r="P294" t="str">
        <f t="shared" si="20"/>
        <v/>
      </c>
      <c r="Q294" t="str">
        <f t="shared" si="21"/>
        <v/>
      </c>
      <c r="R294">
        <f t="shared" si="22"/>
        <v>1437.1979999999999</v>
      </c>
      <c r="S294">
        <f t="shared" si="23"/>
        <v>28.743959999999998</v>
      </c>
      <c r="T294" t="str">
        <f>IF(ISNA(VLOOKUP(A294,ERP_transactions!$A:$A,1,FALSE)),"No","Yes")</f>
        <v>Yes</v>
      </c>
      <c r="U294" t="b">
        <f t="shared" si="24"/>
        <v>0</v>
      </c>
    </row>
    <row r="295" spans="1:21">
      <c r="A295" t="s">
        <v>787</v>
      </c>
      <c r="B295" t="s">
        <v>35</v>
      </c>
      <c r="C295" t="s">
        <v>36</v>
      </c>
      <c r="D295" t="s">
        <v>739</v>
      </c>
      <c r="E295" t="s">
        <v>740</v>
      </c>
      <c r="F295" t="s">
        <v>179</v>
      </c>
      <c r="G295" t="s">
        <v>180</v>
      </c>
      <c r="H295" s="1">
        <v>45885</v>
      </c>
      <c r="I295">
        <v>23</v>
      </c>
      <c r="J295">
        <v>106.56</v>
      </c>
      <c r="K295">
        <v>2450.88</v>
      </c>
      <c r="L295">
        <v>0.1</v>
      </c>
      <c r="M295">
        <v>0.02</v>
      </c>
      <c r="N295" t="str">
        <f>VLOOKUP(F295,products!$A$2:$C$31,3,FALSE)</f>
        <v>B</v>
      </c>
      <c r="O295">
        <f>VLOOKUP(F295,price_list!$A$2:$C$31,3,FALSE)</f>
        <v>125.42</v>
      </c>
      <c r="P295" t="str">
        <f t="shared" si="20"/>
        <v/>
      </c>
      <c r="Q295" t="str">
        <f t="shared" si="21"/>
        <v/>
      </c>
      <c r="R295">
        <f t="shared" si="22"/>
        <v>2205.7919999999999</v>
      </c>
      <c r="S295">
        <f t="shared" si="23"/>
        <v>44.115839999999999</v>
      </c>
      <c r="T295" t="str">
        <f>IF(ISNA(VLOOKUP(A295,ERP_transactions!$A:$A,1,FALSE)),"No","Yes")</f>
        <v>Yes</v>
      </c>
      <c r="U295" t="b">
        <f t="shared" si="24"/>
        <v>0</v>
      </c>
    </row>
    <row r="296" spans="1:21">
      <c r="A296" t="s">
        <v>788</v>
      </c>
      <c r="B296" t="s">
        <v>159</v>
      </c>
      <c r="C296" t="s">
        <v>160</v>
      </c>
      <c r="D296" t="s">
        <v>719</v>
      </c>
      <c r="E296" t="s">
        <v>720</v>
      </c>
      <c r="F296" t="s">
        <v>319</v>
      </c>
      <c r="G296" t="s">
        <v>320</v>
      </c>
      <c r="H296" s="1">
        <v>45892</v>
      </c>
      <c r="I296">
        <v>3</v>
      </c>
      <c r="J296">
        <v>93.41</v>
      </c>
      <c r="K296">
        <v>280.23</v>
      </c>
      <c r="L296">
        <v>0</v>
      </c>
      <c r="M296">
        <v>0.02</v>
      </c>
      <c r="N296" t="str">
        <f>VLOOKUP(F296,products!$A$2:$C$31,3,FALSE)</f>
        <v>C</v>
      </c>
      <c r="O296">
        <f>VLOOKUP(F296,price_list!$A$2:$C$31,3,FALSE)</f>
        <v>93.41</v>
      </c>
      <c r="P296" t="str">
        <f t="shared" si="20"/>
        <v/>
      </c>
      <c r="Q296" t="str">
        <f t="shared" si="21"/>
        <v/>
      </c>
      <c r="R296">
        <f t="shared" si="22"/>
        <v>280.23</v>
      </c>
      <c r="S296">
        <f t="shared" si="23"/>
        <v>5.6046000000000005</v>
      </c>
      <c r="T296" t="str">
        <f>IF(ISNA(VLOOKUP(A296,ERP_transactions!$A:$A,1,FALSE)),"No","Yes")</f>
        <v>Yes</v>
      </c>
      <c r="U296" t="b">
        <f t="shared" si="24"/>
        <v>0</v>
      </c>
    </row>
    <row r="297" spans="1:21">
      <c r="A297" t="s">
        <v>789</v>
      </c>
      <c r="B297" t="s">
        <v>93</v>
      </c>
      <c r="C297" t="s">
        <v>94</v>
      </c>
      <c r="D297" t="s">
        <v>476</v>
      </c>
      <c r="E297" t="s">
        <v>477</v>
      </c>
      <c r="F297" t="s">
        <v>139</v>
      </c>
      <c r="G297" t="s">
        <v>140</v>
      </c>
      <c r="H297" s="1">
        <v>45871</v>
      </c>
      <c r="I297">
        <v>7</v>
      </c>
      <c r="J297">
        <v>113.94</v>
      </c>
      <c r="K297">
        <v>797.58</v>
      </c>
      <c r="L297">
        <v>0.05</v>
      </c>
      <c r="M297">
        <v>0.02</v>
      </c>
      <c r="N297" t="str">
        <f>VLOOKUP(F297,products!$A$2:$C$31,3,FALSE)</f>
        <v>A</v>
      </c>
      <c r="O297">
        <f>VLOOKUP(F297,price_list!$A$2:$C$31,3,FALSE)</f>
        <v>113.94</v>
      </c>
      <c r="P297" t="str">
        <f t="shared" si="20"/>
        <v/>
      </c>
      <c r="Q297" t="str">
        <f t="shared" si="21"/>
        <v/>
      </c>
      <c r="R297">
        <f t="shared" si="22"/>
        <v>757.70100000000002</v>
      </c>
      <c r="S297">
        <f t="shared" si="23"/>
        <v>15.154020000000001</v>
      </c>
      <c r="T297" t="str">
        <f>IF(ISNA(VLOOKUP(A297,ERP_transactions!$A:$A,1,FALSE)),"No","Yes")</f>
        <v>Yes</v>
      </c>
      <c r="U297" t="b">
        <f t="shared" si="24"/>
        <v>0</v>
      </c>
    </row>
    <row r="298" spans="1:21">
      <c r="A298" t="s">
        <v>790</v>
      </c>
      <c r="B298" t="s">
        <v>246</v>
      </c>
      <c r="C298" t="s">
        <v>247</v>
      </c>
      <c r="D298" t="s">
        <v>791</v>
      </c>
      <c r="E298" t="s">
        <v>792</v>
      </c>
      <c r="F298" t="s">
        <v>39</v>
      </c>
      <c r="G298" t="s">
        <v>40</v>
      </c>
      <c r="H298" s="1">
        <v>45899</v>
      </c>
      <c r="I298">
        <v>11</v>
      </c>
      <c r="J298">
        <v>87.21</v>
      </c>
      <c r="K298">
        <v>959.31</v>
      </c>
      <c r="L298">
        <v>0</v>
      </c>
      <c r="M298">
        <v>0.02</v>
      </c>
      <c r="N298" t="str">
        <f>VLOOKUP(F298,products!$A$2:$C$31,3,FALSE)</f>
        <v>C</v>
      </c>
      <c r="O298">
        <f>VLOOKUP(F298,price_list!$A$2:$C$31,3,FALSE)</f>
        <v>87.21</v>
      </c>
      <c r="P298" t="str">
        <f t="shared" si="20"/>
        <v/>
      </c>
      <c r="Q298" t="str">
        <f t="shared" si="21"/>
        <v/>
      </c>
      <c r="R298">
        <f t="shared" si="22"/>
        <v>959.31</v>
      </c>
      <c r="S298">
        <f t="shared" si="23"/>
        <v>19.186199999999999</v>
      </c>
      <c r="T298" t="str">
        <f>IF(ISNA(VLOOKUP(A298,ERP_transactions!$A:$A,1,FALSE)),"No","Yes")</f>
        <v>Yes</v>
      </c>
      <c r="U298" t="b">
        <f t="shared" si="24"/>
        <v>0</v>
      </c>
    </row>
    <row r="299" spans="1:21">
      <c r="A299" t="s">
        <v>793</v>
      </c>
      <c r="B299" t="s">
        <v>187</v>
      </c>
      <c r="C299" t="s">
        <v>188</v>
      </c>
      <c r="D299" t="s">
        <v>794</v>
      </c>
      <c r="E299" t="s">
        <v>795</v>
      </c>
      <c r="F299" t="s">
        <v>240</v>
      </c>
      <c r="G299" t="s">
        <v>241</v>
      </c>
      <c r="H299" s="1">
        <v>45885</v>
      </c>
      <c r="I299">
        <v>18</v>
      </c>
      <c r="J299">
        <v>130.94</v>
      </c>
      <c r="K299">
        <v>2356.92</v>
      </c>
      <c r="L299">
        <v>0.05</v>
      </c>
      <c r="M299">
        <v>0.02</v>
      </c>
      <c r="N299" t="str">
        <f>VLOOKUP(F299,products!$A$2:$C$31,3,FALSE)</f>
        <v>A</v>
      </c>
      <c r="O299">
        <f>VLOOKUP(F299,price_list!$A$2:$C$31,3,FALSE)</f>
        <v>130.94</v>
      </c>
      <c r="P299" t="str">
        <f t="shared" si="20"/>
        <v/>
      </c>
      <c r="Q299" t="str">
        <f t="shared" si="21"/>
        <v/>
      </c>
      <c r="R299">
        <f t="shared" si="22"/>
        <v>2239.0740000000001</v>
      </c>
      <c r="S299">
        <f t="shared" si="23"/>
        <v>44.781480000000002</v>
      </c>
      <c r="T299" t="str">
        <f>IF(ISNA(VLOOKUP(A299,ERP_transactions!$A:$A,1,FALSE)),"No","Yes")</f>
        <v>Yes</v>
      </c>
      <c r="U299" t="b">
        <f t="shared" si="24"/>
        <v>0</v>
      </c>
    </row>
    <row r="300" spans="1:21">
      <c r="A300" t="s">
        <v>796</v>
      </c>
      <c r="B300" t="s">
        <v>230</v>
      </c>
      <c r="C300" t="s">
        <v>231</v>
      </c>
      <c r="D300" t="s">
        <v>683</v>
      </c>
      <c r="E300" t="s">
        <v>684</v>
      </c>
      <c r="F300" t="s">
        <v>107</v>
      </c>
      <c r="G300" t="s">
        <v>108</v>
      </c>
      <c r="H300" s="1">
        <v>45879</v>
      </c>
      <c r="I300">
        <v>7</v>
      </c>
      <c r="J300">
        <v>179.53</v>
      </c>
      <c r="K300">
        <v>1256.71</v>
      </c>
      <c r="L300">
        <v>0.13</v>
      </c>
      <c r="M300">
        <v>0.02</v>
      </c>
      <c r="N300" t="str">
        <f>VLOOKUP(F300,products!$A$2:$C$31,3,FALSE)</f>
        <v>B</v>
      </c>
      <c r="O300">
        <f>VLOOKUP(F300,price_list!$A$2:$C$31,3,FALSE)</f>
        <v>179.53</v>
      </c>
      <c r="P300" t="str">
        <f t="shared" si="20"/>
        <v>Rebate_Error</v>
      </c>
      <c r="Q300" t="str">
        <f t="shared" si="21"/>
        <v/>
      </c>
      <c r="R300">
        <f t="shared" si="22"/>
        <v>1093.3377</v>
      </c>
      <c r="S300">
        <f t="shared" si="23"/>
        <v>21.866754</v>
      </c>
      <c r="T300" t="str">
        <f>IF(ISNA(VLOOKUP(A300,ERP_transactions!$A:$A,1,FALSE)),"No","Yes")</f>
        <v>Yes</v>
      </c>
      <c r="U300" t="b">
        <f t="shared" si="24"/>
        <v>1</v>
      </c>
    </row>
    <row r="301" spans="1:21">
      <c r="A301" t="s">
        <v>797</v>
      </c>
      <c r="B301" t="s">
        <v>103</v>
      </c>
      <c r="C301" t="s">
        <v>104</v>
      </c>
      <c r="D301" t="s">
        <v>739</v>
      </c>
      <c r="E301" t="s">
        <v>740</v>
      </c>
      <c r="F301" t="s">
        <v>196</v>
      </c>
      <c r="G301" t="s">
        <v>197</v>
      </c>
      <c r="H301" s="1">
        <v>45880</v>
      </c>
      <c r="I301">
        <v>21</v>
      </c>
      <c r="J301">
        <v>77.5</v>
      </c>
      <c r="K301">
        <v>1627.5</v>
      </c>
      <c r="L301">
        <v>0.05</v>
      </c>
      <c r="M301">
        <v>0.02</v>
      </c>
      <c r="N301" t="str">
        <f>VLOOKUP(F301,products!$A$2:$C$31,3,FALSE)</f>
        <v>A</v>
      </c>
      <c r="O301">
        <f>VLOOKUP(F301,price_list!$A$2:$C$31,3,FALSE)</f>
        <v>77.5</v>
      </c>
      <c r="P301" t="str">
        <f t="shared" si="20"/>
        <v/>
      </c>
      <c r="Q301" t="str">
        <f t="shared" si="21"/>
        <v/>
      </c>
      <c r="R301">
        <f t="shared" si="22"/>
        <v>1546.125</v>
      </c>
      <c r="S301">
        <f t="shared" si="23"/>
        <v>30.922499999999999</v>
      </c>
      <c r="T301" t="str">
        <f>IF(ISNA(VLOOKUP(A301,ERP_transactions!$A:$A,1,FALSE)),"No","Yes")</f>
        <v>Yes</v>
      </c>
      <c r="U301" t="b">
        <f t="shared" si="24"/>
        <v>0</v>
      </c>
    </row>
    <row r="302" spans="1:21">
      <c r="A302" t="s">
        <v>798</v>
      </c>
      <c r="B302" t="s">
        <v>230</v>
      </c>
      <c r="C302" t="s">
        <v>231</v>
      </c>
      <c r="D302" t="s">
        <v>765</v>
      </c>
      <c r="E302" t="s">
        <v>766</v>
      </c>
      <c r="F302" t="s">
        <v>174</v>
      </c>
      <c r="G302" t="s">
        <v>175</v>
      </c>
      <c r="H302" s="1">
        <v>45898</v>
      </c>
      <c r="I302">
        <v>14</v>
      </c>
      <c r="J302">
        <v>183.4</v>
      </c>
      <c r="K302">
        <v>2567.6</v>
      </c>
      <c r="L302">
        <v>0.1</v>
      </c>
      <c r="M302">
        <v>0.02</v>
      </c>
      <c r="N302" t="str">
        <f>VLOOKUP(F302,products!$A$2:$C$31,3,FALSE)</f>
        <v>B</v>
      </c>
      <c r="O302">
        <f>VLOOKUP(F302,price_list!$A$2:$C$31,3,FALSE)</f>
        <v>183.4</v>
      </c>
      <c r="P302" t="str">
        <f t="shared" si="20"/>
        <v/>
      </c>
      <c r="Q302" t="str">
        <f t="shared" si="21"/>
        <v/>
      </c>
      <c r="R302">
        <f t="shared" si="22"/>
        <v>2310.84</v>
      </c>
      <c r="S302">
        <f t="shared" si="23"/>
        <v>46.216800000000006</v>
      </c>
      <c r="T302" t="str">
        <f>IF(ISNA(VLOOKUP(A302,ERP_transactions!$A:$A,1,FALSE)),"No","Yes")</f>
        <v>Yes</v>
      </c>
      <c r="U302" t="b">
        <f t="shared" si="24"/>
        <v>0</v>
      </c>
    </row>
    <row r="303" spans="1:21">
      <c r="A303" t="s">
        <v>799</v>
      </c>
      <c r="B303" t="s">
        <v>74</v>
      </c>
      <c r="C303" t="s">
        <v>75</v>
      </c>
      <c r="D303" t="s">
        <v>493</v>
      </c>
      <c r="E303" t="s">
        <v>2603</v>
      </c>
      <c r="F303" t="s">
        <v>215</v>
      </c>
      <c r="G303" t="s">
        <v>216</v>
      </c>
      <c r="H303" s="1">
        <v>45880</v>
      </c>
      <c r="I303">
        <v>13</v>
      </c>
      <c r="J303">
        <v>176.7</v>
      </c>
      <c r="K303">
        <v>2297.1</v>
      </c>
      <c r="L303">
        <v>0.1</v>
      </c>
      <c r="M303">
        <v>0.02</v>
      </c>
      <c r="N303" t="str">
        <f>VLOOKUP(F303,products!$A$2:$C$31,3,FALSE)</f>
        <v>B</v>
      </c>
      <c r="O303">
        <f>VLOOKUP(F303,price_list!$A$2:$C$31,3,FALSE)</f>
        <v>176.7</v>
      </c>
      <c r="P303" t="str">
        <f t="shared" si="20"/>
        <v/>
      </c>
      <c r="Q303" t="str">
        <f t="shared" si="21"/>
        <v/>
      </c>
      <c r="R303">
        <f t="shared" si="22"/>
        <v>2067.39</v>
      </c>
      <c r="S303">
        <f t="shared" si="23"/>
        <v>41.347799999999999</v>
      </c>
      <c r="T303" t="str">
        <f>IF(ISNA(VLOOKUP(A303,ERP_transactions!$A:$A,1,FALSE)),"No","Yes")</f>
        <v>Yes</v>
      </c>
      <c r="U303" t="b">
        <f t="shared" si="24"/>
        <v>0</v>
      </c>
    </row>
    <row r="304" spans="1:21">
      <c r="A304" t="s">
        <v>800</v>
      </c>
      <c r="B304" t="s">
        <v>182</v>
      </c>
      <c r="C304" t="s">
        <v>183</v>
      </c>
      <c r="D304" t="s">
        <v>769</v>
      </c>
      <c r="E304" t="s">
        <v>770</v>
      </c>
      <c r="F304" t="s">
        <v>179</v>
      </c>
      <c r="G304" t="s">
        <v>180</v>
      </c>
      <c r="H304" s="1">
        <v>45899</v>
      </c>
      <c r="I304">
        <v>12</v>
      </c>
      <c r="J304">
        <v>125.42</v>
      </c>
      <c r="K304">
        <v>1505.04</v>
      </c>
      <c r="L304">
        <v>0.1</v>
      </c>
      <c r="M304">
        <v>0.02</v>
      </c>
      <c r="N304" t="str">
        <f>VLOOKUP(F304,products!$A$2:$C$31,3,FALSE)</f>
        <v>B</v>
      </c>
      <c r="O304">
        <f>VLOOKUP(F304,price_list!$A$2:$C$31,3,FALSE)</f>
        <v>125.42</v>
      </c>
      <c r="P304" t="str">
        <f t="shared" si="20"/>
        <v/>
      </c>
      <c r="Q304" t="str">
        <f t="shared" si="21"/>
        <v/>
      </c>
      <c r="R304">
        <f t="shared" si="22"/>
        <v>1354.5360000000001</v>
      </c>
      <c r="S304">
        <f t="shared" si="23"/>
        <v>27.090720000000001</v>
      </c>
      <c r="T304" t="str">
        <f>IF(ISNA(VLOOKUP(A304,ERP_transactions!$A:$A,1,FALSE)),"No","Yes")</f>
        <v>Yes</v>
      </c>
      <c r="U304" t="b">
        <f t="shared" si="24"/>
        <v>0</v>
      </c>
    </row>
    <row r="305" spans="1:21">
      <c r="A305" t="s">
        <v>801</v>
      </c>
      <c r="B305" t="s">
        <v>246</v>
      </c>
      <c r="C305" t="s">
        <v>247</v>
      </c>
      <c r="D305" t="s">
        <v>802</v>
      </c>
      <c r="E305" t="s">
        <v>803</v>
      </c>
      <c r="F305" t="s">
        <v>18</v>
      </c>
      <c r="G305" t="s">
        <v>19</v>
      </c>
      <c r="H305" s="1">
        <v>45893</v>
      </c>
      <c r="I305">
        <v>3</v>
      </c>
      <c r="J305">
        <v>52.65</v>
      </c>
      <c r="K305">
        <v>157.94999999999999</v>
      </c>
      <c r="L305">
        <v>0.05</v>
      </c>
      <c r="M305">
        <v>0.02</v>
      </c>
      <c r="N305" t="str">
        <f>VLOOKUP(F305,products!$A$2:$C$31,3,FALSE)</f>
        <v>A</v>
      </c>
      <c r="O305">
        <f>VLOOKUP(F305,price_list!$A$2:$C$31,3,FALSE)</f>
        <v>52.65</v>
      </c>
      <c r="P305" t="str">
        <f t="shared" si="20"/>
        <v/>
      </c>
      <c r="Q305" t="str">
        <f t="shared" si="21"/>
        <v/>
      </c>
      <c r="R305">
        <f t="shared" si="22"/>
        <v>150.05249999999998</v>
      </c>
      <c r="S305">
        <f t="shared" si="23"/>
        <v>3.0010499999999998</v>
      </c>
      <c r="T305" t="str">
        <f>IF(ISNA(VLOOKUP(A305,ERP_transactions!$A:$A,1,FALSE)),"No","Yes")</f>
        <v>Yes</v>
      </c>
      <c r="U305" t="b">
        <f t="shared" si="24"/>
        <v>0</v>
      </c>
    </row>
    <row r="306" spans="1:21">
      <c r="A306" t="s">
        <v>804</v>
      </c>
      <c r="B306" t="s">
        <v>81</v>
      </c>
      <c r="C306" t="s">
        <v>82</v>
      </c>
      <c r="D306" t="s">
        <v>153</v>
      </c>
      <c r="E306" t="s">
        <v>154</v>
      </c>
      <c r="F306" t="s">
        <v>215</v>
      </c>
      <c r="G306" t="s">
        <v>216</v>
      </c>
      <c r="H306" s="1">
        <v>45887</v>
      </c>
      <c r="I306">
        <v>6</v>
      </c>
      <c r="J306">
        <v>176.7</v>
      </c>
      <c r="K306">
        <v>1060.2</v>
      </c>
      <c r="L306">
        <v>0.1</v>
      </c>
      <c r="M306">
        <v>0.02</v>
      </c>
      <c r="N306" t="str">
        <f>VLOOKUP(F306,products!$A$2:$C$31,3,FALSE)</f>
        <v>B</v>
      </c>
      <c r="O306">
        <f>VLOOKUP(F306,price_list!$A$2:$C$31,3,FALSE)</f>
        <v>176.7</v>
      </c>
      <c r="P306" t="str">
        <f t="shared" si="20"/>
        <v/>
      </c>
      <c r="Q306" t="str">
        <f t="shared" si="21"/>
        <v/>
      </c>
      <c r="R306">
        <f t="shared" si="22"/>
        <v>954.18000000000006</v>
      </c>
      <c r="S306">
        <f t="shared" si="23"/>
        <v>19.083600000000001</v>
      </c>
      <c r="T306" t="str">
        <f>IF(ISNA(VLOOKUP(A306,ERP_transactions!$A:$A,1,FALSE)),"No","Yes")</f>
        <v>Yes</v>
      </c>
      <c r="U306" t="b">
        <f t="shared" si="24"/>
        <v>0</v>
      </c>
    </row>
    <row r="307" spans="1:21">
      <c r="A307" t="s">
        <v>805</v>
      </c>
      <c r="B307" t="s">
        <v>187</v>
      </c>
      <c r="C307" t="s">
        <v>188</v>
      </c>
      <c r="D307" t="s">
        <v>232</v>
      </c>
      <c r="E307" t="s">
        <v>233</v>
      </c>
      <c r="F307" t="s">
        <v>71</v>
      </c>
      <c r="G307" t="s">
        <v>72</v>
      </c>
      <c r="H307" s="1">
        <v>45891</v>
      </c>
      <c r="I307">
        <v>11</v>
      </c>
      <c r="J307">
        <v>123.65</v>
      </c>
      <c r="K307">
        <v>1360.15</v>
      </c>
      <c r="L307">
        <v>0.05</v>
      </c>
      <c r="M307">
        <v>0.02</v>
      </c>
      <c r="N307" t="str">
        <f>VLOOKUP(F307,products!$A$2:$C$31,3,FALSE)</f>
        <v>A</v>
      </c>
      <c r="O307">
        <f>VLOOKUP(F307,price_list!$A$2:$C$31,3,FALSE)</f>
        <v>123.65</v>
      </c>
      <c r="P307" t="str">
        <f t="shared" si="20"/>
        <v/>
      </c>
      <c r="Q307" t="str">
        <f t="shared" si="21"/>
        <v/>
      </c>
      <c r="R307">
        <f t="shared" si="22"/>
        <v>1292.1425000000002</v>
      </c>
      <c r="S307">
        <f t="shared" si="23"/>
        <v>25.842850000000002</v>
      </c>
      <c r="T307" t="str">
        <f>IF(ISNA(VLOOKUP(A307,ERP_transactions!$A:$A,1,FALSE)),"No","Yes")</f>
        <v>Yes</v>
      </c>
      <c r="U307" t="b">
        <f t="shared" si="24"/>
        <v>0</v>
      </c>
    </row>
    <row r="308" spans="1:21">
      <c r="A308" t="s">
        <v>806</v>
      </c>
      <c r="B308" t="s">
        <v>187</v>
      </c>
      <c r="C308" t="s">
        <v>188</v>
      </c>
      <c r="D308" t="s">
        <v>807</v>
      </c>
      <c r="E308" t="s">
        <v>808</v>
      </c>
      <c r="F308" t="s">
        <v>25</v>
      </c>
      <c r="G308" t="s">
        <v>26</v>
      </c>
      <c r="H308" s="1">
        <v>45883</v>
      </c>
      <c r="I308">
        <v>23</v>
      </c>
      <c r="J308">
        <v>120.83</v>
      </c>
      <c r="K308">
        <v>2779.09</v>
      </c>
      <c r="L308">
        <v>0.1</v>
      </c>
      <c r="M308">
        <v>0.02</v>
      </c>
      <c r="N308" t="str">
        <f>VLOOKUP(F308,products!$A$2:$C$31,3,FALSE)</f>
        <v>B</v>
      </c>
      <c r="O308">
        <f>VLOOKUP(F308,price_list!$A$2:$C$31,3,FALSE)</f>
        <v>120.83</v>
      </c>
      <c r="P308" t="str">
        <f t="shared" si="20"/>
        <v/>
      </c>
      <c r="Q308" t="str">
        <f t="shared" si="21"/>
        <v/>
      </c>
      <c r="R308">
        <f t="shared" si="22"/>
        <v>2501.181</v>
      </c>
      <c r="S308">
        <f t="shared" si="23"/>
        <v>50.023620000000001</v>
      </c>
      <c r="T308" t="str">
        <f>IF(ISNA(VLOOKUP(A308,ERP_transactions!$A:$A,1,FALSE)),"No","Yes")</f>
        <v>Yes</v>
      </c>
      <c r="U308" t="b">
        <f t="shared" si="24"/>
        <v>0</v>
      </c>
    </row>
    <row r="309" spans="1:21">
      <c r="A309" t="s">
        <v>809</v>
      </c>
      <c r="B309" t="s">
        <v>182</v>
      </c>
      <c r="C309" t="s">
        <v>183</v>
      </c>
      <c r="D309" t="s">
        <v>359</v>
      </c>
      <c r="E309" t="s">
        <v>360</v>
      </c>
      <c r="F309" t="s">
        <v>25</v>
      </c>
      <c r="G309" t="s">
        <v>26</v>
      </c>
      <c r="H309" s="1">
        <v>45871</v>
      </c>
      <c r="I309">
        <v>15</v>
      </c>
      <c r="J309">
        <v>120.83</v>
      </c>
      <c r="K309">
        <v>1812.45</v>
      </c>
      <c r="L309">
        <v>0.1</v>
      </c>
      <c r="M309">
        <v>0.02</v>
      </c>
      <c r="N309" t="str">
        <f>VLOOKUP(F309,products!$A$2:$C$31,3,FALSE)</f>
        <v>B</v>
      </c>
      <c r="O309">
        <f>VLOOKUP(F309,price_list!$A$2:$C$31,3,FALSE)</f>
        <v>120.83</v>
      </c>
      <c r="P309" t="str">
        <f t="shared" si="20"/>
        <v/>
      </c>
      <c r="Q309" t="str">
        <f t="shared" si="21"/>
        <v/>
      </c>
      <c r="R309">
        <f t="shared" si="22"/>
        <v>1631.2049999999999</v>
      </c>
      <c r="S309">
        <f t="shared" si="23"/>
        <v>32.624099999999999</v>
      </c>
      <c r="T309" t="str">
        <f>IF(ISNA(VLOOKUP(A309,ERP_transactions!$A:$A,1,FALSE)),"No","Yes")</f>
        <v>Yes</v>
      </c>
      <c r="U309" t="b">
        <f t="shared" si="24"/>
        <v>0</v>
      </c>
    </row>
    <row r="310" spans="1:21">
      <c r="A310" t="s">
        <v>810</v>
      </c>
      <c r="B310" t="s">
        <v>110</v>
      </c>
      <c r="C310" t="s">
        <v>111</v>
      </c>
      <c r="D310" t="s">
        <v>680</v>
      </c>
      <c r="E310" t="s">
        <v>681</v>
      </c>
      <c r="F310" t="s">
        <v>166</v>
      </c>
      <c r="G310" t="s">
        <v>167</v>
      </c>
      <c r="H310" s="1">
        <v>45878</v>
      </c>
      <c r="I310">
        <v>14</v>
      </c>
      <c r="J310">
        <v>176.86</v>
      </c>
      <c r="K310">
        <v>2476.04</v>
      </c>
      <c r="L310">
        <v>0.1</v>
      </c>
      <c r="M310">
        <v>0.02</v>
      </c>
      <c r="N310" t="str">
        <f>VLOOKUP(F310,products!$A$2:$C$31,3,FALSE)</f>
        <v>B</v>
      </c>
      <c r="O310">
        <f>VLOOKUP(F310,price_list!$A$2:$C$31,3,FALSE)</f>
        <v>176.86</v>
      </c>
      <c r="P310" t="str">
        <f t="shared" si="20"/>
        <v/>
      </c>
      <c r="Q310" t="str">
        <f t="shared" si="21"/>
        <v/>
      </c>
      <c r="R310">
        <f t="shared" si="22"/>
        <v>2228.4360000000001</v>
      </c>
      <c r="S310">
        <f t="shared" si="23"/>
        <v>44.568720000000006</v>
      </c>
      <c r="T310" t="str">
        <f>IF(ISNA(VLOOKUP(A310,ERP_transactions!$A:$A,1,FALSE)),"No","Yes")</f>
        <v>Yes</v>
      </c>
      <c r="U310" t="b">
        <f t="shared" si="24"/>
        <v>0</v>
      </c>
    </row>
    <row r="311" spans="1:21">
      <c r="A311" t="s">
        <v>811</v>
      </c>
      <c r="B311" t="s">
        <v>159</v>
      </c>
      <c r="C311" t="s">
        <v>160</v>
      </c>
      <c r="D311" t="s">
        <v>323</v>
      </c>
      <c r="E311" t="s">
        <v>324</v>
      </c>
      <c r="F311" t="s">
        <v>32</v>
      </c>
      <c r="G311" t="s">
        <v>33</v>
      </c>
      <c r="H311" s="1">
        <v>45891</v>
      </c>
      <c r="I311">
        <v>3</v>
      </c>
      <c r="J311">
        <v>88.32</v>
      </c>
      <c r="K311">
        <v>264.95999999999998</v>
      </c>
      <c r="L311">
        <v>0</v>
      </c>
      <c r="M311">
        <v>0.02</v>
      </c>
      <c r="N311" t="str">
        <f>VLOOKUP(F311,products!$A$2:$C$31,3,FALSE)</f>
        <v>C</v>
      </c>
      <c r="O311">
        <f>VLOOKUP(F311,price_list!$A$2:$C$31,3,FALSE)</f>
        <v>88.32</v>
      </c>
      <c r="P311" t="str">
        <f t="shared" si="20"/>
        <v/>
      </c>
      <c r="Q311" t="str">
        <f t="shared" si="21"/>
        <v/>
      </c>
      <c r="R311">
        <f t="shared" si="22"/>
        <v>264.95999999999998</v>
      </c>
      <c r="S311">
        <f t="shared" si="23"/>
        <v>5.2991999999999999</v>
      </c>
      <c r="T311" t="str">
        <f>IF(ISNA(VLOOKUP(A311,ERP_transactions!$A:$A,1,FALSE)),"No","Yes")</f>
        <v>Yes</v>
      </c>
      <c r="U311" t="b">
        <f t="shared" si="24"/>
        <v>0</v>
      </c>
    </row>
    <row r="312" spans="1:21">
      <c r="A312" t="s">
        <v>812</v>
      </c>
      <c r="B312" t="s">
        <v>159</v>
      </c>
      <c r="C312" t="s">
        <v>160</v>
      </c>
      <c r="D312" t="s">
        <v>648</v>
      </c>
      <c r="E312" t="s">
        <v>649</v>
      </c>
      <c r="F312" t="s">
        <v>240</v>
      </c>
      <c r="G312" t="s">
        <v>241</v>
      </c>
      <c r="H312" s="1">
        <v>45891</v>
      </c>
      <c r="I312">
        <v>24</v>
      </c>
      <c r="J312">
        <v>130.94</v>
      </c>
      <c r="K312">
        <v>3142.56</v>
      </c>
      <c r="L312">
        <v>0.05</v>
      </c>
      <c r="M312">
        <v>0.02</v>
      </c>
      <c r="N312" t="str">
        <f>VLOOKUP(F312,products!$A$2:$C$31,3,FALSE)</f>
        <v>A</v>
      </c>
      <c r="O312">
        <f>VLOOKUP(F312,price_list!$A$2:$C$31,3,FALSE)</f>
        <v>130.94</v>
      </c>
      <c r="P312" t="str">
        <f t="shared" si="20"/>
        <v/>
      </c>
      <c r="Q312" t="str">
        <f t="shared" si="21"/>
        <v/>
      </c>
      <c r="R312">
        <f t="shared" si="22"/>
        <v>2985.4319999999998</v>
      </c>
      <c r="S312">
        <f t="shared" si="23"/>
        <v>59.708639999999995</v>
      </c>
      <c r="T312" t="str">
        <f>IF(ISNA(VLOOKUP(A312,ERP_transactions!$A:$A,1,FALSE)),"No","Yes")</f>
        <v>Yes</v>
      </c>
      <c r="U312" t="b">
        <f t="shared" si="24"/>
        <v>0</v>
      </c>
    </row>
    <row r="313" spans="1:21">
      <c r="A313" t="s">
        <v>813</v>
      </c>
      <c r="B313" t="s">
        <v>182</v>
      </c>
      <c r="C313" t="s">
        <v>183</v>
      </c>
      <c r="D313" t="s">
        <v>814</v>
      </c>
      <c r="E313" t="s">
        <v>815</v>
      </c>
      <c r="F313" t="s">
        <v>78</v>
      </c>
      <c r="G313" t="s">
        <v>79</v>
      </c>
      <c r="H313" s="1">
        <v>45891</v>
      </c>
      <c r="I313">
        <v>20</v>
      </c>
      <c r="J313">
        <v>139.22</v>
      </c>
      <c r="K313">
        <v>2784.4</v>
      </c>
      <c r="L313">
        <v>0.05</v>
      </c>
      <c r="M313">
        <v>0.02</v>
      </c>
      <c r="N313" t="str">
        <f>VLOOKUP(F313,products!$A$2:$C$31,3,FALSE)</f>
        <v>A</v>
      </c>
      <c r="O313">
        <f>VLOOKUP(F313,price_list!$A$2:$C$31,3,FALSE)</f>
        <v>139.22</v>
      </c>
      <c r="P313" t="str">
        <f t="shared" si="20"/>
        <v/>
      </c>
      <c r="Q313" t="str">
        <f t="shared" si="21"/>
        <v/>
      </c>
      <c r="R313">
        <f t="shared" si="22"/>
        <v>2645.1800000000003</v>
      </c>
      <c r="S313">
        <f t="shared" si="23"/>
        <v>52.903600000000004</v>
      </c>
      <c r="T313" t="str">
        <f>IF(ISNA(VLOOKUP(A313,ERP_transactions!$A:$A,1,FALSE)),"No","Yes")</f>
        <v>Yes</v>
      </c>
      <c r="U313" t="b">
        <f t="shared" si="24"/>
        <v>0</v>
      </c>
    </row>
    <row r="314" spans="1:21">
      <c r="A314" t="s">
        <v>816</v>
      </c>
      <c r="B314" t="s">
        <v>246</v>
      </c>
      <c r="C314" t="s">
        <v>247</v>
      </c>
      <c r="D314" t="s">
        <v>694</v>
      </c>
      <c r="E314" t="s">
        <v>695</v>
      </c>
      <c r="F314" t="s">
        <v>139</v>
      </c>
      <c r="G314" t="s">
        <v>140</v>
      </c>
      <c r="H314" s="1">
        <v>45877</v>
      </c>
      <c r="I314">
        <v>3</v>
      </c>
      <c r="J314">
        <v>113.94</v>
      </c>
      <c r="K314">
        <v>341.82</v>
      </c>
      <c r="L314">
        <v>0.05</v>
      </c>
      <c r="M314">
        <v>0.02</v>
      </c>
      <c r="N314" t="str">
        <f>VLOOKUP(F314,products!$A$2:$C$31,3,FALSE)</f>
        <v>A</v>
      </c>
      <c r="O314">
        <f>VLOOKUP(F314,price_list!$A$2:$C$31,3,FALSE)</f>
        <v>113.94</v>
      </c>
      <c r="P314" t="str">
        <f t="shared" si="20"/>
        <v/>
      </c>
      <c r="Q314" t="str">
        <f t="shared" si="21"/>
        <v/>
      </c>
      <c r="R314">
        <f t="shared" si="22"/>
        <v>324.72899999999998</v>
      </c>
      <c r="S314">
        <f t="shared" si="23"/>
        <v>6.49458</v>
      </c>
      <c r="T314" t="str">
        <f>IF(ISNA(VLOOKUP(A314,ERP_transactions!$A:$A,1,FALSE)),"No","Yes")</f>
        <v>Yes</v>
      </c>
      <c r="U314" t="b">
        <f t="shared" si="24"/>
        <v>0</v>
      </c>
    </row>
    <row r="315" spans="1:21">
      <c r="A315" t="s">
        <v>817</v>
      </c>
      <c r="B315" t="s">
        <v>93</v>
      </c>
      <c r="C315" t="s">
        <v>94</v>
      </c>
      <c r="D315" t="s">
        <v>818</v>
      </c>
      <c r="E315" t="s">
        <v>819</v>
      </c>
      <c r="F315" t="s">
        <v>240</v>
      </c>
      <c r="G315" t="s">
        <v>241</v>
      </c>
      <c r="H315" s="1">
        <v>45900</v>
      </c>
      <c r="I315">
        <v>13</v>
      </c>
      <c r="J315">
        <v>130.94</v>
      </c>
      <c r="K315">
        <v>1702.22</v>
      </c>
      <c r="L315">
        <v>7.0000000000000007E-2</v>
      </c>
      <c r="M315">
        <v>0.02</v>
      </c>
      <c r="N315" t="str">
        <f>VLOOKUP(F315,products!$A$2:$C$31,3,FALSE)</f>
        <v>A</v>
      </c>
      <c r="O315">
        <f>VLOOKUP(F315,price_list!$A$2:$C$31,3,FALSE)</f>
        <v>130.94</v>
      </c>
      <c r="P315" t="str">
        <f t="shared" si="20"/>
        <v>Rebate_Error</v>
      </c>
      <c r="Q315" t="str">
        <f t="shared" si="21"/>
        <v/>
      </c>
      <c r="R315">
        <f t="shared" si="22"/>
        <v>1583.0645999999999</v>
      </c>
      <c r="S315">
        <f t="shared" si="23"/>
        <v>31.661292</v>
      </c>
      <c r="T315" t="str">
        <f>IF(ISNA(VLOOKUP(A315,ERP_transactions!$A:$A,1,FALSE)),"No","Yes")</f>
        <v>Yes</v>
      </c>
      <c r="U315" t="b">
        <f t="shared" si="24"/>
        <v>1</v>
      </c>
    </row>
    <row r="316" spans="1:21">
      <c r="A316" t="s">
        <v>820</v>
      </c>
      <c r="B316" t="s">
        <v>135</v>
      </c>
      <c r="C316" t="s">
        <v>136</v>
      </c>
      <c r="D316" t="s">
        <v>502</v>
      </c>
      <c r="E316" t="s">
        <v>2604</v>
      </c>
      <c r="F316" t="s">
        <v>166</v>
      </c>
      <c r="G316" t="s">
        <v>167</v>
      </c>
      <c r="H316" s="1">
        <v>45884</v>
      </c>
      <c r="I316">
        <v>22</v>
      </c>
      <c r="J316">
        <v>176.86</v>
      </c>
      <c r="K316">
        <v>3890.92</v>
      </c>
      <c r="L316">
        <v>0.1</v>
      </c>
      <c r="M316">
        <v>0.02</v>
      </c>
      <c r="N316" t="str">
        <f>VLOOKUP(F316,products!$A$2:$C$31,3,FALSE)</f>
        <v>B</v>
      </c>
      <c r="O316">
        <f>VLOOKUP(F316,price_list!$A$2:$C$31,3,FALSE)</f>
        <v>176.86</v>
      </c>
      <c r="P316" t="str">
        <f t="shared" si="20"/>
        <v/>
      </c>
      <c r="Q316" t="str">
        <f t="shared" si="21"/>
        <v/>
      </c>
      <c r="R316">
        <f t="shared" si="22"/>
        <v>3501.828</v>
      </c>
      <c r="S316">
        <f t="shared" si="23"/>
        <v>70.036559999999994</v>
      </c>
      <c r="T316" t="str">
        <f>IF(ISNA(VLOOKUP(A316,ERP_transactions!$A:$A,1,FALSE)),"No","Yes")</f>
        <v>Yes</v>
      </c>
      <c r="U316" t="b">
        <f t="shared" si="24"/>
        <v>0</v>
      </c>
    </row>
    <row r="317" spans="1:21">
      <c r="A317" t="s">
        <v>821</v>
      </c>
      <c r="B317" t="s">
        <v>103</v>
      </c>
      <c r="C317" t="s">
        <v>104</v>
      </c>
      <c r="D317" t="s">
        <v>822</v>
      </c>
      <c r="E317" t="s">
        <v>823</v>
      </c>
      <c r="F317" t="s">
        <v>25</v>
      </c>
      <c r="G317" t="s">
        <v>26</v>
      </c>
      <c r="H317" s="1">
        <v>45888</v>
      </c>
      <c r="I317">
        <v>3</v>
      </c>
      <c r="J317">
        <v>120.83</v>
      </c>
      <c r="K317">
        <v>362.49</v>
      </c>
      <c r="L317">
        <v>0.1</v>
      </c>
      <c r="M317">
        <v>0.02</v>
      </c>
      <c r="N317" t="str">
        <f>VLOOKUP(F317,products!$A$2:$C$31,3,FALSE)</f>
        <v>B</v>
      </c>
      <c r="O317">
        <f>VLOOKUP(F317,price_list!$A$2:$C$31,3,FALSE)</f>
        <v>120.83</v>
      </c>
      <c r="P317" t="str">
        <f t="shared" si="20"/>
        <v/>
      </c>
      <c r="Q317" t="str">
        <f t="shared" si="21"/>
        <v/>
      </c>
      <c r="R317">
        <f t="shared" si="22"/>
        <v>326.24099999999999</v>
      </c>
      <c r="S317">
        <f t="shared" si="23"/>
        <v>6.5248200000000001</v>
      </c>
      <c r="T317" t="str">
        <f>IF(ISNA(VLOOKUP(A317,ERP_transactions!$A:$A,1,FALSE)),"No","Yes")</f>
        <v>Yes</v>
      </c>
      <c r="U317" t="b">
        <f t="shared" si="24"/>
        <v>0</v>
      </c>
    </row>
    <row r="318" spans="1:21">
      <c r="A318" t="s">
        <v>824</v>
      </c>
      <c r="B318" t="s">
        <v>21</v>
      </c>
      <c r="C318" t="s">
        <v>22</v>
      </c>
      <c r="D318" t="s">
        <v>825</v>
      </c>
      <c r="E318" t="s">
        <v>826</v>
      </c>
      <c r="F318" t="s">
        <v>240</v>
      </c>
      <c r="G318" t="s">
        <v>241</v>
      </c>
      <c r="H318" s="1">
        <v>45890</v>
      </c>
      <c r="I318">
        <v>11</v>
      </c>
      <c r="J318">
        <v>130.94</v>
      </c>
      <c r="K318">
        <v>1440.34</v>
      </c>
      <c r="L318">
        <v>0.05</v>
      </c>
      <c r="M318">
        <v>0.02</v>
      </c>
      <c r="N318" t="str">
        <f>VLOOKUP(F318,products!$A$2:$C$31,3,FALSE)</f>
        <v>A</v>
      </c>
      <c r="O318">
        <f>VLOOKUP(F318,price_list!$A$2:$C$31,3,FALSE)</f>
        <v>130.94</v>
      </c>
      <c r="P318" t="str">
        <f t="shared" si="20"/>
        <v/>
      </c>
      <c r="Q318" t="str">
        <f t="shared" si="21"/>
        <v/>
      </c>
      <c r="R318">
        <f t="shared" si="22"/>
        <v>1368.3229999999999</v>
      </c>
      <c r="S318">
        <f t="shared" si="23"/>
        <v>27.366459999999996</v>
      </c>
      <c r="T318" t="str">
        <f>IF(ISNA(VLOOKUP(A318,ERP_transactions!$A:$A,1,FALSE)),"No","Yes")</f>
        <v>Yes</v>
      </c>
      <c r="U318" t="b">
        <f t="shared" si="24"/>
        <v>0</v>
      </c>
    </row>
    <row r="319" spans="1:21">
      <c r="A319" t="s">
        <v>827</v>
      </c>
      <c r="B319" t="s">
        <v>230</v>
      </c>
      <c r="C319" t="s">
        <v>231</v>
      </c>
      <c r="D319" t="s">
        <v>828</v>
      </c>
      <c r="E319" t="s">
        <v>829</v>
      </c>
      <c r="F319" t="s">
        <v>450</v>
      </c>
      <c r="G319" t="s">
        <v>451</v>
      </c>
      <c r="H319" s="1">
        <v>45893</v>
      </c>
      <c r="I319">
        <v>1</v>
      </c>
      <c r="J319">
        <v>45.4</v>
      </c>
      <c r="K319">
        <v>45.4</v>
      </c>
      <c r="L319">
        <v>0</v>
      </c>
      <c r="M319">
        <v>0.02</v>
      </c>
      <c r="N319" t="str">
        <f>VLOOKUP(F319,products!$A$2:$C$31,3,FALSE)</f>
        <v>C</v>
      </c>
      <c r="O319">
        <f>VLOOKUP(F319,price_list!$A$2:$C$31,3,FALSE)</f>
        <v>45.4</v>
      </c>
      <c r="P319" t="str">
        <f t="shared" si="20"/>
        <v/>
      </c>
      <c r="Q319" t="str">
        <f t="shared" si="21"/>
        <v/>
      </c>
      <c r="R319">
        <f t="shared" si="22"/>
        <v>45.4</v>
      </c>
      <c r="S319">
        <f t="shared" si="23"/>
        <v>0.90800000000000003</v>
      </c>
      <c r="T319" t="str">
        <f>IF(ISNA(VLOOKUP(A319,ERP_transactions!$A:$A,1,FALSE)),"No","Yes")</f>
        <v>Yes</v>
      </c>
      <c r="U319" t="b">
        <f t="shared" si="24"/>
        <v>0</v>
      </c>
    </row>
    <row r="320" spans="1:21">
      <c r="A320" t="s">
        <v>830</v>
      </c>
      <c r="B320" t="s">
        <v>182</v>
      </c>
      <c r="C320" t="s">
        <v>183</v>
      </c>
      <c r="D320" t="s">
        <v>769</v>
      </c>
      <c r="E320" t="s">
        <v>2605</v>
      </c>
      <c r="F320" t="s">
        <v>396</v>
      </c>
      <c r="G320" t="s">
        <v>397</v>
      </c>
      <c r="H320" s="1">
        <v>45873</v>
      </c>
      <c r="I320">
        <v>18</v>
      </c>
      <c r="J320">
        <v>194.87</v>
      </c>
      <c r="K320">
        <v>3507.66</v>
      </c>
      <c r="L320">
        <v>0.1</v>
      </c>
      <c r="M320">
        <v>0.02</v>
      </c>
      <c r="N320" t="str">
        <f>VLOOKUP(F320,products!$A$2:$C$31,3,FALSE)</f>
        <v>B</v>
      </c>
      <c r="O320">
        <f>VLOOKUP(F320,price_list!$A$2:$C$31,3,FALSE)</f>
        <v>194.87</v>
      </c>
      <c r="P320" t="str">
        <f t="shared" si="20"/>
        <v/>
      </c>
      <c r="Q320" t="str">
        <f t="shared" si="21"/>
        <v/>
      </c>
      <c r="R320">
        <f t="shared" si="22"/>
        <v>3156.8939999999998</v>
      </c>
      <c r="S320">
        <f t="shared" si="23"/>
        <v>63.137879999999996</v>
      </c>
      <c r="T320" t="str">
        <f>IF(ISNA(VLOOKUP(A320,ERP_transactions!$A:$A,1,FALSE)),"No","Yes")</f>
        <v>Yes</v>
      </c>
      <c r="U320" t="b">
        <f t="shared" si="24"/>
        <v>0</v>
      </c>
    </row>
    <row r="321" spans="1:21">
      <c r="A321" t="s">
        <v>831</v>
      </c>
      <c r="B321" t="s">
        <v>230</v>
      </c>
      <c r="C321" t="s">
        <v>231</v>
      </c>
      <c r="D321" t="s">
        <v>700</v>
      </c>
      <c r="E321" t="s">
        <v>701</v>
      </c>
      <c r="F321" t="s">
        <v>18</v>
      </c>
      <c r="G321" t="s">
        <v>19</v>
      </c>
      <c r="H321" s="1">
        <v>45876</v>
      </c>
      <c r="I321">
        <v>15</v>
      </c>
      <c r="J321">
        <v>52.65</v>
      </c>
      <c r="K321">
        <v>789.75</v>
      </c>
      <c r="L321">
        <v>0.05</v>
      </c>
      <c r="M321">
        <v>0.02</v>
      </c>
      <c r="N321" t="str">
        <f>VLOOKUP(F321,products!$A$2:$C$31,3,FALSE)</f>
        <v>A</v>
      </c>
      <c r="O321">
        <f>VLOOKUP(F321,price_list!$A$2:$C$31,3,FALSE)</f>
        <v>52.65</v>
      </c>
      <c r="P321" t="str">
        <f t="shared" si="20"/>
        <v/>
      </c>
      <c r="Q321" t="str">
        <f t="shared" si="21"/>
        <v/>
      </c>
      <c r="R321">
        <f t="shared" si="22"/>
        <v>750.26250000000005</v>
      </c>
      <c r="S321">
        <f t="shared" si="23"/>
        <v>15.005250000000002</v>
      </c>
      <c r="T321" t="str">
        <f>IF(ISNA(VLOOKUP(A321,ERP_transactions!$A:$A,1,FALSE)),"No","Yes")</f>
        <v>Yes</v>
      </c>
      <c r="U321" t="b">
        <f t="shared" si="24"/>
        <v>0</v>
      </c>
    </row>
    <row r="322" spans="1:21">
      <c r="A322" t="s">
        <v>832</v>
      </c>
      <c r="B322" t="s">
        <v>28</v>
      </c>
      <c r="C322" t="s">
        <v>29</v>
      </c>
      <c r="D322" t="s">
        <v>64</v>
      </c>
      <c r="E322" t="s">
        <v>65</v>
      </c>
      <c r="F322" t="s">
        <v>179</v>
      </c>
      <c r="G322" t="s">
        <v>180</v>
      </c>
      <c r="H322" s="1">
        <v>45876</v>
      </c>
      <c r="I322">
        <v>16</v>
      </c>
      <c r="J322">
        <v>125.42</v>
      </c>
      <c r="K322">
        <v>2006.72</v>
      </c>
      <c r="L322">
        <v>0.1</v>
      </c>
      <c r="M322">
        <v>0.02</v>
      </c>
      <c r="N322" t="str">
        <f>VLOOKUP(F322,products!$A$2:$C$31,3,FALSE)</f>
        <v>B</v>
      </c>
      <c r="O322">
        <f>VLOOKUP(F322,price_list!$A$2:$C$31,3,FALSE)</f>
        <v>125.42</v>
      </c>
      <c r="P322" t="str">
        <f t="shared" ref="P322:P385" si="25">IF(N322="A",IF(ABS(L322-0.05)&gt;0.001,"Rebate_Error",""),IF(N322="B",IF(ABS(L322-0.1)&gt;0.001,"Rebate_Error",""),IF(N322="C",IF(L322&lt;&gt;0,"Rebate_Error",""))))</f>
        <v/>
      </c>
      <c r="Q322" t="str">
        <f t="shared" ref="Q322:Q385" si="26">IF(J322&lt;O322*0.75,"Price_Breach","")</f>
        <v/>
      </c>
      <c r="R322">
        <f t="shared" ref="R322:R385" si="27">K322-(K322*L322)</f>
        <v>1806.048</v>
      </c>
      <c r="S322">
        <f t="shared" ref="S322:S385" si="28">R322*M322</f>
        <v>36.120960000000004</v>
      </c>
      <c r="T322" t="str">
        <f>IF(ISNA(VLOOKUP(A322,ERP_transactions!$A:$A,1,FALSE)),"No","Yes")</f>
        <v>Yes</v>
      </c>
      <c r="U322" t="b">
        <f t="shared" ref="U322:U385" si="29">OR($P322="Rebate_Error",$Q322="Price_Breach",$T322="No")</f>
        <v>0</v>
      </c>
    </row>
    <row r="323" spans="1:21">
      <c r="A323" t="s">
        <v>833</v>
      </c>
      <c r="B323" t="s">
        <v>386</v>
      </c>
      <c r="C323" t="s">
        <v>387</v>
      </c>
      <c r="D323" t="s">
        <v>834</v>
      </c>
      <c r="E323" t="s">
        <v>835</v>
      </c>
      <c r="F323" t="s">
        <v>234</v>
      </c>
      <c r="G323" t="s">
        <v>235</v>
      </c>
      <c r="H323" s="1">
        <v>45875</v>
      </c>
      <c r="I323">
        <v>15</v>
      </c>
      <c r="J323">
        <v>37.18</v>
      </c>
      <c r="K323">
        <v>557.70000000000005</v>
      </c>
      <c r="L323">
        <v>0</v>
      </c>
      <c r="M323">
        <v>0.02</v>
      </c>
      <c r="N323" t="str">
        <f>VLOOKUP(F323,products!$A$2:$C$31,3,FALSE)</f>
        <v>C</v>
      </c>
      <c r="O323">
        <f>VLOOKUP(F323,price_list!$A$2:$C$31,3,FALSE)</f>
        <v>37.18</v>
      </c>
      <c r="P323" t="str">
        <f t="shared" si="25"/>
        <v/>
      </c>
      <c r="Q323" t="str">
        <f t="shared" si="26"/>
        <v/>
      </c>
      <c r="R323">
        <f t="shared" si="27"/>
        <v>557.70000000000005</v>
      </c>
      <c r="S323">
        <f t="shared" si="28"/>
        <v>11.154000000000002</v>
      </c>
      <c r="T323" t="str">
        <f>IF(ISNA(VLOOKUP(A323,ERP_transactions!$A:$A,1,FALSE)),"No","Yes")</f>
        <v>Yes</v>
      </c>
      <c r="U323" t="b">
        <f t="shared" si="29"/>
        <v>0</v>
      </c>
    </row>
    <row r="324" spans="1:21">
      <c r="A324" t="s">
        <v>836</v>
      </c>
      <c r="B324" t="s">
        <v>67</v>
      </c>
      <c r="C324" t="s">
        <v>68</v>
      </c>
      <c r="D324" t="s">
        <v>579</v>
      </c>
      <c r="E324" t="s">
        <v>580</v>
      </c>
      <c r="F324" t="s">
        <v>25</v>
      </c>
      <c r="G324" t="s">
        <v>26</v>
      </c>
      <c r="H324" s="1">
        <v>45895</v>
      </c>
      <c r="I324">
        <v>3</v>
      </c>
      <c r="J324">
        <v>120.83</v>
      </c>
      <c r="K324">
        <v>362.49</v>
      </c>
      <c r="L324">
        <v>0.1</v>
      </c>
      <c r="M324">
        <v>0.02</v>
      </c>
      <c r="N324" t="str">
        <f>VLOOKUP(F324,products!$A$2:$C$31,3,FALSE)</f>
        <v>B</v>
      </c>
      <c r="O324">
        <f>VLOOKUP(F324,price_list!$A$2:$C$31,3,FALSE)</f>
        <v>120.83</v>
      </c>
      <c r="P324" t="str">
        <f t="shared" si="25"/>
        <v/>
      </c>
      <c r="Q324" t="str">
        <f t="shared" si="26"/>
        <v/>
      </c>
      <c r="R324">
        <f t="shared" si="27"/>
        <v>326.24099999999999</v>
      </c>
      <c r="S324">
        <f t="shared" si="28"/>
        <v>6.5248200000000001</v>
      </c>
      <c r="T324" t="str">
        <f>IF(ISNA(VLOOKUP(A324,ERP_transactions!$A:$A,1,FALSE)),"No","Yes")</f>
        <v>Yes</v>
      </c>
      <c r="U324" t="b">
        <f t="shared" si="29"/>
        <v>0</v>
      </c>
    </row>
    <row r="325" spans="1:21">
      <c r="A325" t="s">
        <v>837</v>
      </c>
      <c r="B325" t="s">
        <v>208</v>
      </c>
      <c r="C325" t="s">
        <v>209</v>
      </c>
      <c r="D325" t="s">
        <v>482</v>
      </c>
      <c r="E325" t="s">
        <v>483</v>
      </c>
      <c r="F325" t="s">
        <v>275</v>
      </c>
      <c r="G325" t="s">
        <v>276</v>
      </c>
      <c r="H325" s="1">
        <v>45881</v>
      </c>
      <c r="I325">
        <v>22</v>
      </c>
      <c r="J325">
        <v>35.07</v>
      </c>
      <c r="K325">
        <v>771.54</v>
      </c>
      <c r="L325">
        <v>0</v>
      </c>
      <c r="M325">
        <v>0.02</v>
      </c>
      <c r="N325" t="str">
        <f>VLOOKUP(F325,products!$A$2:$C$31,3,FALSE)</f>
        <v>C</v>
      </c>
      <c r="O325">
        <f>VLOOKUP(F325,price_list!$A$2:$C$31,3,FALSE)</f>
        <v>44.71</v>
      </c>
      <c r="P325" t="str">
        <f t="shared" si="25"/>
        <v/>
      </c>
      <c r="Q325" t="str">
        <f t="shared" si="26"/>
        <v/>
      </c>
      <c r="R325">
        <f t="shared" si="27"/>
        <v>771.54</v>
      </c>
      <c r="S325">
        <f t="shared" si="28"/>
        <v>15.4308</v>
      </c>
      <c r="T325" t="str">
        <f>IF(ISNA(VLOOKUP(A325,ERP_transactions!$A:$A,1,FALSE)),"No","Yes")</f>
        <v>Yes</v>
      </c>
      <c r="U325" t="b">
        <f t="shared" si="29"/>
        <v>0</v>
      </c>
    </row>
    <row r="326" spans="1:21">
      <c r="A326" t="s">
        <v>838</v>
      </c>
      <c r="B326" t="s">
        <v>62</v>
      </c>
      <c r="C326" t="s">
        <v>63</v>
      </c>
      <c r="D326" t="s">
        <v>839</v>
      </c>
      <c r="E326" t="s">
        <v>840</v>
      </c>
      <c r="F326" t="s">
        <v>114</v>
      </c>
      <c r="G326" t="s">
        <v>115</v>
      </c>
      <c r="H326" s="1">
        <v>45898</v>
      </c>
      <c r="I326">
        <v>10</v>
      </c>
      <c r="J326">
        <v>91.13</v>
      </c>
      <c r="K326">
        <v>911.3</v>
      </c>
      <c r="L326">
        <v>0.12</v>
      </c>
      <c r="M326">
        <v>0.02</v>
      </c>
      <c r="N326" t="str">
        <f>VLOOKUP(F326,products!$A$2:$C$31,3,FALSE)</f>
        <v>B</v>
      </c>
      <c r="O326">
        <f>VLOOKUP(F326,price_list!$A$2:$C$31,3,FALSE)</f>
        <v>91.13</v>
      </c>
      <c r="P326" t="str">
        <f t="shared" si="25"/>
        <v>Rebate_Error</v>
      </c>
      <c r="Q326" t="str">
        <f t="shared" si="26"/>
        <v/>
      </c>
      <c r="R326">
        <f t="shared" si="27"/>
        <v>801.94399999999996</v>
      </c>
      <c r="S326">
        <f t="shared" si="28"/>
        <v>16.038879999999999</v>
      </c>
      <c r="T326" t="str">
        <f>IF(ISNA(VLOOKUP(A326,ERP_transactions!$A:$A,1,FALSE)),"No","Yes")</f>
        <v>Yes</v>
      </c>
      <c r="U326" t="b">
        <f t="shared" si="29"/>
        <v>1</v>
      </c>
    </row>
    <row r="327" spans="1:21">
      <c r="A327" t="s">
        <v>841</v>
      </c>
      <c r="B327" t="s">
        <v>187</v>
      </c>
      <c r="C327" t="s">
        <v>188</v>
      </c>
      <c r="D327" t="s">
        <v>213</v>
      </c>
      <c r="E327" t="s">
        <v>2582</v>
      </c>
      <c r="F327" t="s">
        <v>78</v>
      </c>
      <c r="G327" t="s">
        <v>79</v>
      </c>
      <c r="H327" s="1">
        <v>45899</v>
      </c>
      <c r="I327">
        <v>23</v>
      </c>
      <c r="J327">
        <v>139.22</v>
      </c>
      <c r="K327">
        <v>3202.06</v>
      </c>
      <c r="L327">
        <v>0.05</v>
      </c>
      <c r="M327">
        <v>0.02</v>
      </c>
      <c r="N327" t="str">
        <f>VLOOKUP(F327,products!$A$2:$C$31,3,FALSE)</f>
        <v>A</v>
      </c>
      <c r="O327">
        <f>VLOOKUP(F327,price_list!$A$2:$C$31,3,FALSE)</f>
        <v>139.22</v>
      </c>
      <c r="P327" t="str">
        <f t="shared" si="25"/>
        <v/>
      </c>
      <c r="Q327" t="str">
        <f t="shared" si="26"/>
        <v/>
      </c>
      <c r="R327">
        <f t="shared" si="27"/>
        <v>3041.9569999999999</v>
      </c>
      <c r="S327">
        <f t="shared" si="28"/>
        <v>60.83914</v>
      </c>
      <c r="T327" t="str">
        <f>IF(ISNA(VLOOKUP(A327,ERP_transactions!$A:$A,1,FALSE)),"No","Yes")</f>
        <v>Yes</v>
      </c>
      <c r="U327" t="b">
        <f t="shared" si="29"/>
        <v>0</v>
      </c>
    </row>
    <row r="328" spans="1:21">
      <c r="A328" t="s">
        <v>842</v>
      </c>
      <c r="B328" t="s">
        <v>62</v>
      </c>
      <c r="C328" t="s">
        <v>63</v>
      </c>
      <c r="D328" t="s">
        <v>52</v>
      </c>
      <c r="E328" t="s">
        <v>53</v>
      </c>
      <c r="F328" t="s">
        <v>129</v>
      </c>
      <c r="G328" t="s">
        <v>130</v>
      </c>
      <c r="H328" s="1">
        <v>45886</v>
      </c>
      <c r="I328">
        <v>12</v>
      </c>
      <c r="J328">
        <v>92.19</v>
      </c>
      <c r="K328">
        <v>1106.28</v>
      </c>
      <c r="L328">
        <v>0.05</v>
      </c>
      <c r="M328">
        <v>0.02</v>
      </c>
      <c r="N328" t="str">
        <f>VLOOKUP(F328,products!$A$2:$C$31,3,FALSE)</f>
        <v>A</v>
      </c>
      <c r="O328">
        <f>VLOOKUP(F328,price_list!$A$2:$C$31,3,FALSE)</f>
        <v>92.19</v>
      </c>
      <c r="P328" t="str">
        <f t="shared" si="25"/>
        <v/>
      </c>
      <c r="Q328" t="str">
        <f t="shared" si="26"/>
        <v/>
      </c>
      <c r="R328">
        <f t="shared" si="27"/>
        <v>1050.9659999999999</v>
      </c>
      <c r="S328">
        <f t="shared" si="28"/>
        <v>21.019319999999997</v>
      </c>
      <c r="T328" t="str">
        <f>IF(ISNA(VLOOKUP(A328,ERP_transactions!$A:$A,1,FALSE)),"No","Yes")</f>
        <v>Yes</v>
      </c>
      <c r="U328" t="b">
        <f t="shared" si="29"/>
        <v>0</v>
      </c>
    </row>
    <row r="329" spans="1:21">
      <c r="A329" t="s">
        <v>843</v>
      </c>
      <c r="B329" t="s">
        <v>117</v>
      </c>
      <c r="C329" t="s">
        <v>118</v>
      </c>
      <c r="D329" t="s">
        <v>765</v>
      </c>
      <c r="E329" t="s">
        <v>766</v>
      </c>
      <c r="F329" t="s">
        <v>275</v>
      </c>
      <c r="G329" t="s">
        <v>276</v>
      </c>
      <c r="H329" s="1">
        <v>45877</v>
      </c>
      <c r="I329">
        <v>5</v>
      </c>
      <c r="J329">
        <v>44.71</v>
      </c>
      <c r="K329">
        <v>223.55</v>
      </c>
      <c r="L329">
        <v>0.08</v>
      </c>
      <c r="M329">
        <v>0.02</v>
      </c>
      <c r="N329" t="str">
        <f>VLOOKUP(F329,products!$A$2:$C$31,3,FALSE)</f>
        <v>C</v>
      </c>
      <c r="O329">
        <f>VLOOKUP(F329,price_list!$A$2:$C$31,3,FALSE)</f>
        <v>44.71</v>
      </c>
      <c r="P329" t="str">
        <f t="shared" si="25"/>
        <v>Rebate_Error</v>
      </c>
      <c r="Q329" t="str">
        <f t="shared" si="26"/>
        <v/>
      </c>
      <c r="R329">
        <f t="shared" si="27"/>
        <v>205.666</v>
      </c>
      <c r="S329">
        <f t="shared" si="28"/>
        <v>4.1133199999999999</v>
      </c>
      <c r="T329" t="str">
        <f>IF(ISNA(VLOOKUP(A329,ERP_transactions!$A:$A,1,FALSE)),"No","Yes")</f>
        <v>Yes</v>
      </c>
      <c r="U329" t="b">
        <f t="shared" si="29"/>
        <v>1</v>
      </c>
    </row>
    <row r="330" spans="1:21">
      <c r="A330" t="s">
        <v>844</v>
      </c>
      <c r="B330" t="s">
        <v>246</v>
      </c>
      <c r="C330" t="s">
        <v>247</v>
      </c>
      <c r="D330" t="s">
        <v>845</v>
      </c>
      <c r="E330" t="s">
        <v>2606</v>
      </c>
      <c r="F330" t="s">
        <v>139</v>
      </c>
      <c r="G330" t="s">
        <v>140</v>
      </c>
      <c r="H330" s="1">
        <v>45888</v>
      </c>
      <c r="I330">
        <v>18</v>
      </c>
      <c r="J330">
        <v>87.45</v>
      </c>
      <c r="K330">
        <v>1574.1</v>
      </c>
      <c r="L330">
        <v>0.05</v>
      </c>
      <c r="M330">
        <v>0.02</v>
      </c>
      <c r="N330" t="str">
        <f>VLOOKUP(F330,products!$A$2:$C$31,3,FALSE)</f>
        <v>A</v>
      </c>
      <c r="O330">
        <f>VLOOKUP(F330,price_list!$A$2:$C$31,3,FALSE)</f>
        <v>113.94</v>
      </c>
      <c r="P330" t="str">
        <f t="shared" si="25"/>
        <v/>
      </c>
      <c r="Q330" t="str">
        <f t="shared" si="26"/>
        <v/>
      </c>
      <c r="R330">
        <f t="shared" si="27"/>
        <v>1495.395</v>
      </c>
      <c r="S330">
        <f t="shared" si="28"/>
        <v>29.907900000000001</v>
      </c>
      <c r="T330" t="str">
        <f>IF(ISNA(VLOOKUP(A330,ERP_transactions!$A:$A,1,FALSE)),"No","Yes")</f>
        <v>Yes</v>
      </c>
      <c r="U330" t="b">
        <f t="shared" si="29"/>
        <v>0</v>
      </c>
    </row>
    <row r="331" spans="1:21">
      <c r="A331" t="s">
        <v>847</v>
      </c>
      <c r="B331" t="s">
        <v>103</v>
      </c>
      <c r="C331" t="s">
        <v>104</v>
      </c>
      <c r="D331" t="s">
        <v>227</v>
      </c>
      <c r="E331" t="s">
        <v>228</v>
      </c>
      <c r="F331" t="s">
        <v>319</v>
      </c>
      <c r="G331" t="s">
        <v>320</v>
      </c>
      <c r="H331" s="1">
        <v>45874</v>
      </c>
      <c r="I331">
        <v>18</v>
      </c>
      <c r="J331">
        <v>65.44</v>
      </c>
      <c r="K331">
        <v>1177.92</v>
      </c>
      <c r="L331">
        <v>0.08</v>
      </c>
      <c r="M331">
        <v>0.02</v>
      </c>
      <c r="N331" t="str">
        <f>VLOOKUP(F331,products!$A$2:$C$31,3,FALSE)</f>
        <v>C</v>
      </c>
      <c r="O331">
        <f>VLOOKUP(F331,price_list!$A$2:$C$31,3,FALSE)</f>
        <v>93.41</v>
      </c>
      <c r="P331" t="str">
        <f t="shared" si="25"/>
        <v>Rebate_Error</v>
      </c>
      <c r="Q331" t="str">
        <f t="shared" si="26"/>
        <v>Price_Breach</v>
      </c>
      <c r="R331">
        <f t="shared" si="27"/>
        <v>1083.6864</v>
      </c>
      <c r="S331">
        <f t="shared" si="28"/>
        <v>21.673728000000001</v>
      </c>
      <c r="T331" t="str">
        <f>IF(ISNA(VLOOKUP(A331,ERP_transactions!$A:$A,1,FALSE)),"No","Yes")</f>
        <v>Yes</v>
      </c>
      <c r="U331" t="b">
        <f t="shared" si="29"/>
        <v>1</v>
      </c>
    </row>
    <row r="332" spans="1:21">
      <c r="A332" t="s">
        <v>848</v>
      </c>
      <c r="B332" t="s">
        <v>28</v>
      </c>
      <c r="C332" t="s">
        <v>29</v>
      </c>
      <c r="D332" t="s">
        <v>655</v>
      </c>
      <c r="E332" t="s">
        <v>656</v>
      </c>
      <c r="F332" t="s">
        <v>196</v>
      </c>
      <c r="G332" t="s">
        <v>197</v>
      </c>
      <c r="H332" s="1">
        <v>45892</v>
      </c>
      <c r="I332">
        <v>13</v>
      </c>
      <c r="J332">
        <v>77.5</v>
      </c>
      <c r="K332">
        <v>1007.5</v>
      </c>
      <c r="L332">
        <v>0.05</v>
      </c>
      <c r="M332">
        <v>0.02</v>
      </c>
      <c r="N332" t="str">
        <f>VLOOKUP(F332,products!$A$2:$C$31,3,FALSE)</f>
        <v>A</v>
      </c>
      <c r="O332">
        <f>VLOOKUP(F332,price_list!$A$2:$C$31,3,FALSE)</f>
        <v>77.5</v>
      </c>
      <c r="P332" t="str">
        <f t="shared" si="25"/>
        <v/>
      </c>
      <c r="Q332" t="str">
        <f t="shared" si="26"/>
        <v/>
      </c>
      <c r="R332">
        <f t="shared" si="27"/>
        <v>957.125</v>
      </c>
      <c r="S332">
        <f t="shared" si="28"/>
        <v>19.142500000000002</v>
      </c>
      <c r="T332" t="str">
        <f>IF(ISNA(VLOOKUP(A332,ERP_transactions!$A:$A,1,FALSE)),"No","Yes")</f>
        <v>Yes</v>
      </c>
      <c r="U332" t="b">
        <f t="shared" si="29"/>
        <v>0</v>
      </c>
    </row>
    <row r="333" spans="1:21">
      <c r="A333" t="s">
        <v>849</v>
      </c>
      <c r="B333" t="s">
        <v>110</v>
      </c>
      <c r="C333" t="s">
        <v>111</v>
      </c>
      <c r="D333" t="s">
        <v>311</v>
      </c>
      <c r="E333" t="s">
        <v>312</v>
      </c>
      <c r="F333" t="s">
        <v>114</v>
      </c>
      <c r="G333" t="s">
        <v>115</v>
      </c>
      <c r="H333" s="1">
        <v>45883</v>
      </c>
      <c r="I333">
        <v>25</v>
      </c>
      <c r="J333">
        <v>91.13</v>
      </c>
      <c r="K333">
        <v>2278.25</v>
      </c>
      <c r="L333">
        <v>0.1</v>
      </c>
      <c r="M333">
        <v>0.02</v>
      </c>
      <c r="N333" t="str">
        <f>VLOOKUP(F333,products!$A$2:$C$31,3,FALSE)</f>
        <v>B</v>
      </c>
      <c r="O333">
        <f>VLOOKUP(F333,price_list!$A$2:$C$31,3,FALSE)</f>
        <v>91.13</v>
      </c>
      <c r="P333" t="str">
        <f t="shared" si="25"/>
        <v/>
      </c>
      <c r="Q333" t="str">
        <f t="shared" si="26"/>
        <v/>
      </c>
      <c r="R333">
        <f t="shared" si="27"/>
        <v>2050.4250000000002</v>
      </c>
      <c r="S333">
        <f t="shared" si="28"/>
        <v>41.008500000000005</v>
      </c>
      <c r="T333" t="str">
        <f>IF(ISNA(VLOOKUP(A333,ERP_transactions!$A:$A,1,FALSE)),"No","Yes")</f>
        <v>Yes</v>
      </c>
      <c r="U333" t="b">
        <f t="shared" si="29"/>
        <v>0</v>
      </c>
    </row>
    <row r="334" spans="1:21">
      <c r="A334" t="s">
        <v>850</v>
      </c>
      <c r="B334" t="s">
        <v>35</v>
      </c>
      <c r="C334" t="s">
        <v>36</v>
      </c>
      <c r="D334" t="s">
        <v>189</v>
      </c>
      <c r="E334" t="s">
        <v>2607</v>
      </c>
      <c r="F334" t="s">
        <v>196</v>
      </c>
      <c r="G334" t="s">
        <v>197</v>
      </c>
      <c r="H334" s="1">
        <v>45890</v>
      </c>
      <c r="I334">
        <v>11</v>
      </c>
      <c r="J334">
        <v>77.5</v>
      </c>
      <c r="K334">
        <v>852.5</v>
      </c>
      <c r="L334">
        <v>0.05</v>
      </c>
      <c r="M334">
        <v>0.02</v>
      </c>
      <c r="N334" t="str">
        <f>VLOOKUP(F334,products!$A$2:$C$31,3,FALSE)</f>
        <v>A</v>
      </c>
      <c r="O334">
        <f>VLOOKUP(F334,price_list!$A$2:$C$31,3,FALSE)</f>
        <v>77.5</v>
      </c>
      <c r="P334" t="str">
        <f t="shared" si="25"/>
        <v/>
      </c>
      <c r="Q334" t="str">
        <f t="shared" si="26"/>
        <v/>
      </c>
      <c r="R334">
        <f t="shared" si="27"/>
        <v>809.875</v>
      </c>
      <c r="S334">
        <f t="shared" si="28"/>
        <v>16.197500000000002</v>
      </c>
      <c r="T334" t="str">
        <f>IF(ISNA(VLOOKUP(A334,ERP_transactions!$A:$A,1,FALSE)),"No","Yes")</f>
        <v>Yes</v>
      </c>
      <c r="U334" t="b">
        <f t="shared" si="29"/>
        <v>0</v>
      </c>
    </row>
    <row r="335" spans="1:21">
      <c r="A335" t="s">
        <v>851</v>
      </c>
      <c r="B335" t="s">
        <v>423</v>
      </c>
      <c r="C335" t="s">
        <v>424</v>
      </c>
      <c r="D335" t="s">
        <v>237</v>
      </c>
      <c r="E335" t="s">
        <v>238</v>
      </c>
      <c r="F335" t="s">
        <v>25</v>
      </c>
      <c r="G335" t="s">
        <v>26</v>
      </c>
      <c r="H335" s="1">
        <v>45881</v>
      </c>
      <c r="I335">
        <v>17</v>
      </c>
      <c r="J335">
        <v>120.83</v>
      </c>
      <c r="K335">
        <v>2054.11</v>
      </c>
      <c r="L335">
        <v>0.1</v>
      </c>
      <c r="M335">
        <v>0.02</v>
      </c>
      <c r="N335" t="str">
        <f>VLOOKUP(F335,products!$A$2:$C$31,3,FALSE)</f>
        <v>B</v>
      </c>
      <c r="O335">
        <f>VLOOKUP(F335,price_list!$A$2:$C$31,3,FALSE)</f>
        <v>120.83</v>
      </c>
      <c r="P335" t="str">
        <f t="shared" si="25"/>
        <v/>
      </c>
      <c r="Q335" t="str">
        <f t="shared" si="26"/>
        <v/>
      </c>
      <c r="R335">
        <f t="shared" si="27"/>
        <v>1848.6990000000001</v>
      </c>
      <c r="S335">
        <f t="shared" si="28"/>
        <v>36.973980000000005</v>
      </c>
      <c r="T335" t="str">
        <f>IF(ISNA(VLOOKUP(A335,ERP_transactions!$A:$A,1,FALSE)),"No","Yes")</f>
        <v>Yes</v>
      </c>
      <c r="U335" t="b">
        <f t="shared" si="29"/>
        <v>0</v>
      </c>
    </row>
    <row r="336" spans="1:21">
      <c r="A336" t="s">
        <v>852</v>
      </c>
      <c r="B336" t="s">
        <v>21</v>
      </c>
      <c r="C336" t="s">
        <v>22</v>
      </c>
      <c r="D336" t="s">
        <v>853</v>
      </c>
      <c r="E336" t="s">
        <v>854</v>
      </c>
      <c r="F336" t="s">
        <v>174</v>
      </c>
      <c r="G336" t="s">
        <v>175</v>
      </c>
      <c r="H336" s="1">
        <v>45888</v>
      </c>
      <c r="I336">
        <v>21</v>
      </c>
      <c r="J336">
        <v>183.4</v>
      </c>
      <c r="K336">
        <v>3851.4</v>
      </c>
      <c r="L336">
        <v>0.1</v>
      </c>
      <c r="M336">
        <v>0.02</v>
      </c>
      <c r="N336" t="str">
        <f>VLOOKUP(F336,products!$A$2:$C$31,3,FALSE)</f>
        <v>B</v>
      </c>
      <c r="O336">
        <f>VLOOKUP(F336,price_list!$A$2:$C$31,3,FALSE)</f>
        <v>183.4</v>
      </c>
      <c r="P336" t="str">
        <f t="shared" si="25"/>
        <v/>
      </c>
      <c r="Q336" t="str">
        <f t="shared" si="26"/>
        <v/>
      </c>
      <c r="R336">
        <f t="shared" si="27"/>
        <v>3466.26</v>
      </c>
      <c r="S336">
        <f t="shared" si="28"/>
        <v>69.325200000000009</v>
      </c>
      <c r="T336" t="str">
        <f>IF(ISNA(VLOOKUP(A336,ERP_transactions!$A:$A,1,FALSE)),"No","Yes")</f>
        <v>Yes</v>
      </c>
      <c r="U336" t="b">
        <f t="shared" si="29"/>
        <v>0</v>
      </c>
    </row>
    <row r="337" spans="1:21">
      <c r="A337" t="s">
        <v>855</v>
      </c>
      <c r="B337" t="s">
        <v>182</v>
      </c>
      <c r="C337" t="s">
        <v>183</v>
      </c>
      <c r="D337" t="s">
        <v>498</v>
      </c>
      <c r="E337" t="s">
        <v>499</v>
      </c>
      <c r="F337" t="s">
        <v>450</v>
      </c>
      <c r="G337" t="s">
        <v>451</v>
      </c>
      <c r="H337" s="1">
        <v>45886</v>
      </c>
      <c r="I337">
        <v>14</v>
      </c>
      <c r="J337">
        <v>45.4</v>
      </c>
      <c r="K337">
        <v>635.6</v>
      </c>
      <c r="L337">
        <v>0</v>
      </c>
      <c r="M337">
        <v>0.02</v>
      </c>
      <c r="N337" t="str">
        <f>VLOOKUP(F337,products!$A$2:$C$31,3,FALSE)</f>
        <v>C</v>
      </c>
      <c r="O337">
        <f>VLOOKUP(F337,price_list!$A$2:$C$31,3,FALSE)</f>
        <v>45.4</v>
      </c>
      <c r="P337" t="str">
        <f t="shared" si="25"/>
        <v/>
      </c>
      <c r="Q337" t="str">
        <f t="shared" si="26"/>
        <v/>
      </c>
      <c r="R337">
        <f t="shared" si="27"/>
        <v>635.6</v>
      </c>
      <c r="S337">
        <f t="shared" si="28"/>
        <v>12.712000000000002</v>
      </c>
      <c r="T337" t="str">
        <f>IF(ISNA(VLOOKUP(A337,ERP_transactions!$A:$A,1,FALSE)),"No","Yes")</f>
        <v>Yes</v>
      </c>
      <c r="U337" t="b">
        <f t="shared" si="29"/>
        <v>0</v>
      </c>
    </row>
    <row r="338" spans="1:21">
      <c r="A338" t="s">
        <v>856</v>
      </c>
      <c r="B338" t="s">
        <v>42</v>
      </c>
      <c r="C338" t="s">
        <v>43</v>
      </c>
      <c r="D338" t="s">
        <v>635</v>
      </c>
      <c r="E338" t="s">
        <v>636</v>
      </c>
      <c r="F338" t="s">
        <v>90</v>
      </c>
      <c r="G338" t="s">
        <v>91</v>
      </c>
      <c r="H338" s="1">
        <v>45874</v>
      </c>
      <c r="I338">
        <v>17</v>
      </c>
      <c r="J338">
        <v>50.51</v>
      </c>
      <c r="K338">
        <v>858.67</v>
      </c>
      <c r="L338">
        <v>0</v>
      </c>
      <c r="M338">
        <v>0.02</v>
      </c>
      <c r="N338" t="str">
        <f>VLOOKUP(F338,products!$A$2:$C$31,3,FALSE)</f>
        <v>C</v>
      </c>
      <c r="O338">
        <f>VLOOKUP(F338,price_list!$A$2:$C$31,3,FALSE)</f>
        <v>50.51</v>
      </c>
      <c r="P338" t="str">
        <f t="shared" si="25"/>
        <v/>
      </c>
      <c r="Q338" t="str">
        <f t="shared" si="26"/>
        <v/>
      </c>
      <c r="R338">
        <f t="shared" si="27"/>
        <v>858.67</v>
      </c>
      <c r="S338">
        <f t="shared" si="28"/>
        <v>17.173400000000001</v>
      </c>
      <c r="T338" t="str">
        <f>IF(ISNA(VLOOKUP(A338,ERP_transactions!$A:$A,1,FALSE)),"No","Yes")</f>
        <v>Yes</v>
      </c>
      <c r="U338" t="b">
        <f t="shared" si="29"/>
        <v>0</v>
      </c>
    </row>
    <row r="339" spans="1:21">
      <c r="A339" t="s">
        <v>857</v>
      </c>
      <c r="B339" t="s">
        <v>187</v>
      </c>
      <c r="C339" t="s">
        <v>188</v>
      </c>
      <c r="D339" t="s">
        <v>351</v>
      </c>
      <c r="E339" t="s">
        <v>352</v>
      </c>
      <c r="F339" t="s">
        <v>129</v>
      </c>
      <c r="G339" t="s">
        <v>130</v>
      </c>
      <c r="H339" s="1">
        <v>45877</v>
      </c>
      <c r="I339">
        <v>23</v>
      </c>
      <c r="J339">
        <v>92.19</v>
      </c>
      <c r="K339">
        <v>2120.37</v>
      </c>
      <c r="L339">
        <v>0.05</v>
      </c>
      <c r="M339">
        <v>0.02</v>
      </c>
      <c r="N339" t="str">
        <f>VLOOKUP(F339,products!$A$2:$C$31,3,FALSE)</f>
        <v>A</v>
      </c>
      <c r="O339">
        <f>VLOOKUP(F339,price_list!$A$2:$C$31,3,FALSE)</f>
        <v>92.19</v>
      </c>
      <c r="P339" t="str">
        <f t="shared" si="25"/>
        <v/>
      </c>
      <c r="Q339" t="str">
        <f t="shared" si="26"/>
        <v/>
      </c>
      <c r="R339">
        <f t="shared" si="27"/>
        <v>2014.3515</v>
      </c>
      <c r="S339">
        <f t="shared" si="28"/>
        <v>40.287030000000001</v>
      </c>
      <c r="T339" t="str">
        <f>IF(ISNA(VLOOKUP(A339,ERP_transactions!$A:$A,1,FALSE)),"No","Yes")</f>
        <v>Yes</v>
      </c>
      <c r="U339" t="b">
        <f t="shared" si="29"/>
        <v>0</v>
      </c>
    </row>
    <row r="340" spans="1:21">
      <c r="A340" t="s">
        <v>858</v>
      </c>
      <c r="B340" t="s">
        <v>103</v>
      </c>
      <c r="C340" t="s">
        <v>104</v>
      </c>
      <c r="D340" t="s">
        <v>802</v>
      </c>
      <c r="E340" t="s">
        <v>803</v>
      </c>
      <c r="F340" t="s">
        <v>39</v>
      </c>
      <c r="G340" t="s">
        <v>40</v>
      </c>
      <c r="H340" s="1">
        <v>45878</v>
      </c>
      <c r="I340">
        <v>3</v>
      </c>
      <c r="J340">
        <v>87.21</v>
      </c>
      <c r="K340">
        <v>261.63</v>
      </c>
      <c r="L340">
        <v>0</v>
      </c>
      <c r="M340">
        <v>0.02</v>
      </c>
      <c r="N340" t="str">
        <f>VLOOKUP(F340,products!$A$2:$C$31,3,FALSE)</f>
        <v>C</v>
      </c>
      <c r="O340">
        <f>VLOOKUP(F340,price_list!$A$2:$C$31,3,FALSE)</f>
        <v>87.21</v>
      </c>
      <c r="P340" t="str">
        <f t="shared" si="25"/>
        <v/>
      </c>
      <c r="Q340" t="str">
        <f t="shared" si="26"/>
        <v/>
      </c>
      <c r="R340">
        <f t="shared" si="27"/>
        <v>261.63</v>
      </c>
      <c r="S340">
        <f t="shared" si="28"/>
        <v>5.2325999999999997</v>
      </c>
      <c r="T340" t="str">
        <f>IF(ISNA(VLOOKUP(A340,ERP_transactions!$A:$A,1,FALSE)),"No","Yes")</f>
        <v>Yes</v>
      </c>
      <c r="U340" t="b">
        <f t="shared" si="29"/>
        <v>0</v>
      </c>
    </row>
    <row r="341" spans="1:21">
      <c r="A341" t="s">
        <v>859</v>
      </c>
      <c r="B341" t="s">
        <v>254</v>
      </c>
      <c r="C341" t="s">
        <v>255</v>
      </c>
      <c r="D341" t="s">
        <v>377</v>
      </c>
      <c r="E341" t="s">
        <v>378</v>
      </c>
      <c r="F341" t="s">
        <v>32</v>
      </c>
      <c r="G341" t="s">
        <v>33</v>
      </c>
      <c r="H341" s="1">
        <v>45874</v>
      </c>
      <c r="I341">
        <v>9</v>
      </c>
      <c r="J341">
        <v>88.32</v>
      </c>
      <c r="K341">
        <v>794.88</v>
      </c>
      <c r="L341">
        <v>0</v>
      </c>
      <c r="M341">
        <v>0.02</v>
      </c>
      <c r="N341" t="str">
        <f>VLOOKUP(F341,products!$A$2:$C$31,3,FALSE)</f>
        <v>C</v>
      </c>
      <c r="O341">
        <f>VLOOKUP(F341,price_list!$A$2:$C$31,3,FALSE)</f>
        <v>88.32</v>
      </c>
      <c r="P341" t="str">
        <f t="shared" si="25"/>
        <v/>
      </c>
      <c r="Q341" t="str">
        <f t="shared" si="26"/>
        <v/>
      </c>
      <c r="R341">
        <f t="shared" si="27"/>
        <v>794.88</v>
      </c>
      <c r="S341">
        <f t="shared" si="28"/>
        <v>15.897600000000001</v>
      </c>
      <c r="T341" t="str">
        <f>IF(ISNA(VLOOKUP(A341,ERP_transactions!$A:$A,1,FALSE)),"No","Yes")</f>
        <v>Yes</v>
      </c>
      <c r="U341" t="b">
        <f t="shared" si="29"/>
        <v>0</v>
      </c>
    </row>
    <row r="342" spans="1:21">
      <c r="A342" t="s">
        <v>860</v>
      </c>
      <c r="B342" t="s">
        <v>159</v>
      </c>
      <c r="C342" t="s">
        <v>160</v>
      </c>
      <c r="D342" t="s">
        <v>532</v>
      </c>
      <c r="E342" t="s">
        <v>533</v>
      </c>
      <c r="F342" t="s">
        <v>166</v>
      </c>
      <c r="G342" t="s">
        <v>167</v>
      </c>
      <c r="H342" s="1">
        <v>45886</v>
      </c>
      <c r="I342">
        <v>3</v>
      </c>
      <c r="J342">
        <v>176.86</v>
      </c>
      <c r="K342">
        <v>530.58000000000004</v>
      </c>
      <c r="L342">
        <v>0.1</v>
      </c>
      <c r="M342">
        <v>0.02</v>
      </c>
      <c r="N342" t="str">
        <f>VLOOKUP(F342,products!$A$2:$C$31,3,FALSE)</f>
        <v>B</v>
      </c>
      <c r="O342">
        <f>VLOOKUP(F342,price_list!$A$2:$C$31,3,FALSE)</f>
        <v>176.86</v>
      </c>
      <c r="P342" t="str">
        <f t="shared" si="25"/>
        <v/>
      </c>
      <c r="Q342" t="str">
        <f t="shared" si="26"/>
        <v/>
      </c>
      <c r="R342">
        <f t="shared" si="27"/>
        <v>477.52200000000005</v>
      </c>
      <c r="S342">
        <f t="shared" si="28"/>
        <v>9.5504400000000018</v>
      </c>
      <c r="T342" t="str">
        <f>IF(ISNA(VLOOKUP(A342,ERP_transactions!$A:$A,1,FALSE)),"No","Yes")</f>
        <v>Yes</v>
      </c>
      <c r="U342" t="b">
        <f t="shared" si="29"/>
        <v>0</v>
      </c>
    </row>
    <row r="343" spans="1:21">
      <c r="A343" t="s">
        <v>861</v>
      </c>
      <c r="B343" t="s">
        <v>159</v>
      </c>
      <c r="C343" t="s">
        <v>160</v>
      </c>
      <c r="D343" t="s">
        <v>660</v>
      </c>
      <c r="E343" t="s">
        <v>661</v>
      </c>
      <c r="F343" t="s">
        <v>100</v>
      </c>
      <c r="G343" t="s">
        <v>101</v>
      </c>
      <c r="H343" s="1">
        <v>45874</v>
      </c>
      <c r="I343">
        <v>19</v>
      </c>
      <c r="J343">
        <v>181.7</v>
      </c>
      <c r="K343">
        <v>3452.3</v>
      </c>
      <c r="L343">
        <v>0.1</v>
      </c>
      <c r="M343">
        <v>0.02</v>
      </c>
      <c r="N343" t="str">
        <f>VLOOKUP(F343,products!$A$2:$C$31,3,FALSE)</f>
        <v>B</v>
      </c>
      <c r="O343">
        <f>VLOOKUP(F343,price_list!$A$2:$C$31,3,FALSE)</f>
        <v>181.7</v>
      </c>
      <c r="P343" t="str">
        <f t="shared" si="25"/>
        <v/>
      </c>
      <c r="Q343" t="str">
        <f t="shared" si="26"/>
        <v/>
      </c>
      <c r="R343">
        <f t="shared" si="27"/>
        <v>3107.07</v>
      </c>
      <c r="S343">
        <f t="shared" si="28"/>
        <v>62.141400000000004</v>
      </c>
      <c r="T343" t="str">
        <f>IF(ISNA(VLOOKUP(A343,ERP_transactions!$A:$A,1,FALSE)),"No","Yes")</f>
        <v>Yes</v>
      </c>
      <c r="U343" t="b">
        <f t="shared" si="29"/>
        <v>0</v>
      </c>
    </row>
    <row r="344" spans="1:21">
      <c r="A344" t="s">
        <v>862</v>
      </c>
      <c r="B344" t="s">
        <v>182</v>
      </c>
      <c r="C344" t="s">
        <v>183</v>
      </c>
      <c r="D344" t="s">
        <v>391</v>
      </c>
      <c r="E344" t="s">
        <v>392</v>
      </c>
      <c r="F344" t="s">
        <v>166</v>
      </c>
      <c r="G344" t="s">
        <v>167</v>
      </c>
      <c r="H344" s="1">
        <v>45880</v>
      </c>
      <c r="I344">
        <v>20</v>
      </c>
      <c r="J344">
        <v>176.86</v>
      </c>
      <c r="K344">
        <v>3537.2</v>
      </c>
      <c r="L344">
        <v>0.1</v>
      </c>
      <c r="M344">
        <v>0.02</v>
      </c>
      <c r="N344" t="str">
        <f>VLOOKUP(F344,products!$A$2:$C$31,3,FALSE)</f>
        <v>B</v>
      </c>
      <c r="O344">
        <f>VLOOKUP(F344,price_list!$A$2:$C$31,3,FALSE)</f>
        <v>176.86</v>
      </c>
      <c r="P344" t="str">
        <f t="shared" si="25"/>
        <v/>
      </c>
      <c r="Q344" t="str">
        <f t="shared" si="26"/>
        <v/>
      </c>
      <c r="R344">
        <f t="shared" si="27"/>
        <v>3183.4799999999996</v>
      </c>
      <c r="S344">
        <f t="shared" si="28"/>
        <v>63.669599999999996</v>
      </c>
      <c r="T344" t="str">
        <f>IF(ISNA(VLOOKUP(A344,ERP_transactions!$A:$A,1,FALSE)),"No","Yes")</f>
        <v>Yes</v>
      </c>
      <c r="U344" t="b">
        <f t="shared" si="29"/>
        <v>0</v>
      </c>
    </row>
    <row r="345" spans="1:21">
      <c r="A345" t="s">
        <v>863</v>
      </c>
      <c r="B345" t="s">
        <v>35</v>
      </c>
      <c r="C345" t="s">
        <v>36</v>
      </c>
      <c r="D345" t="s">
        <v>675</v>
      </c>
      <c r="E345" t="s">
        <v>676</v>
      </c>
      <c r="F345" t="s">
        <v>196</v>
      </c>
      <c r="G345" t="s">
        <v>197</v>
      </c>
      <c r="H345" s="1">
        <v>45872</v>
      </c>
      <c r="I345">
        <v>1</v>
      </c>
      <c r="J345">
        <v>77.5</v>
      </c>
      <c r="K345">
        <v>77.5</v>
      </c>
      <c r="L345">
        <v>7.0000000000000007E-2</v>
      </c>
      <c r="M345">
        <v>0.02</v>
      </c>
      <c r="N345" t="str">
        <f>VLOOKUP(F345,products!$A$2:$C$31,3,FALSE)</f>
        <v>A</v>
      </c>
      <c r="O345">
        <f>VLOOKUP(F345,price_list!$A$2:$C$31,3,FALSE)</f>
        <v>77.5</v>
      </c>
      <c r="P345" t="str">
        <f t="shared" si="25"/>
        <v>Rebate_Error</v>
      </c>
      <c r="Q345" t="str">
        <f t="shared" si="26"/>
        <v/>
      </c>
      <c r="R345">
        <f t="shared" si="27"/>
        <v>72.075000000000003</v>
      </c>
      <c r="S345">
        <f t="shared" si="28"/>
        <v>1.4415</v>
      </c>
      <c r="T345" t="str">
        <f>IF(ISNA(VLOOKUP(A345,ERP_transactions!$A:$A,1,FALSE)),"No","Yes")</f>
        <v>Yes</v>
      </c>
      <c r="U345" t="b">
        <f t="shared" si="29"/>
        <v>1</v>
      </c>
    </row>
    <row r="346" spans="1:21">
      <c r="A346" t="s">
        <v>864</v>
      </c>
      <c r="B346" t="s">
        <v>14</v>
      </c>
      <c r="C346" t="s">
        <v>15</v>
      </c>
      <c r="D346" t="s">
        <v>865</v>
      </c>
      <c r="E346" t="s">
        <v>866</v>
      </c>
      <c r="F346" t="s">
        <v>174</v>
      </c>
      <c r="G346" t="s">
        <v>175</v>
      </c>
      <c r="H346" s="1">
        <v>45890</v>
      </c>
      <c r="I346">
        <v>9</v>
      </c>
      <c r="J346">
        <v>183.4</v>
      </c>
      <c r="K346">
        <v>1650.6</v>
      </c>
      <c r="L346">
        <v>0.1</v>
      </c>
      <c r="M346">
        <v>0.02</v>
      </c>
      <c r="N346" t="str">
        <f>VLOOKUP(F346,products!$A$2:$C$31,3,FALSE)</f>
        <v>B</v>
      </c>
      <c r="O346">
        <f>VLOOKUP(F346,price_list!$A$2:$C$31,3,FALSE)</f>
        <v>183.4</v>
      </c>
      <c r="P346" t="str">
        <f t="shared" si="25"/>
        <v/>
      </c>
      <c r="Q346" t="str">
        <f t="shared" si="26"/>
        <v/>
      </c>
      <c r="R346">
        <f t="shared" si="27"/>
        <v>1485.54</v>
      </c>
      <c r="S346">
        <f t="shared" si="28"/>
        <v>29.710799999999999</v>
      </c>
      <c r="T346" t="str">
        <f>IF(ISNA(VLOOKUP(A346,ERP_transactions!$A:$A,1,FALSE)),"No","Yes")</f>
        <v>Yes</v>
      </c>
      <c r="U346" t="b">
        <f t="shared" si="29"/>
        <v>0</v>
      </c>
    </row>
    <row r="347" spans="1:21">
      <c r="A347" t="s">
        <v>867</v>
      </c>
      <c r="B347" t="s">
        <v>254</v>
      </c>
      <c r="C347" t="s">
        <v>255</v>
      </c>
      <c r="D347" t="s">
        <v>498</v>
      </c>
      <c r="E347" t="s">
        <v>499</v>
      </c>
      <c r="F347" t="s">
        <v>100</v>
      </c>
      <c r="G347" t="s">
        <v>101</v>
      </c>
      <c r="H347" s="1">
        <v>45890</v>
      </c>
      <c r="I347">
        <v>20</v>
      </c>
      <c r="J347">
        <v>181.7</v>
      </c>
      <c r="K347">
        <v>3634</v>
      </c>
      <c r="L347">
        <v>0.1</v>
      </c>
      <c r="M347">
        <v>0.02</v>
      </c>
      <c r="N347" t="str">
        <f>VLOOKUP(F347,products!$A$2:$C$31,3,FALSE)</f>
        <v>B</v>
      </c>
      <c r="O347">
        <f>VLOOKUP(F347,price_list!$A$2:$C$31,3,FALSE)</f>
        <v>181.7</v>
      </c>
      <c r="P347" t="str">
        <f t="shared" si="25"/>
        <v/>
      </c>
      <c r="Q347" t="str">
        <f t="shared" si="26"/>
        <v/>
      </c>
      <c r="R347">
        <f t="shared" si="27"/>
        <v>3270.6</v>
      </c>
      <c r="S347">
        <f t="shared" si="28"/>
        <v>65.412000000000006</v>
      </c>
      <c r="T347" t="str">
        <f>IF(ISNA(VLOOKUP(A347,ERP_transactions!$A:$A,1,FALSE)),"No","Yes")</f>
        <v>Yes</v>
      </c>
      <c r="U347" t="b">
        <f t="shared" si="29"/>
        <v>0</v>
      </c>
    </row>
    <row r="348" spans="1:21">
      <c r="A348" t="s">
        <v>868</v>
      </c>
      <c r="B348" t="s">
        <v>122</v>
      </c>
      <c r="C348" t="s">
        <v>123</v>
      </c>
      <c r="D348" t="s">
        <v>769</v>
      </c>
      <c r="E348" t="s">
        <v>770</v>
      </c>
      <c r="F348" t="s">
        <v>39</v>
      </c>
      <c r="G348" t="s">
        <v>40</v>
      </c>
      <c r="H348" s="1">
        <v>45879</v>
      </c>
      <c r="I348">
        <v>18</v>
      </c>
      <c r="J348">
        <v>87.21</v>
      </c>
      <c r="K348">
        <v>1569.78</v>
      </c>
      <c r="L348">
        <v>0.05</v>
      </c>
      <c r="M348">
        <v>0.02</v>
      </c>
      <c r="N348" t="str">
        <f>VLOOKUP(F348,products!$A$2:$C$31,3,FALSE)</f>
        <v>C</v>
      </c>
      <c r="O348">
        <f>VLOOKUP(F348,price_list!$A$2:$C$31,3,FALSE)</f>
        <v>87.21</v>
      </c>
      <c r="P348" t="str">
        <f t="shared" si="25"/>
        <v>Rebate_Error</v>
      </c>
      <c r="Q348" t="str">
        <f t="shared" si="26"/>
        <v/>
      </c>
      <c r="R348">
        <f t="shared" si="27"/>
        <v>1491.2909999999999</v>
      </c>
      <c r="S348">
        <f t="shared" si="28"/>
        <v>29.82582</v>
      </c>
      <c r="T348" t="str">
        <f>IF(ISNA(VLOOKUP(A348,ERP_transactions!$A:$A,1,FALSE)),"No","Yes")</f>
        <v>Yes</v>
      </c>
      <c r="U348" t="b">
        <f t="shared" si="29"/>
        <v>1</v>
      </c>
    </row>
    <row r="349" spans="1:21">
      <c r="A349" t="s">
        <v>869</v>
      </c>
      <c r="B349" t="s">
        <v>159</v>
      </c>
      <c r="C349" t="s">
        <v>160</v>
      </c>
      <c r="D349" t="s">
        <v>532</v>
      </c>
      <c r="E349" t="s">
        <v>533</v>
      </c>
      <c r="F349" t="s">
        <v>396</v>
      </c>
      <c r="G349" t="s">
        <v>397</v>
      </c>
      <c r="H349" s="1">
        <v>45882</v>
      </c>
      <c r="I349">
        <v>22</v>
      </c>
      <c r="J349">
        <v>194.87</v>
      </c>
      <c r="K349">
        <v>4287.1400000000003</v>
      </c>
      <c r="L349">
        <v>0.1</v>
      </c>
      <c r="M349">
        <v>0.02</v>
      </c>
      <c r="N349" t="str">
        <f>VLOOKUP(F349,products!$A$2:$C$31,3,FALSE)</f>
        <v>B</v>
      </c>
      <c r="O349">
        <f>VLOOKUP(F349,price_list!$A$2:$C$31,3,FALSE)</f>
        <v>194.87</v>
      </c>
      <c r="P349" t="str">
        <f t="shared" si="25"/>
        <v/>
      </c>
      <c r="Q349" t="str">
        <f t="shared" si="26"/>
        <v/>
      </c>
      <c r="R349">
        <f t="shared" si="27"/>
        <v>3858.4260000000004</v>
      </c>
      <c r="S349">
        <f t="shared" si="28"/>
        <v>77.168520000000015</v>
      </c>
      <c r="T349" t="str">
        <f>IF(ISNA(VLOOKUP(A349,ERP_transactions!$A:$A,1,FALSE)),"No","Yes")</f>
        <v>Yes</v>
      </c>
      <c r="U349" t="b">
        <f t="shared" si="29"/>
        <v>0</v>
      </c>
    </row>
    <row r="350" spans="1:21">
      <c r="A350" t="s">
        <v>870</v>
      </c>
      <c r="B350" t="s">
        <v>187</v>
      </c>
      <c r="C350" t="s">
        <v>188</v>
      </c>
      <c r="D350" t="s">
        <v>343</v>
      </c>
      <c r="E350" t="s">
        <v>344</v>
      </c>
      <c r="F350" t="s">
        <v>196</v>
      </c>
      <c r="G350" t="s">
        <v>197</v>
      </c>
      <c r="H350" s="1">
        <v>45875</v>
      </c>
      <c r="I350">
        <v>2</v>
      </c>
      <c r="J350">
        <v>77.5</v>
      </c>
      <c r="K350">
        <v>155</v>
      </c>
      <c r="L350">
        <v>7.0000000000000007E-2</v>
      </c>
      <c r="M350">
        <v>0.02</v>
      </c>
      <c r="N350" t="str">
        <f>VLOOKUP(F350,products!$A$2:$C$31,3,FALSE)</f>
        <v>A</v>
      </c>
      <c r="O350">
        <f>VLOOKUP(F350,price_list!$A$2:$C$31,3,FALSE)</f>
        <v>77.5</v>
      </c>
      <c r="P350" t="str">
        <f t="shared" si="25"/>
        <v>Rebate_Error</v>
      </c>
      <c r="Q350" t="str">
        <f t="shared" si="26"/>
        <v/>
      </c>
      <c r="R350">
        <f t="shared" si="27"/>
        <v>144.15</v>
      </c>
      <c r="S350">
        <f t="shared" si="28"/>
        <v>2.883</v>
      </c>
      <c r="T350" t="str">
        <f>IF(ISNA(VLOOKUP(A350,ERP_transactions!$A:$A,1,FALSE)),"No","Yes")</f>
        <v>Yes</v>
      </c>
      <c r="U350" t="b">
        <f t="shared" si="29"/>
        <v>1</v>
      </c>
    </row>
    <row r="351" spans="1:21">
      <c r="A351" t="s">
        <v>871</v>
      </c>
      <c r="B351" t="s">
        <v>306</v>
      </c>
      <c r="C351" t="s">
        <v>307</v>
      </c>
      <c r="D351" t="s">
        <v>872</v>
      </c>
      <c r="E351" t="s">
        <v>873</v>
      </c>
      <c r="F351" t="s">
        <v>396</v>
      </c>
      <c r="G351" t="s">
        <v>397</v>
      </c>
      <c r="H351" s="1">
        <v>45880</v>
      </c>
      <c r="I351">
        <v>7</v>
      </c>
      <c r="J351">
        <v>194.87</v>
      </c>
      <c r="K351">
        <v>1364.09</v>
      </c>
      <c r="L351">
        <v>0.1</v>
      </c>
      <c r="M351">
        <v>0.02</v>
      </c>
      <c r="N351" t="str">
        <f>VLOOKUP(F351,products!$A$2:$C$31,3,FALSE)</f>
        <v>B</v>
      </c>
      <c r="O351">
        <f>VLOOKUP(F351,price_list!$A$2:$C$31,3,FALSE)</f>
        <v>194.87</v>
      </c>
      <c r="P351" t="str">
        <f t="shared" si="25"/>
        <v/>
      </c>
      <c r="Q351" t="str">
        <f t="shared" si="26"/>
        <v/>
      </c>
      <c r="R351">
        <f t="shared" si="27"/>
        <v>1227.681</v>
      </c>
      <c r="S351">
        <f t="shared" si="28"/>
        <v>24.553620000000002</v>
      </c>
      <c r="T351" t="str">
        <f>IF(ISNA(VLOOKUP(A351,ERP_transactions!$A:$A,1,FALSE)),"No","Yes")</f>
        <v>Yes</v>
      </c>
      <c r="U351" t="b">
        <f t="shared" si="29"/>
        <v>0</v>
      </c>
    </row>
    <row r="352" spans="1:21">
      <c r="A352" t="s">
        <v>874</v>
      </c>
      <c r="B352" t="s">
        <v>28</v>
      </c>
      <c r="C352" t="s">
        <v>29</v>
      </c>
      <c r="D352" t="s">
        <v>516</v>
      </c>
      <c r="E352" t="s">
        <v>517</v>
      </c>
      <c r="F352" t="s">
        <v>293</v>
      </c>
      <c r="G352" t="s">
        <v>294</v>
      </c>
      <c r="H352" s="1">
        <v>45880</v>
      </c>
      <c r="I352">
        <v>23</v>
      </c>
      <c r="J352">
        <v>114.99</v>
      </c>
      <c r="K352">
        <v>2644.77</v>
      </c>
      <c r="L352">
        <v>0.05</v>
      </c>
      <c r="M352">
        <v>0.02</v>
      </c>
      <c r="N352" t="str">
        <f>VLOOKUP(F352,products!$A$2:$C$31,3,FALSE)</f>
        <v>A</v>
      </c>
      <c r="O352">
        <f>VLOOKUP(F352,price_list!$A$2:$C$31,3,FALSE)</f>
        <v>114.99</v>
      </c>
      <c r="P352" t="str">
        <f t="shared" si="25"/>
        <v/>
      </c>
      <c r="Q352" t="str">
        <f t="shared" si="26"/>
        <v/>
      </c>
      <c r="R352">
        <f t="shared" si="27"/>
        <v>2512.5315000000001</v>
      </c>
      <c r="S352">
        <f t="shared" si="28"/>
        <v>50.250630000000001</v>
      </c>
      <c r="T352" t="str">
        <f>IF(ISNA(VLOOKUP(A352,ERP_transactions!$A:$A,1,FALSE)),"No","Yes")</f>
        <v>Yes</v>
      </c>
      <c r="U352" t="b">
        <f t="shared" si="29"/>
        <v>0</v>
      </c>
    </row>
    <row r="353" spans="1:21">
      <c r="A353" t="s">
        <v>875</v>
      </c>
      <c r="B353" t="s">
        <v>110</v>
      </c>
      <c r="C353" t="s">
        <v>111</v>
      </c>
      <c r="D353" t="s">
        <v>876</v>
      </c>
      <c r="E353" t="s">
        <v>877</v>
      </c>
      <c r="F353" t="s">
        <v>450</v>
      </c>
      <c r="G353" t="s">
        <v>451</v>
      </c>
      <c r="H353" s="1">
        <v>45894</v>
      </c>
      <c r="I353">
        <v>5</v>
      </c>
      <c r="J353">
        <v>45.4</v>
      </c>
      <c r="K353">
        <v>227</v>
      </c>
      <c r="L353">
        <v>0</v>
      </c>
      <c r="M353">
        <v>0.02</v>
      </c>
      <c r="N353" t="str">
        <f>VLOOKUP(F353,products!$A$2:$C$31,3,FALSE)</f>
        <v>C</v>
      </c>
      <c r="O353">
        <f>VLOOKUP(F353,price_list!$A$2:$C$31,3,FALSE)</f>
        <v>45.4</v>
      </c>
      <c r="P353" t="str">
        <f t="shared" si="25"/>
        <v/>
      </c>
      <c r="Q353" t="str">
        <f t="shared" si="26"/>
        <v/>
      </c>
      <c r="R353">
        <f t="shared" si="27"/>
        <v>227</v>
      </c>
      <c r="S353">
        <f t="shared" si="28"/>
        <v>4.54</v>
      </c>
      <c r="T353" t="str">
        <f>IF(ISNA(VLOOKUP(A353,ERP_transactions!$A:$A,1,FALSE)),"No","Yes")</f>
        <v>Yes</v>
      </c>
      <c r="U353" t="b">
        <f t="shared" si="29"/>
        <v>0</v>
      </c>
    </row>
    <row r="354" spans="1:21">
      <c r="A354" t="s">
        <v>878</v>
      </c>
      <c r="B354" t="s">
        <v>103</v>
      </c>
      <c r="C354" t="s">
        <v>104</v>
      </c>
      <c r="D354" t="s">
        <v>794</v>
      </c>
      <c r="E354" t="s">
        <v>795</v>
      </c>
      <c r="F354" t="s">
        <v>100</v>
      </c>
      <c r="G354" t="s">
        <v>101</v>
      </c>
      <c r="H354" s="1">
        <v>45877</v>
      </c>
      <c r="I354">
        <v>11</v>
      </c>
      <c r="J354">
        <v>181.7</v>
      </c>
      <c r="K354">
        <v>1998.7</v>
      </c>
      <c r="L354">
        <v>0.1</v>
      </c>
      <c r="M354">
        <v>0.02</v>
      </c>
      <c r="N354" t="str">
        <f>VLOOKUP(F354,products!$A$2:$C$31,3,FALSE)</f>
        <v>B</v>
      </c>
      <c r="O354">
        <f>VLOOKUP(F354,price_list!$A$2:$C$31,3,FALSE)</f>
        <v>181.7</v>
      </c>
      <c r="P354" t="str">
        <f t="shared" si="25"/>
        <v/>
      </c>
      <c r="Q354" t="str">
        <f t="shared" si="26"/>
        <v/>
      </c>
      <c r="R354">
        <f t="shared" si="27"/>
        <v>1798.83</v>
      </c>
      <c r="S354">
        <f t="shared" si="28"/>
        <v>35.976599999999998</v>
      </c>
      <c r="T354" t="str">
        <f>IF(ISNA(VLOOKUP(A354,ERP_transactions!$A:$A,1,FALSE)),"No","Yes")</f>
        <v>Yes</v>
      </c>
      <c r="U354" t="b">
        <f t="shared" si="29"/>
        <v>0</v>
      </c>
    </row>
    <row r="355" spans="1:21">
      <c r="A355" t="s">
        <v>879</v>
      </c>
      <c r="B355" t="s">
        <v>306</v>
      </c>
      <c r="C355" t="s">
        <v>307</v>
      </c>
      <c r="D355" t="s">
        <v>765</v>
      </c>
      <c r="E355" t="s">
        <v>766</v>
      </c>
      <c r="F355" t="s">
        <v>18</v>
      </c>
      <c r="G355" t="s">
        <v>19</v>
      </c>
      <c r="H355" s="1">
        <v>45874</v>
      </c>
      <c r="I355">
        <v>8</v>
      </c>
      <c r="J355">
        <v>52.65</v>
      </c>
      <c r="K355">
        <v>421.2</v>
      </c>
      <c r="L355">
        <v>0.09</v>
      </c>
      <c r="M355">
        <v>0.02</v>
      </c>
      <c r="N355" t="str">
        <f>VLOOKUP(F355,products!$A$2:$C$31,3,FALSE)</f>
        <v>A</v>
      </c>
      <c r="O355">
        <f>VLOOKUP(F355,price_list!$A$2:$C$31,3,FALSE)</f>
        <v>52.65</v>
      </c>
      <c r="P355" t="str">
        <f t="shared" si="25"/>
        <v>Rebate_Error</v>
      </c>
      <c r="Q355" t="str">
        <f t="shared" si="26"/>
        <v/>
      </c>
      <c r="R355">
        <f t="shared" si="27"/>
        <v>383.29199999999997</v>
      </c>
      <c r="S355">
        <f t="shared" si="28"/>
        <v>7.6658399999999993</v>
      </c>
      <c r="T355" t="str">
        <f>IF(ISNA(VLOOKUP(A355,ERP_transactions!$A:$A,1,FALSE)),"No","Yes")</f>
        <v>Yes</v>
      </c>
      <c r="U355" t="b">
        <f t="shared" si="29"/>
        <v>1</v>
      </c>
    </row>
    <row r="356" spans="1:21">
      <c r="A356" t="s">
        <v>880</v>
      </c>
      <c r="B356" t="s">
        <v>386</v>
      </c>
      <c r="C356" t="s">
        <v>387</v>
      </c>
      <c r="D356" t="s">
        <v>881</v>
      </c>
      <c r="E356" t="s">
        <v>882</v>
      </c>
      <c r="F356" t="s">
        <v>293</v>
      </c>
      <c r="G356" t="s">
        <v>294</v>
      </c>
      <c r="H356" s="1">
        <v>45897</v>
      </c>
      <c r="I356">
        <v>13</v>
      </c>
      <c r="J356">
        <v>114.99</v>
      </c>
      <c r="K356">
        <v>1494.87</v>
      </c>
      <c r="L356">
        <v>0.05</v>
      </c>
      <c r="M356">
        <v>0.02</v>
      </c>
      <c r="N356" t="str">
        <f>VLOOKUP(F356,products!$A$2:$C$31,3,FALSE)</f>
        <v>A</v>
      </c>
      <c r="O356">
        <f>VLOOKUP(F356,price_list!$A$2:$C$31,3,FALSE)</f>
        <v>114.99</v>
      </c>
      <c r="P356" t="str">
        <f t="shared" si="25"/>
        <v/>
      </c>
      <c r="Q356" t="str">
        <f t="shared" si="26"/>
        <v/>
      </c>
      <c r="R356">
        <f t="shared" si="27"/>
        <v>1420.1264999999999</v>
      </c>
      <c r="S356">
        <f t="shared" si="28"/>
        <v>28.402529999999999</v>
      </c>
      <c r="T356" t="str">
        <f>IF(ISNA(VLOOKUP(A356,ERP_transactions!$A:$A,1,FALSE)),"No","Yes")</f>
        <v>Yes</v>
      </c>
      <c r="U356" t="b">
        <f t="shared" si="29"/>
        <v>0</v>
      </c>
    </row>
    <row r="357" spans="1:21">
      <c r="A357" t="s">
        <v>883</v>
      </c>
      <c r="B357" t="s">
        <v>28</v>
      </c>
      <c r="C357" t="s">
        <v>29</v>
      </c>
      <c r="D357" t="s">
        <v>569</v>
      </c>
      <c r="E357" t="s">
        <v>570</v>
      </c>
      <c r="F357" t="s">
        <v>18</v>
      </c>
      <c r="G357" t="s">
        <v>19</v>
      </c>
      <c r="H357" s="1">
        <v>45896</v>
      </c>
      <c r="I357">
        <v>6</v>
      </c>
      <c r="J357">
        <v>52.65</v>
      </c>
      <c r="K357">
        <v>315.89999999999998</v>
      </c>
      <c r="L357">
        <v>0.05</v>
      </c>
      <c r="M357">
        <v>0.02</v>
      </c>
      <c r="N357" t="str">
        <f>VLOOKUP(F357,products!$A$2:$C$31,3,FALSE)</f>
        <v>A</v>
      </c>
      <c r="O357">
        <f>VLOOKUP(F357,price_list!$A$2:$C$31,3,FALSE)</f>
        <v>52.65</v>
      </c>
      <c r="P357" t="str">
        <f t="shared" si="25"/>
        <v/>
      </c>
      <c r="Q357" t="str">
        <f t="shared" si="26"/>
        <v/>
      </c>
      <c r="R357">
        <f t="shared" si="27"/>
        <v>300.10499999999996</v>
      </c>
      <c r="S357">
        <f t="shared" si="28"/>
        <v>6.0020999999999995</v>
      </c>
      <c r="T357" t="str">
        <f>IF(ISNA(VLOOKUP(A357,ERP_transactions!$A:$A,1,FALSE)),"No","Yes")</f>
        <v>Yes</v>
      </c>
      <c r="U357" t="b">
        <f t="shared" si="29"/>
        <v>0</v>
      </c>
    </row>
    <row r="358" spans="1:21">
      <c r="A358" t="s">
        <v>884</v>
      </c>
      <c r="B358" t="s">
        <v>145</v>
      </c>
      <c r="C358" t="s">
        <v>146</v>
      </c>
      <c r="D358" t="s">
        <v>189</v>
      </c>
      <c r="E358" t="s">
        <v>190</v>
      </c>
      <c r="F358" t="s">
        <v>107</v>
      </c>
      <c r="G358" t="s">
        <v>108</v>
      </c>
      <c r="H358" s="1">
        <v>45894</v>
      </c>
      <c r="I358">
        <v>7</v>
      </c>
      <c r="J358">
        <v>179.53</v>
      </c>
      <c r="K358">
        <v>1256.71</v>
      </c>
      <c r="L358">
        <v>0.1</v>
      </c>
      <c r="M358">
        <v>0.02</v>
      </c>
      <c r="N358" t="str">
        <f>VLOOKUP(F358,products!$A$2:$C$31,3,FALSE)</f>
        <v>B</v>
      </c>
      <c r="O358">
        <f>VLOOKUP(F358,price_list!$A$2:$C$31,3,FALSE)</f>
        <v>179.53</v>
      </c>
      <c r="P358" t="str">
        <f t="shared" si="25"/>
        <v/>
      </c>
      <c r="Q358" t="str">
        <f t="shared" si="26"/>
        <v/>
      </c>
      <c r="R358">
        <f t="shared" si="27"/>
        <v>1131.039</v>
      </c>
      <c r="S358">
        <f t="shared" si="28"/>
        <v>22.62078</v>
      </c>
      <c r="T358" t="str">
        <f>IF(ISNA(VLOOKUP(A358,ERP_transactions!$A:$A,1,FALSE)),"No","Yes")</f>
        <v>Yes</v>
      </c>
      <c r="U358" t="b">
        <f t="shared" si="29"/>
        <v>0</v>
      </c>
    </row>
    <row r="359" spans="1:21">
      <c r="A359" t="s">
        <v>885</v>
      </c>
      <c r="B359" t="s">
        <v>182</v>
      </c>
      <c r="C359" t="s">
        <v>183</v>
      </c>
      <c r="D359" t="s">
        <v>769</v>
      </c>
      <c r="E359" t="s">
        <v>770</v>
      </c>
      <c r="F359" t="s">
        <v>275</v>
      </c>
      <c r="G359" t="s">
        <v>276</v>
      </c>
      <c r="H359" s="1">
        <v>45885</v>
      </c>
      <c r="I359">
        <v>15</v>
      </c>
      <c r="J359">
        <v>44.71</v>
      </c>
      <c r="K359">
        <v>670.65</v>
      </c>
      <c r="L359">
        <v>0</v>
      </c>
      <c r="M359">
        <v>0.02</v>
      </c>
      <c r="N359" t="str">
        <f>VLOOKUP(F359,products!$A$2:$C$31,3,FALSE)</f>
        <v>C</v>
      </c>
      <c r="O359">
        <f>VLOOKUP(F359,price_list!$A$2:$C$31,3,FALSE)</f>
        <v>44.71</v>
      </c>
      <c r="P359" t="str">
        <f t="shared" si="25"/>
        <v/>
      </c>
      <c r="Q359" t="str">
        <f t="shared" si="26"/>
        <v/>
      </c>
      <c r="R359">
        <f t="shared" si="27"/>
        <v>670.65</v>
      </c>
      <c r="S359">
        <f t="shared" si="28"/>
        <v>13.413</v>
      </c>
      <c r="T359" t="str">
        <f>IF(ISNA(VLOOKUP(A359,ERP_transactions!$A:$A,1,FALSE)),"No","Yes")</f>
        <v>Yes</v>
      </c>
      <c r="U359" t="b">
        <f t="shared" si="29"/>
        <v>0</v>
      </c>
    </row>
    <row r="360" spans="1:21">
      <c r="A360" t="s">
        <v>886</v>
      </c>
      <c r="B360" t="s">
        <v>67</v>
      </c>
      <c r="C360" t="s">
        <v>68</v>
      </c>
      <c r="D360" t="s">
        <v>807</v>
      </c>
      <c r="E360" t="s">
        <v>808</v>
      </c>
      <c r="F360" t="s">
        <v>396</v>
      </c>
      <c r="G360" t="s">
        <v>397</v>
      </c>
      <c r="H360" s="1">
        <v>45900</v>
      </c>
      <c r="I360">
        <v>3</v>
      </c>
      <c r="J360">
        <v>194.87</v>
      </c>
      <c r="K360">
        <v>584.61</v>
      </c>
      <c r="L360">
        <v>0.1</v>
      </c>
      <c r="M360">
        <v>0.02</v>
      </c>
      <c r="N360" t="str">
        <f>VLOOKUP(F360,products!$A$2:$C$31,3,FALSE)</f>
        <v>B</v>
      </c>
      <c r="O360">
        <f>VLOOKUP(F360,price_list!$A$2:$C$31,3,FALSE)</f>
        <v>194.87</v>
      </c>
      <c r="P360" t="str">
        <f t="shared" si="25"/>
        <v/>
      </c>
      <c r="Q360" t="str">
        <f t="shared" si="26"/>
        <v/>
      </c>
      <c r="R360">
        <f t="shared" si="27"/>
        <v>526.149</v>
      </c>
      <c r="S360">
        <f t="shared" si="28"/>
        <v>10.52298</v>
      </c>
      <c r="T360" t="str">
        <f>IF(ISNA(VLOOKUP(A360,ERP_transactions!$A:$A,1,FALSE)),"No","Yes")</f>
        <v>Yes</v>
      </c>
      <c r="U360" t="b">
        <f t="shared" si="29"/>
        <v>0</v>
      </c>
    </row>
    <row r="361" spans="1:21">
      <c r="A361" t="s">
        <v>887</v>
      </c>
      <c r="B361" t="s">
        <v>74</v>
      </c>
      <c r="C361" t="s">
        <v>75</v>
      </c>
      <c r="D361" t="s">
        <v>585</v>
      </c>
      <c r="E361" t="s">
        <v>586</v>
      </c>
      <c r="F361" t="s">
        <v>25</v>
      </c>
      <c r="G361" t="s">
        <v>26</v>
      </c>
      <c r="H361" s="1">
        <v>45876</v>
      </c>
      <c r="I361">
        <v>8</v>
      </c>
      <c r="J361">
        <v>120.83</v>
      </c>
      <c r="K361">
        <v>966.64</v>
      </c>
      <c r="L361">
        <v>0.1</v>
      </c>
      <c r="M361">
        <v>0.02</v>
      </c>
      <c r="N361" t="str">
        <f>VLOOKUP(F361,products!$A$2:$C$31,3,FALSE)</f>
        <v>B</v>
      </c>
      <c r="O361">
        <f>VLOOKUP(F361,price_list!$A$2:$C$31,3,FALSE)</f>
        <v>120.83</v>
      </c>
      <c r="P361" t="str">
        <f t="shared" si="25"/>
        <v/>
      </c>
      <c r="Q361" t="str">
        <f t="shared" si="26"/>
        <v/>
      </c>
      <c r="R361">
        <f t="shared" si="27"/>
        <v>869.976</v>
      </c>
      <c r="S361">
        <f t="shared" si="28"/>
        <v>17.399519999999999</v>
      </c>
      <c r="T361" t="str">
        <f>IF(ISNA(VLOOKUP(A361,ERP_transactions!$A:$A,1,FALSE)),"No","Yes")</f>
        <v>Yes</v>
      </c>
      <c r="U361" t="b">
        <f t="shared" si="29"/>
        <v>0</v>
      </c>
    </row>
    <row r="362" spans="1:21">
      <c r="A362" t="s">
        <v>888</v>
      </c>
      <c r="B362" t="s">
        <v>135</v>
      </c>
      <c r="C362" t="s">
        <v>136</v>
      </c>
      <c r="D362" t="s">
        <v>680</v>
      </c>
      <c r="E362" t="s">
        <v>681</v>
      </c>
      <c r="F362" t="s">
        <v>196</v>
      </c>
      <c r="G362" t="s">
        <v>197</v>
      </c>
      <c r="H362" s="1">
        <v>45885</v>
      </c>
      <c r="I362">
        <v>10</v>
      </c>
      <c r="J362">
        <v>77.5</v>
      </c>
      <c r="K362">
        <v>775</v>
      </c>
      <c r="L362">
        <v>0.05</v>
      </c>
      <c r="M362">
        <v>0.02</v>
      </c>
      <c r="N362" t="str">
        <f>VLOOKUP(F362,products!$A$2:$C$31,3,FALSE)</f>
        <v>A</v>
      </c>
      <c r="O362">
        <f>VLOOKUP(F362,price_list!$A$2:$C$31,3,FALSE)</f>
        <v>77.5</v>
      </c>
      <c r="P362" t="str">
        <f t="shared" si="25"/>
        <v/>
      </c>
      <c r="Q362" t="str">
        <f t="shared" si="26"/>
        <v/>
      </c>
      <c r="R362">
        <f t="shared" si="27"/>
        <v>736.25</v>
      </c>
      <c r="S362">
        <f t="shared" si="28"/>
        <v>14.725</v>
      </c>
      <c r="T362" t="str">
        <f>IF(ISNA(VLOOKUP(A362,ERP_transactions!$A:$A,1,FALSE)),"No","Yes")</f>
        <v>Yes</v>
      </c>
      <c r="U362" t="b">
        <f t="shared" si="29"/>
        <v>0</v>
      </c>
    </row>
    <row r="363" spans="1:21">
      <c r="A363" t="s">
        <v>889</v>
      </c>
      <c r="B363" t="s">
        <v>28</v>
      </c>
      <c r="C363" t="s">
        <v>29</v>
      </c>
      <c r="D363" t="s">
        <v>890</v>
      </c>
      <c r="E363" t="s">
        <v>891</v>
      </c>
      <c r="F363" t="s">
        <v>191</v>
      </c>
      <c r="G363" t="s">
        <v>192</v>
      </c>
      <c r="H363" s="1">
        <v>45879</v>
      </c>
      <c r="I363">
        <v>16</v>
      </c>
      <c r="J363">
        <v>144.35</v>
      </c>
      <c r="K363">
        <v>2309.6</v>
      </c>
      <c r="L363">
        <v>0.1</v>
      </c>
      <c r="M363">
        <v>0.02</v>
      </c>
      <c r="N363" t="str">
        <f>VLOOKUP(F363,products!$A$2:$C$31,3,FALSE)</f>
        <v>B</v>
      </c>
      <c r="O363">
        <f>VLOOKUP(F363,price_list!$A$2:$C$31,3,FALSE)</f>
        <v>144.35</v>
      </c>
      <c r="P363" t="str">
        <f t="shared" si="25"/>
        <v/>
      </c>
      <c r="Q363" t="str">
        <f t="shared" si="26"/>
        <v/>
      </c>
      <c r="R363">
        <f t="shared" si="27"/>
        <v>2078.64</v>
      </c>
      <c r="S363">
        <f t="shared" si="28"/>
        <v>41.572800000000001</v>
      </c>
      <c r="T363" t="str">
        <f>IF(ISNA(VLOOKUP(A363,ERP_transactions!$A:$A,1,FALSE)),"No","Yes")</f>
        <v>Yes</v>
      </c>
      <c r="U363" t="b">
        <f t="shared" si="29"/>
        <v>0</v>
      </c>
    </row>
    <row r="364" spans="1:21">
      <c r="A364" t="s">
        <v>892</v>
      </c>
      <c r="B364" t="s">
        <v>259</v>
      </c>
      <c r="C364" t="s">
        <v>260</v>
      </c>
      <c r="D364" t="s">
        <v>893</v>
      </c>
      <c r="E364" t="s">
        <v>2608</v>
      </c>
      <c r="F364" t="s">
        <v>234</v>
      </c>
      <c r="G364" t="s">
        <v>235</v>
      </c>
      <c r="H364" s="1">
        <v>45874</v>
      </c>
      <c r="I364">
        <v>14</v>
      </c>
      <c r="J364">
        <v>37.18</v>
      </c>
      <c r="K364">
        <v>520.52</v>
      </c>
      <c r="L364">
        <v>0</v>
      </c>
      <c r="M364">
        <v>0.02</v>
      </c>
      <c r="N364" t="str">
        <f>VLOOKUP(F364,products!$A$2:$C$31,3,FALSE)</f>
        <v>C</v>
      </c>
      <c r="O364">
        <f>VLOOKUP(F364,price_list!$A$2:$C$31,3,FALSE)</f>
        <v>37.18</v>
      </c>
      <c r="P364" t="str">
        <f t="shared" si="25"/>
        <v/>
      </c>
      <c r="Q364" t="str">
        <f t="shared" si="26"/>
        <v/>
      </c>
      <c r="R364">
        <f t="shared" si="27"/>
        <v>520.52</v>
      </c>
      <c r="S364">
        <f t="shared" si="28"/>
        <v>10.410399999999999</v>
      </c>
      <c r="T364" t="str">
        <f>IF(ISNA(VLOOKUP(A364,ERP_transactions!$A:$A,1,FALSE)),"No","Yes")</f>
        <v>Yes</v>
      </c>
      <c r="U364" t="b">
        <f t="shared" si="29"/>
        <v>0</v>
      </c>
    </row>
    <row r="365" spans="1:21">
      <c r="A365" t="s">
        <v>895</v>
      </c>
      <c r="B365" t="s">
        <v>67</v>
      </c>
      <c r="C365" t="s">
        <v>68</v>
      </c>
      <c r="D365" t="s">
        <v>453</v>
      </c>
      <c r="E365" t="s">
        <v>454</v>
      </c>
      <c r="F365" t="s">
        <v>107</v>
      </c>
      <c r="G365" t="s">
        <v>108</v>
      </c>
      <c r="H365" s="1">
        <v>45882</v>
      </c>
      <c r="I365">
        <v>25</v>
      </c>
      <c r="J365">
        <v>179.53</v>
      </c>
      <c r="K365">
        <v>4488.25</v>
      </c>
      <c r="L365">
        <v>0.1</v>
      </c>
      <c r="M365">
        <v>0.02</v>
      </c>
      <c r="N365" t="str">
        <f>VLOOKUP(F365,products!$A$2:$C$31,3,FALSE)</f>
        <v>B</v>
      </c>
      <c r="O365">
        <f>VLOOKUP(F365,price_list!$A$2:$C$31,3,FALSE)</f>
        <v>179.53</v>
      </c>
      <c r="P365" t="str">
        <f t="shared" si="25"/>
        <v/>
      </c>
      <c r="Q365" t="str">
        <f t="shared" si="26"/>
        <v/>
      </c>
      <c r="R365">
        <f t="shared" si="27"/>
        <v>4039.4250000000002</v>
      </c>
      <c r="S365">
        <f t="shared" si="28"/>
        <v>80.788499999999999</v>
      </c>
      <c r="T365" t="str">
        <f>IF(ISNA(VLOOKUP(A365,ERP_transactions!$A:$A,1,FALSE)),"No","Yes")</f>
        <v>Yes</v>
      </c>
      <c r="U365" t="b">
        <f t="shared" si="29"/>
        <v>0</v>
      </c>
    </row>
    <row r="366" spans="1:21">
      <c r="A366" t="s">
        <v>896</v>
      </c>
      <c r="B366" t="s">
        <v>103</v>
      </c>
      <c r="C366" t="s">
        <v>104</v>
      </c>
      <c r="D366" t="s">
        <v>730</v>
      </c>
      <c r="E366" t="s">
        <v>731</v>
      </c>
      <c r="F366" t="s">
        <v>215</v>
      </c>
      <c r="G366" t="s">
        <v>216</v>
      </c>
      <c r="H366" s="1">
        <v>45887</v>
      </c>
      <c r="I366">
        <v>19</v>
      </c>
      <c r="J366">
        <v>176.7</v>
      </c>
      <c r="K366">
        <v>3357.3</v>
      </c>
      <c r="L366">
        <v>0.1</v>
      </c>
      <c r="M366">
        <v>0.02</v>
      </c>
      <c r="N366" t="str">
        <f>VLOOKUP(F366,products!$A$2:$C$31,3,FALSE)</f>
        <v>B</v>
      </c>
      <c r="O366">
        <f>VLOOKUP(F366,price_list!$A$2:$C$31,3,FALSE)</f>
        <v>176.7</v>
      </c>
      <c r="P366" t="str">
        <f t="shared" si="25"/>
        <v/>
      </c>
      <c r="Q366" t="str">
        <f t="shared" si="26"/>
        <v/>
      </c>
      <c r="R366">
        <f t="shared" si="27"/>
        <v>3021.57</v>
      </c>
      <c r="S366">
        <f t="shared" si="28"/>
        <v>60.431400000000004</v>
      </c>
      <c r="T366" t="str">
        <f>IF(ISNA(VLOOKUP(A366,ERP_transactions!$A:$A,1,FALSE)),"No","Yes")</f>
        <v>Yes</v>
      </c>
      <c r="U366" t="b">
        <f t="shared" si="29"/>
        <v>0</v>
      </c>
    </row>
    <row r="367" spans="1:21">
      <c r="A367" t="s">
        <v>897</v>
      </c>
      <c r="B367" t="s">
        <v>254</v>
      </c>
      <c r="C367" t="s">
        <v>255</v>
      </c>
      <c r="D367" t="s">
        <v>218</v>
      </c>
      <c r="E367" t="s">
        <v>219</v>
      </c>
      <c r="F367" t="s">
        <v>114</v>
      </c>
      <c r="G367" t="s">
        <v>115</v>
      </c>
      <c r="H367" s="1">
        <v>45882</v>
      </c>
      <c r="I367">
        <v>3</v>
      </c>
      <c r="J367">
        <v>91.13</v>
      </c>
      <c r="K367">
        <v>273.39</v>
      </c>
      <c r="L367">
        <v>0.1</v>
      </c>
      <c r="M367">
        <v>0.02</v>
      </c>
      <c r="N367" t="str">
        <f>VLOOKUP(F367,products!$A$2:$C$31,3,FALSE)</f>
        <v>B</v>
      </c>
      <c r="O367">
        <f>VLOOKUP(F367,price_list!$A$2:$C$31,3,FALSE)</f>
        <v>91.13</v>
      </c>
      <c r="P367" t="str">
        <f t="shared" si="25"/>
        <v/>
      </c>
      <c r="Q367" t="str">
        <f t="shared" si="26"/>
        <v/>
      </c>
      <c r="R367">
        <f t="shared" si="27"/>
        <v>246.05099999999999</v>
      </c>
      <c r="S367">
        <f t="shared" si="28"/>
        <v>4.9210199999999995</v>
      </c>
      <c r="T367" t="str">
        <f>IF(ISNA(VLOOKUP(A367,ERP_transactions!$A:$A,1,FALSE)),"No","Yes")</f>
        <v>Yes</v>
      </c>
      <c r="U367" t="b">
        <f t="shared" si="29"/>
        <v>0</v>
      </c>
    </row>
    <row r="368" spans="1:21">
      <c r="A368" t="s">
        <v>898</v>
      </c>
      <c r="B368" t="s">
        <v>414</v>
      </c>
      <c r="C368" t="s">
        <v>415</v>
      </c>
      <c r="D368" t="s">
        <v>237</v>
      </c>
      <c r="E368" t="s">
        <v>238</v>
      </c>
      <c r="F368" t="s">
        <v>174</v>
      </c>
      <c r="G368" t="s">
        <v>175</v>
      </c>
      <c r="H368" s="1">
        <v>45896</v>
      </c>
      <c r="I368">
        <v>9</v>
      </c>
      <c r="J368">
        <v>183.4</v>
      </c>
      <c r="K368">
        <v>1650.6</v>
      </c>
      <c r="L368">
        <v>0.1</v>
      </c>
      <c r="M368">
        <v>0.02</v>
      </c>
      <c r="N368" t="str">
        <f>VLOOKUP(F368,products!$A$2:$C$31,3,FALSE)</f>
        <v>B</v>
      </c>
      <c r="O368">
        <f>VLOOKUP(F368,price_list!$A$2:$C$31,3,FALSE)</f>
        <v>183.4</v>
      </c>
      <c r="P368" t="str">
        <f t="shared" si="25"/>
        <v/>
      </c>
      <c r="Q368" t="str">
        <f t="shared" si="26"/>
        <v/>
      </c>
      <c r="R368">
        <f t="shared" si="27"/>
        <v>1485.54</v>
      </c>
      <c r="S368">
        <f t="shared" si="28"/>
        <v>29.710799999999999</v>
      </c>
      <c r="T368" t="str">
        <f>IF(ISNA(VLOOKUP(A368,ERP_transactions!$A:$A,1,FALSE)),"No","Yes")</f>
        <v>Yes</v>
      </c>
      <c r="U368" t="b">
        <f t="shared" si="29"/>
        <v>0</v>
      </c>
    </row>
    <row r="369" spans="1:21">
      <c r="A369" t="s">
        <v>899</v>
      </c>
      <c r="B369" t="s">
        <v>28</v>
      </c>
      <c r="C369" t="s">
        <v>29</v>
      </c>
      <c r="D369" t="s">
        <v>900</v>
      </c>
      <c r="E369" t="s">
        <v>901</v>
      </c>
      <c r="F369" t="s">
        <v>166</v>
      </c>
      <c r="G369" t="s">
        <v>167</v>
      </c>
      <c r="H369" s="1">
        <v>45873</v>
      </c>
      <c r="I369">
        <v>5</v>
      </c>
      <c r="J369">
        <v>176.86</v>
      </c>
      <c r="K369">
        <v>884.3</v>
      </c>
      <c r="L369">
        <v>0.1</v>
      </c>
      <c r="M369">
        <v>0.02</v>
      </c>
      <c r="N369" t="str">
        <f>VLOOKUP(F369,products!$A$2:$C$31,3,FALSE)</f>
        <v>B</v>
      </c>
      <c r="O369">
        <f>VLOOKUP(F369,price_list!$A$2:$C$31,3,FALSE)</f>
        <v>176.86</v>
      </c>
      <c r="P369" t="str">
        <f t="shared" si="25"/>
        <v/>
      </c>
      <c r="Q369" t="str">
        <f t="shared" si="26"/>
        <v/>
      </c>
      <c r="R369">
        <f t="shared" si="27"/>
        <v>795.86999999999989</v>
      </c>
      <c r="S369">
        <f t="shared" si="28"/>
        <v>15.917399999999999</v>
      </c>
      <c r="T369" t="str">
        <f>IF(ISNA(VLOOKUP(A369,ERP_transactions!$A:$A,1,FALSE)),"No","Yes")</f>
        <v>Yes</v>
      </c>
      <c r="U369" t="b">
        <f t="shared" si="29"/>
        <v>0</v>
      </c>
    </row>
    <row r="370" spans="1:21">
      <c r="A370" t="s">
        <v>902</v>
      </c>
      <c r="B370" t="s">
        <v>74</v>
      </c>
      <c r="C370" t="s">
        <v>75</v>
      </c>
      <c r="D370" t="s">
        <v>822</v>
      </c>
      <c r="E370" t="s">
        <v>823</v>
      </c>
      <c r="F370" t="s">
        <v>174</v>
      </c>
      <c r="G370" t="s">
        <v>175</v>
      </c>
      <c r="H370" s="1">
        <v>45887</v>
      </c>
      <c r="I370">
        <v>11</v>
      </c>
      <c r="J370">
        <v>183.4</v>
      </c>
      <c r="K370">
        <v>2017.4</v>
      </c>
      <c r="L370">
        <v>0.1</v>
      </c>
      <c r="M370">
        <v>0.02</v>
      </c>
      <c r="N370" t="str">
        <f>VLOOKUP(F370,products!$A$2:$C$31,3,FALSE)</f>
        <v>B</v>
      </c>
      <c r="O370">
        <f>VLOOKUP(F370,price_list!$A$2:$C$31,3,FALSE)</f>
        <v>183.4</v>
      </c>
      <c r="P370" t="str">
        <f t="shared" si="25"/>
        <v/>
      </c>
      <c r="Q370" t="str">
        <f t="shared" si="26"/>
        <v/>
      </c>
      <c r="R370">
        <f t="shared" si="27"/>
        <v>1815.66</v>
      </c>
      <c r="S370">
        <f t="shared" si="28"/>
        <v>36.313200000000002</v>
      </c>
      <c r="T370" t="str">
        <f>IF(ISNA(VLOOKUP(A370,ERP_transactions!$A:$A,1,FALSE)),"No","Yes")</f>
        <v>Yes</v>
      </c>
      <c r="U370" t="b">
        <f t="shared" si="29"/>
        <v>0</v>
      </c>
    </row>
    <row r="371" spans="1:21">
      <c r="A371" t="s">
        <v>903</v>
      </c>
      <c r="B371" t="s">
        <v>103</v>
      </c>
      <c r="C371" t="s">
        <v>104</v>
      </c>
      <c r="D371" t="s">
        <v>626</v>
      </c>
      <c r="E371" t="s">
        <v>627</v>
      </c>
      <c r="F371" t="s">
        <v>78</v>
      </c>
      <c r="G371" t="s">
        <v>79</v>
      </c>
      <c r="H371" s="1">
        <v>45886</v>
      </c>
      <c r="I371">
        <v>20</v>
      </c>
      <c r="J371">
        <v>139.22</v>
      </c>
      <c r="K371">
        <v>2784.4</v>
      </c>
      <c r="L371">
        <v>0.05</v>
      </c>
      <c r="M371">
        <v>0.02</v>
      </c>
      <c r="N371" t="str">
        <f>VLOOKUP(F371,products!$A$2:$C$31,3,FALSE)</f>
        <v>A</v>
      </c>
      <c r="O371">
        <f>VLOOKUP(F371,price_list!$A$2:$C$31,3,FALSE)</f>
        <v>139.22</v>
      </c>
      <c r="P371" t="str">
        <f t="shared" si="25"/>
        <v/>
      </c>
      <c r="Q371" t="str">
        <f t="shared" si="26"/>
        <v/>
      </c>
      <c r="R371">
        <f t="shared" si="27"/>
        <v>2645.1800000000003</v>
      </c>
      <c r="S371">
        <f t="shared" si="28"/>
        <v>52.903600000000004</v>
      </c>
      <c r="T371" t="str">
        <f>IF(ISNA(VLOOKUP(A371,ERP_transactions!$A:$A,1,FALSE)),"No","Yes")</f>
        <v>Yes</v>
      </c>
      <c r="U371" t="b">
        <f t="shared" si="29"/>
        <v>0</v>
      </c>
    </row>
    <row r="372" spans="1:21">
      <c r="A372" t="s">
        <v>904</v>
      </c>
      <c r="B372" t="s">
        <v>74</v>
      </c>
      <c r="C372" t="s">
        <v>75</v>
      </c>
      <c r="D372" t="s">
        <v>362</v>
      </c>
      <c r="E372" t="s">
        <v>363</v>
      </c>
      <c r="F372" t="s">
        <v>196</v>
      </c>
      <c r="G372" t="s">
        <v>197</v>
      </c>
      <c r="H372" s="1">
        <v>45874</v>
      </c>
      <c r="I372">
        <v>2</v>
      </c>
      <c r="J372">
        <v>77.5</v>
      </c>
      <c r="K372">
        <v>155</v>
      </c>
      <c r="L372">
        <v>0.05</v>
      </c>
      <c r="M372">
        <v>0.02</v>
      </c>
      <c r="N372" t="str">
        <f>VLOOKUP(F372,products!$A$2:$C$31,3,FALSE)</f>
        <v>A</v>
      </c>
      <c r="O372">
        <f>VLOOKUP(F372,price_list!$A$2:$C$31,3,FALSE)</f>
        <v>77.5</v>
      </c>
      <c r="P372" t="str">
        <f t="shared" si="25"/>
        <v/>
      </c>
      <c r="Q372" t="str">
        <f t="shared" si="26"/>
        <v/>
      </c>
      <c r="R372">
        <f t="shared" si="27"/>
        <v>147.25</v>
      </c>
      <c r="S372">
        <f t="shared" si="28"/>
        <v>2.9449999999999998</v>
      </c>
      <c r="T372" t="str">
        <f>IF(ISNA(VLOOKUP(A372,ERP_transactions!$A:$A,1,FALSE)),"No","Yes")</f>
        <v>Yes</v>
      </c>
      <c r="U372" t="b">
        <f t="shared" si="29"/>
        <v>0</v>
      </c>
    </row>
    <row r="373" spans="1:21">
      <c r="A373" t="s">
        <v>905</v>
      </c>
      <c r="B373" t="s">
        <v>62</v>
      </c>
      <c r="C373" t="s">
        <v>63</v>
      </c>
      <c r="D373" t="s">
        <v>553</v>
      </c>
      <c r="E373" t="s">
        <v>554</v>
      </c>
      <c r="F373" t="s">
        <v>319</v>
      </c>
      <c r="G373" t="s">
        <v>320</v>
      </c>
      <c r="H373" s="1">
        <v>45884</v>
      </c>
      <c r="I373">
        <v>17</v>
      </c>
      <c r="J373">
        <v>93.41</v>
      </c>
      <c r="K373">
        <v>1587.97</v>
      </c>
      <c r="L373">
        <v>0</v>
      </c>
      <c r="M373">
        <v>0.02</v>
      </c>
      <c r="N373" t="str">
        <f>VLOOKUP(F373,products!$A$2:$C$31,3,FALSE)</f>
        <v>C</v>
      </c>
      <c r="O373">
        <f>VLOOKUP(F373,price_list!$A$2:$C$31,3,FALSE)</f>
        <v>93.41</v>
      </c>
      <c r="P373" t="str">
        <f t="shared" si="25"/>
        <v/>
      </c>
      <c r="Q373" t="str">
        <f t="shared" si="26"/>
        <v/>
      </c>
      <c r="R373">
        <f t="shared" si="27"/>
        <v>1587.97</v>
      </c>
      <c r="S373">
        <f t="shared" si="28"/>
        <v>31.759400000000003</v>
      </c>
      <c r="T373" t="str">
        <f>IF(ISNA(VLOOKUP(A373,ERP_transactions!$A:$A,1,FALSE)),"No","Yes")</f>
        <v>Yes</v>
      </c>
      <c r="U373" t="b">
        <f t="shared" si="29"/>
        <v>0</v>
      </c>
    </row>
    <row r="374" spans="1:21">
      <c r="A374" t="s">
        <v>906</v>
      </c>
      <c r="B374" t="s">
        <v>21</v>
      </c>
      <c r="C374" t="s">
        <v>22</v>
      </c>
      <c r="D374" t="s">
        <v>907</v>
      </c>
      <c r="E374" t="s">
        <v>908</v>
      </c>
      <c r="F374" t="s">
        <v>39</v>
      </c>
      <c r="G374" t="s">
        <v>40</v>
      </c>
      <c r="H374" s="1">
        <v>45880</v>
      </c>
      <c r="I374">
        <v>5</v>
      </c>
      <c r="J374">
        <v>87.21</v>
      </c>
      <c r="K374">
        <v>436.05</v>
      </c>
      <c r="L374">
        <v>0</v>
      </c>
      <c r="M374">
        <v>0.02</v>
      </c>
      <c r="N374" t="str">
        <f>VLOOKUP(F374,products!$A$2:$C$31,3,FALSE)</f>
        <v>C</v>
      </c>
      <c r="O374">
        <f>VLOOKUP(F374,price_list!$A$2:$C$31,3,FALSE)</f>
        <v>87.21</v>
      </c>
      <c r="P374" t="str">
        <f t="shared" si="25"/>
        <v/>
      </c>
      <c r="Q374" t="str">
        <f t="shared" si="26"/>
        <v/>
      </c>
      <c r="R374">
        <f t="shared" si="27"/>
        <v>436.05</v>
      </c>
      <c r="S374">
        <f t="shared" si="28"/>
        <v>8.7210000000000001</v>
      </c>
      <c r="T374" t="str">
        <f>IF(ISNA(VLOOKUP(A374,ERP_transactions!$A:$A,1,FALSE)),"No","Yes")</f>
        <v>Yes</v>
      </c>
      <c r="U374" t="b">
        <f t="shared" si="29"/>
        <v>0</v>
      </c>
    </row>
    <row r="375" spans="1:21">
      <c r="A375" t="s">
        <v>912</v>
      </c>
      <c r="B375" t="s">
        <v>110</v>
      </c>
      <c r="C375" t="s">
        <v>111</v>
      </c>
      <c r="D375" t="s">
        <v>890</v>
      </c>
      <c r="E375" t="s">
        <v>891</v>
      </c>
      <c r="F375" t="s">
        <v>293</v>
      </c>
      <c r="G375" t="s">
        <v>294</v>
      </c>
      <c r="H375" s="1">
        <v>45886</v>
      </c>
      <c r="I375">
        <v>11</v>
      </c>
      <c r="J375">
        <v>114.99</v>
      </c>
      <c r="K375">
        <v>1264.8900000000001</v>
      </c>
      <c r="L375">
        <v>0.05</v>
      </c>
      <c r="M375">
        <v>0.02</v>
      </c>
      <c r="N375" t="str">
        <f>VLOOKUP(F375,products!$A$2:$C$31,3,FALSE)</f>
        <v>A</v>
      </c>
      <c r="O375">
        <f>VLOOKUP(F375,price_list!$A$2:$C$31,3,FALSE)</f>
        <v>114.99</v>
      </c>
      <c r="P375" t="str">
        <f t="shared" si="25"/>
        <v/>
      </c>
      <c r="Q375" t="str">
        <f t="shared" si="26"/>
        <v/>
      </c>
      <c r="R375">
        <f t="shared" si="27"/>
        <v>1201.6455000000001</v>
      </c>
      <c r="S375">
        <f t="shared" si="28"/>
        <v>24.032910000000001</v>
      </c>
      <c r="T375" t="str">
        <f>IF(ISNA(VLOOKUP(A375,ERP_transactions!$A:$A,1,FALSE)),"No","Yes")</f>
        <v>Yes</v>
      </c>
      <c r="U375" t="b">
        <f t="shared" si="29"/>
        <v>0</v>
      </c>
    </row>
    <row r="376" spans="1:21">
      <c r="A376" t="s">
        <v>913</v>
      </c>
      <c r="B376" t="s">
        <v>35</v>
      </c>
      <c r="C376" t="s">
        <v>36</v>
      </c>
      <c r="D376" t="s">
        <v>663</v>
      </c>
      <c r="E376" t="s">
        <v>664</v>
      </c>
      <c r="F376" t="s">
        <v>114</v>
      </c>
      <c r="G376" t="s">
        <v>115</v>
      </c>
      <c r="H376" s="1">
        <v>45888</v>
      </c>
      <c r="I376">
        <v>23</v>
      </c>
      <c r="J376">
        <v>91.13</v>
      </c>
      <c r="K376">
        <v>2095.9899999999998</v>
      </c>
      <c r="L376">
        <v>0.1</v>
      </c>
      <c r="M376">
        <v>0.02</v>
      </c>
      <c r="N376" t="str">
        <f>VLOOKUP(F376,products!$A$2:$C$31,3,FALSE)</f>
        <v>B</v>
      </c>
      <c r="O376">
        <f>VLOOKUP(F376,price_list!$A$2:$C$31,3,FALSE)</f>
        <v>91.13</v>
      </c>
      <c r="P376" t="str">
        <f t="shared" si="25"/>
        <v/>
      </c>
      <c r="Q376" t="str">
        <f t="shared" si="26"/>
        <v/>
      </c>
      <c r="R376">
        <f t="shared" si="27"/>
        <v>1886.3909999999998</v>
      </c>
      <c r="S376">
        <f t="shared" si="28"/>
        <v>37.727820000000001</v>
      </c>
      <c r="T376" t="str">
        <f>IF(ISNA(VLOOKUP(A376,ERP_transactions!$A:$A,1,FALSE)),"No","Yes")</f>
        <v>Yes</v>
      </c>
      <c r="U376" t="b">
        <f t="shared" si="29"/>
        <v>0</v>
      </c>
    </row>
    <row r="377" spans="1:21">
      <c r="A377" t="s">
        <v>914</v>
      </c>
      <c r="B377" t="s">
        <v>187</v>
      </c>
      <c r="C377" t="s">
        <v>188</v>
      </c>
      <c r="D377" t="s">
        <v>49</v>
      </c>
      <c r="E377" t="s">
        <v>50</v>
      </c>
      <c r="F377" t="s">
        <v>319</v>
      </c>
      <c r="G377" t="s">
        <v>320</v>
      </c>
      <c r="H377" s="1">
        <v>45880</v>
      </c>
      <c r="I377">
        <v>12</v>
      </c>
      <c r="J377">
        <v>93.41</v>
      </c>
      <c r="K377">
        <v>1120.92</v>
      </c>
      <c r="L377">
        <v>0</v>
      </c>
      <c r="M377">
        <v>0.02</v>
      </c>
      <c r="N377" t="str">
        <f>VLOOKUP(F377,products!$A$2:$C$31,3,FALSE)</f>
        <v>C</v>
      </c>
      <c r="O377">
        <f>VLOOKUP(F377,price_list!$A$2:$C$31,3,FALSE)</f>
        <v>93.41</v>
      </c>
      <c r="P377" t="str">
        <f t="shared" si="25"/>
        <v/>
      </c>
      <c r="Q377" t="str">
        <f t="shared" si="26"/>
        <v/>
      </c>
      <c r="R377">
        <f t="shared" si="27"/>
        <v>1120.92</v>
      </c>
      <c r="S377">
        <f t="shared" si="28"/>
        <v>22.418400000000002</v>
      </c>
      <c r="T377" t="str">
        <f>IF(ISNA(VLOOKUP(A377,ERP_transactions!$A:$A,1,FALSE)),"No","Yes")</f>
        <v>Yes</v>
      </c>
      <c r="U377" t="b">
        <f t="shared" si="29"/>
        <v>0</v>
      </c>
    </row>
    <row r="378" spans="1:21">
      <c r="A378" t="s">
        <v>915</v>
      </c>
      <c r="B378" t="s">
        <v>208</v>
      </c>
      <c r="C378" t="s">
        <v>209</v>
      </c>
      <c r="D378" t="s">
        <v>916</v>
      </c>
      <c r="E378" t="s">
        <v>917</v>
      </c>
      <c r="F378" t="s">
        <v>450</v>
      </c>
      <c r="G378" t="s">
        <v>451</v>
      </c>
      <c r="H378" s="1">
        <v>45879</v>
      </c>
      <c r="I378">
        <v>19</v>
      </c>
      <c r="J378">
        <v>45.4</v>
      </c>
      <c r="K378">
        <v>862.6</v>
      </c>
      <c r="L378">
        <v>0</v>
      </c>
      <c r="M378">
        <v>0.02</v>
      </c>
      <c r="N378" t="str">
        <f>VLOOKUP(F378,products!$A$2:$C$31,3,FALSE)</f>
        <v>C</v>
      </c>
      <c r="O378">
        <f>VLOOKUP(F378,price_list!$A$2:$C$31,3,FALSE)</f>
        <v>45.4</v>
      </c>
      <c r="P378" t="str">
        <f t="shared" si="25"/>
        <v/>
      </c>
      <c r="Q378" t="str">
        <f t="shared" si="26"/>
        <v/>
      </c>
      <c r="R378">
        <f t="shared" si="27"/>
        <v>862.6</v>
      </c>
      <c r="S378">
        <f t="shared" si="28"/>
        <v>17.252000000000002</v>
      </c>
      <c r="T378" t="str">
        <f>IF(ISNA(VLOOKUP(A378,ERP_transactions!$A:$A,1,FALSE)),"No","Yes")</f>
        <v>Yes</v>
      </c>
      <c r="U378" t="b">
        <f t="shared" si="29"/>
        <v>0</v>
      </c>
    </row>
    <row r="379" spans="1:21">
      <c r="A379" t="s">
        <v>918</v>
      </c>
      <c r="B379" t="s">
        <v>246</v>
      </c>
      <c r="C379" t="s">
        <v>247</v>
      </c>
      <c r="D379" t="s">
        <v>127</v>
      </c>
      <c r="E379" t="s">
        <v>128</v>
      </c>
      <c r="F379" t="s">
        <v>302</v>
      </c>
      <c r="G379" t="s">
        <v>303</v>
      </c>
      <c r="H379" s="1">
        <v>45870</v>
      </c>
      <c r="I379">
        <v>21</v>
      </c>
      <c r="J379">
        <v>39.090000000000003</v>
      </c>
      <c r="K379">
        <v>820.89</v>
      </c>
      <c r="L379">
        <v>0</v>
      </c>
      <c r="M379">
        <v>0.02</v>
      </c>
      <c r="N379" t="str">
        <f>VLOOKUP(F379,products!$A$2:$C$31,3,FALSE)</f>
        <v>C</v>
      </c>
      <c r="O379">
        <f>VLOOKUP(F379,price_list!$A$2:$C$31,3,FALSE)</f>
        <v>39.090000000000003</v>
      </c>
      <c r="P379" t="str">
        <f t="shared" si="25"/>
        <v/>
      </c>
      <c r="Q379" t="str">
        <f t="shared" si="26"/>
        <v/>
      </c>
      <c r="R379">
        <f t="shared" si="27"/>
        <v>820.89</v>
      </c>
      <c r="S379">
        <f t="shared" si="28"/>
        <v>16.4178</v>
      </c>
      <c r="T379" t="str">
        <f>IF(ISNA(VLOOKUP(A379,ERP_transactions!$A:$A,1,FALSE)),"No","Yes")</f>
        <v>Yes</v>
      </c>
      <c r="U379" t="b">
        <f t="shared" si="29"/>
        <v>0</v>
      </c>
    </row>
    <row r="380" spans="1:21">
      <c r="A380" t="s">
        <v>919</v>
      </c>
      <c r="B380" t="s">
        <v>28</v>
      </c>
      <c r="C380" t="s">
        <v>29</v>
      </c>
      <c r="D380" t="s">
        <v>49</v>
      </c>
      <c r="E380" t="s">
        <v>50</v>
      </c>
      <c r="F380" t="s">
        <v>18</v>
      </c>
      <c r="G380" t="s">
        <v>19</v>
      </c>
      <c r="H380" s="1">
        <v>45895</v>
      </c>
      <c r="I380">
        <v>21</v>
      </c>
      <c r="J380">
        <v>52.65</v>
      </c>
      <c r="K380">
        <v>1105.6500000000001</v>
      </c>
      <c r="L380">
        <v>0.05</v>
      </c>
      <c r="M380">
        <v>0.02</v>
      </c>
      <c r="N380" t="str">
        <f>VLOOKUP(F380,products!$A$2:$C$31,3,FALSE)</f>
        <v>A</v>
      </c>
      <c r="O380">
        <f>VLOOKUP(F380,price_list!$A$2:$C$31,3,FALSE)</f>
        <v>52.65</v>
      </c>
      <c r="P380" t="str">
        <f t="shared" si="25"/>
        <v/>
      </c>
      <c r="Q380" t="str">
        <f t="shared" si="26"/>
        <v/>
      </c>
      <c r="R380">
        <f t="shared" si="27"/>
        <v>1050.3675000000001</v>
      </c>
      <c r="S380">
        <f t="shared" si="28"/>
        <v>21.007350000000002</v>
      </c>
      <c r="T380" t="str">
        <f>IF(ISNA(VLOOKUP(A380,ERP_transactions!$A:$A,1,FALSE)),"No","Yes")</f>
        <v>Yes</v>
      </c>
      <c r="U380" t="b">
        <f t="shared" si="29"/>
        <v>0</v>
      </c>
    </row>
    <row r="381" spans="1:21">
      <c r="A381" t="s">
        <v>920</v>
      </c>
      <c r="B381" t="s">
        <v>93</v>
      </c>
      <c r="C381" t="s">
        <v>94</v>
      </c>
      <c r="D381" t="s">
        <v>270</v>
      </c>
      <c r="E381" t="s">
        <v>271</v>
      </c>
      <c r="F381" t="s">
        <v>100</v>
      </c>
      <c r="G381" t="s">
        <v>101</v>
      </c>
      <c r="H381" s="1">
        <v>45871</v>
      </c>
      <c r="I381">
        <v>24</v>
      </c>
      <c r="J381">
        <v>181.7</v>
      </c>
      <c r="K381">
        <v>4360.8</v>
      </c>
      <c r="L381">
        <v>0.1</v>
      </c>
      <c r="M381">
        <v>0.02</v>
      </c>
      <c r="N381" t="str">
        <f>VLOOKUP(F381,products!$A$2:$C$31,3,FALSE)</f>
        <v>B</v>
      </c>
      <c r="O381">
        <f>VLOOKUP(F381,price_list!$A$2:$C$31,3,FALSE)</f>
        <v>181.7</v>
      </c>
      <c r="P381" t="str">
        <f t="shared" si="25"/>
        <v/>
      </c>
      <c r="Q381" t="str">
        <f t="shared" si="26"/>
        <v/>
      </c>
      <c r="R381">
        <f t="shared" si="27"/>
        <v>3924.7200000000003</v>
      </c>
      <c r="S381">
        <f t="shared" si="28"/>
        <v>78.494400000000013</v>
      </c>
      <c r="T381" t="str">
        <f>IF(ISNA(VLOOKUP(A381,ERP_transactions!$A:$A,1,FALSE)),"No","Yes")</f>
        <v>Yes</v>
      </c>
      <c r="U381" t="b">
        <f t="shared" si="29"/>
        <v>0</v>
      </c>
    </row>
    <row r="382" spans="1:21">
      <c r="A382" t="s">
        <v>921</v>
      </c>
      <c r="B382" t="s">
        <v>135</v>
      </c>
      <c r="C382" t="s">
        <v>136</v>
      </c>
      <c r="D382" t="s">
        <v>311</v>
      </c>
      <c r="E382" t="s">
        <v>312</v>
      </c>
      <c r="F382" t="s">
        <v>129</v>
      </c>
      <c r="G382" t="s">
        <v>130</v>
      </c>
      <c r="H382" s="1">
        <v>45893</v>
      </c>
      <c r="I382">
        <v>21</v>
      </c>
      <c r="J382">
        <v>92.19</v>
      </c>
      <c r="K382">
        <v>1935.99</v>
      </c>
      <c r="L382">
        <v>0.05</v>
      </c>
      <c r="M382">
        <v>0.02</v>
      </c>
      <c r="N382" t="str">
        <f>VLOOKUP(F382,products!$A$2:$C$31,3,FALSE)</f>
        <v>A</v>
      </c>
      <c r="O382">
        <f>VLOOKUP(F382,price_list!$A$2:$C$31,3,FALSE)</f>
        <v>92.19</v>
      </c>
      <c r="P382" t="str">
        <f t="shared" si="25"/>
        <v/>
      </c>
      <c r="Q382" t="str">
        <f t="shared" si="26"/>
        <v/>
      </c>
      <c r="R382">
        <f t="shared" si="27"/>
        <v>1839.1904999999999</v>
      </c>
      <c r="S382">
        <f t="shared" si="28"/>
        <v>36.783810000000003</v>
      </c>
      <c r="T382" t="str">
        <f>IF(ISNA(VLOOKUP(A382,ERP_transactions!$A:$A,1,FALSE)),"No","Yes")</f>
        <v>Yes</v>
      </c>
      <c r="U382" t="b">
        <f t="shared" si="29"/>
        <v>0</v>
      </c>
    </row>
    <row r="383" spans="1:21">
      <c r="A383" t="s">
        <v>922</v>
      </c>
      <c r="B383" t="s">
        <v>28</v>
      </c>
      <c r="C383" t="s">
        <v>29</v>
      </c>
      <c r="D383" t="s">
        <v>700</v>
      </c>
      <c r="E383" t="s">
        <v>701</v>
      </c>
      <c r="F383" t="s">
        <v>234</v>
      </c>
      <c r="G383" t="s">
        <v>235</v>
      </c>
      <c r="H383" s="1">
        <v>45896</v>
      </c>
      <c r="I383">
        <v>5</v>
      </c>
      <c r="J383">
        <v>37.18</v>
      </c>
      <c r="K383">
        <v>185.9</v>
      </c>
      <c r="L383">
        <v>0</v>
      </c>
      <c r="M383">
        <v>0.02</v>
      </c>
      <c r="N383" t="str">
        <f>VLOOKUP(F383,products!$A$2:$C$31,3,FALSE)</f>
        <v>C</v>
      </c>
      <c r="O383">
        <f>VLOOKUP(F383,price_list!$A$2:$C$31,3,FALSE)</f>
        <v>37.18</v>
      </c>
      <c r="P383" t="str">
        <f t="shared" si="25"/>
        <v/>
      </c>
      <c r="Q383" t="str">
        <f t="shared" si="26"/>
        <v/>
      </c>
      <c r="R383">
        <f t="shared" si="27"/>
        <v>185.9</v>
      </c>
      <c r="S383">
        <f t="shared" si="28"/>
        <v>3.718</v>
      </c>
      <c r="T383" t="str">
        <f>IF(ISNA(VLOOKUP(A383,ERP_transactions!$A:$A,1,FALSE)),"No","Yes")</f>
        <v>Yes</v>
      </c>
      <c r="U383" t="b">
        <f t="shared" si="29"/>
        <v>0</v>
      </c>
    </row>
    <row r="384" spans="1:21">
      <c r="A384" t="s">
        <v>923</v>
      </c>
      <c r="B384" t="s">
        <v>208</v>
      </c>
      <c r="C384" t="s">
        <v>209</v>
      </c>
      <c r="D384" t="s">
        <v>199</v>
      </c>
      <c r="E384" t="s">
        <v>200</v>
      </c>
      <c r="F384" t="s">
        <v>139</v>
      </c>
      <c r="G384" t="s">
        <v>140</v>
      </c>
      <c r="H384" s="1">
        <v>45873</v>
      </c>
      <c r="I384">
        <v>23</v>
      </c>
      <c r="J384">
        <v>113.94</v>
      </c>
      <c r="K384">
        <v>2620.62</v>
      </c>
      <c r="L384">
        <v>0.05</v>
      </c>
      <c r="M384">
        <v>0.02</v>
      </c>
      <c r="N384" t="str">
        <f>VLOOKUP(F384,products!$A$2:$C$31,3,FALSE)</f>
        <v>A</v>
      </c>
      <c r="O384">
        <f>VLOOKUP(F384,price_list!$A$2:$C$31,3,FALSE)</f>
        <v>113.94</v>
      </c>
      <c r="P384" t="str">
        <f t="shared" si="25"/>
        <v/>
      </c>
      <c r="Q384" t="str">
        <f t="shared" si="26"/>
        <v/>
      </c>
      <c r="R384">
        <f t="shared" si="27"/>
        <v>2489.5889999999999</v>
      </c>
      <c r="S384">
        <f t="shared" si="28"/>
        <v>49.791780000000003</v>
      </c>
      <c r="T384" t="str">
        <f>IF(ISNA(VLOOKUP(A384,ERP_transactions!$A:$A,1,FALSE)),"No","Yes")</f>
        <v>Yes</v>
      </c>
      <c r="U384" t="b">
        <f t="shared" si="29"/>
        <v>0</v>
      </c>
    </row>
    <row r="385" spans="1:21">
      <c r="A385" t="s">
        <v>924</v>
      </c>
      <c r="B385" t="s">
        <v>254</v>
      </c>
      <c r="C385" t="s">
        <v>255</v>
      </c>
      <c r="D385" t="s">
        <v>566</v>
      </c>
      <c r="E385" t="s">
        <v>2609</v>
      </c>
      <c r="F385" t="s">
        <v>25</v>
      </c>
      <c r="G385" t="s">
        <v>26</v>
      </c>
      <c r="H385" s="1">
        <v>45874</v>
      </c>
      <c r="I385">
        <v>14</v>
      </c>
      <c r="J385">
        <v>120.83</v>
      </c>
      <c r="K385">
        <v>1691.62</v>
      </c>
      <c r="L385">
        <v>0.1</v>
      </c>
      <c r="M385">
        <v>0.02</v>
      </c>
      <c r="N385" t="str">
        <f>VLOOKUP(F385,products!$A$2:$C$31,3,FALSE)</f>
        <v>B</v>
      </c>
      <c r="O385">
        <f>VLOOKUP(F385,price_list!$A$2:$C$31,3,FALSE)</f>
        <v>120.83</v>
      </c>
      <c r="P385" t="str">
        <f t="shared" si="25"/>
        <v/>
      </c>
      <c r="Q385" t="str">
        <f t="shared" si="26"/>
        <v/>
      </c>
      <c r="R385">
        <f t="shared" si="27"/>
        <v>1522.4579999999999</v>
      </c>
      <c r="S385">
        <f t="shared" si="28"/>
        <v>30.449159999999999</v>
      </c>
      <c r="T385" t="str">
        <f>IF(ISNA(VLOOKUP(A385,ERP_transactions!$A:$A,1,FALSE)),"No","Yes")</f>
        <v>Yes</v>
      </c>
      <c r="U385" t="b">
        <f t="shared" si="29"/>
        <v>0</v>
      </c>
    </row>
    <row r="386" spans="1:21">
      <c r="A386" t="s">
        <v>925</v>
      </c>
      <c r="B386" t="s">
        <v>81</v>
      </c>
      <c r="C386" t="s">
        <v>82</v>
      </c>
      <c r="D386" t="s">
        <v>359</v>
      </c>
      <c r="E386" t="s">
        <v>360</v>
      </c>
      <c r="F386" t="s">
        <v>59</v>
      </c>
      <c r="G386" t="s">
        <v>60</v>
      </c>
      <c r="H386" s="1">
        <v>45894</v>
      </c>
      <c r="I386">
        <v>17</v>
      </c>
      <c r="J386">
        <v>71.86</v>
      </c>
      <c r="K386">
        <v>1221.6199999999999</v>
      </c>
      <c r="L386">
        <v>0.09</v>
      </c>
      <c r="M386">
        <v>0.02</v>
      </c>
      <c r="N386" t="str">
        <f>VLOOKUP(F386,products!$A$2:$C$31,3,FALSE)</f>
        <v>A</v>
      </c>
      <c r="O386">
        <f>VLOOKUP(F386,price_list!$A$2:$C$31,3,FALSE)</f>
        <v>71.86</v>
      </c>
      <c r="P386" t="str">
        <f t="shared" ref="P386:P449" si="30">IF(N386="A",IF(ABS(L386-0.05)&gt;0.001,"Rebate_Error",""),IF(N386="B",IF(ABS(L386-0.1)&gt;0.001,"Rebate_Error",""),IF(N386="C",IF(L386&lt;&gt;0,"Rebate_Error",""))))</f>
        <v>Rebate_Error</v>
      </c>
      <c r="Q386" t="str">
        <f t="shared" ref="Q386:Q449" si="31">IF(J386&lt;O386*0.75,"Price_Breach","")</f>
        <v/>
      </c>
      <c r="R386">
        <f t="shared" ref="R386:R449" si="32">K386-(K386*L386)</f>
        <v>1111.6741999999999</v>
      </c>
      <c r="S386">
        <f t="shared" ref="S386:S449" si="33">R386*M386</f>
        <v>22.233484000000001</v>
      </c>
      <c r="T386" t="str">
        <f>IF(ISNA(VLOOKUP(A386,ERP_transactions!$A:$A,1,FALSE)),"No","Yes")</f>
        <v>Yes</v>
      </c>
      <c r="U386" t="b">
        <f t="shared" ref="U386:U449" si="34">OR($P386="Rebate_Error",$Q386="Price_Breach",$T386="No")</f>
        <v>1</v>
      </c>
    </row>
    <row r="387" spans="1:21">
      <c r="A387" t="s">
        <v>926</v>
      </c>
      <c r="B387" t="s">
        <v>28</v>
      </c>
      <c r="C387" t="s">
        <v>29</v>
      </c>
      <c r="D387" t="s">
        <v>927</v>
      </c>
      <c r="E387" t="s">
        <v>928</v>
      </c>
      <c r="F387" t="s">
        <v>302</v>
      </c>
      <c r="G387" t="s">
        <v>303</v>
      </c>
      <c r="H387" s="1">
        <v>45893</v>
      </c>
      <c r="I387">
        <v>24</v>
      </c>
      <c r="J387">
        <v>39.090000000000003</v>
      </c>
      <c r="K387">
        <v>938.16</v>
      </c>
      <c r="L387">
        <v>0</v>
      </c>
      <c r="M387">
        <v>0.02</v>
      </c>
      <c r="N387" t="str">
        <f>VLOOKUP(F387,products!$A$2:$C$31,3,FALSE)</f>
        <v>C</v>
      </c>
      <c r="O387">
        <f>VLOOKUP(F387,price_list!$A$2:$C$31,3,FALSE)</f>
        <v>39.090000000000003</v>
      </c>
      <c r="P387" t="str">
        <f t="shared" si="30"/>
        <v/>
      </c>
      <c r="Q387" t="str">
        <f t="shared" si="31"/>
        <v/>
      </c>
      <c r="R387">
        <f t="shared" si="32"/>
        <v>938.16</v>
      </c>
      <c r="S387">
        <f t="shared" si="33"/>
        <v>18.763200000000001</v>
      </c>
      <c r="T387" t="str">
        <f>IF(ISNA(VLOOKUP(A387,ERP_transactions!$A:$A,1,FALSE)),"No","Yes")</f>
        <v>Yes</v>
      </c>
      <c r="U387" t="b">
        <f t="shared" si="34"/>
        <v>0</v>
      </c>
    </row>
    <row r="388" spans="1:21">
      <c r="A388" t="s">
        <v>929</v>
      </c>
      <c r="B388" t="s">
        <v>14</v>
      </c>
      <c r="C388" t="s">
        <v>15</v>
      </c>
      <c r="D388" t="s">
        <v>416</v>
      </c>
      <c r="E388" t="s">
        <v>417</v>
      </c>
      <c r="F388" t="s">
        <v>78</v>
      </c>
      <c r="G388" t="s">
        <v>79</v>
      </c>
      <c r="H388" s="1">
        <v>45887</v>
      </c>
      <c r="I388">
        <v>7</v>
      </c>
      <c r="J388">
        <v>139.22</v>
      </c>
      <c r="K388">
        <v>974.54</v>
      </c>
      <c r="L388">
        <v>0.09</v>
      </c>
      <c r="M388">
        <v>0.02</v>
      </c>
      <c r="N388" t="str">
        <f>VLOOKUP(F388,products!$A$2:$C$31,3,FALSE)</f>
        <v>A</v>
      </c>
      <c r="O388">
        <f>VLOOKUP(F388,price_list!$A$2:$C$31,3,FALSE)</f>
        <v>139.22</v>
      </c>
      <c r="P388" t="str">
        <f t="shared" si="30"/>
        <v>Rebate_Error</v>
      </c>
      <c r="Q388" t="str">
        <f t="shared" si="31"/>
        <v/>
      </c>
      <c r="R388">
        <f t="shared" si="32"/>
        <v>886.83140000000003</v>
      </c>
      <c r="S388">
        <f t="shared" si="33"/>
        <v>17.736628</v>
      </c>
      <c r="T388" t="str">
        <f>IF(ISNA(VLOOKUP(A388,ERP_transactions!$A:$A,1,FALSE)),"No","Yes")</f>
        <v>Yes</v>
      </c>
      <c r="U388" t="b">
        <f t="shared" si="34"/>
        <v>1</v>
      </c>
    </row>
    <row r="389" spans="1:21">
      <c r="A389" t="s">
        <v>930</v>
      </c>
      <c r="B389" t="s">
        <v>145</v>
      </c>
      <c r="C389" t="s">
        <v>146</v>
      </c>
      <c r="D389" t="s">
        <v>137</v>
      </c>
      <c r="E389" t="s">
        <v>138</v>
      </c>
      <c r="F389" t="s">
        <v>25</v>
      </c>
      <c r="G389" t="s">
        <v>26</v>
      </c>
      <c r="H389" s="1">
        <v>45880</v>
      </c>
      <c r="I389">
        <v>13</v>
      </c>
      <c r="J389">
        <v>120.83</v>
      </c>
      <c r="K389">
        <v>1570.79</v>
      </c>
      <c r="L389">
        <v>0.1</v>
      </c>
      <c r="M389">
        <v>0.02</v>
      </c>
      <c r="N389" t="str">
        <f>VLOOKUP(F389,products!$A$2:$C$31,3,FALSE)</f>
        <v>B</v>
      </c>
      <c r="O389">
        <f>VLOOKUP(F389,price_list!$A$2:$C$31,3,FALSE)</f>
        <v>120.83</v>
      </c>
      <c r="P389" t="str">
        <f t="shared" si="30"/>
        <v/>
      </c>
      <c r="Q389" t="str">
        <f t="shared" si="31"/>
        <v/>
      </c>
      <c r="R389">
        <f t="shared" si="32"/>
        <v>1413.711</v>
      </c>
      <c r="S389">
        <f t="shared" si="33"/>
        <v>28.27422</v>
      </c>
      <c r="T389" t="str">
        <f>IF(ISNA(VLOOKUP(A389,ERP_transactions!$A:$A,1,FALSE)),"No","Yes")</f>
        <v>Yes</v>
      </c>
      <c r="U389" t="b">
        <f t="shared" si="34"/>
        <v>0</v>
      </c>
    </row>
    <row r="390" spans="1:21">
      <c r="A390" t="s">
        <v>931</v>
      </c>
      <c r="B390" t="s">
        <v>182</v>
      </c>
      <c r="C390" t="s">
        <v>183</v>
      </c>
      <c r="D390" t="s">
        <v>476</v>
      </c>
      <c r="E390" t="s">
        <v>477</v>
      </c>
      <c r="F390" t="s">
        <v>326</v>
      </c>
      <c r="G390" t="s">
        <v>327</v>
      </c>
      <c r="H390" s="1">
        <v>45887</v>
      </c>
      <c r="I390">
        <v>11</v>
      </c>
      <c r="J390">
        <v>52.61</v>
      </c>
      <c r="K390">
        <v>578.71</v>
      </c>
      <c r="L390">
        <v>0</v>
      </c>
      <c r="M390">
        <v>0.02</v>
      </c>
      <c r="N390" t="str">
        <f>VLOOKUP(F390,products!$A$2:$C$31,3,FALSE)</f>
        <v>C</v>
      </c>
      <c r="O390">
        <f>VLOOKUP(F390,price_list!$A$2:$C$31,3,FALSE)</f>
        <v>63.32</v>
      </c>
      <c r="P390" t="str">
        <f t="shared" si="30"/>
        <v/>
      </c>
      <c r="Q390" t="str">
        <f t="shared" si="31"/>
        <v/>
      </c>
      <c r="R390">
        <f t="shared" si="32"/>
        <v>578.71</v>
      </c>
      <c r="S390">
        <f t="shared" si="33"/>
        <v>11.574200000000001</v>
      </c>
      <c r="T390" t="str">
        <f>IF(ISNA(VLOOKUP(A390,ERP_transactions!$A:$A,1,FALSE)),"No","Yes")</f>
        <v>Yes</v>
      </c>
      <c r="U390" t="b">
        <f t="shared" si="34"/>
        <v>0</v>
      </c>
    </row>
    <row r="391" spans="1:21">
      <c r="A391" t="s">
        <v>932</v>
      </c>
      <c r="B391" t="s">
        <v>103</v>
      </c>
      <c r="C391" t="s">
        <v>104</v>
      </c>
      <c r="D391" t="s">
        <v>933</v>
      </c>
      <c r="E391" t="s">
        <v>934</v>
      </c>
      <c r="F391" t="s">
        <v>174</v>
      </c>
      <c r="G391" t="s">
        <v>175</v>
      </c>
      <c r="H391" s="1">
        <v>45891</v>
      </c>
      <c r="I391">
        <v>24</v>
      </c>
      <c r="J391">
        <v>183.4</v>
      </c>
      <c r="K391">
        <v>4401.6000000000004</v>
      </c>
      <c r="L391">
        <v>0.1</v>
      </c>
      <c r="M391">
        <v>0.02</v>
      </c>
      <c r="N391" t="str">
        <f>VLOOKUP(F391,products!$A$2:$C$31,3,FALSE)</f>
        <v>B</v>
      </c>
      <c r="O391">
        <f>VLOOKUP(F391,price_list!$A$2:$C$31,3,FALSE)</f>
        <v>183.4</v>
      </c>
      <c r="P391" t="str">
        <f t="shared" si="30"/>
        <v/>
      </c>
      <c r="Q391" t="str">
        <f t="shared" si="31"/>
        <v/>
      </c>
      <c r="R391">
        <f t="shared" si="32"/>
        <v>3961.4400000000005</v>
      </c>
      <c r="S391">
        <f t="shared" si="33"/>
        <v>79.228800000000007</v>
      </c>
      <c r="T391" t="str">
        <f>IF(ISNA(VLOOKUP(A391,ERP_transactions!$A:$A,1,FALSE)),"No","Yes")</f>
        <v>Yes</v>
      </c>
      <c r="U391" t="b">
        <f t="shared" si="34"/>
        <v>0</v>
      </c>
    </row>
    <row r="392" spans="1:21">
      <c r="A392" t="s">
        <v>935</v>
      </c>
      <c r="B392" t="s">
        <v>159</v>
      </c>
      <c r="C392" t="s">
        <v>160</v>
      </c>
      <c r="D392" t="s">
        <v>23</v>
      </c>
      <c r="E392" t="s">
        <v>24</v>
      </c>
      <c r="F392" t="s">
        <v>179</v>
      </c>
      <c r="G392" t="s">
        <v>180</v>
      </c>
      <c r="H392" s="1">
        <v>45885</v>
      </c>
      <c r="I392">
        <v>20</v>
      </c>
      <c r="J392">
        <v>107.7</v>
      </c>
      <c r="K392">
        <v>2154</v>
      </c>
      <c r="L392">
        <v>0.1</v>
      </c>
      <c r="M392">
        <v>0.02</v>
      </c>
      <c r="N392" t="str">
        <f>VLOOKUP(F392,products!$A$2:$C$31,3,FALSE)</f>
        <v>B</v>
      </c>
      <c r="O392">
        <f>VLOOKUP(F392,price_list!$A$2:$C$31,3,FALSE)</f>
        <v>125.42</v>
      </c>
      <c r="P392" t="str">
        <f t="shared" si="30"/>
        <v/>
      </c>
      <c r="Q392" t="str">
        <f t="shared" si="31"/>
        <v/>
      </c>
      <c r="R392">
        <f t="shared" si="32"/>
        <v>1938.6</v>
      </c>
      <c r="S392">
        <f t="shared" si="33"/>
        <v>38.771999999999998</v>
      </c>
      <c r="T392" t="str">
        <f>IF(ISNA(VLOOKUP(A392,ERP_transactions!$A:$A,1,FALSE)),"No","Yes")</f>
        <v>Yes</v>
      </c>
      <c r="U392" t="b">
        <f t="shared" si="34"/>
        <v>0</v>
      </c>
    </row>
    <row r="393" spans="1:21">
      <c r="A393" t="s">
        <v>936</v>
      </c>
      <c r="B393" t="s">
        <v>254</v>
      </c>
      <c r="C393" t="s">
        <v>255</v>
      </c>
      <c r="D393" t="s">
        <v>828</v>
      </c>
      <c r="E393" t="s">
        <v>829</v>
      </c>
      <c r="F393" t="s">
        <v>18</v>
      </c>
      <c r="G393" t="s">
        <v>19</v>
      </c>
      <c r="H393" s="1">
        <v>45877</v>
      </c>
      <c r="I393">
        <v>10</v>
      </c>
      <c r="J393">
        <v>52.65</v>
      </c>
      <c r="K393">
        <v>526.5</v>
      </c>
      <c r="L393">
        <v>0.05</v>
      </c>
      <c r="M393">
        <v>0.02</v>
      </c>
      <c r="N393" t="str">
        <f>VLOOKUP(F393,products!$A$2:$C$31,3,FALSE)</f>
        <v>A</v>
      </c>
      <c r="O393">
        <f>VLOOKUP(F393,price_list!$A$2:$C$31,3,FALSE)</f>
        <v>52.65</v>
      </c>
      <c r="P393" t="str">
        <f t="shared" si="30"/>
        <v/>
      </c>
      <c r="Q393" t="str">
        <f t="shared" si="31"/>
        <v/>
      </c>
      <c r="R393">
        <f t="shared" si="32"/>
        <v>500.17500000000001</v>
      </c>
      <c r="S393">
        <f t="shared" si="33"/>
        <v>10.003500000000001</v>
      </c>
      <c r="T393" t="str">
        <f>IF(ISNA(VLOOKUP(A393,ERP_transactions!$A:$A,1,FALSE)),"No","Yes")</f>
        <v>Yes</v>
      </c>
      <c r="U393" t="b">
        <f t="shared" si="34"/>
        <v>0</v>
      </c>
    </row>
    <row r="394" spans="1:21">
      <c r="A394" t="s">
        <v>937</v>
      </c>
      <c r="B394" t="s">
        <v>187</v>
      </c>
      <c r="C394" t="s">
        <v>188</v>
      </c>
      <c r="D394" t="s">
        <v>388</v>
      </c>
      <c r="E394" t="s">
        <v>389</v>
      </c>
      <c r="F394" t="s">
        <v>293</v>
      </c>
      <c r="G394" t="s">
        <v>294</v>
      </c>
      <c r="H394" s="1">
        <v>45892</v>
      </c>
      <c r="I394">
        <v>7</v>
      </c>
      <c r="J394">
        <v>114.99</v>
      </c>
      <c r="K394">
        <v>804.93</v>
      </c>
      <c r="L394">
        <v>0.05</v>
      </c>
      <c r="M394">
        <v>0.02</v>
      </c>
      <c r="N394" t="str">
        <f>VLOOKUP(F394,products!$A$2:$C$31,3,FALSE)</f>
        <v>A</v>
      </c>
      <c r="O394">
        <f>VLOOKUP(F394,price_list!$A$2:$C$31,3,FALSE)</f>
        <v>114.99</v>
      </c>
      <c r="P394" t="str">
        <f t="shared" si="30"/>
        <v/>
      </c>
      <c r="Q394" t="str">
        <f t="shared" si="31"/>
        <v/>
      </c>
      <c r="R394">
        <f t="shared" si="32"/>
        <v>764.68349999999998</v>
      </c>
      <c r="S394">
        <f t="shared" si="33"/>
        <v>15.293670000000001</v>
      </c>
      <c r="T394" t="str">
        <f>IF(ISNA(VLOOKUP(A394,ERP_transactions!$A:$A,1,FALSE)),"No","Yes")</f>
        <v>Yes</v>
      </c>
      <c r="U394" t="b">
        <f t="shared" si="34"/>
        <v>0</v>
      </c>
    </row>
    <row r="395" spans="1:21">
      <c r="A395" t="s">
        <v>938</v>
      </c>
      <c r="B395" t="s">
        <v>62</v>
      </c>
      <c r="C395" t="s">
        <v>63</v>
      </c>
      <c r="D395" t="s">
        <v>264</v>
      </c>
      <c r="E395" t="s">
        <v>265</v>
      </c>
      <c r="F395" t="s">
        <v>293</v>
      </c>
      <c r="G395" t="s">
        <v>294</v>
      </c>
      <c r="H395" s="1">
        <v>45887</v>
      </c>
      <c r="I395">
        <v>12</v>
      </c>
      <c r="J395">
        <v>114.99</v>
      </c>
      <c r="K395">
        <v>1379.88</v>
      </c>
      <c r="L395">
        <v>0.05</v>
      </c>
      <c r="M395">
        <v>0.02</v>
      </c>
      <c r="N395" t="str">
        <f>VLOOKUP(F395,products!$A$2:$C$31,3,FALSE)</f>
        <v>A</v>
      </c>
      <c r="O395">
        <f>VLOOKUP(F395,price_list!$A$2:$C$31,3,FALSE)</f>
        <v>114.99</v>
      </c>
      <c r="P395" t="str">
        <f t="shared" si="30"/>
        <v/>
      </c>
      <c r="Q395" t="str">
        <f t="shared" si="31"/>
        <v/>
      </c>
      <c r="R395">
        <f t="shared" si="32"/>
        <v>1310.8860000000002</v>
      </c>
      <c r="S395">
        <f t="shared" si="33"/>
        <v>26.217720000000003</v>
      </c>
      <c r="T395" t="str">
        <f>IF(ISNA(VLOOKUP(A395,ERP_transactions!$A:$A,1,FALSE)),"No","Yes")</f>
        <v>Yes</v>
      </c>
      <c r="U395" t="b">
        <f t="shared" si="34"/>
        <v>0</v>
      </c>
    </row>
    <row r="396" spans="1:21">
      <c r="A396" t="s">
        <v>940</v>
      </c>
      <c r="B396" t="s">
        <v>135</v>
      </c>
      <c r="C396" t="s">
        <v>136</v>
      </c>
      <c r="D396" t="s">
        <v>933</v>
      </c>
      <c r="E396" t="s">
        <v>934</v>
      </c>
      <c r="F396" t="s">
        <v>114</v>
      </c>
      <c r="G396" t="s">
        <v>115</v>
      </c>
      <c r="H396" s="1">
        <v>45896</v>
      </c>
      <c r="I396">
        <v>13</v>
      </c>
      <c r="J396">
        <v>91.13</v>
      </c>
      <c r="K396">
        <v>1184.69</v>
      </c>
      <c r="L396">
        <v>0.12</v>
      </c>
      <c r="M396">
        <v>0.02</v>
      </c>
      <c r="N396" t="str">
        <f>VLOOKUP(F396,products!$A$2:$C$31,3,FALSE)</f>
        <v>B</v>
      </c>
      <c r="O396">
        <f>VLOOKUP(F396,price_list!$A$2:$C$31,3,FALSE)</f>
        <v>91.13</v>
      </c>
      <c r="P396" t="str">
        <f t="shared" si="30"/>
        <v>Rebate_Error</v>
      </c>
      <c r="Q396" t="str">
        <f t="shared" si="31"/>
        <v/>
      </c>
      <c r="R396">
        <f t="shared" si="32"/>
        <v>1042.5272</v>
      </c>
      <c r="S396">
        <f t="shared" si="33"/>
        <v>20.850543999999999</v>
      </c>
      <c r="T396" t="str">
        <f>IF(ISNA(VLOOKUP(A396,ERP_transactions!$A:$A,1,FALSE)),"No","Yes")</f>
        <v>Yes</v>
      </c>
      <c r="U396" t="b">
        <f t="shared" si="34"/>
        <v>1</v>
      </c>
    </row>
    <row r="397" spans="1:21">
      <c r="A397" t="s">
        <v>941</v>
      </c>
      <c r="B397" t="s">
        <v>103</v>
      </c>
      <c r="C397" t="s">
        <v>104</v>
      </c>
      <c r="D397" t="s">
        <v>388</v>
      </c>
      <c r="E397" t="s">
        <v>389</v>
      </c>
      <c r="F397" t="s">
        <v>319</v>
      </c>
      <c r="G397" t="s">
        <v>320</v>
      </c>
      <c r="H397" s="1">
        <v>45871</v>
      </c>
      <c r="I397">
        <v>10</v>
      </c>
      <c r="J397">
        <v>68.180000000000007</v>
      </c>
      <c r="K397">
        <v>681.8</v>
      </c>
      <c r="L397">
        <v>0</v>
      </c>
      <c r="M397">
        <v>0.02</v>
      </c>
      <c r="N397" t="str">
        <f>VLOOKUP(F397,products!$A$2:$C$31,3,FALSE)</f>
        <v>C</v>
      </c>
      <c r="O397">
        <f>VLOOKUP(F397,price_list!$A$2:$C$31,3,FALSE)</f>
        <v>93.41</v>
      </c>
      <c r="P397" t="str">
        <f t="shared" si="30"/>
        <v/>
      </c>
      <c r="Q397" t="str">
        <f t="shared" si="31"/>
        <v>Price_Breach</v>
      </c>
      <c r="R397">
        <f t="shared" si="32"/>
        <v>681.8</v>
      </c>
      <c r="S397">
        <f t="shared" si="33"/>
        <v>13.635999999999999</v>
      </c>
      <c r="T397" t="str">
        <f>IF(ISNA(VLOOKUP(A397,ERP_transactions!$A:$A,1,FALSE)),"No","Yes")</f>
        <v>Yes</v>
      </c>
      <c r="U397" t="b">
        <f t="shared" si="34"/>
        <v>1</v>
      </c>
    </row>
    <row r="398" spans="1:21">
      <c r="A398" t="s">
        <v>943</v>
      </c>
      <c r="B398" t="s">
        <v>230</v>
      </c>
      <c r="C398" t="s">
        <v>231</v>
      </c>
      <c r="D398" t="s">
        <v>177</v>
      </c>
      <c r="E398" t="s">
        <v>178</v>
      </c>
      <c r="F398" t="s">
        <v>25</v>
      </c>
      <c r="G398" t="s">
        <v>26</v>
      </c>
      <c r="H398" s="1">
        <v>45896</v>
      </c>
      <c r="I398">
        <v>7</v>
      </c>
      <c r="J398">
        <v>120.83</v>
      </c>
      <c r="K398">
        <v>845.81</v>
      </c>
      <c r="L398">
        <v>0.1</v>
      </c>
      <c r="M398">
        <v>0.02</v>
      </c>
      <c r="N398" t="str">
        <f>VLOOKUP(F398,products!$A$2:$C$31,3,FALSE)</f>
        <v>B</v>
      </c>
      <c r="O398">
        <f>VLOOKUP(F398,price_list!$A$2:$C$31,3,FALSE)</f>
        <v>120.83</v>
      </c>
      <c r="P398" t="str">
        <f t="shared" si="30"/>
        <v/>
      </c>
      <c r="Q398" t="str">
        <f t="shared" si="31"/>
        <v/>
      </c>
      <c r="R398">
        <f t="shared" si="32"/>
        <v>761.22899999999993</v>
      </c>
      <c r="S398">
        <f t="shared" si="33"/>
        <v>15.22458</v>
      </c>
      <c r="T398" t="str">
        <f>IF(ISNA(VLOOKUP(A398,ERP_transactions!$A:$A,1,FALSE)),"No","Yes")</f>
        <v>Yes</v>
      </c>
      <c r="U398" t="b">
        <f t="shared" si="34"/>
        <v>0</v>
      </c>
    </row>
    <row r="399" spans="1:21">
      <c r="A399" t="s">
        <v>944</v>
      </c>
      <c r="B399" t="s">
        <v>259</v>
      </c>
      <c r="C399" t="s">
        <v>260</v>
      </c>
      <c r="D399" t="s">
        <v>224</v>
      </c>
      <c r="E399" t="s">
        <v>225</v>
      </c>
      <c r="F399" t="s">
        <v>356</v>
      </c>
      <c r="G399" t="s">
        <v>357</v>
      </c>
      <c r="H399" s="1">
        <v>45878</v>
      </c>
      <c r="I399">
        <v>23</v>
      </c>
      <c r="J399">
        <v>54.03</v>
      </c>
      <c r="K399">
        <v>1242.69</v>
      </c>
      <c r="L399">
        <v>0</v>
      </c>
      <c r="M399">
        <v>0.02</v>
      </c>
      <c r="N399" t="str">
        <f>VLOOKUP(F399,products!$A$2:$C$31,3,FALSE)</f>
        <v>C</v>
      </c>
      <c r="O399">
        <f>VLOOKUP(F399,price_list!$A$2:$C$31,3,FALSE)</f>
        <v>54.03</v>
      </c>
      <c r="P399" t="str">
        <f t="shared" si="30"/>
        <v/>
      </c>
      <c r="Q399" t="str">
        <f t="shared" si="31"/>
        <v/>
      </c>
      <c r="R399">
        <f t="shared" si="32"/>
        <v>1242.69</v>
      </c>
      <c r="S399">
        <f t="shared" si="33"/>
        <v>24.853800000000003</v>
      </c>
      <c r="T399" t="str">
        <f>IF(ISNA(VLOOKUP(A399,ERP_transactions!$A:$A,1,FALSE)),"No","Yes")</f>
        <v>Yes</v>
      </c>
      <c r="U399" t="b">
        <f t="shared" si="34"/>
        <v>0</v>
      </c>
    </row>
    <row r="400" spans="1:21">
      <c r="A400" t="s">
        <v>946</v>
      </c>
      <c r="B400" t="s">
        <v>117</v>
      </c>
      <c r="C400" t="s">
        <v>118</v>
      </c>
      <c r="D400" t="s">
        <v>881</v>
      </c>
      <c r="E400" t="s">
        <v>882</v>
      </c>
      <c r="F400" t="s">
        <v>191</v>
      </c>
      <c r="G400" t="s">
        <v>192</v>
      </c>
      <c r="H400" s="1">
        <v>45877</v>
      </c>
      <c r="I400">
        <v>17</v>
      </c>
      <c r="J400">
        <v>127.4</v>
      </c>
      <c r="K400">
        <v>2165.8000000000002</v>
      </c>
      <c r="L400">
        <v>0.1</v>
      </c>
      <c r="M400">
        <v>0.02</v>
      </c>
      <c r="N400" t="str">
        <f>VLOOKUP(F400,products!$A$2:$C$31,3,FALSE)</f>
        <v>B</v>
      </c>
      <c r="O400">
        <f>VLOOKUP(F400,price_list!$A$2:$C$31,3,FALSE)</f>
        <v>144.35</v>
      </c>
      <c r="P400" t="str">
        <f t="shared" si="30"/>
        <v/>
      </c>
      <c r="Q400" t="str">
        <f t="shared" si="31"/>
        <v/>
      </c>
      <c r="R400">
        <f t="shared" si="32"/>
        <v>1949.2200000000003</v>
      </c>
      <c r="S400">
        <f t="shared" si="33"/>
        <v>38.984400000000008</v>
      </c>
      <c r="T400" t="str">
        <f>IF(ISNA(VLOOKUP(A400,ERP_transactions!$A:$A,1,FALSE)),"No","Yes")</f>
        <v>Yes</v>
      </c>
      <c r="U400" t="b">
        <f t="shared" si="34"/>
        <v>0</v>
      </c>
    </row>
    <row r="401" spans="1:21">
      <c r="A401" t="s">
        <v>947</v>
      </c>
      <c r="B401" t="s">
        <v>159</v>
      </c>
      <c r="C401" t="s">
        <v>160</v>
      </c>
      <c r="D401" t="s">
        <v>340</v>
      </c>
      <c r="E401" t="s">
        <v>341</v>
      </c>
      <c r="F401" t="s">
        <v>196</v>
      </c>
      <c r="G401" t="s">
        <v>197</v>
      </c>
      <c r="H401" s="1">
        <v>45880</v>
      </c>
      <c r="I401">
        <v>14</v>
      </c>
      <c r="J401">
        <v>77.5</v>
      </c>
      <c r="K401">
        <v>1085</v>
      </c>
      <c r="L401">
        <v>0.05</v>
      </c>
      <c r="M401">
        <v>0.02</v>
      </c>
      <c r="N401" t="str">
        <f>VLOOKUP(F401,products!$A$2:$C$31,3,FALSE)</f>
        <v>A</v>
      </c>
      <c r="O401">
        <f>VLOOKUP(F401,price_list!$A$2:$C$31,3,FALSE)</f>
        <v>77.5</v>
      </c>
      <c r="P401" t="str">
        <f t="shared" si="30"/>
        <v/>
      </c>
      <c r="Q401" t="str">
        <f t="shared" si="31"/>
        <v/>
      </c>
      <c r="R401">
        <f t="shared" si="32"/>
        <v>1030.75</v>
      </c>
      <c r="S401">
        <f t="shared" si="33"/>
        <v>20.615000000000002</v>
      </c>
      <c r="T401" t="str">
        <f>IF(ISNA(VLOOKUP(A401,ERP_transactions!$A:$A,1,FALSE)),"No","Yes")</f>
        <v>Yes</v>
      </c>
      <c r="U401" t="b">
        <f t="shared" si="34"/>
        <v>0</v>
      </c>
    </row>
    <row r="402" spans="1:21">
      <c r="A402" t="s">
        <v>948</v>
      </c>
      <c r="B402" t="s">
        <v>62</v>
      </c>
      <c r="C402" t="s">
        <v>63</v>
      </c>
      <c r="D402" t="s">
        <v>927</v>
      </c>
      <c r="E402" t="s">
        <v>928</v>
      </c>
      <c r="F402" t="s">
        <v>71</v>
      </c>
      <c r="G402" t="s">
        <v>72</v>
      </c>
      <c r="H402" s="1">
        <v>45874</v>
      </c>
      <c r="I402">
        <v>25</v>
      </c>
      <c r="J402">
        <v>123.65</v>
      </c>
      <c r="K402">
        <v>3091.25</v>
      </c>
      <c r="L402">
        <v>0.05</v>
      </c>
      <c r="M402">
        <v>0.02</v>
      </c>
      <c r="N402" t="str">
        <f>VLOOKUP(F402,products!$A$2:$C$31,3,FALSE)</f>
        <v>A</v>
      </c>
      <c r="O402">
        <f>VLOOKUP(F402,price_list!$A$2:$C$31,3,FALSE)</f>
        <v>123.65</v>
      </c>
      <c r="P402" t="str">
        <f t="shared" si="30"/>
        <v/>
      </c>
      <c r="Q402" t="str">
        <f t="shared" si="31"/>
        <v/>
      </c>
      <c r="R402">
        <f t="shared" si="32"/>
        <v>2936.6875</v>
      </c>
      <c r="S402">
        <f t="shared" si="33"/>
        <v>58.733750000000001</v>
      </c>
      <c r="T402" t="str">
        <f>IF(ISNA(VLOOKUP(A402,ERP_transactions!$A:$A,1,FALSE)),"No","Yes")</f>
        <v>Yes</v>
      </c>
      <c r="U402" t="b">
        <f t="shared" si="34"/>
        <v>0</v>
      </c>
    </row>
    <row r="403" spans="1:21">
      <c r="A403" t="s">
        <v>949</v>
      </c>
      <c r="B403" t="s">
        <v>122</v>
      </c>
      <c r="C403" t="s">
        <v>123</v>
      </c>
      <c r="D403" t="s">
        <v>44</v>
      </c>
      <c r="E403" t="s">
        <v>45</v>
      </c>
      <c r="F403" t="s">
        <v>450</v>
      </c>
      <c r="G403" t="s">
        <v>451</v>
      </c>
      <c r="H403" s="1">
        <v>45883</v>
      </c>
      <c r="I403">
        <v>6</v>
      </c>
      <c r="J403">
        <v>45.4</v>
      </c>
      <c r="K403">
        <v>272.39999999999998</v>
      </c>
      <c r="L403">
        <v>0</v>
      </c>
      <c r="M403">
        <v>0.02</v>
      </c>
      <c r="N403" t="str">
        <f>VLOOKUP(F403,products!$A$2:$C$31,3,FALSE)</f>
        <v>C</v>
      </c>
      <c r="O403">
        <f>VLOOKUP(F403,price_list!$A$2:$C$31,3,FALSE)</f>
        <v>45.4</v>
      </c>
      <c r="P403" t="str">
        <f t="shared" si="30"/>
        <v/>
      </c>
      <c r="Q403" t="str">
        <f t="shared" si="31"/>
        <v/>
      </c>
      <c r="R403">
        <f t="shared" si="32"/>
        <v>272.39999999999998</v>
      </c>
      <c r="S403">
        <f t="shared" si="33"/>
        <v>5.4479999999999995</v>
      </c>
      <c r="T403" t="str">
        <f>IF(ISNA(VLOOKUP(A403,ERP_transactions!$A:$A,1,FALSE)),"No","Yes")</f>
        <v>Yes</v>
      </c>
      <c r="U403" t="b">
        <f t="shared" si="34"/>
        <v>0</v>
      </c>
    </row>
    <row r="404" spans="1:21">
      <c r="A404" t="s">
        <v>950</v>
      </c>
      <c r="B404" t="s">
        <v>159</v>
      </c>
      <c r="C404" t="s">
        <v>160</v>
      </c>
      <c r="D404" t="s">
        <v>49</v>
      </c>
      <c r="E404" t="s">
        <v>50</v>
      </c>
      <c r="F404" t="s">
        <v>25</v>
      </c>
      <c r="G404" t="s">
        <v>26</v>
      </c>
      <c r="H404" s="1">
        <v>45894</v>
      </c>
      <c r="I404">
        <v>7</v>
      </c>
      <c r="J404">
        <v>105.75</v>
      </c>
      <c r="K404">
        <v>740.25</v>
      </c>
      <c r="L404">
        <v>0.1</v>
      </c>
      <c r="M404">
        <v>0.02</v>
      </c>
      <c r="N404" t="str">
        <f>VLOOKUP(F404,products!$A$2:$C$31,3,FALSE)</f>
        <v>B</v>
      </c>
      <c r="O404">
        <f>VLOOKUP(F404,price_list!$A$2:$C$31,3,FALSE)</f>
        <v>120.83</v>
      </c>
      <c r="P404" t="str">
        <f t="shared" si="30"/>
        <v/>
      </c>
      <c r="Q404" t="str">
        <f t="shared" si="31"/>
        <v/>
      </c>
      <c r="R404">
        <f t="shared" si="32"/>
        <v>666.22500000000002</v>
      </c>
      <c r="S404">
        <f t="shared" si="33"/>
        <v>13.3245</v>
      </c>
      <c r="T404" t="str">
        <f>IF(ISNA(VLOOKUP(A404,ERP_transactions!$A:$A,1,FALSE)),"No","Yes")</f>
        <v>Yes</v>
      </c>
      <c r="U404" t="b">
        <f t="shared" si="34"/>
        <v>0</v>
      </c>
    </row>
    <row r="405" spans="1:21">
      <c r="A405" t="s">
        <v>951</v>
      </c>
      <c r="B405" t="s">
        <v>187</v>
      </c>
      <c r="C405" t="s">
        <v>188</v>
      </c>
      <c r="D405" t="s">
        <v>232</v>
      </c>
      <c r="E405" t="s">
        <v>233</v>
      </c>
      <c r="F405" t="s">
        <v>293</v>
      </c>
      <c r="G405" t="s">
        <v>294</v>
      </c>
      <c r="H405" s="1">
        <v>45899</v>
      </c>
      <c r="I405">
        <v>2</v>
      </c>
      <c r="J405">
        <v>114.99</v>
      </c>
      <c r="K405">
        <v>229.98</v>
      </c>
      <c r="L405">
        <v>0.05</v>
      </c>
      <c r="M405">
        <v>0.02</v>
      </c>
      <c r="N405" t="str">
        <f>VLOOKUP(F405,products!$A$2:$C$31,3,FALSE)</f>
        <v>A</v>
      </c>
      <c r="O405">
        <f>VLOOKUP(F405,price_list!$A$2:$C$31,3,FALSE)</f>
        <v>114.99</v>
      </c>
      <c r="P405" t="str">
        <f t="shared" si="30"/>
        <v/>
      </c>
      <c r="Q405" t="str">
        <f t="shared" si="31"/>
        <v/>
      </c>
      <c r="R405">
        <f t="shared" si="32"/>
        <v>218.48099999999999</v>
      </c>
      <c r="S405">
        <f t="shared" si="33"/>
        <v>4.3696200000000003</v>
      </c>
      <c r="T405" t="str">
        <f>IF(ISNA(VLOOKUP(A405,ERP_transactions!$A:$A,1,FALSE)),"No","Yes")</f>
        <v>Yes</v>
      </c>
      <c r="U405" t="b">
        <f t="shared" si="34"/>
        <v>0</v>
      </c>
    </row>
    <row r="406" spans="1:21">
      <c r="A406" t="s">
        <v>952</v>
      </c>
      <c r="B406" t="s">
        <v>93</v>
      </c>
      <c r="C406" t="s">
        <v>94</v>
      </c>
      <c r="D406" t="s">
        <v>655</v>
      </c>
      <c r="E406" t="s">
        <v>2610</v>
      </c>
      <c r="F406" t="s">
        <v>191</v>
      </c>
      <c r="G406" t="s">
        <v>192</v>
      </c>
      <c r="H406" s="1">
        <v>45887</v>
      </c>
      <c r="I406">
        <v>8</v>
      </c>
      <c r="J406">
        <v>144.35</v>
      </c>
      <c r="K406">
        <v>1154.8</v>
      </c>
      <c r="L406">
        <v>0.1</v>
      </c>
      <c r="M406">
        <v>0.02</v>
      </c>
      <c r="N406" t="str">
        <f>VLOOKUP(F406,products!$A$2:$C$31,3,FALSE)</f>
        <v>B</v>
      </c>
      <c r="O406">
        <f>VLOOKUP(F406,price_list!$A$2:$C$31,3,FALSE)</f>
        <v>144.35</v>
      </c>
      <c r="P406" t="str">
        <f t="shared" si="30"/>
        <v/>
      </c>
      <c r="Q406" t="str">
        <f t="shared" si="31"/>
        <v/>
      </c>
      <c r="R406">
        <f t="shared" si="32"/>
        <v>1039.32</v>
      </c>
      <c r="S406">
        <f t="shared" si="33"/>
        <v>20.7864</v>
      </c>
      <c r="T406" t="str">
        <f>IF(ISNA(VLOOKUP(A406,ERP_transactions!$A:$A,1,FALSE)),"No","Yes")</f>
        <v>Yes</v>
      </c>
      <c r="U406" t="b">
        <f t="shared" si="34"/>
        <v>0</v>
      </c>
    </row>
    <row r="407" spans="1:21">
      <c r="A407" t="s">
        <v>953</v>
      </c>
      <c r="B407" t="s">
        <v>110</v>
      </c>
      <c r="C407" t="s">
        <v>111</v>
      </c>
      <c r="D407" t="s">
        <v>127</v>
      </c>
      <c r="E407" t="s">
        <v>128</v>
      </c>
      <c r="F407" t="s">
        <v>234</v>
      </c>
      <c r="G407" t="s">
        <v>235</v>
      </c>
      <c r="H407" s="1">
        <v>45899</v>
      </c>
      <c r="I407">
        <v>2</v>
      </c>
      <c r="J407">
        <v>37.18</v>
      </c>
      <c r="K407">
        <v>74.36</v>
      </c>
      <c r="L407">
        <v>0</v>
      </c>
      <c r="M407">
        <v>0.02</v>
      </c>
      <c r="N407" t="str">
        <f>VLOOKUP(F407,products!$A$2:$C$31,3,FALSE)</f>
        <v>C</v>
      </c>
      <c r="O407">
        <f>VLOOKUP(F407,price_list!$A$2:$C$31,3,FALSE)</f>
        <v>37.18</v>
      </c>
      <c r="P407" t="str">
        <f t="shared" si="30"/>
        <v/>
      </c>
      <c r="Q407" t="str">
        <f t="shared" si="31"/>
        <v/>
      </c>
      <c r="R407">
        <f t="shared" si="32"/>
        <v>74.36</v>
      </c>
      <c r="S407">
        <f t="shared" si="33"/>
        <v>1.4872000000000001</v>
      </c>
      <c r="T407" t="str">
        <f>IF(ISNA(VLOOKUP(A407,ERP_transactions!$A:$A,1,FALSE)),"No","Yes")</f>
        <v>Yes</v>
      </c>
      <c r="U407" t="b">
        <f t="shared" si="34"/>
        <v>0</v>
      </c>
    </row>
    <row r="408" spans="1:21">
      <c r="A408" t="s">
        <v>955</v>
      </c>
      <c r="B408" t="s">
        <v>42</v>
      </c>
      <c r="C408" t="s">
        <v>43</v>
      </c>
      <c r="D408" t="s">
        <v>683</v>
      </c>
      <c r="E408" t="s">
        <v>684</v>
      </c>
      <c r="F408" t="s">
        <v>275</v>
      </c>
      <c r="G408" t="s">
        <v>276</v>
      </c>
      <c r="H408" s="1">
        <v>45895</v>
      </c>
      <c r="I408">
        <v>13</v>
      </c>
      <c r="J408">
        <v>44.71</v>
      </c>
      <c r="K408">
        <v>581.23</v>
      </c>
      <c r="L408">
        <v>0</v>
      </c>
      <c r="M408">
        <v>0.02</v>
      </c>
      <c r="N408" t="str">
        <f>VLOOKUP(F408,products!$A$2:$C$31,3,FALSE)</f>
        <v>C</v>
      </c>
      <c r="O408">
        <f>VLOOKUP(F408,price_list!$A$2:$C$31,3,FALSE)</f>
        <v>44.71</v>
      </c>
      <c r="P408" t="str">
        <f t="shared" si="30"/>
        <v/>
      </c>
      <c r="Q408" t="str">
        <f t="shared" si="31"/>
        <v/>
      </c>
      <c r="R408">
        <f t="shared" si="32"/>
        <v>581.23</v>
      </c>
      <c r="S408">
        <f t="shared" si="33"/>
        <v>11.624600000000001</v>
      </c>
      <c r="T408" t="str">
        <f>IF(ISNA(VLOOKUP(A408,ERP_transactions!$A:$A,1,FALSE)),"No","Yes")</f>
        <v>Yes</v>
      </c>
      <c r="U408" t="b">
        <f t="shared" si="34"/>
        <v>0</v>
      </c>
    </row>
    <row r="409" spans="1:21">
      <c r="A409" t="s">
        <v>956</v>
      </c>
      <c r="B409" t="s">
        <v>55</v>
      </c>
      <c r="C409" t="s">
        <v>56</v>
      </c>
      <c r="D409" t="s">
        <v>776</v>
      </c>
      <c r="E409" t="s">
        <v>777</v>
      </c>
      <c r="F409" t="s">
        <v>356</v>
      </c>
      <c r="G409" t="s">
        <v>357</v>
      </c>
      <c r="H409" s="1">
        <v>45898</v>
      </c>
      <c r="I409">
        <v>10</v>
      </c>
      <c r="J409">
        <v>54.03</v>
      </c>
      <c r="K409">
        <v>540.29999999999995</v>
      </c>
      <c r="L409">
        <v>0</v>
      </c>
      <c r="M409">
        <v>0.02</v>
      </c>
      <c r="N409" t="str">
        <f>VLOOKUP(F409,products!$A$2:$C$31,3,FALSE)</f>
        <v>C</v>
      </c>
      <c r="O409">
        <f>VLOOKUP(F409,price_list!$A$2:$C$31,3,FALSE)</f>
        <v>54.03</v>
      </c>
      <c r="P409" t="str">
        <f t="shared" si="30"/>
        <v/>
      </c>
      <c r="Q409" t="str">
        <f t="shared" si="31"/>
        <v/>
      </c>
      <c r="R409">
        <f t="shared" si="32"/>
        <v>540.29999999999995</v>
      </c>
      <c r="S409">
        <f t="shared" si="33"/>
        <v>10.805999999999999</v>
      </c>
      <c r="T409" t="str">
        <f>IF(ISNA(VLOOKUP(A409,ERP_transactions!$A:$A,1,FALSE)),"No","Yes")</f>
        <v>Yes</v>
      </c>
      <c r="U409" t="b">
        <f t="shared" si="34"/>
        <v>0</v>
      </c>
    </row>
    <row r="410" spans="1:21">
      <c r="A410" t="s">
        <v>957</v>
      </c>
      <c r="B410" t="s">
        <v>14</v>
      </c>
      <c r="C410" t="s">
        <v>15</v>
      </c>
      <c r="D410" t="s">
        <v>893</v>
      </c>
      <c r="E410" t="s">
        <v>894</v>
      </c>
      <c r="F410" t="s">
        <v>293</v>
      </c>
      <c r="G410" t="s">
        <v>294</v>
      </c>
      <c r="H410" s="1">
        <v>45873</v>
      </c>
      <c r="I410">
        <v>20</v>
      </c>
      <c r="J410">
        <v>114.99</v>
      </c>
      <c r="K410">
        <v>2299.8000000000002</v>
      </c>
      <c r="L410">
        <v>0.05</v>
      </c>
      <c r="M410">
        <v>0.02</v>
      </c>
      <c r="N410" t="str">
        <f>VLOOKUP(F410,products!$A$2:$C$31,3,FALSE)</f>
        <v>A</v>
      </c>
      <c r="O410">
        <f>VLOOKUP(F410,price_list!$A$2:$C$31,3,FALSE)</f>
        <v>114.99</v>
      </c>
      <c r="P410" t="str">
        <f t="shared" si="30"/>
        <v/>
      </c>
      <c r="Q410" t="str">
        <f t="shared" si="31"/>
        <v/>
      </c>
      <c r="R410">
        <f t="shared" si="32"/>
        <v>2184.8100000000004</v>
      </c>
      <c r="S410">
        <f t="shared" si="33"/>
        <v>43.696200000000012</v>
      </c>
      <c r="T410" t="str">
        <f>IF(ISNA(VLOOKUP(A410,ERP_transactions!$A:$A,1,FALSE)),"No","Yes")</f>
        <v>Yes</v>
      </c>
      <c r="U410" t="b">
        <f t="shared" si="34"/>
        <v>0</v>
      </c>
    </row>
    <row r="411" spans="1:21">
      <c r="A411" t="s">
        <v>958</v>
      </c>
      <c r="B411" t="s">
        <v>42</v>
      </c>
      <c r="C411" t="s">
        <v>43</v>
      </c>
      <c r="D411" t="s">
        <v>553</v>
      </c>
      <c r="E411" t="s">
        <v>554</v>
      </c>
      <c r="F411" t="s">
        <v>293</v>
      </c>
      <c r="G411" t="s">
        <v>294</v>
      </c>
      <c r="H411" s="1">
        <v>45887</v>
      </c>
      <c r="I411">
        <v>21</v>
      </c>
      <c r="J411">
        <v>114.99</v>
      </c>
      <c r="K411">
        <v>2414.79</v>
      </c>
      <c r="L411">
        <v>0.05</v>
      </c>
      <c r="M411">
        <v>0.02</v>
      </c>
      <c r="N411" t="str">
        <f>VLOOKUP(F411,products!$A$2:$C$31,3,FALSE)</f>
        <v>A</v>
      </c>
      <c r="O411">
        <f>VLOOKUP(F411,price_list!$A$2:$C$31,3,FALSE)</f>
        <v>114.99</v>
      </c>
      <c r="P411" t="str">
        <f t="shared" si="30"/>
        <v/>
      </c>
      <c r="Q411" t="str">
        <f t="shared" si="31"/>
        <v/>
      </c>
      <c r="R411">
        <f t="shared" si="32"/>
        <v>2294.0504999999998</v>
      </c>
      <c r="S411">
        <f t="shared" si="33"/>
        <v>45.881009999999996</v>
      </c>
      <c r="T411" t="str">
        <f>IF(ISNA(VLOOKUP(A411,ERP_transactions!$A:$A,1,FALSE)),"No","Yes")</f>
        <v>Yes</v>
      </c>
      <c r="U411" t="b">
        <f t="shared" si="34"/>
        <v>0</v>
      </c>
    </row>
    <row r="412" spans="1:21">
      <c r="A412" t="s">
        <v>959</v>
      </c>
      <c r="B412" t="s">
        <v>414</v>
      </c>
      <c r="C412" t="s">
        <v>415</v>
      </c>
      <c r="D412" t="s">
        <v>845</v>
      </c>
      <c r="E412" t="s">
        <v>846</v>
      </c>
      <c r="F412" t="s">
        <v>39</v>
      </c>
      <c r="G412" t="s">
        <v>40</v>
      </c>
      <c r="H412" s="1">
        <v>45897</v>
      </c>
      <c r="I412">
        <v>5</v>
      </c>
      <c r="J412">
        <v>87.21</v>
      </c>
      <c r="K412">
        <v>436.05</v>
      </c>
      <c r="L412">
        <v>0</v>
      </c>
      <c r="M412">
        <v>0.02</v>
      </c>
      <c r="N412" t="str">
        <f>VLOOKUP(F412,products!$A$2:$C$31,3,FALSE)</f>
        <v>C</v>
      </c>
      <c r="O412">
        <f>VLOOKUP(F412,price_list!$A$2:$C$31,3,FALSE)</f>
        <v>87.21</v>
      </c>
      <c r="P412" t="str">
        <f t="shared" si="30"/>
        <v/>
      </c>
      <c r="Q412" t="str">
        <f t="shared" si="31"/>
        <v/>
      </c>
      <c r="R412">
        <f t="shared" si="32"/>
        <v>436.05</v>
      </c>
      <c r="S412">
        <f t="shared" si="33"/>
        <v>8.7210000000000001</v>
      </c>
      <c r="T412" t="str">
        <f>IF(ISNA(VLOOKUP(A412,ERP_transactions!$A:$A,1,FALSE)),"No","Yes")</f>
        <v>Yes</v>
      </c>
      <c r="U412" t="b">
        <f t="shared" si="34"/>
        <v>0</v>
      </c>
    </row>
    <row r="413" spans="1:21">
      <c r="A413" t="s">
        <v>960</v>
      </c>
      <c r="B413" t="s">
        <v>414</v>
      </c>
      <c r="C413" t="s">
        <v>415</v>
      </c>
      <c r="D413" t="s">
        <v>227</v>
      </c>
      <c r="E413" t="s">
        <v>228</v>
      </c>
      <c r="F413" t="s">
        <v>18</v>
      </c>
      <c r="G413" t="s">
        <v>19</v>
      </c>
      <c r="H413" s="1">
        <v>45880</v>
      </c>
      <c r="I413">
        <v>4</v>
      </c>
      <c r="J413">
        <v>44.26</v>
      </c>
      <c r="K413">
        <v>177.04</v>
      </c>
      <c r="L413">
        <v>0.05</v>
      </c>
      <c r="M413">
        <v>0.02</v>
      </c>
      <c r="N413" t="str">
        <f>VLOOKUP(F413,products!$A$2:$C$31,3,FALSE)</f>
        <v>A</v>
      </c>
      <c r="O413">
        <f>VLOOKUP(F413,price_list!$A$2:$C$31,3,FALSE)</f>
        <v>52.65</v>
      </c>
      <c r="P413" t="str">
        <f t="shared" si="30"/>
        <v/>
      </c>
      <c r="Q413" t="str">
        <f t="shared" si="31"/>
        <v/>
      </c>
      <c r="R413">
        <f t="shared" si="32"/>
        <v>168.18799999999999</v>
      </c>
      <c r="S413">
        <f t="shared" si="33"/>
        <v>3.3637599999999996</v>
      </c>
      <c r="T413" t="str">
        <f>IF(ISNA(VLOOKUP(A413,ERP_transactions!$A:$A,1,FALSE)),"No","Yes")</f>
        <v>Yes</v>
      </c>
      <c r="U413" t="b">
        <f t="shared" si="34"/>
        <v>0</v>
      </c>
    </row>
    <row r="414" spans="1:21">
      <c r="A414" t="s">
        <v>961</v>
      </c>
      <c r="B414" t="s">
        <v>182</v>
      </c>
      <c r="C414" t="s">
        <v>183</v>
      </c>
      <c r="D414" t="s">
        <v>783</v>
      </c>
      <c r="E414" t="s">
        <v>784</v>
      </c>
      <c r="F414" t="s">
        <v>25</v>
      </c>
      <c r="G414" t="s">
        <v>26</v>
      </c>
      <c r="H414" s="1">
        <v>45892</v>
      </c>
      <c r="I414">
        <v>9</v>
      </c>
      <c r="J414">
        <v>120.83</v>
      </c>
      <c r="K414">
        <v>1087.47</v>
      </c>
      <c r="L414">
        <v>0.1</v>
      </c>
      <c r="M414">
        <v>0.02</v>
      </c>
      <c r="N414" t="str">
        <f>VLOOKUP(F414,products!$A$2:$C$31,3,FALSE)</f>
        <v>B</v>
      </c>
      <c r="O414">
        <f>VLOOKUP(F414,price_list!$A$2:$C$31,3,FALSE)</f>
        <v>120.83</v>
      </c>
      <c r="P414" t="str">
        <f t="shared" si="30"/>
        <v/>
      </c>
      <c r="Q414" t="str">
        <f t="shared" si="31"/>
        <v/>
      </c>
      <c r="R414">
        <f t="shared" si="32"/>
        <v>978.72299999999996</v>
      </c>
      <c r="S414">
        <f t="shared" si="33"/>
        <v>19.574459999999998</v>
      </c>
      <c r="T414" t="str">
        <f>IF(ISNA(VLOOKUP(A414,ERP_transactions!$A:$A,1,FALSE)),"No","Yes")</f>
        <v>Yes</v>
      </c>
      <c r="U414" t="b">
        <f t="shared" si="34"/>
        <v>0</v>
      </c>
    </row>
    <row r="415" spans="1:21">
      <c r="A415" t="s">
        <v>962</v>
      </c>
      <c r="B415" t="s">
        <v>182</v>
      </c>
      <c r="C415" t="s">
        <v>183</v>
      </c>
      <c r="D415" t="s">
        <v>296</v>
      </c>
      <c r="E415" t="s">
        <v>297</v>
      </c>
      <c r="F415" t="s">
        <v>107</v>
      </c>
      <c r="G415" t="s">
        <v>108</v>
      </c>
      <c r="H415" s="1">
        <v>45888</v>
      </c>
      <c r="I415">
        <v>10</v>
      </c>
      <c r="J415">
        <v>179.53</v>
      </c>
      <c r="K415">
        <v>1795.3</v>
      </c>
      <c r="L415">
        <v>0.1</v>
      </c>
      <c r="M415">
        <v>0.02</v>
      </c>
      <c r="N415" t="str">
        <f>VLOOKUP(F415,products!$A$2:$C$31,3,FALSE)</f>
        <v>B</v>
      </c>
      <c r="O415">
        <f>VLOOKUP(F415,price_list!$A$2:$C$31,3,FALSE)</f>
        <v>179.53</v>
      </c>
      <c r="P415" t="str">
        <f t="shared" si="30"/>
        <v/>
      </c>
      <c r="Q415" t="str">
        <f t="shared" si="31"/>
        <v/>
      </c>
      <c r="R415">
        <f t="shared" si="32"/>
        <v>1615.77</v>
      </c>
      <c r="S415">
        <f t="shared" si="33"/>
        <v>32.315399999999997</v>
      </c>
      <c r="T415" t="str">
        <f>IF(ISNA(VLOOKUP(A415,ERP_transactions!$A:$A,1,FALSE)),"No","Yes")</f>
        <v>Yes</v>
      </c>
      <c r="U415" t="b">
        <f t="shared" si="34"/>
        <v>0</v>
      </c>
    </row>
    <row r="416" spans="1:21">
      <c r="A416" t="s">
        <v>963</v>
      </c>
      <c r="B416" t="s">
        <v>208</v>
      </c>
      <c r="C416" t="s">
        <v>209</v>
      </c>
      <c r="D416" t="s">
        <v>626</v>
      </c>
      <c r="E416" t="s">
        <v>627</v>
      </c>
      <c r="F416" t="s">
        <v>129</v>
      </c>
      <c r="G416" t="s">
        <v>130</v>
      </c>
      <c r="H416" s="1">
        <v>45897</v>
      </c>
      <c r="I416">
        <v>20</v>
      </c>
      <c r="J416">
        <v>92.19</v>
      </c>
      <c r="K416">
        <v>1843.8</v>
      </c>
      <c r="L416">
        <v>0.05</v>
      </c>
      <c r="M416">
        <v>0.02</v>
      </c>
      <c r="N416" t="str">
        <f>VLOOKUP(F416,products!$A$2:$C$31,3,FALSE)</f>
        <v>A</v>
      </c>
      <c r="O416">
        <f>VLOOKUP(F416,price_list!$A$2:$C$31,3,FALSE)</f>
        <v>92.19</v>
      </c>
      <c r="P416" t="str">
        <f t="shared" si="30"/>
        <v/>
      </c>
      <c r="Q416" t="str">
        <f t="shared" si="31"/>
        <v/>
      </c>
      <c r="R416">
        <f t="shared" si="32"/>
        <v>1751.61</v>
      </c>
      <c r="S416">
        <f t="shared" si="33"/>
        <v>35.032199999999996</v>
      </c>
      <c r="T416" t="str">
        <f>IF(ISNA(VLOOKUP(A416,ERP_transactions!$A:$A,1,FALSE)),"No","Yes")</f>
        <v>Yes</v>
      </c>
      <c r="U416" t="b">
        <f t="shared" si="34"/>
        <v>0</v>
      </c>
    </row>
    <row r="417" spans="1:21">
      <c r="A417" t="s">
        <v>964</v>
      </c>
      <c r="B417" t="s">
        <v>159</v>
      </c>
      <c r="C417" t="s">
        <v>160</v>
      </c>
      <c r="D417" t="s">
        <v>648</v>
      </c>
      <c r="E417" t="s">
        <v>649</v>
      </c>
      <c r="F417" t="s">
        <v>90</v>
      </c>
      <c r="G417" t="s">
        <v>91</v>
      </c>
      <c r="H417" s="1">
        <v>45880</v>
      </c>
      <c r="I417">
        <v>17</v>
      </c>
      <c r="J417">
        <v>50.51</v>
      </c>
      <c r="K417">
        <v>858.67</v>
      </c>
      <c r="L417">
        <v>0</v>
      </c>
      <c r="M417">
        <v>0.02</v>
      </c>
      <c r="N417" t="str">
        <f>VLOOKUP(F417,products!$A$2:$C$31,3,FALSE)</f>
        <v>C</v>
      </c>
      <c r="O417">
        <f>VLOOKUP(F417,price_list!$A$2:$C$31,3,FALSE)</f>
        <v>50.51</v>
      </c>
      <c r="P417" t="str">
        <f t="shared" si="30"/>
        <v/>
      </c>
      <c r="Q417" t="str">
        <f t="shared" si="31"/>
        <v/>
      </c>
      <c r="R417">
        <f t="shared" si="32"/>
        <v>858.67</v>
      </c>
      <c r="S417">
        <f t="shared" si="33"/>
        <v>17.173400000000001</v>
      </c>
      <c r="T417" t="str">
        <f>IF(ISNA(VLOOKUP(A417,ERP_transactions!$A:$A,1,FALSE)),"No","Yes")</f>
        <v>Yes</v>
      </c>
      <c r="U417" t="b">
        <f t="shared" si="34"/>
        <v>0</v>
      </c>
    </row>
    <row r="418" spans="1:21">
      <c r="A418" t="s">
        <v>965</v>
      </c>
      <c r="B418" t="s">
        <v>423</v>
      </c>
      <c r="C418" t="s">
        <v>424</v>
      </c>
      <c r="D418" t="s">
        <v>615</v>
      </c>
      <c r="E418" t="s">
        <v>616</v>
      </c>
      <c r="F418" t="s">
        <v>191</v>
      </c>
      <c r="G418" t="s">
        <v>192</v>
      </c>
      <c r="H418" s="1">
        <v>45874</v>
      </c>
      <c r="I418">
        <v>6</v>
      </c>
      <c r="J418">
        <v>144.35</v>
      </c>
      <c r="K418">
        <v>866.1</v>
      </c>
      <c r="L418">
        <v>0.1</v>
      </c>
      <c r="M418">
        <v>0.02</v>
      </c>
      <c r="N418" t="str">
        <f>VLOOKUP(F418,products!$A$2:$C$31,3,FALSE)</f>
        <v>B</v>
      </c>
      <c r="O418">
        <f>VLOOKUP(F418,price_list!$A$2:$C$31,3,FALSE)</f>
        <v>144.35</v>
      </c>
      <c r="P418" t="str">
        <f t="shared" si="30"/>
        <v/>
      </c>
      <c r="Q418" t="str">
        <f t="shared" si="31"/>
        <v/>
      </c>
      <c r="R418">
        <f t="shared" si="32"/>
        <v>779.49</v>
      </c>
      <c r="S418">
        <f t="shared" si="33"/>
        <v>15.5898</v>
      </c>
      <c r="T418" t="str">
        <f>IF(ISNA(VLOOKUP(A418,ERP_transactions!$A:$A,1,FALSE)),"No","Yes")</f>
        <v>Yes</v>
      </c>
      <c r="U418" t="b">
        <f t="shared" si="34"/>
        <v>0</v>
      </c>
    </row>
    <row r="419" spans="1:21">
      <c r="A419" t="s">
        <v>966</v>
      </c>
      <c r="B419" t="s">
        <v>55</v>
      </c>
      <c r="C419" t="s">
        <v>56</v>
      </c>
      <c r="D419" t="s">
        <v>232</v>
      </c>
      <c r="E419" t="s">
        <v>233</v>
      </c>
      <c r="F419" t="s">
        <v>356</v>
      </c>
      <c r="G419" t="s">
        <v>357</v>
      </c>
      <c r="H419" s="1">
        <v>45878</v>
      </c>
      <c r="I419">
        <v>1</v>
      </c>
      <c r="J419">
        <v>54.03</v>
      </c>
      <c r="K419">
        <v>54.03</v>
      </c>
      <c r="L419">
        <v>0</v>
      </c>
      <c r="M419">
        <v>0.02</v>
      </c>
      <c r="N419" t="str">
        <f>VLOOKUP(F419,products!$A$2:$C$31,3,FALSE)</f>
        <v>C</v>
      </c>
      <c r="O419">
        <f>VLOOKUP(F419,price_list!$A$2:$C$31,3,FALSE)</f>
        <v>54.03</v>
      </c>
      <c r="P419" t="str">
        <f t="shared" si="30"/>
        <v/>
      </c>
      <c r="Q419" t="str">
        <f t="shared" si="31"/>
        <v/>
      </c>
      <c r="R419">
        <f t="shared" si="32"/>
        <v>54.03</v>
      </c>
      <c r="S419">
        <f t="shared" si="33"/>
        <v>1.0806</v>
      </c>
      <c r="T419" t="str">
        <f>IF(ISNA(VLOOKUP(A419,ERP_transactions!$A:$A,1,FALSE)),"No","Yes")</f>
        <v>Yes</v>
      </c>
      <c r="U419" t="b">
        <f t="shared" si="34"/>
        <v>0</v>
      </c>
    </row>
    <row r="420" spans="1:21">
      <c r="A420" t="s">
        <v>968</v>
      </c>
      <c r="B420" t="s">
        <v>145</v>
      </c>
      <c r="C420" t="s">
        <v>146</v>
      </c>
      <c r="D420" t="s">
        <v>532</v>
      </c>
      <c r="E420" t="s">
        <v>533</v>
      </c>
      <c r="F420" t="s">
        <v>100</v>
      </c>
      <c r="G420" t="s">
        <v>101</v>
      </c>
      <c r="H420" s="1">
        <v>45870</v>
      </c>
      <c r="I420">
        <v>19</v>
      </c>
      <c r="J420">
        <v>181.7</v>
      </c>
      <c r="K420">
        <v>3452.3</v>
      </c>
      <c r="L420">
        <v>0.1</v>
      </c>
      <c r="M420">
        <v>0.02</v>
      </c>
      <c r="N420" t="str">
        <f>VLOOKUP(F420,products!$A$2:$C$31,3,FALSE)</f>
        <v>B</v>
      </c>
      <c r="O420">
        <f>VLOOKUP(F420,price_list!$A$2:$C$31,3,FALSE)</f>
        <v>181.7</v>
      </c>
      <c r="P420" t="str">
        <f t="shared" si="30"/>
        <v/>
      </c>
      <c r="Q420" t="str">
        <f t="shared" si="31"/>
        <v/>
      </c>
      <c r="R420">
        <f t="shared" si="32"/>
        <v>3107.07</v>
      </c>
      <c r="S420">
        <f t="shared" si="33"/>
        <v>62.141400000000004</v>
      </c>
      <c r="T420" t="str">
        <f>IF(ISNA(VLOOKUP(A420,ERP_transactions!$A:$A,1,FALSE)),"No","Yes")</f>
        <v>Yes</v>
      </c>
      <c r="U420" t="b">
        <f t="shared" si="34"/>
        <v>0</v>
      </c>
    </row>
    <row r="421" spans="1:21">
      <c r="A421" t="s">
        <v>969</v>
      </c>
      <c r="B421" t="s">
        <v>230</v>
      </c>
      <c r="C421" t="s">
        <v>231</v>
      </c>
      <c r="D421" t="s">
        <v>448</v>
      </c>
      <c r="E421" t="s">
        <v>2611</v>
      </c>
      <c r="F421" t="s">
        <v>85</v>
      </c>
      <c r="G421" t="s">
        <v>86</v>
      </c>
      <c r="H421" s="1">
        <v>45871</v>
      </c>
      <c r="I421">
        <v>8</v>
      </c>
      <c r="J421">
        <v>72.040000000000006</v>
      </c>
      <c r="K421">
        <v>576.32000000000005</v>
      </c>
      <c r="L421">
        <v>0.05</v>
      </c>
      <c r="M421">
        <v>0.02</v>
      </c>
      <c r="N421" t="str">
        <f>VLOOKUP(F421,products!$A$2:$C$31,3,FALSE)</f>
        <v>A</v>
      </c>
      <c r="O421">
        <f>VLOOKUP(F421,price_list!$A$2:$C$31,3,FALSE)</f>
        <v>72.040000000000006</v>
      </c>
      <c r="P421" t="str">
        <f t="shared" si="30"/>
        <v/>
      </c>
      <c r="Q421" t="str">
        <f t="shared" si="31"/>
        <v/>
      </c>
      <c r="R421">
        <f t="shared" si="32"/>
        <v>547.50400000000002</v>
      </c>
      <c r="S421">
        <f t="shared" si="33"/>
        <v>10.95008</v>
      </c>
      <c r="T421" t="str">
        <f>IF(ISNA(VLOOKUP(A421,ERP_transactions!$A:$A,1,FALSE)),"No","Yes")</f>
        <v>Yes</v>
      </c>
      <c r="U421" t="b">
        <f t="shared" si="34"/>
        <v>0</v>
      </c>
    </row>
    <row r="422" spans="1:21">
      <c r="A422" t="s">
        <v>970</v>
      </c>
      <c r="B422" t="s">
        <v>208</v>
      </c>
      <c r="C422" t="s">
        <v>209</v>
      </c>
      <c r="D422" t="s">
        <v>281</v>
      </c>
      <c r="E422" t="s">
        <v>282</v>
      </c>
      <c r="F422" t="s">
        <v>25</v>
      </c>
      <c r="G422" t="s">
        <v>26</v>
      </c>
      <c r="H422" s="1">
        <v>45882</v>
      </c>
      <c r="I422">
        <v>6</v>
      </c>
      <c r="J422">
        <v>120.83</v>
      </c>
      <c r="K422">
        <v>724.98</v>
      </c>
      <c r="L422">
        <v>0.1</v>
      </c>
      <c r="M422">
        <v>0.02</v>
      </c>
      <c r="N422" t="str">
        <f>VLOOKUP(F422,products!$A$2:$C$31,3,FALSE)</f>
        <v>B</v>
      </c>
      <c r="O422">
        <f>VLOOKUP(F422,price_list!$A$2:$C$31,3,FALSE)</f>
        <v>120.83</v>
      </c>
      <c r="P422" t="str">
        <f t="shared" si="30"/>
        <v/>
      </c>
      <c r="Q422" t="str">
        <f t="shared" si="31"/>
        <v/>
      </c>
      <c r="R422">
        <f t="shared" si="32"/>
        <v>652.48199999999997</v>
      </c>
      <c r="S422">
        <f t="shared" si="33"/>
        <v>13.04964</v>
      </c>
      <c r="T422" t="str">
        <f>IF(ISNA(VLOOKUP(A422,ERP_transactions!$A:$A,1,FALSE)),"No","Yes")</f>
        <v>Yes</v>
      </c>
      <c r="U422" t="b">
        <f t="shared" si="34"/>
        <v>0</v>
      </c>
    </row>
    <row r="423" spans="1:21">
      <c r="A423" t="s">
        <v>971</v>
      </c>
      <c r="B423" t="s">
        <v>208</v>
      </c>
      <c r="C423" t="s">
        <v>209</v>
      </c>
      <c r="D423" t="s">
        <v>362</v>
      </c>
      <c r="E423" t="s">
        <v>363</v>
      </c>
      <c r="F423" t="s">
        <v>356</v>
      </c>
      <c r="G423" t="s">
        <v>357</v>
      </c>
      <c r="H423" s="1">
        <v>45894</v>
      </c>
      <c r="I423">
        <v>23</v>
      </c>
      <c r="J423">
        <v>54.03</v>
      </c>
      <c r="K423">
        <v>1242.69</v>
      </c>
      <c r="L423">
        <v>0</v>
      </c>
      <c r="M423">
        <v>0.02</v>
      </c>
      <c r="N423" t="str">
        <f>VLOOKUP(F423,products!$A$2:$C$31,3,FALSE)</f>
        <v>C</v>
      </c>
      <c r="O423">
        <f>VLOOKUP(F423,price_list!$A$2:$C$31,3,FALSE)</f>
        <v>54.03</v>
      </c>
      <c r="P423" t="str">
        <f t="shared" si="30"/>
        <v/>
      </c>
      <c r="Q423" t="str">
        <f t="shared" si="31"/>
        <v/>
      </c>
      <c r="R423">
        <f t="shared" si="32"/>
        <v>1242.69</v>
      </c>
      <c r="S423">
        <f t="shared" si="33"/>
        <v>24.853800000000003</v>
      </c>
      <c r="T423" t="str">
        <f>IF(ISNA(VLOOKUP(A423,ERP_transactions!$A:$A,1,FALSE)),"No","Yes")</f>
        <v>Yes</v>
      </c>
      <c r="U423" t="b">
        <f t="shared" si="34"/>
        <v>0</v>
      </c>
    </row>
    <row r="424" spans="1:21">
      <c r="A424" t="s">
        <v>972</v>
      </c>
      <c r="B424" t="s">
        <v>187</v>
      </c>
      <c r="C424" t="s">
        <v>188</v>
      </c>
      <c r="D424" t="s">
        <v>359</v>
      </c>
      <c r="E424" t="s">
        <v>360</v>
      </c>
      <c r="F424" t="s">
        <v>71</v>
      </c>
      <c r="G424" t="s">
        <v>72</v>
      </c>
      <c r="H424" s="1">
        <v>45881</v>
      </c>
      <c r="I424">
        <v>10</v>
      </c>
      <c r="J424">
        <v>123.65</v>
      </c>
      <c r="K424">
        <v>1236.5</v>
      </c>
      <c r="L424">
        <v>0.05</v>
      </c>
      <c r="M424">
        <v>0.02</v>
      </c>
      <c r="N424" t="str">
        <f>VLOOKUP(F424,products!$A$2:$C$31,3,FALSE)</f>
        <v>A</v>
      </c>
      <c r="O424">
        <f>VLOOKUP(F424,price_list!$A$2:$C$31,3,FALSE)</f>
        <v>123.65</v>
      </c>
      <c r="P424" t="str">
        <f t="shared" si="30"/>
        <v/>
      </c>
      <c r="Q424" t="str">
        <f t="shared" si="31"/>
        <v/>
      </c>
      <c r="R424">
        <f t="shared" si="32"/>
        <v>1174.675</v>
      </c>
      <c r="S424">
        <f t="shared" si="33"/>
        <v>23.493500000000001</v>
      </c>
      <c r="T424" t="str">
        <f>IF(ISNA(VLOOKUP(A424,ERP_transactions!$A:$A,1,FALSE)),"No","Yes")</f>
        <v>Yes</v>
      </c>
      <c r="U424" t="b">
        <f t="shared" si="34"/>
        <v>0</v>
      </c>
    </row>
    <row r="425" spans="1:21">
      <c r="A425" t="s">
        <v>973</v>
      </c>
      <c r="B425" t="s">
        <v>28</v>
      </c>
      <c r="C425" t="s">
        <v>29</v>
      </c>
      <c r="D425" t="s">
        <v>267</v>
      </c>
      <c r="E425" t="s">
        <v>268</v>
      </c>
      <c r="F425" t="s">
        <v>59</v>
      </c>
      <c r="G425" t="s">
        <v>60</v>
      </c>
      <c r="H425" s="1">
        <v>45885</v>
      </c>
      <c r="I425">
        <v>5</v>
      </c>
      <c r="J425">
        <v>71.86</v>
      </c>
      <c r="K425">
        <v>359.3</v>
      </c>
      <c r="L425">
        <v>0.05</v>
      </c>
      <c r="M425">
        <v>0.02</v>
      </c>
      <c r="N425" t="str">
        <f>VLOOKUP(F425,products!$A$2:$C$31,3,FALSE)</f>
        <v>A</v>
      </c>
      <c r="O425">
        <f>VLOOKUP(F425,price_list!$A$2:$C$31,3,FALSE)</f>
        <v>71.86</v>
      </c>
      <c r="P425" t="str">
        <f t="shared" si="30"/>
        <v/>
      </c>
      <c r="Q425" t="str">
        <f t="shared" si="31"/>
        <v/>
      </c>
      <c r="R425">
        <f t="shared" si="32"/>
        <v>341.33500000000004</v>
      </c>
      <c r="S425">
        <f t="shared" si="33"/>
        <v>6.8267000000000007</v>
      </c>
      <c r="T425" t="str">
        <f>IF(ISNA(VLOOKUP(A425,ERP_transactions!$A:$A,1,FALSE)),"No","Yes")</f>
        <v>Yes</v>
      </c>
      <c r="U425" t="b">
        <f t="shared" si="34"/>
        <v>0</v>
      </c>
    </row>
    <row r="426" spans="1:21">
      <c r="A426" t="s">
        <v>974</v>
      </c>
      <c r="B426" t="s">
        <v>21</v>
      </c>
      <c r="C426" t="s">
        <v>22</v>
      </c>
      <c r="D426" t="s">
        <v>343</v>
      </c>
      <c r="E426" t="s">
        <v>344</v>
      </c>
      <c r="F426" t="s">
        <v>107</v>
      </c>
      <c r="G426" t="s">
        <v>108</v>
      </c>
      <c r="H426" s="1">
        <v>45881</v>
      </c>
      <c r="I426">
        <v>20</v>
      </c>
      <c r="J426">
        <v>179.53</v>
      </c>
      <c r="K426">
        <v>3590.6</v>
      </c>
      <c r="L426">
        <v>0.1</v>
      </c>
      <c r="M426">
        <v>0.02</v>
      </c>
      <c r="N426" t="str">
        <f>VLOOKUP(F426,products!$A$2:$C$31,3,FALSE)</f>
        <v>B</v>
      </c>
      <c r="O426">
        <f>VLOOKUP(F426,price_list!$A$2:$C$31,3,FALSE)</f>
        <v>179.53</v>
      </c>
      <c r="P426" t="str">
        <f t="shared" si="30"/>
        <v/>
      </c>
      <c r="Q426" t="str">
        <f t="shared" si="31"/>
        <v/>
      </c>
      <c r="R426">
        <f t="shared" si="32"/>
        <v>3231.54</v>
      </c>
      <c r="S426">
        <f t="shared" si="33"/>
        <v>64.630799999999994</v>
      </c>
      <c r="T426" t="str">
        <f>IF(ISNA(VLOOKUP(A426,ERP_transactions!$A:$A,1,FALSE)),"No","Yes")</f>
        <v>Yes</v>
      </c>
      <c r="U426" t="b">
        <f t="shared" si="34"/>
        <v>0</v>
      </c>
    </row>
    <row r="427" spans="1:21">
      <c r="A427" t="s">
        <v>975</v>
      </c>
      <c r="B427" t="s">
        <v>81</v>
      </c>
      <c r="C427" t="s">
        <v>82</v>
      </c>
      <c r="D427" t="s">
        <v>278</v>
      </c>
      <c r="E427" t="s">
        <v>279</v>
      </c>
      <c r="F427" t="s">
        <v>114</v>
      </c>
      <c r="G427" t="s">
        <v>115</v>
      </c>
      <c r="H427" s="1">
        <v>45894</v>
      </c>
      <c r="I427">
        <v>16</v>
      </c>
      <c r="J427">
        <v>73.52</v>
      </c>
      <c r="K427">
        <v>1176.32</v>
      </c>
      <c r="L427">
        <v>0.1</v>
      </c>
      <c r="M427">
        <v>0.02</v>
      </c>
      <c r="N427" t="str">
        <f>VLOOKUP(F427,products!$A$2:$C$31,3,FALSE)</f>
        <v>B</v>
      </c>
      <c r="O427">
        <f>VLOOKUP(F427,price_list!$A$2:$C$31,3,FALSE)</f>
        <v>91.13</v>
      </c>
      <c r="P427" t="str">
        <f t="shared" si="30"/>
        <v/>
      </c>
      <c r="Q427" t="str">
        <f t="shared" si="31"/>
        <v/>
      </c>
      <c r="R427">
        <f t="shared" si="32"/>
        <v>1058.6879999999999</v>
      </c>
      <c r="S427">
        <f t="shared" si="33"/>
        <v>21.173759999999998</v>
      </c>
      <c r="T427" t="str">
        <f>IF(ISNA(VLOOKUP(A427,ERP_transactions!$A:$A,1,FALSE)),"No","Yes")</f>
        <v>Yes</v>
      </c>
      <c r="U427" t="b">
        <f t="shared" si="34"/>
        <v>0</v>
      </c>
    </row>
    <row r="428" spans="1:21">
      <c r="A428" t="s">
        <v>976</v>
      </c>
      <c r="B428" t="s">
        <v>259</v>
      </c>
      <c r="C428" t="s">
        <v>260</v>
      </c>
      <c r="D428" t="s">
        <v>23</v>
      </c>
      <c r="E428" t="s">
        <v>24</v>
      </c>
      <c r="F428" t="s">
        <v>191</v>
      </c>
      <c r="G428" t="s">
        <v>192</v>
      </c>
      <c r="H428" s="1">
        <v>45894</v>
      </c>
      <c r="I428">
        <v>7</v>
      </c>
      <c r="J428">
        <v>117.48</v>
      </c>
      <c r="K428">
        <v>822.36</v>
      </c>
      <c r="L428">
        <v>0.1</v>
      </c>
      <c r="M428">
        <v>0.02</v>
      </c>
      <c r="N428" t="str">
        <f>VLOOKUP(F428,products!$A$2:$C$31,3,FALSE)</f>
        <v>B</v>
      </c>
      <c r="O428">
        <f>VLOOKUP(F428,price_list!$A$2:$C$31,3,FALSE)</f>
        <v>144.35</v>
      </c>
      <c r="P428" t="str">
        <f t="shared" si="30"/>
        <v/>
      </c>
      <c r="Q428" t="str">
        <f t="shared" si="31"/>
        <v/>
      </c>
      <c r="R428">
        <f t="shared" si="32"/>
        <v>740.12400000000002</v>
      </c>
      <c r="S428">
        <f t="shared" si="33"/>
        <v>14.802480000000001</v>
      </c>
      <c r="T428" t="str">
        <f>IF(ISNA(VLOOKUP(A428,ERP_transactions!$A:$A,1,FALSE)),"No","Yes")</f>
        <v>Yes</v>
      </c>
      <c r="U428" t="b">
        <f t="shared" si="34"/>
        <v>0</v>
      </c>
    </row>
    <row r="429" spans="1:21">
      <c r="A429" t="s">
        <v>977</v>
      </c>
      <c r="B429" t="s">
        <v>117</v>
      </c>
      <c r="C429" t="s">
        <v>118</v>
      </c>
      <c r="D429" t="s">
        <v>900</v>
      </c>
      <c r="E429" t="s">
        <v>901</v>
      </c>
      <c r="F429" t="s">
        <v>107</v>
      </c>
      <c r="G429" t="s">
        <v>108</v>
      </c>
      <c r="H429" s="1">
        <v>45886</v>
      </c>
      <c r="I429">
        <v>3</v>
      </c>
      <c r="J429">
        <v>179.53</v>
      </c>
      <c r="K429">
        <v>538.59</v>
      </c>
      <c r="L429">
        <v>0.1</v>
      </c>
      <c r="M429">
        <v>0.02</v>
      </c>
      <c r="N429" t="str">
        <f>VLOOKUP(F429,products!$A$2:$C$31,3,FALSE)</f>
        <v>B</v>
      </c>
      <c r="O429">
        <f>VLOOKUP(F429,price_list!$A$2:$C$31,3,FALSE)</f>
        <v>179.53</v>
      </c>
      <c r="P429" t="str">
        <f t="shared" si="30"/>
        <v/>
      </c>
      <c r="Q429" t="str">
        <f t="shared" si="31"/>
        <v/>
      </c>
      <c r="R429">
        <f t="shared" si="32"/>
        <v>484.73099999999999</v>
      </c>
      <c r="S429">
        <f t="shared" si="33"/>
        <v>9.6946200000000005</v>
      </c>
      <c r="T429" t="str">
        <f>IF(ISNA(VLOOKUP(A429,ERP_transactions!$A:$A,1,FALSE)),"No","Yes")</f>
        <v>Yes</v>
      </c>
      <c r="U429" t="b">
        <f t="shared" si="34"/>
        <v>0</v>
      </c>
    </row>
    <row r="430" spans="1:21">
      <c r="A430" t="s">
        <v>978</v>
      </c>
      <c r="B430" t="s">
        <v>306</v>
      </c>
      <c r="C430" t="s">
        <v>307</v>
      </c>
      <c r="D430" t="s">
        <v>825</v>
      </c>
      <c r="E430" t="s">
        <v>826</v>
      </c>
      <c r="F430" t="s">
        <v>179</v>
      </c>
      <c r="G430" t="s">
        <v>180</v>
      </c>
      <c r="H430" s="1">
        <v>45899</v>
      </c>
      <c r="I430">
        <v>3</v>
      </c>
      <c r="J430">
        <v>125.42</v>
      </c>
      <c r="K430">
        <v>376.26</v>
      </c>
      <c r="L430">
        <v>0.1</v>
      </c>
      <c r="M430">
        <v>0.02</v>
      </c>
      <c r="N430" t="str">
        <f>VLOOKUP(F430,products!$A$2:$C$31,3,FALSE)</f>
        <v>B</v>
      </c>
      <c r="O430">
        <f>VLOOKUP(F430,price_list!$A$2:$C$31,3,FALSE)</f>
        <v>125.42</v>
      </c>
      <c r="P430" t="str">
        <f t="shared" si="30"/>
        <v/>
      </c>
      <c r="Q430" t="str">
        <f t="shared" si="31"/>
        <v/>
      </c>
      <c r="R430">
        <f t="shared" si="32"/>
        <v>338.63400000000001</v>
      </c>
      <c r="S430">
        <f t="shared" si="33"/>
        <v>6.7726800000000003</v>
      </c>
      <c r="T430" t="str">
        <f>IF(ISNA(VLOOKUP(A430,ERP_transactions!$A:$A,1,FALSE)),"No","Yes")</f>
        <v>Yes</v>
      </c>
      <c r="U430" t="b">
        <f t="shared" si="34"/>
        <v>0</v>
      </c>
    </row>
    <row r="431" spans="1:21">
      <c r="A431" t="s">
        <v>979</v>
      </c>
      <c r="B431" t="s">
        <v>135</v>
      </c>
      <c r="C431" t="s">
        <v>136</v>
      </c>
      <c r="D431" t="s">
        <v>916</v>
      </c>
      <c r="E431" t="s">
        <v>2612</v>
      </c>
      <c r="F431" t="s">
        <v>196</v>
      </c>
      <c r="G431" t="s">
        <v>197</v>
      </c>
      <c r="H431" s="1">
        <v>45898</v>
      </c>
      <c r="I431">
        <v>18</v>
      </c>
      <c r="J431">
        <v>77.5</v>
      </c>
      <c r="K431">
        <v>1395</v>
      </c>
      <c r="L431">
        <v>0.05</v>
      </c>
      <c r="M431">
        <v>0.02</v>
      </c>
      <c r="N431" t="str">
        <f>VLOOKUP(F431,products!$A$2:$C$31,3,FALSE)</f>
        <v>A</v>
      </c>
      <c r="O431">
        <f>VLOOKUP(F431,price_list!$A$2:$C$31,3,FALSE)</f>
        <v>77.5</v>
      </c>
      <c r="P431" t="str">
        <f t="shared" si="30"/>
        <v/>
      </c>
      <c r="Q431" t="str">
        <f t="shared" si="31"/>
        <v/>
      </c>
      <c r="R431">
        <f t="shared" si="32"/>
        <v>1325.25</v>
      </c>
      <c r="S431">
        <f t="shared" si="33"/>
        <v>26.504999999999999</v>
      </c>
      <c r="T431" t="str">
        <f>IF(ISNA(VLOOKUP(A431,ERP_transactions!$A:$A,1,FALSE)),"No","Yes")</f>
        <v>Yes</v>
      </c>
      <c r="U431" t="b">
        <f t="shared" si="34"/>
        <v>0</v>
      </c>
    </row>
    <row r="432" spans="1:21">
      <c r="A432" t="s">
        <v>980</v>
      </c>
      <c r="B432" t="s">
        <v>414</v>
      </c>
      <c r="C432" t="s">
        <v>415</v>
      </c>
      <c r="D432" t="s">
        <v>791</v>
      </c>
      <c r="E432" t="s">
        <v>792</v>
      </c>
      <c r="F432" t="s">
        <v>100</v>
      </c>
      <c r="G432" t="s">
        <v>101</v>
      </c>
      <c r="H432" s="1">
        <v>45875</v>
      </c>
      <c r="I432">
        <v>5</v>
      </c>
      <c r="J432">
        <v>181.7</v>
      </c>
      <c r="K432">
        <v>908.5</v>
      </c>
      <c r="L432">
        <v>0.1</v>
      </c>
      <c r="M432">
        <v>0.02</v>
      </c>
      <c r="N432" t="str">
        <f>VLOOKUP(F432,products!$A$2:$C$31,3,FALSE)</f>
        <v>B</v>
      </c>
      <c r="O432">
        <f>VLOOKUP(F432,price_list!$A$2:$C$31,3,FALSE)</f>
        <v>181.7</v>
      </c>
      <c r="P432" t="str">
        <f t="shared" si="30"/>
        <v/>
      </c>
      <c r="Q432" t="str">
        <f t="shared" si="31"/>
        <v/>
      </c>
      <c r="R432">
        <f t="shared" si="32"/>
        <v>817.65</v>
      </c>
      <c r="S432">
        <f t="shared" si="33"/>
        <v>16.353000000000002</v>
      </c>
      <c r="T432" t="str">
        <f>IF(ISNA(VLOOKUP(A432,ERP_transactions!$A:$A,1,FALSE)),"No","Yes")</f>
        <v>Yes</v>
      </c>
      <c r="U432" t="b">
        <f t="shared" si="34"/>
        <v>0</v>
      </c>
    </row>
    <row r="433" spans="1:21">
      <c r="A433" t="s">
        <v>981</v>
      </c>
      <c r="B433" t="s">
        <v>145</v>
      </c>
      <c r="C433" t="s">
        <v>146</v>
      </c>
      <c r="D433" t="s">
        <v>686</v>
      </c>
      <c r="E433" t="s">
        <v>687</v>
      </c>
      <c r="F433" t="s">
        <v>114</v>
      </c>
      <c r="G433" t="s">
        <v>115</v>
      </c>
      <c r="H433" s="1">
        <v>45891</v>
      </c>
      <c r="I433">
        <v>4</v>
      </c>
      <c r="J433">
        <v>91.13</v>
      </c>
      <c r="K433">
        <v>364.52</v>
      </c>
      <c r="L433">
        <v>0.1</v>
      </c>
      <c r="M433">
        <v>0.02</v>
      </c>
      <c r="N433" t="str">
        <f>VLOOKUP(F433,products!$A$2:$C$31,3,FALSE)</f>
        <v>B</v>
      </c>
      <c r="O433">
        <f>VLOOKUP(F433,price_list!$A$2:$C$31,3,FALSE)</f>
        <v>91.13</v>
      </c>
      <c r="P433" t="str">
        <f t="shared" si="30"/>
        <v/>
      </c>
      <c r="Q433" t="str">
        <f t="shared" si="31"/>
        <v/>
      </c>
      <c r="R433">
        <f t="shared" si="32"/>
        <v>328.06799999999998</v>
      </c>
      <c r="S433">
        <f t="shared" si="33"/>
        <v>6.5613599999999996</v>
      </c>
      <c r="T433" t="str">
        <f>IF(ISNA(VLOOKUP(A433,ERP_transactions!$A:$A,1,FALSE)),"No","Yes")</f>
        <v>Yes</v>
      </c>
      <c r="U433" t="b">
        <f t="shared" si="34"/>
        <v>0</v>
      </c>
    </row>
    <row r="434" spans="1:21">
      <c r="A434" t="s">
        <v>982</v>
      </c>
      <c r="B434" t="s">
        <v>254</v>
      </c>
      <c r="C434" t="s">
        <v>255</v>
      </c>
      <c r="D434" t="s">
        <v>983</v>
      </c>
      <c r="E434" t="s">
        <v>984</v>
      </c>
      <c r="F434" t="s">
        <v>100</v>
      </c>
      <c r="G434" t="s">
        <v>101</v>
      </c>
      <c r="H434" s="1">
        <v>45898</v>
      </c>
      <c r="I434">
        <v>3</v>
      </c>
      <c r="J434">
        <v>181.7</v>
      </c>
      <c r="K434">
        <v>545.1</v>
      </c>
      <c r="L434">
        <v>0.1</v>
      </c>
      <c r="M434">
        <v>0.02</v>
      </c>
      <c r="N434" t="str">
        <f>VLOOKUP(F434,products!$A$2:$C$31,3,FALSE)</f>
        <v>B</v>
      </c>
      <c r="O434">
        <f>VLOOKUP(F434,price_list!$A$2:$C$31,3,FALSE)</f>
        <v>181.7</v>
      </c>
      <c r="P434" t="str">
        <f t="shared" si="30"/>
        <v/>
      </c>
      <c r="Q434" t="str">
        <f t="shared" si="31"/>
        <v/>
      </c>
      <c r="R434">
        <f t="shared" si="32"/>
        <v>490.59000000000003</v>
      </c>
      <c r="S434">
        <f t="shared" si="33"/>
        <v>9.8118000000000016</v>
      </c>
      <c r="T434" t="str">
        <f>IF(ISNA(VLOOKUP(A434,ERP_transactions!$A:$A,1,FALSE)),"No","Yes")</f>
        <v>Yes</v>
      </c>
      <c r="U434" t="b">
        <f t="shared" si="34"/>
        <v>0</v>
      </c>
    </row>
    <row r="435" spans="1:21">
      <c r="A435" t="s">
        <v>985</v>
      </c>
      <c r="B435" t="s">
        <v>414</v>
      </c>
      <c r="C435" t="s">
        <v>415</v>
      </c>
      <c r="D435" t="s">
        <v>572</v>
      </c>
      <c r="E435" t="s">
        <v>573</v>
      </c>
      <c r="F435" t="s">
        <v>319</v>
      </c>
      <c r="G435" t="s">
        <v>320</v>
      </c>
      <c r="H435" s="1">
        <v>45874</v>
      </c>
      <c r="I435">
        <v>15</v>
      </c>
      <c r="J435">
        <v>93.41</v>
      </c>
      <c r="K435">
        <v>1401.15</v>
      </c>
      <c r="L435">
        <v>0</v>
      </c>
      <c r="M435">
        <v>0.02</v>
      </c>
      <c r="N435" t="str">
        <f>VLOOKUP(F435,products!$A$2:$C$31,3,FALSE)</f>
        <v>C</v>
      </c>
      <c r="O435">
        <f>VLOOKUP(F435,price_list!$A$2:$C$31,3,FALSE)</f>
        <v>93.41</v>
      </c>
      <c r="P435" t="str">
        <f t="shared" si="30"/>
        <v/>
      </c>
      <c r="Q435" t="str">
        <f t="shared" si="31"/>
        <v/>
      </c>
      <c r="R435">
        <f t="shared" si="32"/>
        <v>1401.15</v>
      </c>
      <c r="S435">
        <f t="shared" si="33"/>
        <v>28.023000000000003</v>
      </c>
      <c r="T435" t="str">
        <f>IF(ISNA(VLOOKUP(A435,ERP_transactions!$A:$A,1,FALSE)),"No","Yes")</f>
        <v>Yes</v>
      </c>
      <c r="U435" t="b">
        <f t="shared" si="34"/>
        <v>0</v>
      </c>
    </row>
    <row r="436" spans="1:21">
      <c r="A436" t="s">
        <v>986</v>
      </c>
      <c r="B436" t="s">
        <v>414</v>
      </c>
      <c r="C436" t="s">
        <v>415</v>
      </c>
      <c r="D436" t="s">
        <v>872</v>
      </c>
      <c r="E436" t="s">
        <v>873</v>
      </c>
      <c r="F436" t="s">
        <v>25</v>
      </c>
      <c r="G436" t="s">
        <v>26</v>
      </c>
      <c r="H436" s="1">
        <v>45887</v>
      </c>
      <c r="I436">
        <v>2</v>
      </c>
      <c r="J436">
        <v>120.83</v>
      </c>
      <c r="K436">
        <v>241.66</v>
      </c>
      <c r="L436">
        <v>0.1</v>
      </c>
      <c r="M436">
        <v>0.02</v>
      </c>
      <c r="N436" t="str">
        <f>VLOOKUP(F436,products!$A$2:$C$31,3,FALSE)</f>
        <v>B</v>
      </c>
      <c r="O436">
        <f>VLOOKUP(F436,price_list!$A$2:$C$31,3,FALSE)</f>
        <v>120.83</v>
      </c>
      <c r="P436" t="str">
        <f t="shared" si="30"/>
        <v/>
      </c>
      <c r="Q436" t="str">
        <f t="shared" si="31"/>
        <v/>
      </c>
      <c r="R436">
        <f t="shared" si="32"/>
        <v>217.494</v>
      </c>
      <c r="S436">
        <f t="shared" si="33"/>
        <v>4.3498799999999997</v>
      </c>
      <c r="T436" t="str">
        <f>IF(ISNA(VLOOKUP(A436,ERP_transactions!$A:$A,1,FALSE)),"No","Yes")</f>
        <v>Yes</v>
      </c>
      <c r="U436" t="b">
        <f t="shared" si="34"/>
        <v>0</v>
      </c>
    </row>
    <row r="437" spans="1:21">
      <c r="A437" t="s">
        <v>987</v>
      </c>
      <c r="B437" t="s">
        <v>306</v>
      </c>
      <c r="C437" t="s">
        <v>307</v>
      </c>
      <c r="D437" t="s">
        <v>522</v>
      </c>
      <c r="E437" t="s">
        <v>523</v>
      </c>
      <c r="F437" t="s">
        <v>319</v>
      </c>
      <c r="G437" t="s">
        <v>320</v>
      </c>
      <c r="H437" s="1">
        <v>45870</v>
      </c>
      <c r="I437">
        <v>24</v>
      </c>
      <c r="J437">
        <v>72.209999999999994</v>
      </c>
      <c r="K437">
        <v>1733.04</v>
      </c>
      <c r="L437">
        <v>0</v>
      </c>
      <c r="M437">
        <v>0.02</v>
      </c>
      <c r="N437" t="str">
        <f>VLOOKUP(F437,products!$A$2:$C$31,3,FALSE)</f>
        <v>C</v>
      </c>
      <c r="O437">
        <f>VLOOKUP(F437,price_list!$A$2:$C$31,3,FALSE)</f>
        <v>93.41</v>
      </c>
      <c r="P437" t="str">
        <f t="shared" si="30"/>
        <v/>
      </c>
      <c r="Q437" t="str">
        <f t="shared" si="31"/>
        <v/>
      </c>
      <c r="R437">
        <f t="shared" si="32"/>
        <v>1733.04</v>
      </c>
      <c r="S437">
        <f t="shared" si="33"/>
        <v>34.660800000000002</v>
      </c>
      <c r="T437" t="str">
        <f>IF(ISNA(VLOOKUP(A437,ERP_transactions!$A:$A,1,FALSE)),"No","Yes")</f>
        <v>Yes</v>
      </c>
      <c r="U437" t="b">
        <f t="shared" si="34"/>
        <v>0</v>
      </c>
    </row>
    <row r="438" spans="1:21">
      <c r="A438" t="s">
        <v>988</v>
      </c>
      <c r="B438" t="s">
        <v>74</v>
      </c>
      <c r="C438" t="s">
        <v>75</v>
      </c>
      <c r="D438" t="s">
        <v>172</v>
      </c>
      <c r="E438" t="s">
        <v>173</v>
      </c>
      <c r="F438" t="s">
        <v>319</v>
      </c>
      <c r="G438" t="s">
        <v>320</v>
      </c>
      <c r="H438" s="1">
        <v>45876</v>
      </c>
      <c r="I438">
        <v>24</v>
      </c>
      <c r="J438">
        <v>93.41</v>
      </c>
      <c r="K438">
        <v>2241.84</v>
      </c>
      <c r="L438">
        <v>0</v>
      </c>
      <c r="M438">
        <v>0.02</v>
      </c>
      <c r="N438" t="str">
        <f>VLOOKUP(F438,products!$A$2:$C$31,3,FALSE)</f>
        <v>C</v>
      </c>
      <c r="O438">
        <f>VLOOKUP(F438,price_list!$A$2:$C$31,3,FALSE)</f>
        <v>93.41</v>
      </c>
      <c r="P438" t="str">
        <f t="shared" si="30"/>
        <v/>
      </c>
      <c r="Q438" t="str">
        <f t="shared" si="31"/>
        <v/>
      </c>
      <c r="R438">
        <f t="shared" si="32"/>
        <v>2241.84</v>
      </c>
      <c r="S438">
        <f t="shared" si="33"/>
        <v>44.836800000000004</v>
      </c>
      <c r="T438" t="str">
        <f>IF(ISNA(VLOOKUP(A438,ERP_transactions!$A:$A,1,FALSE)),"No","Yes")</f>
        <v>Yes</v>
      </c>
      <c r="U438" t="b">
        <f t="shared" si="34"/>
        <v>0</v>
      </c>
    </row>
    <row r="439" spans="1:21">
      <c r="A439" t="s">
        <v>989</v>
      </c>
      <c r="B439" t="s">
        <v>135</v>
      </c>
      <c r="C439" t="s">
        <v>136</v>
      </c>
      <c r="D439" t="s">
        <v>314</v>
      </c>
      <c r="E439" t="s">
        <v>315</v>
      </c>
      <c r="F439" t="s">
        <v>196</v>
      </c>
      <c r="G439" t="s">
        <v>197</v>
      </c>
      <c r="H439" s="1">
        <v>45892</v>
      </c>
      <c r="I439">
        <v>12</v>
      </c>
      <c r="J439">
        <v>77.5</v>
      </c>
      <c r="K439">
        <v>930</v>
      </c>
      <c r="L439">
        <v>0.05</v>
      </c>
      <c r="M439">
        <v>0.02</v>
      </c>
      <c r="N439" t="str">
        <f>VLOOKUP(F439,products!$A$2:$C$31,3,FALSE)</f>
        <v>A</v>
      </c>
      <c r="O439">
        <f>VLOOKUP(F439,price_list!$A$2:$C$31,3,FALSE)</f>
        <v>77.5</v>
      </c>
      <c r="P439" t="str">
        <f t="shared" si="30"/>
        <v/>
      </c>
      <c r="Q439" t="str">
        <f t="shared" si="31"/>
        <v/>
      </c>
      <c r="R439">
        <f t="shared" si="32"/>
        <v>883.5</v>
      </c>
      <c r="S439">
        <f t="shared" si="33"/>
        <v>17.670000000000002</v>
      </c>
      <c r="T439" t="str">
        <f>IF(ISNA(VLOOKUP(A439,ERP_transactions!$A:$A,1,FALSE)),"No","Yes")</f>
        <v>Yes</v>
      </c>
      <c r="U439" t="b">
        <f t="shared" si="34"/>
        <v>0</v>
      </c>
    </row>
    <row r="440" spans="1:21">
      <c r="A440" t="s">
        <v>990</v>
      </c>
      <c r="B440" t="s">
        <v>423</v>
      </c>
      <c r="C440" t="s">
        <v>424</v>
      </c>
      <c r="D440" t="s">
        <v>69</v>
      </c>
      <c r="E440" t="s">
        <v>70</v>
      </c>
      <c r="F440" t="s">
        <v>275</v>
      </c>
      <c r="G440" t="s">
        <v>276</v>
      </c>
      <c r="H440" s="1">
        <v>45899</v>
      </c>
      <c r="I440">
        <v>3</v>
      </c>
      <c r="J440">
        <v>44.71</v>
      </c>
      <c r="K440">
        <v>134.13</v>
      </c>
      <c r="L440">
        <v>0</v>
      </c>
      <c r="M440">
        <v>0.02</v>
      </c>
      <c r="N440" t="str">
        <f>VLOOKUP(F440,products!$A$2:$C$31,3,FALSE)</f>
        <v>C</v>
      </c>
      <c r="O440">
        <f>VLOOKUP(F440,price_list!$A$2:$C$31,3,FALSE)</f>
        <v>44.71</v>
      </c>
      <c r="P440" t="str">
        <f t="shared" si="30"/>
        <v/>
      </c>
      <c r="Q440" t="str">
        <f t="shared" si="31"/>
        <v/>
      </c>
      <c r="R440">
        <f t="shared" si="32"/>
        <v>134.13</v>
      </c>
      <c r="S440">
        <f t="shared" si="33"/>
        <v>2.6825999999999999</v>
      </c>
      <c r="T440" t="str">
        <f>IF(ISNA(VLOOKUP(A440,ERP_transactions!$A:$A,1,FALSE)),"No","Yes")</f>
        <v>Yes</v>
      </c>
      <c r="U440" t="b">
        <f t="shared" si="34"/>
        <v>0</v>
      </c>
    </row>
    <row r="441" spans="1:21">
      <c r="A441" t="s">
        <v>991</v>
      </c>
      <c r="B441" t="s">
        <v>55</v>
      </c>
      <c r="C441" t="s">
        <v>56</v>
      </c>
      <c r="D441" t="s">
        <v>502</v>
      </c>
      <c r="E441" t="s">
        <v>503</v>
      </c>
      <c r="F441" t="s">
        <v>293</v>
      </c>
      <c r="G441" t="s">
        <v>294</v>
      </c>
      <c r="H441" s="1">
        <v>45894</v>
      </c>
      <c r="I441">
        <v>6</v>
      </c>
      <c r="J441">
        <v>114.99</v>
      </c>
      <c r="K441">
        <v>689.94</v>
      </c>
      <c r="L441">
        <v>0.05</v>
      </c>
      <c r="M441">
        <v>0.02</v>
      </c>
      <c r="N441" t="str">
        <f>VLOOKUP(F441,products!$A$2:$C$31,3,FALSE)</f>
        <v>A</v>
      </c>
      <c r="O441">
        <f>VLOOKUP(F441,price_list!$A$2:$C$31,3,FALSE)</f>
        <v>114.99</v>
      </c>
      <c r="P441" t="str">
        <f t="shared" si="30"/>
        <v/>
      </c>
      <c r="Q441" t="str">
        <f t="shared" si="31"/>
        <v/>
      </c>
      <c r="R441">
        <f t="shared" si="32"/>
        <v>655.4430000000001</v>
      </c>
      <c r="S441">
        <f t="shared" si="33"/>
        <v>13.108860000000002</v>
      </c>
      <c r="T441" t="str">
        <f>IF(ISNA(VLOOKUP(A441,ERP_transactions!$A:$A,1,FALSE)),"No","Yes")</f>
        <v>Yes</v>
      </c>
      <c r="U441" t="b">
        <f t="shared" si="34"/>
        <v>0</v>
      </c>
    </row>
    <row r="442" spans="1:21">
      <c r="A442" t="s">
        <v>992</v>
      </c>
      <c r="B442" t="s">
        <v>21</v>
      </c>
      <c r="C442" t="s">
        <v>22</v>
      </c>
      <c r="D442" t="s">
        <v>498</v>
      </c>
      <c r="E442" t="s">
        <v>499</v>
      </c>
      <c r="F442" t="s">
        <v>191</v>
      </c>
      <c r="G442" t="s">
        <v>192</v>
      </c>
      <c r="H442" s="1">
        <v>45890</v>
      </c>
      <c r="I442">
        <v>24</v>
      </c>
      <c r="J442">
        <v>144.35</v>
      </c>
      <c r="K442">
        <v>3464.4</v>
      </c>
      <c r="L442">
        <v>0.1</v>
      </c>
      <c r="M442">
        <v>0.02</v>
      </c>
      <c r="N442" t="str">
        <f>VLOOKUP(F442,products!$A$2:$C$31,3,FALSE)</f>
        <v>B</v>
      </c>
      <c r="O442">
        <f>VLOOKUP(F442,price_list!$A$2:$C$31,3,FALSE)</f>
        <v>144.35</v>
      </c>
      <c r="P442" t="str">
        <f t="shared" si="30"/>
        <v/>
      </c>
      <c r="Q442" t="str">
        <f t="shared" si="31"/>
        <v/>
      </c>
      <c r="R442">
        <f t="shared" si="32"/>
        <v>3117.96</v>
      </c>
      <c r="S442">
        <f t="shared" si="33"/>
        <v>62.359200000000001</v>
      </c>
      <c r="T442" t="str">
        <f>IF(ISNA(VLOOKUP(A442,ERP_transactions!$A:$A,1,FALSE)),"No","Yes")</f>
        <v>Yes</v>
      </c>
      <c r="U442" t="b">
        <f t="shared" si="34"/>
        <v>0</v>
      </c>
    </row>
    <row r="443" spans="1:21">
      <c r="A443" t="s">
        <v>993</v>
      </c>
      <c r="B443" t="s">
        <v>81</v>
      </c>
      <c r="C443" t="s">
        <v>82</v>
      </c>
      <c r="D443" t="s">
        <v>822</v>
      </c>
      <c r="E443" t="s">
        <v>823</v>
      </c>
      <c r="F443" t="s">
        <v>275</v>
      </c>
      <c r="G443" t="s">
        <v>276</v>
      </c>
      <c r="H443" s="1">
        <v>45884</v>
      </c>
      <c r="I443">
        <v>13</v>
      </c>
      <c r="J443">
        <v>44.71</v>
      </c>
      <c r="K443">
        <v>581.23</v>
      </c>
      <c r="L443">
        <v>0</v>
      </c>
      <c r="M443">
        <v>0.02</v>
      </c>
      <c r="N443" t="str">
        <f>VLOOKUP(F443,products!$A$2:$C$31,3,FALSE)</f>
        <v>C</v>
      </c>
      <c r="O443">
        <f>VLOOKUP(F443,price_list!$A$2:$C$31,3,FALSE)</f>
        <v>44.71</v>
      </c>
      <c r="P443" t="str">
        <f t="shared" si="30"/>
        <v/>
      </c>
      <c r="Q443" t="str">
        <f t="shared" si="31"/>
        <v/>
      </c>
      <c r="R443">
        <f t="shared" si="32"/>
        <v>581.23</v>
      </c>
      <c r="S443">
        <f t="shared" si="33"/>
        <v>11.624600000000001</v>
      </c>
      <c r="T443" t="str">
        <f>IF(ISNA(VLOOKUP(A443,ERP_transactions!$A:$A,1,FALSE)),"No","Yes")</f>
        <v>Yes</v>
      </c>
      <c r="U443" t="b">
        <f t="shared" si="34"/>
        <v>0</v>
      </c>
    </row>
    <row r="444" spans="1:21">
      <c r="A444" t="s">
        <v>994</v>
      </c>
      <c r="B444" t="s">
        <v>47</v>
      </c>
      <c r="C444" t="s">
        <v>48</v>
      </c>
      <c r="D444" t="s">
        <v>726</v>
      </c>
      <c r="E444" t="s">
        <v>727</v>
      </c>
      <c r="F444" t="s">
        <v>240</v>
      </c>
      <c r="G444" t="s">
        <v>241</v>
      </c>
      <c r="H444" s="1">
        <v>45900</v>
      </c>
      <c r="I444">
        <v>22</v>
      </c>
      <c r="J444">
        <v>130.94</v>
      </c>
      <c r="K444">
        <v>2880.68</v>
      </c>
      <c r="L444">
        <v>0.05</v>
      </c>
      <c r="M444">
        <v>0.02</v>
      </c>
      <c r="N444" t="str">
        <f>VLOOKUP(F444,products!$A$2:$C$31,3,FALSE)</f>
        <v>A</v>
      </c>
      <c r="O444">
        <f>VLOOKUP(F444,price_list!$A$2:$C$31,3,FALSE)</f>
        <v>130.94</v>
      </c>
      <c r="P444" t="str">
        <f t="shared" si="30"/>
        <v/>
      </c>
      <c r="Q444" t="str">
        <f t="shared" si="31"/>
        <v/>
      </c>
      <c r="R444">
        <f t="shared" si="32"/>
        <v>2736.6459999999997</v>
      </c>
      <c r="S444">
        <f t="shared" si="33"/>
        <v>54.732919999999993</v>
      </c>
      <c r="T444" t="str">
        <f>IF(ISNA(VLOOKUP(A444,ERP_transactions!$A:$A,1,FALSE)),"No","Yes")</f>
        <v>Yes</v>
      </c>
      <c r="U444" t="b">
        <f t="shared" si="34"/>
        <v>0</v>
      </c>
    </row>
    <row r="445" spans="1:21">
      <c r="A445" t="s">
        <v>995</v>
      </c>
      <c r="B445" t="s">
        <v>208</v>
      </c>
      <c r="C445" t="s">
        <v>209</v>
      </c>
      <c r="D445" t="s">
        <v>69</v>
      </c>
      <c r="E445" t="s">
        <v>70</v>
      </c>
      <c r="F445" t="s">
        <v>78</v>
      </c>
      <c r="G445" t="s">
        <v>79</v>
      </c>
      <c r="H445" s="1">
        <v>45873</v>
      </c>
      <c r="I445">
        <v>12</v>
      </c>
      <c r="J445">
        <v>139.22</v>
      </c>
      <c r="K445">
        <v>1670.64</v>
      </c>
      <c r="L445">
        <v>0.05</v>
      </c>
      <c r="M445">
        <v>0.02</v>
      </c>
      <c r="N445" t="str">
        <f>VLOOKUP(F445,products!$A$2:$C$31,3,FALSE)</f>
        <v>A</v>
      </c>
      <c r="O445">
        <f>VLOOKUP(F445,price_list!$A$2:$C$31,3,FALSE)</f>
        <v>139.22</v>
      </c>
      <c r="P445" t="str">
        <f t="shared" si="30"/>
        <v/>
      </c>
      <c r="Q445" t="str">
        <f t="shared" si="31"/>
        <v/>
      </c>
      <c r="R445">
        <f t="shared" si="32"/>
        <v>1587.1080000000002</v>
      </c>
      <c r="S445">
        <f t="shared" si="33"/>
        <v>31.742160000000005</v>
      </c>
      <c r="T445" t="str">
        <f>IF(ISNA(VLOOKUP(A445,ERP_transactions!$A:$A,1,FALSE)),"No","Yes")</f>
        <v>Yes</v>
      </c>
      <c r="U445" t="b">
        <f t="shared" si="34"/>
        <v>0</v>
      </c>
    </row>
    <row r="446" spans="1:21">
      <c r="A446" t="s">
        <v>996</v>
      </c>
      <c r="B446" t="s">
        <v>182</v>
      </c>
      <c r="C446" t="s">
        <v>183</v>
      </c>
      <c r="D446" t="s">
        <v>284</v>
      </c>
      <c r="E446" t="s">
        <v>285</v>
      </c>
      <c r="F446" t="s">
        <v>240</v>
      </c>
      <c r="G446" t="s">
        <v>241</v>
      </c>
      <c r="H446" s="1">
        <v>45893</v>
      </c>
      <c r="I446">
        <v>5</v>
      </c>
      <c r="J446">
        <v>130.94</v>
      </c>
      <c r="K446">
        <v>654.70000000000005</v>
      </c>
      <c r="L446">
        <v>0.09</v>
      </c>
      <c r="M446">
        <v>0.02</v>
      </c>
      <c r="N446" t="str">
        <f>VLOOKUP(F446,products!$A$2:$C$31,3,FALSE)</f>
        <v>A</v>
      </c>
      <c r="O446">
        <f>VLOOKUP(F446,price_list!$A$2:$C$31,3,FALSE)</f>
        <v>130.94</v>
      </c>
      <c r="P446" t="str">
        <f t="shared" si="30"/>
        <v>Rebate_Error</v>
      </c>
      <c r="Q446" t="str">
        <f t="shared" si="31"/>
        <v/>
      </c>
      <c r="R446">
        <f t="shared" si="32"/>
        <v>595.77700000000004</v>
      </c>
      <c r="S446">
        <f t="shared" si="33"/>
        <v>11.915540000000002</v>
      </c>
      <c r="T446" t="str">
        <f>IF(ISNA(VLOOKUP(A446,ERP_transactions!$A:$A,1,FALSE)),"No","Yes")</f>
        <v>Yes</v>
      </c>
      <c r="U446" t="b">
        <f t="shared" si="34"/>
        <v>1</v>
      </c>
    </row>
    <row r="447" spans="1:21">
      <c r="A447" t="s">
        <v>997</v>
      </c>
      <c r="B447" t="s">
        <v>117</v>
      </c>
      <c r="C447" t="s">
        <v>118</v>
      </c>
      <c r="D447" t="s">
        <v>538</v>
      </c>
      <c r="E447" t="s">
        <v>539</v>
      </c>
      <c r="F447" t="s">
        <v>139</v>
      </c>
      <c r="G447" t="s">
        <v>140</v>
      </c>
      <c r="H447" s="1">
        <v>45879</v>
      </c>
      <c r="I447">
        <v>1</v>
      </c>
      <c r="J447">
        <v>113.94</v>
      </c>
      <c r="K447">
        <v>113.94</v>
      </c>
      <c r="L447">
        <v>0.05</v>
      </c>
      <c r="M447">
        <v>0.02</v>
      </c>
      <c r="N447" t="str">
        <f>VLOOKUP(F447,products!$A$2:$C$31,3,FALSE)</f>
        <v>A</v>
      </c>
      <c r="O447">
        <f>VLOOKUP(F447,price_list!$A$2:$C$31,3,FALSE)</f>
        <v>113.94</v>
      </c>
      <c r="P447" t="str">
        <f t="shared" si="30"/>
        <v/>
      </c>
      <c r="Q447" t="str">
        <f t="shared" si="31"/>
        <v/>
      </c>
      <c r="R447">
        <f t="shared" si="32"/>
        <v>108.24299999999999</v>
      </c>
      <c r="S447">
        <f t="shared" si="33"/>
        <v>2.16486</v>
      </c>
      <c r="T447" t="str">
        <f>IF(ISNA(VLOOKUP(A447,ERP_transactions!$A:$A,1,FALSE)),"No","Yes")</f>
        <v>Yes</v>
      </c>
      <c r="U447" t="b">
        <f t="shared" si="34"/>
        <v>0</v>
      </c>
    </row>
    <row r="448" spans="1:21">
      <c r="A448" t="s">
        <v>999</v>
      </c>
      <c r="B448" t="s">
        <v>74</v>
      </c>
      <c r="C448" t="s">
        <v>75</v>
      </c>
      <c r="D448" t="s">
        <v>525</v>
      </c>
      <c r="E448" t="s">
        <v>526</v>
      </c>
      <c r="F448" t="s">
        <v>59</v>
      </c>
      <c r="G448" t="s">
        <v>60</v>
      </c>
      <c r="H448" s="1">
        <v>45881</v>
      </c>
      <c r="I448">
        <v>15</v>
      </c>
      <c r="J448">
        <v>71.86</v>
      </c>
      <c r="K448">
        <v>1077.9000000000001</v>
      </c>
      <c r="L448">
        <v>0.05</v>
      </c>
      <c r="M448">
        <v>0.02</v>
      </c>
      <c r="N448" t="str">
        <f>VLOOKUP(F448,products!$A$2:$C$31,3,FALSE)</f>
        <v>A</v>
      </c>
      <c r="O448">
        <f>VLOOKUP(F448,price_list!$A$2:$C$31,3,FALSE)</f>
        <v>71.86</v>
      </c>
      <c r="P448" t="str">
        <f t="shared" si="30"/>
        <v/>
      </c>
      <c r="Q448" t="str">
        <f t="shared" si="31"/>
        <v/>
      </c>
      <c r="R448">
        <f t="shared" si="32"/>
        <v>1024.0050000000001</v>
      </c>
      <c r="S448">
        <f t="shared" si="33"/>
        <v>20.480100000000004</v>
      </c>
      <c r="T448" t="str">
        <f>IF(ISNA(VLOOKUP(A448,ERP_transactions!$A:$A,1,FALSE)),"No","Yes")</f>
        <v>Yes</v>
      </c>
      <c r="U448" t="b">
        <f t="shared" si="34"/>
        <v>0</v>
      </c>
    </row>
    <row r="449" spans="1:21">
      <c r="A449" t="s">
        <v>1000</v>
      </c>
      <c r="B449" t="s">
        <v>21</v>
      </c>
      <c r="C449" t="s">
        <v>22</v>
      </c>
      <c r="D449" t="s">
        <v>251</v>
      </c>
      <c r="E449" t="s">
        <v>252</v>
      </c>
      <c r="F449" t="s">
        <v>129</v>
      </c>
      <c r="G449" t="s">
        <v>130</v>
      </c>
      <c r="H449" s="1">
        <v>45894</v>
      </c>
      <c r="I449">
        <v>24</v>
      </c>
      <c r="J449">
        <v>92.19</v>
      </c>
      <c r="K449">
        <v>2212.56</v>
      </c>
      <c r="L449">
        <v>0.05</v>
      </c>
      <c r="M449">
        <v>0.02</v>
      </c>
      <c r="N449" t="str">
        <f>VLOOKUP(F449,products!$A$2:$C$31,3,FALSE)</f>
        <v>A</v>
      </c>
      <c r="O449">
        <f>VLOOKUP(F449,price_list!$A$2:$C$31,3,FALSE)</f>
        <v>92.19</v>
      </c>
      <c r="P449" t="str">
        <f t="shared" si="30"/>
        <v/>
      </c>
      <c r="Q449" t="str">
        <f t="shared" si="31"/>
        <v/>
      </c>
      <c r="R449">
        <f t="shared" si="32"/>
        <v>2101.9319999999998</v>
      </c>
      <c r="S449">
        <f t="shared" si="33"/>
        <v>42.038639999999994</v>
      </c>
      <c r="T449" t="str">
        <f>IF(ISNA(VLOOKUP(A449,ERP_transactions!$A:$A,1,FALSE)),"No","Yes")</f>
        <v>Yes</v>
      </c>
      <c r="U449" t="b">
        <f t="shared" si="34"/>
        <v>0</v>
      </c>
    </row>
    <row r="450" spans="1:21">
      <c r="A450" t="s">
        <v>1001</v>
      </c>
      <c r="B450" t="s">
        <v>386</v>
      </c>
      <c r="C450" t="s">
        <v>387</v>
      </c>
      <c r="D450" t="s">
        <v>502</v>
      </c>
      <c r="E450" t="s">
        <v>503</v>
      </c>
      <c r="F450" t="s">
        <v>319</v>
      </c>
      <c r="G450" t="s">
        <v>320</v>
      </c>
      <c r="H450" s="1">
        <v>45889</v>
      </c>
      <c r="I450">
        <v>14</v>
      </c>
      <c r="J450">
        <v>93.41</v>
      </c>
      <c r="K450">
        <v>1307.74</v>
      </c>
      <c r="L450">
        <v>0</v>
      </c>
      <c r="M450">
        <v>0.02</v>
      </c>
      <c r="N450" t="str">
        <f>VLOOKUP(F450,products!$A$2:$C$31,3,FALSE)</f>
        <v>C</v>
      </c>
      <c r="O450">
        <f>VLOOKUP(F450,price_list!$A$2:$C$31,3,FALSE)</f>
        <v>93.41</v>
      </c>
      <c r="P450" t="str">
        <f t="shared" ref="P450:P513" si="35">IF(N450="A",IF(ABS(L450-0.05)&gt;0.001,"Rebate_Error",""),IF(N450="B",IF(ABS(L450-0.1)&gt;0.001,"Rebate_Error",""),IF(N450="C",IF(L450&lt;&gt;0,"Rebate_Error",""))))</f>
        <v/>
      </c>
      <c r="Q450" t="str">
        <f t="shared" ref="Q450:Q513" si="36">IF(J450&lt;O450*0.75,"Price_Breach","")</f>
        <v/>
      </c>
      <c r="R450">
        <f t="shared" ref="R450:R513" si="37">K450-(K450*L450)</f>
        <v>1307.74</v>
      </c>
      <c r="S450">
        <f t="shared" ref="S450:S513" si="38">R450*M450</f>
        <v>26.154800000000002</v>
      </c>
      <c r="T450" t="str">
        <f>IF(ISNA(VLOOKUP(A450,ERP_transactions!$A:$A,1,FALSE)),"No","Yes")</f>
        <v>Yes</v>
      </c>
      <c r="U450" t="b">
        <f t="shared" ref="U450:U513" si="39">OR($P450="Rebate_Error",$Q450="Price_Breach",$T450="No")</f>
        <v>0</v>
      </c>
    </row>
    <row r="451" spans="1:21">
      <c r="A451" t="s">
        <v>1002</v>
      </c>
      <c r="B451" t="s">
        <v>93</v>
      </c>
      <c r="C451" t="s">
        <v>94</v>
      </c>
      <c r="D451" t="s">
        <v>566</v>
      </c>
      <c r="E451" t="s">
        <v>567</v>
      </c>
      <c r="F451" t="s">
        <v>18</v>
      </c>
      <c r="G451" t="s">
        <v>19</v>
      </c>
      <c r="H451" s="1">
        <v>45873</v>
      </c>
      <c r="I451">
        <v>3</v>
      </c>
      <c r="J451">
        <v>52.65</v>
      </c>
      <c r="K451">
        <v>157.94999999999999</v>
      </c>
      <c r="L451">
        <v>0.05</v>
      </c>
      <c r="M451">
        <v>0.02</v>
      </c>
      <c r="N451" t="str">
        <f>VLOOKUP(F451,products!$A$2:$C$31,3,FALSE)</f>
        <v>A</v>
      </c>
      <c r="O451">
        <f>VLOOKUP(F451,price_list!$A$2:$C$31,3,FALSE)</f>
        <v>52.65</v>
      </c>
      <c r="P451" t="str">
        <f t="shared" si="35"/>
        <v/>
      </c>
      <c r="Q451" t="str">
        <f t="shared" si="36"/>
        <v/>
      </c>
      <c r="R451">
        <f t="shared" si="37"/>
        <v>150.05249999999998</v>
      </c>
      <c r="S451">
        <f t="shared" si="38"/>
        <v>3.0010499999999998</v>
      </c>
      <c r="T451" t="str">
        <f>IF(ISNA(VLOOKUP(A451,ERP_transactions!$A:$A,1,FALSE)),"No","Yes")</f>
        <v>Yes</v>
      </c>
      <c r="U451" t="b">
        <f t="shared" si="39"/>
        <v>0</v>
      </c>
    </row>
    <row r="452" spans="1:21">
      <c r="A452" t="s">
        <v>1003</v>
      </c>
      <c r="B452" t="s">
        <v>28</v>
      </c>
      <c r="C452" t="s">
        <v>29</v>
      </c>
      <c r="D452" t="s">
        <v>502</v>
      </c>
      <c r="E452" t="s">
        <v>503</v>
      </c>
      <c r="F452" t="s">
        <v>25</v>
      </c>
      <c r="G452" t="s">
        <v>26</v>
      </c>
      <c r="H452" s="1">
        <v>45892</v>
      </c>
      <c r="I452">
        <v>22</v>
      </c>
      <c r="J452">
        <v>120.83</v>
      </c>
      <c r="K452">
        <v>2658.26</v>
      </c>
      <c r="L452">
        <v>0.1</v>
      </c>
      <c r="M452">
        <v>0.02</v>
      </c>
      <c r="N452" t="str">
        <f>VLOOKUP(F452,products!$A$2:$C$31,3,FALSE)</f>
        <v>B</v>
      </c>
      <c r="O452">
        <f>VLOOKUP(F452,price_list!$A$2:$C$31,3,FALSE)</f>
        <v>120.83</v>
      </c>
      <c r="P452" t="str">
        <f t="shared" si="35"/>
        <v/>
      </c>
      <c r="Q452" t="str">
        <f t="shared" si="36"/>
        <v/>
      </c>
      <c r="R452">
        <f t="shared" si="37"/>
        <v>2392.4340000000002</v>
      </c>
      <c r="S452">
        <f t="shared" si="38"/>
        <v>47.848680000000002</v>
      </c>
      <c r="T452" t="str">
        <f>IF(ISNA(VLOOKUP(A452,ERP_transactions!$A:$A,1,FALSE)),"No","Yes")</f>
        <v>Yes</v>
      </c>
      <c r="U452" t="b">
        <f t="shared" si="39"/>
        <v>0</v>
      </c>
    </row>
    <row r="453" spans="1:21">
      <c r="A453" t="s">
        <v>1004</v>
      </c>
      <c r="B453" t="s">
        <v>47</v>
      </c>
      <c r="C453" t="s">
        <v>48</v>
      </c>
      <c r="D453" t="s">
        <v>881</v>
      </c>
      <c r="E453" t="s">
        <v>882</v>
      </c>
      <c r="F453" t="s">
        <v>18</v>
      </c>
      <c r="G453" t="s">
        <v>19</v>
      </c>
      <c r="H453" s="1">
        <v>45882</v>
      </c>
      <c r="I453">
        <v>2</v>
      </c>
      <c r="J453">
        <v>52.65</v>
      </c>
      <c r="K453">
        <v>105.3</v>
      </c>
      <c r="L453">
        <v>0.05</v>
      </c>
      <c r="M453">
        <v>0.02</v>
      </c>
      <c r="N453" t="str">
        <f>VLOOKUP(F453,products!$A$2:$C$31,3,FALSE)</f>
        <v>A</v>
      </c>
      <c r="O453">
        <f>VLOOKUP(F453,price_list!$A$2:$C$31,3,FALSE)</f>
        <v>52.65</v>
      </c>
      <c r="P453" t="str">
        <f t="shared" si="35"/>
        <v/>
      </c>
      <c r="Q453" t="str">
        <f t="shared" si="36"/>
        <v/>
      </c>
      <c r="R453">
        <f t="shared" si="37"/>
        <v>100.035</v>
      </c>
      <c r="S453">
        <f t="shared" si="38"/>
        <v>2.0007000000000001</v>
      </c>
      <c r="T453" t="str">
        <f>IF(ISNA(VLOOKUP(A453,ERP_transactions!$A:$A,1,FALSE)),"No","Yes")</f>
        <v>Yes</v>
      </c>
      <c r="U453" t="b">
        <f t="shared" si="39"/>
        <v>0</v>
      </c>
    </row>
    <row r="454" spans="1:21">
      <c r="A454" t="s">
        <v>1005</v>
      </c>
      <c r="B454" t="s">
        <v>306</v>
      </c>
      <c r="C454" t="s">
        <v>307</v>
      </c>
      <c r="D454" t="s">
        <v>340</v>
      </c>
      <c r="E454" t="s">
        <v>341</v>
      </c>
      <c r="F454" t="s">
        <v>114</v>
      </c>
      <c r="G454" t="s">
        <v>115</v>
      </c>
      <c r="H454" s="1">
        <v>45897</v>
      </c>
      <c r="I454">
        <v>25</v>
      </c>
      <c r="J454">
        <v>91.13</v>
      </c>
      <c r="K454">
        <v>2278.25</v>
      </c>
      <c r="L454">
        <v>0.1</v>
      </c>
      <c r="M454">
        <v>0.02</v>
      </c>
      <c r="N454" t="str">
        <f>VLOOKUP(F454,products!$A$2:$C$31,3,FALSE)</f>
        <v>B</v>
      </c>
      <c r="O454">
        <f>VLOOKUP(F454,price_list!$A$2:$C$31,3,FALSE)</f>
        <v>91.13</v>
      </c>
      <c r="P454" t="str">
        <f t="shared" si="35"/>
        <v/>
      </c>
      <c r="Q454" t="str">
        <f t="shared" si="36"/>
        <v/>
      </c>
      <c r="R454">
        <f t="shared" si="37"/>
        <v>2050.4250000000002</v>
      </c>
      <c r="S454">
        <f t="shared" si="38"/>
        <v>41.008500000000005</v>
      </c>
      <c r="T454" t="str">
        <f>IF(ISNA(VLOOKUP(A454,ERP_transactions!$A:$A,1,FALSE)),"No","Yes")</f>
        <v>Yes</v>
      </c>
      <c r="U454" t="b">
        <f t="shared" si="39"/>
        <v>0</v>
      </c>
    </row>
    <row r="455" spans="1:21">
      <c r="A455" t="s">
        <v>1006</v>
      </c>
      <c r="B455" t="s">
        <v>93</v>
      </c>
      <c r="C455" t="s">
        <v>94</v>
      </c>
      <c r="D455" t="s">
        <v>635</v>
      </c>
      <c r="E455" t="s">
        <v>636</v>
      </c>
      <c r="F455" t="s">
        <v>78</v>
      </c>
      <c r="G455" t="s">
        <v>79</v>
      </c>
      <c r="H455" s="1">
        <v>45877</v>
      </c>
      <c r="I455">
        <v>10</v>
      </c>
      <c r="J455">
        <v>139.22</v>
      </c>
      <c r="K455">
        <v>1392.2</v>
      </c>
      <c r="L455">
        <v>0.05</v>
      </c>
      <c r="M455">
        <v>0.02</v>
      </c>
      <c r="N455" t="str">
        <f>VLOOKUP(F455,products!$A$2:$C$31,3,FALSE)</f>
        <v>A</v>
      </c>
      <c r="O455">
        <f>VLOOKUP(F455,price_list!$A$2:$C$31,3,FALSE)</f>
        <v>139.22</v>
      </c>
      <c r="P455" t="str">
        <f t="shared" si="35"/>
        <v/>
      </c>
      <c r="Q455" t="str">
        <f t="shared" si="36"/>
        <v/>
      </c>
      <c r="R455">
        <f t="shared" si="37"/>
        <v>1322.5900000000001</v>
      </c>
      <c r="S455">
        <f t="shared" si="38"/>
        <v>26.451800000000002</v>
      </c>
      <c r="T455" t="str">
        <f>IF(ISNA(VLOOKUP(A455,ERP_transactions!$A:$A,1,FALSE)),"No","Yes")</f>
        <v>Yes</v>
      </c>
      <c r="U455" t="b">
        <f t="shared" si="39"/>
        <v>0</v>
      </c>
    </row>
    <row r="456" spans="1:21">
      <c r="A456" t="s">
        <v>1007</v>
      </c>
      <c r="B456" t="s">
        <v>35</v>
      </c>
      <c r="C456" t="s">
        <v>36</v>
      </c>
      <c r="D456" t="s">
        <v>783</v>
      </c>
      <c r="E456" t="s">
        <v>784</v>
      </c>
      <c r="F456" t="s">
        <v>100</v>
      </c>
      <c r="G456" t="s">
        <v>101</v>
      </c>
      <c r="H456" s="1">
        <v>45889</v>
      </c>
      <c r="I456">
        <v>19</v>
      </c>
      <c r="J456">
        <v>181.7</v>
      </c>
      <c r="K456">
        <v>3452.3</v>
      </c>
      <c r="L456">
        <v>0.1</v>
      </c>
      <c r="M456">
        <v>0.02</v>
      </c>
      <c r="N456" t="str">
        <f>VLOOKUP(F456,products!$A$2:$C$31,3,FALSE)</f>
        <v>B</v>
      </c>
      <c r="O456">
        <f>VLOOKUP(F456,price_list!$A$2:$C$31,3,FALSE)</f>
        <v>181.7</v>
      </c>
      <c r="P456" t="str">
        <f t="shared" si="35"/>
        <v/>
      </c>
      <c r="Q456" t="str">
        <f t="shared" si="36"/>
        <v/>
      </c>
      <c r="R456">
        <f t="shared" si="37"/>
        <v>3107.07</v>
      </c>
      <c r="S456">
        <f t="shared" si="38"/>
        <v>62.141400000000004</v>
      </c>
      <c r="T456" t="str">
        <f>IF(ISNA(VLOOKUP(A456,ERP_transactions!$A:$A,1,FALSE)),"No","Yes")</f>
        <v>Yes</v>
      </c>
      <c r="U456" t="b">
        <f t="shared" si="39"/>
        <v>0</v>
      </c>
    </row>
    <row r="457" spans="1:21">
      <c r="A457" t="s">
        <v>1008</v>
      </c>
      <c r="B457" t="s">
        <v>93</v>
      </c>
      <c r="C457" t="s">
        <v>94</v>
      </c>
      <c r="D457" t="s">
        <v>522</v>
      </c>
      <c r="E457" t="s">
        <v>523</v>
      </c>
      <c r="F457" t="s">
        <v>319</v>
      </c>
      <c r="G457" t="s">
        <v>320</v>
      </c>
      <c r="H457" s="1">
        <v>45879</v>
      </c>
      <c r="I457">
        <v>8</v>
      </c>
      <c r="J457">
        <v>93.41</v>
      </c>
      <c r="K457">
        <v>747.28</v>
      </c>
      <c r="L457">
        <v>0</v>
      </c>
      <c r="M457">
        <v>0.02</v>
      </c>
      <c r="N457" t="str">
        <f>VLOOKUP(F457,products!$A$2:$C$31,3,FALSE)</f>
        <v>C</v>
      </c>
      <c r="O457">
        <f>VLOOKUP(F457,price_list!$A$2:$C$31,3,FALSE)</f>
        <v>93.41</v>
      </c>
      <c r="P457" t="str">
        <f t="shared" si="35"/>
        <v/>
      </c>
      <c r="Q457" t="str">
        <f t="shared" si="36"/>
        <v/>
      </c>
      <c r="R457">
        <f t="shared" si="37"/>
        <v>747.28</v>
      </c>
      <c r="S457">
        <f t="shared" si="38"/>
        <v>14.945599999999999</v>
      </c>
      <c r="T457" t="str">
        <f>IF(ISNA(VLOOKUP(A457,ERP_transactions!$A:$A,1,FALSE)),"No","Yes")</f>
        <v>Yes</v>
      </c>
      <c r="U457" t="b">
        <f t="shared" si="39"/>
        <v>0</v>
      </c>
    </row>
    <row r="458" spans="1:21">
      <c r="A458" t="s">
        <v>1009</v>
      </c>
      <c r="B458" t="s">
        <v>67</v>
      </c>
      <c r="C458" t="s">
        <v>68</v>
      </c>
      <c r="D458" t="s">
        <v>516</v>
      </c>
      <c r="E458" t="s">
        <v>517</v>
      </c>
      <c r="F458" t="s">
        <v>275</v>
      </c>
      <c r="G458" t="s">
        <v>276</v>
      </c>
      <c r="H458" s="1">
        <v>45877</v>
      </c>
      <c r="I458">
        <v>17</v>
      </c>
      <c r="J458">
        <v>44.71</v>
      </c>
      <c r="K458">
        <v>760.07</v>
      </c>
      <c r="L458">
        <v>0</v>
      </c>
      <c r="M458">
        <v>0.02</v>
      </c>
      <c r="N458" t="str">
        <f>VLOOKUP(F458,products!$A$2:$C$31,3,FALSE)</f>
        <v>C</v>
      </c>
      <c r="O458">
        <f>VLOOKUP(F458,price_list!$A$2:$C$31,3,FALSE)</f>
        <v>44.71</v>
      </c>
      <c r="P458" t="str">
        <f t="shared" si="35"/>
        <v/>
      </c>
      <c r="Q458" t="str">
        <f t="shared" si="36"/>
        <v/>
      </c>
      <c r="R458">
        <f t="shared" si="37"/>
        <v>760.07</v>
      </c>
      <c r="S458">
        <f t="shared" si="38"/>
        <v>15.201400000000001</v>
      </c>
      <c r="T458" t="str">
        <f>IF(ISNA(VLOOKUP(A458,ERP_transactions!$A:$A,1,FALSE)),"No","Yes")</f>
        <v>Yes</v>
      </c>
      <c r="U458" t="b">
        <f t="shared" si="39"/>
        <v>0</v>
      </c>
    </row>
    <row r="459" spans="1:21">
      <c r="A459" t="s">
        <v>1010</v>
      </c>
      <c r="B459" t="s">
        <v>81</v>
      </c>
      <c r="C459" t="s">
        <v>82</v>
      </c>
      <c r="D459" t="s">
        <v>105</v>
      </c>
      <c r="E459" t="s">
        <v>106</v>
      </c>
      <c r="F459" t="s">
        <v>18</v>
      </c>
      <c r="G459" t="s">
        <v>19</v>
      </c>
      <c r="H459" s="1">
        <v>45900</v>
      </c>
      <c r="I459">
        <v>18</v>
      </c>
      <c r="J459">
        <v>52.65</v>
      </c>
      <c r="K459">
        <v>947.7</v>
      </c>
      <c r="L459">
        <v>0.05</v>
      </c>
      <c r="M459">
        <v>0.02</v>
      </c>
      <c r="N459" t="str">
        <f>VLOOKUP(F459,products!$A$2:$C$31,3,FALSE)</f>
        <v>A</v>
      </c>
      <c r="O459">
        <f>VLOOKUP(F459,price_list!$A$2:$C$31,3,FALSE)</f>
        <v>52.65</v>
      </c>
      <c r="P459" t="str">
        <f t="shared" si="35"/>
        <v/>
      </c>
      <c r="Q459" t="str">
        <f t="shared" si="36"/>
        <v/>
      </c>
      <c r="R459">
        <f t="shared" si="37"/>
        <v>900.31500000000005</v>
      </c>
      <c r="S459">
        <f t="shared" si="38"/>
        <v>18.006300000000003</v>
      </c>
      <c r="T459" t="str">
        <f>IF(ISNA(VLOOKUP(A459,ERP_transactions!$A:$A,1,FALSE)),"No","Yes")</f>
        <v>Yes</v>
      </c>
      <c r="U459" t="b">
        <f t="shared" si="39"/>
        <v>0</v>
      </c>
    </row>
    <row r="460" spans="1:21">
      <c r="A460" t="s">
        <v>1011</v>
      </c>
      <c r="B460" t="s">
        <v>135</v>
      </c>
      <c r="C460" t="s">
        <v>136</v>
      </c>
      <c r="D460" t="s">
        <v>112</v>
      </c>
      <c r="E460" t="s">
        <v>113</v>
      </c>
      <c r="F460" t="s">
        <v>326</v>
      </c>
      <c r="G460" t="s">
        <v>327</v>
      </c>
      <c r="H460" s="1">
        <v>45891</v>
      </c>
      <c r="I460">
        <v>21</v>
      </c>
      <c r="J460">
        <v>48.12</v>
      </c>
      <c r="K460">
        <v>1010.52</v>
      </c>
      <c r="L460">
        <v>0</v>
      </c>
      <c r="M460">
        <v>0.02</v>
      </c>
      <c r="N460" t="str">
        <f>VLOOKUP(F460,products!$A$2:$C$31,3,FALSE)</f>
        <v>C</v>
      </c>
      <c r="O460">
        <f>VLOOKUP(F460,price_list!$A$2:$C$31,3,FALSE)</f>
        <v>63.32</v>
      </c>
      <c r="P460" t="str">
        <f t="shared" si="35"/>
        <v/>
      </c>
      <c r="Q460" t="str">
        <f t="shared" si="36"/>
        <v/>
      </c>
      <c r="R460">
        <f t="shared" si="37"/>
        <v>1010.52</v>
      </c>
      <c r="S460">
        <f t="shared" si="38"/>
        <v>20.2104</v>
      </c>
      <c r="T460" t="str">
        <f>IF(ISNA(VLOOKUP(A460,ERP_transactions!$A:$A,1,FALSE)),"No","Yes")</f>
        <v>Yes</v>
      </c>
      <c r="U460" t="b">
        <f t="shared" si="39"/>
        <v>0</v>
      </c>
    </row>
    <row r="461" spans="1:21">
      <c r="A461" t="s">
        <v>1012</v>
      </c>
      <c r="B461" t="s">
        <v>81</v>
      </c>
      <c r="C461" t="s">
        <v>82</v>
      </c>
      <c r="D461" t="s">
        <v>16</v>
      </c>
      <c r="E461" t="s">
        <v>2613</v>
      </c>
      <c r="F461" t="s">
        <v>396</v>
      </c>
      <c r="G461" t="s">
        <v>397</v>
      </c>
      <c r="H461" s="1">
        <v>45900</v>
      </c>
      <c r="I461">
        <v>12</v>
      </c>
      <c r="J461">
        <v>194.87</v>
      </c>
      <c r="K461">
        <v>2338.44</v>
      </c>
      <c r="L461">
        <v>0.1</v>
      </c>
      <c r="M461">
        <v>0.02</v>
      </c>
      <c r="N461" t="str">
        <f>VLOOKUP(F461,products!$A$2:$C$31,3,FALSE)</f>
        <v>B</v>
      </c>
      <c r="O461">
        <f>VLOOKUP(F461,price_list!$A$2:$C$31,3,FALSE)</f>
        <v>194.87</v>
      </c>
      <c r="P461" t="str">
        <f t="shared" si="35"/>
        <v/>
      </c>
      <c r="Q461" t="str">
        <f t="shared" si="36"/>
        <v/>
      </c>
      <c r="R461">
        <f t="shared" si="37"/>
        <v>2104.596</v>
      </c>
      <c r="S461">
        <f t="shared" si="38"/>
        <v>42.091920000000002</v>
      </c>
      <c r="T461" t="str">
        <f>IF(ISNA(VLOOKUP(A461,ERP_transactions!$A:$A,1,FALSE)),"No","Yes")</f>
        <v>Yes</v>
      </c>
      <c r="U461" t="b">
        <f t="shared" si="39"/>
        <v>0</v>
      </c>
    </row>
    <row r="462" spans="1:21">
      <c r="A462" t="s">
        <v>1013</v>
      </c>
      <c r="B462" t="s">
        <v>159</v>
      </c>
      <c r="C462" t="s">
        <v>160</v>
      </c>
      <c r="D462" t="s">
        <v>169</v>
      </c>
      <c r="E462" t="s">
        <v>170</v>
      </c>
      <c r="F462" t="s">
        <v>240</v>
      </c>
      <c r="G462" t="s">
        <v>241</v>
      </c>
      <c r="H462" s="1">
        <v>45880</v>
      </c>
      <c r="I462">
        <v>17</v>
      </c>
      <c r="J462">
        <v>130.94</v>
      </c>
      <c r="K462">
        <v>2225.98</v>
      </c>
      <c r="L462">
        <v>0.05</v>
      </c>
      <c r="M462">
        <v>0.02</v>
      </c>
      <c r="N462" t="str">
        <f>VLOOKUP(F462,products!$A$2:$C$31,3,FALSE)</f>
        <v>A</v>
      </c>
      <c r="O462">
        <f>VLOOKUP(F462,price_list!$A$2:$C$31,3,FALSE)</f>
        <v>130.94</v>
      </c>
      <c r="P462" t="str">
        <f t="shared" si="35"/>
        <v/>
      </c>
      <c r="Q462" t="str">
        <f t="shared" si="36"/>
        <v/>
      </c>
      <c r="R462">
        <f t="shared" si="37"/>
        <v>2114.681</v>
      </c>
      <c r="S462">
        <f t="shared" si="38"/>
        <v>42.293620000000004</v>
      </c>
      <c r="T462" t="str">
        <f>IF(ISNA(VLOOKUP(A462,ERP_transactions!$A:$A,1,FALSE)),"No","Yes")</f>
        <v>Yes</v>
      </c>
      <c r="U462" t="b">
        <f t="shared" si="39"/>
        <v>0</v>
      </c>
    </row>
    <row r="463" spans="1:21">
      <c r="A463" t="s">
        <v>1014</v>
      </c>
      <c r="B463" t="s">
        <v>62</v>
      </c>
      <c r="C463" t="s">
        <v>63</v>
      </c>
      <c r="D463" t="s">
        <v>872</v>
      </c>
      <c r="E463" t="s">
        <v>873</v>
      </c>
      <c r="F463" t="s">
        <v>215</v>
      </c>
      <c r="G463" t="s">
        <v>216</v>
      </c>
      <c r="H463" s="1">
        <v>45882</v>
      </c>
      <c r="I463">
        <v>10</v>
      </c>
      <c r="J463">
        <v>176.7</v>
      </c>
      <c r="K463">
        <v>1767</v>
      </c>
      <c r="L463">
        <v>0.1</v>
      </c>
      <c r="M463">
        <v>0.02</v>
      </c>
      <c r="N463" t="str">
        <f>VLOOKUP(F463,products!$A$2:$C$31,3,FALSE)</f>
        <v>B</v>
      </c>
      <c r="O463">
        <f>VLOOKUP(F463,price_list!$A$2:$C$31,3,FALSE)</f>
        <v>176.7</v>
      </c>
      <c r="P463" t="str">
        <f t="shared" si="35"/>
        <v/>
      </c>
      <c r="Q463" t="str">
        <f t="shared" si="36"/>
        <v/>
      </c>
      <c r="R463">
        <f t="shared" si="37"/>
        <v>1590.3</v>
      </c>
      <c r="S463">
        <f t="shared" si="38"/>
        <v>31.806000000000001</v>
      </c>
      <c r="T463" t="str">
        <f>IF(ISNA(VLOOKUP(A463,ERP_transactions!$A:$A,1,FALSE)),"No","Yes")</f>
        <v>Yes</v>
      </c>
      <c r="U463" t="b">
        <f t="shared" si="39"/>
        <v>0</v>
      </c>
    </row>
    <row r="464" spans="1:21">
      <c r="A464" t="s">
        <v>1015</v>
      </c>
      <c r="B464" t="s">
        <v>182</v>
      </c>
      <c r="C464" t="s">
        <v>183</v>
      </c>
      <c r="D464" t="s">
        <v>626</v>
      </c>
      <c r="E464" t="s">
        <v>627</v>
      </c>
      <c r="F464" t="s">
        <v>114</v>
      </c>
      <c r="G464" t="s">
        <v>115</v>
      </c>
      <c r="H464" s="1">
        <v>45897</v>
      </c>
      <c r="I464">
        <v>8</v>
      </c>
      <c r="J464">
        <v>91.13</v>
      </c>
      <c r="K464">
        <v>729.04</v>
      </c>
      <c r="L464">
        <v>0.1</v>
      </c>
      <c r="M464">
        <v>0.02</v>
      </c>
      <c r="N464" t="str">
        <f>VLOOKUP(F464,products!$A$2:$C$31,3,FALSE)</f>
        <v>B</v>
      </c>
      <c r="O464">
        <f>VLOOKUP(F464,price_list!$A$2:$C$31,3,FALSE)</f>
        <v>91.13</v>
      </c>
      <c r="P464" t="str">
        <f t="shared" si="35"/>
        <v/>
      </c>
      <c r="Q464" t="str">
        <f t="shared" si="36"/>
        <v/>
      </c>
      <c r="R464">
        <f t="shared" si="37"/>
        <v>656.13599999999997</v>
      </c>
      <c r="S464">
        <f t="shared" si="38"/>
        <v>13.122719999999999</v>
      </c>
      <c r="T464" t="str">
        <f>IF(ISNA(VLOOKUP(A464,ERP_transactions!$A:$A,1,FALSE)),"No","Yes")</f>
        <v>Yes</v>
      </c>
      <c r="U464" t="b">
        <f t="shared" si="39"/>
        <v>0</v>
      </c>
    </row>
    <row r="465" spans="1:21">
      <c r="A465" t="s">
        <v>1016</v>
      </c>
      <c r="B465" t="s">
        <v>117</v>
      </c>
      <c r="C465" t="s">
        <v>118</v>
      </c>
      <c r="D465" t="s">
        <v>105</v>
      </c>
      <c r="E465" t="s">
        <v>106</v>
      </c>
      <c r="F465" t="s">
        <v>234</v>
      </c>
      <c r="G465" t="s">
        <v>235</v>
      </c>
      <c r="H465" s="1">
        <v>45895</v>
      </c>
      <c r="I465">
        <v>5</v>
      </c>
      <c r="J465">
        <v>37.18</v>
      </c>
      <c r="K465">
        <v>185.9</v>
      </c>
      <c r="L465">
        <v>0</v>
      </c>
      <c r="M465">
        <v>0.02</v>
      </c>
      <c r="N465" t="str">
        <f>VLOOKUP(F465,products!$A$2:$C$31,3,FALSE)</f>
        <v>C</v>
      </c>
      <c r="O465">
        <f>VLOOKUP(F465,price_list!$A$2:$C$31,3,FALSE)</f>
        <v>37.18</v>
      </c>
      <c r="P465" t="str">
        <f t="shared" si="35"/>
        <v/>
      </c>
      <c r="Q465" t="str">
        <f t="shared" si="36"/>
        <v/>
      </c>
      <c r="R465">
        <f t="shared" si="37"/>
        <v>185.9</v>
      </c>
      <c r="S465">
        <f t="shared" si="38"/>
        <v>3.718</v>
      </c>
      <c r="T465" t="str">
        <f>IF(ISNA(VLOOKUP(A465,ERP_transactions!$A:$A,1,FALSE)),"No","Yes")</f>
        <v>Yes</v>
      </c>
      <c r="U465" t="b">
        <f t="shared" si="39"/>
        <v>0</v>
      </c>
    </row>
    <row r="466" spans="1:21">
      <c r="A466" t="s">
        <v>1017</v>
      </c>
      <c r="B466" t="s">
        <v>306</v>
      </c>
      <c r="C466" t="s">
        <v>307</v>
      </c>
      <c r="D466" t="s">
        <v>635</v>
      </c>
      <c r="E466" t="s">
        <v>636</v>
      </c>
      <c r="F466" t="s">
        <v>100</v>
      </c>
      <c r="G466" t="s">
        <v>101</v>
      </c>
      <c r="H466" s="1">
        <v>45887</v>
      </c>
      <c r="I466">
        <v>14</v>
      </c>
      <c r="J466">
        <v>181.7</v>
      </c>
      <c r="K466">
        <v>2543.8000000000002</v>
      </c>
      <c r="L466">
        <v>0.1</v>
      </c>
      <c r="M466">
        <v>0.02</v>
      </c>
      <c r="N466" t="str">
        <f>VLOOKUP(F466,products!$A$2:$C$31,3,FALSE)</f>
        <v>B</v>
      </c>
      <c r="O466">
        <f>VLOOKUP(F466,price_list!$A$2:$C$31,3,FALSE)</f>
        <v>181.7</v>
      </c>
      <c r="P466" t="str">
        <f t="shared" si="35"/>
        <v/>
      </c>
      <c r="Q466" t="str">
        <f t="shared" si="36"/>
        <v/>
      </c>
      <c r="R466">
        <f t="shared" si="37"/>
        <v>2289.42</v>
      </c>
      <c r="S466">
        <f t="shared" si="38"/>
        <v>45.788400000000003</v>
      </c>
      <c r="T466" t="str">
        <f>IF(ISNA(VLOOKUP(A466,ERP_transactions!$A:$A,1,FALSE)),"No","Yes")</f>
        <v>Yes</v>
      </c>
      <c r="U466" t="b">
        <f t="shared" si="39"/>
        <v>0</v>
      </c>
    </row>
    <row r="467" spans="1:21">
      <c r="A467" t="s">
        <v>1018</v>
      </c>
      <c r="B467" t="s">
        <v>414</v>
      </c>
      <c r="C467" t="s">
        <v>415</v>
      </c>
      <c r="D467" t="s">
        <v>834</v>
      </c>
      <c r="E467" t="s">
        <v>835</v>
      </c>
      <c r="F467" t="s">
        <v>240</v>
      </c>
      <c r="G467" t="s">
        <v>241</v>
      </c>
      <c r="H467" s="1">
        <v>45876</v>
      </c>
      <c r="I467">
        <v>9</v>
      </c>
      <c r="J467">
        <v>130.94</v>
      </c>
      <c r="K467">
        <v>1178.46</v>
      </c>
      <c r="L467">
        <v>0.05</v>
      </c>
      <c r="M467">
        <v>0.02</v>
      </c>
      <c r="N467" t="str">
        <f>VLOOKUP(F467,products!$A$2:$C$31,3,FALSE)</f>
        <v>A</v>
      </c>
      <c r="O467">
        <f>VLOOKUP(F467,price_list!$A$2:$C$31,3,FALSE)</f>
        <v>130.94</v>
      </c>
      <c r="P467" t="str">
        <f t="shared" si="35"/>
        <v/>
      </c>
      <c r="Q467" t="str">
        <f t="shared" si="36"/>
        <v/>
      </c>
      <c r="R467">
        <f t="shared" si="37"/>
        <v>1119.537</v>
      </c>
      <c r="S467">
        <f t="shared" si="38"/>
        <v>22.390740000000001</v>
      </c>
      <c r="T467" t="str">
        <f>IF(ISNA(VLOOKUP(A467,ERP_transactions!$A:$A,1,FALSE)),"No","Yes")</f>
        <v>Yes</v>
      </c>
      <c r="U467" t="b">
        <f t="shared" si="39"/>
        <v>0</v>
      </c>
    </row>
    <row r="468" spans="1:21">
      <c r="A468" t="s">
        <v>1019</v>
      </c>
      <c r="B468" t="s">
        <v>145</v>
      </c>
      <c r="C468" t="s">
        <v>146</v>
      </c>
      <c r="D468" t="s">
        <v>818</v>
      </c>
      <c r="E468" t="s">
        <v>819</v>
      </c>
      <c r="F468" t="s">
        <v>196</v>
      </c>
      <c r="G468" t="s">
        <v>197</v>
      </c>
      <c r="H468" s="1">
        <v>45897</v>
      </c>
      <c r="I468">
        <v>15</v>
      </c>
      <c r="J468">
        <v>77.5</v>
      </c>
      <c r="K468">
        <v>1162.5</v>
      </c>
      <c r="L468">
        <v>0.08</v>
      </c>
      <c r="M468">
        <v>0.02</v>
      </c>
      <c r="N468" t="str">
        <f>VLOOKUP(F468,products!$A$2:$C$31,3,FALSE)</f>
        <v>A</v>
      </c>
      <c r="O468">
        <f>VLOOKUP(F468,price_list!$A$2:$C$31,3,FALSE)</f>
        <v>77.5</v>
      </c>
      <c r="P468" t="str">
        <f t="shared" si="35"/>
        <v>Rebate_Error</v>
      </c>
      <c r="Q468" t="str">
        <f t="shared" si="36"/>
        <v/>
      </c>
      <c r="R468">
        <f t="shared" si="37"/>
        <v>1069.5</v>
      </c>
      <c r="S468">
        <f t="shared" si="38"/>
        <v>21.39</v>
      </c>
      <c r="T468" t="str">
        <f>IF(ISNA(VLOOKUP(A468,ERP_transactions!$A:$A,1,FALSE)),"No","Yes")</f>
        <v>Yes</v>
      </c>
      <c r="U468" t="b">
        <f t="shared" si="39"/>
        <v>1</v>
      </c>
    </row>
    <row r="469" spans="1:21">
      <c r="A469" t="s">
        <v>1020</v>
      </c>
      <c r="B469" t="s">
        <v>103</v>
      </c>
      <c r="C469" t="s">
        <v>104</v>
      </c>
      <c r="D469" t="s">
        <v>618</v>
      </c>
      <c r="E469" t="s">
        <v>619</v>
      </c>
      <c r="F469" t="s">
        <v>114</v>
      </c>
      <c r="G469" t="s">
        <v>115</v>
      </c>
      <c r="H469" s="1">
        <v>45871</v>
      </c>
      <c r="I469">
        <v>7</v>
      </c>
      <c r="J469">
        <v>91.13</v>
      </c>
      <c r="K469">
        <v>637.91</v>
      </c>
      <c r="L469">
        <v>0.1</v>
      </c>
      <c r="M469">
        <v>0.02</v>
      </c>
      <c r="N469" t="str">
        <f>VLOOKUP(F469,products!$A$2:$C$31,3,FALSE)</f>
        <v>B</v>
      </c>
      <c r="O469">
        <f>VLOOKUP(F469,price_list!$A$2:$C$31,3,FALSE)</f>
        <v>91.13</v>
      </c>
      <c r="P469" t="str">
        <f t="shared" si="35"/>
        <v/>
      </c>
      <c r="Q469" t="str">
        <f t="shared" si="36"/>
        <v/>
      </c>
      <c r="R469">
        <f t="shared" si="37"/>
        <v>574.11899999999991</v>
      </c>
      <c r="S469">
        <f t="shared" si="38"/>
        <v>11.482379999999999</v>
      </c>
      <c r="T469" t="str">
        <f>IF(ISNA(VLOOKUP(A469,ERP_transactions!$A:$A,1,FALSE)),"No","Yes")</f>
        <v>Yes</v>
      </c>
      <c r="U469" t="b">
        <f t="shared" si="39"/>
        <v>0</v>
      </c>
    </row>
    <row r="470" spans="1:21">
      <c r="A470" t="s">
        <v>1021</v>
      </c>
      <c r="B470" t="s">
        <v>230</v>
      </c>
      <c r="C470" t="s">
        <v>231</v>
      </c>
      <c r="D470" t="s">
        <v>726</v>
      </c>
      <c r="E470" t="s">
        <v>727</v>
      </c>
      <c r="F470" t="s">
        <v>191</v>
      </c>
      <c r="G470" t="s">
        <v>192</v>
      </c>
      <c r="H470" s="1">
        <v>45871</v>
      </c>
      <c r="I470">
        <v>20</v>
      </c>
      <c r="J470">
        <v>144.35</v>
      </c>
      <c r="K470">
        <v>2887</v>
      </c>
      <c r="L470">
        <v>0.1</v>
      </c>
      <c r="M470">
        <v>0.02</v>
      </c>
      <c r="N470" t="str">
        <f>VLOOKUP(F470,products!$A$2:$C$31,3,FALSE)</f>
        <v>B</v>
      </c>
      <c r="O470">
        <f>VLOOKUP(F470,price_list!$A$2:$C$31,3,FALSE)</f>
        <v>144.35</v>
      </c>
      <c r="P470" t="str">
        <f t="shared" si="35"/>
        <v/>
      </c>
      <c r="Q470" t="str">
        <f t="shared" si="36"/>
        <v/>
      </c>
      <c r="R470">
        <f t="shared" si="37"/>
        <v>2598.3000000000002</v>
      </c>
      <c r="S470">
        <f t="shared" si="38"/>
        <v>51.966000000000008</v>
      </c>
      <c r="T470" t="str">
        <f>IF(ISNA(VLOOKUP(A470,ERP_transactions!$A:$A,1,FALSE)),"No","Yes")</f>
        <v>Yes</v>
      </c>
      <c r="U470" t="b">
        <f t="shared" si="39"/>
        <v>0</v>
      </c>
    </row>
    <row r="471" spans="1:21">
      <c r="A471" t="s">
        <v>1022</v>
      </c>
      <c r="B471" t="s">
        <v>47</v>
      </c>
      <c r="C471" t="s">
        <v>48</v>
      </c>
      <c r="D471" t="s">
        <v>314</v>
      </c>
      <c r="E471" t="s">
        <v>315</v>
      </c>
      <c r="F471" t="s">
        <v>129</v>
      </c>
      <c r="G471" t="s">
        <v>130</v>
      </c>
      <c r="H471" s="1">
        <v>45888</v>
      </c>
      <c r="I471">
        <v>25</v>
      </c>
      <c r="J471">
        <v>92.19</v>
      </c>
      <c r="K471">
        <v>2304.75</v>
      </c>
      <c r="L471">
        <v>0.08</v>
      </c>
      <c r="M471">
        <v>0.02</v>
      </c>
      <c r="N471" t="str">
        <f>VLOOKUP(F471,products!$A$2:$C$31,3,FALSE)</f>
        <v>A</v>
      </c>
      <c r="O471">
        <f>VLOOKUP(F471,price_list!$A$2:$C$31,3,FALSE)</f>
        <v>92.19</v>
      </c>
      <c r="P471" t="str">
        <f t="shared" si="35"/>
        <v>Rebate_Error</v>
      </c>
      <c r="Q471" t="str">
        <f t="shared" si="36"/>
        <v/>
      </c>
      <c r="R471">
        <f t="shared" si="37"/>
        <v>2120.37</v>
      </c>
      <c r="S471">
        <f t="shared" si="38"/>
        <v>42.407399999999996</v>
      </c>
      <c r="T471" t="str">
        <f>IF(ISNA(VLOOKUP(A471,ERP_transactions!$A:$A,1,FALSE)),"No","Yes")</f>
        <v>Yes</v>
      </c>
      <c r="U471" t="b">
        <f t="shared" si="39"/>
        <v>1</v>
      </c>
    </row>
    <row r="472" spans="1:21">
      <c r="A472" t="s">
        <v>1023</v>
      </c>
      <c r="B472" t="s">
        <v>110</v>
      </c>
      <c r="C472" t="s">
        <v>111</v>
      </c>
      <c r="D472" t="s">
        <v>169</v>
      </c>
      <c r="E472" t="s">
        <v>170</v>
      </c>
      <c r="F472" t="s">
        <v>114</v>
      </c>
      <c r="G472" t="s">
        <v>115</v>
      </c>
      <c r="H472" s="1">
        <v>45876</v>
      </c>
      <c r="I472">
        <v>16</v>
      </c>
      <c r="J472">
        <v>91.13</v>
      </c>
      <c r="K472">
        <v>1458.08</v>
      </c>
      <c r="L472">
        <v>0.1</v>
      </c>
      <c r="M472">
        <v>0.02</v>
      </c>
      <c r="N472" t="str">
        <f>VLOOKUP(F472,products!$A$2:$C$31,3,FALSE)</f>
        <v>B</v>
      </c>
      <c r="O472">
        <f>VLOOKUP(F472,price_list!$A$2:$C$31,3,FALSE)</f>
        <v>91.13</v>
      </c>
      <c r="P472" t="str">
        <f t="shared" si="35"/>
        <v/>
      </c>
      <c r="Q472" t="str">
        <f t="shared" si="36"/>
        <v/>
      </c>
      <c r="R472">
        <f t="shared" si="37"/>
        <v>1312.2719999999999</v>
      </c>
      <c r="S472">
        <f t="shared" si="38"/>
        <v>26.245439999999999</v>
      </c>
      <c r="T472" t="str">
        <f>IF(ISNA(VLOOKUP(A472,ERP_transactions!$A:$A,1,FALSE)),"No","Yes")</f>
        <v>Yes</v>
      </c>
      <c r="U472" t="b">
        <f t="shared" si="39"/>
        <v>0</v>
      </c>
    </row>
    <row r="473" spans="1:21">
      <c r="A473" t="s">
        <v>1024</v>
      </c>
      <c r="B473" t="s">
        <v>47</v>
      </c>
      <c r="C473" t="s">
        <v>48</v>
      </c>
      <c r="D473" t="s">
        <v>553</v>
      </c>
      <c r="E473" t="s">
        <v>554</v>
      </c>
      <c r="F473" t="s">
        <v>293</v>
      </c>
      <c r="G473" t="s">
        <v>294</v>
      </c>
      <c r="H473" s="1">
        <v>45876</v>
      </c>
      <c r="I473">
        <v>1</v>
      </c>
      <c r="J473">
        <v>114.99</v>
      </c>
      <c r="K473">
        <v>114.99</v>
      </c>
      <c r="L473">
        <v>0.05</v>
      </c>
      <c r="M473">
        <v>0.02</v>
      </c>
      <c r="N473" t="str">
        <f>VLOOKUP(F473,products!$A$2:$C$31,3,FALSE)</f>
        <v>A</v>
      </c>
      <c r="O473">
        <f>VLOOKUP(F473,price_list!$A$2:$C$31,3,FALSE)</f>
        <v>114.99</v>
      </c>
      <c r="P473" t="str">
        <f t="shared" si="35"/>
        <v/>
      </c>
      <c r="Q473" t="str">
        <f t="shared" si="36"/>
        <v/>
      </c>
      <c r="R473">
        <f t="shared" si="37"/>
        <v>109.2405</v>
      </c>
      <c r="S473">
        <f t="shared" si="38"/>
        <v>2.1848100000000001</v>
      </c>
      <c r="T473" t="str">
        <f>IF(ISNA(VLOOKUP(A473,ERP_transactions!$A:$A,1,FALSE)),"No","Yes")</f>
        <v>Yes</v>
      </c>
      <c r="U473" t="b">
        <f t="shared" si="39"/>
        <v>0</v>
      </c>
    </row>
    <row r="474" spans="1:21">
      <c r="A474" t="s">
        <v>1025</v>
      </c>
      <c r="B474" t="s">
        <v>42</v>
      </c>
      <c r="C474" t="s">
        <v>43</v>
      </c>
      <c r="D474" t="s">
        <v>394</v>
      </c>
      <c r="E474" t="s">
        <v>395</v>
      </c>
      <c r="F474" t="s">
        <v>450</v>
      </c>
      <c r="G474" t="s">
        <v>451</v>
      </c>
      <c r="H474" s="1">
        <v>45893</v>
      </c>
      <c r="I474">
        <v>4</v>
      </c>
      <c r="J474">
        <v>45.4</v>
      </c>
      <c r="K474">
        <v>181.6</v>
      </c>
      <c r="L474">
        <v>0</v>
      </c>
      <c r="M474">
        <v>0.02</v>
      </c>
      <c r="N474" t="str">
        <f>VLOOKUP(F474,products!$A$2:$C$31,3,FALSE)</f>
        <v>C</v>
      </c>
      <c r="O474">
        <f>VLOOKUP(F474,price_list!$A$2:$C$31,3,FALSE)</f>
        <v>45.4</v>
      </c>
      <c r="P474" t="str">
        <f t="shared" si="35"/>
        <v/>
      </c>
      <c r="Q474" t="str">
        <f t="shared" si="36"/>
        <v/>
      </c>
      <c r="R474">
        <f t="shared" si="37"/>
        <v>181.6</v>
      </c>
      <c r="S474">
        <f t="shared" si="38"/>
        <v>3.6320000000000001</v>
      </c>
      <c r="T474" t="str">
        <f>IF(ISNA(VLOOKUP(A474,ERP_transactions!$A:$A,1,FALSE)),"No","Yes")</f>
        <v>Yes</v>
      </c>
      <c r="U474" t="b">
        <f t="shared" si="39"/>
        <v>0</v>
      </c>
    </row>
    <row r="475" spans="1:21">
      <c r="A475" t="s">
        <v>1026</v>
      </c>
      <c r="B475" t="s">
        <v>93</v>
      </c>
      <c r="C475" t="s">
        <v>94</v>
      </c>
      <c r="D475" t="s">
        <v>311</v>
      </c>
      <c r="E475" t="s">
        <v>312</v>
      </c>
      <c r="F475" t="s">
        <v>326</v>
      </c>
      <c r="G475" t="s">
        <v>327</v>
      </c>
      <c r="H475" s="1">
        <v>45889</v>
      </c>
      <c r="I475">
        <v>23</v>
      </c>
      <c r="J475">
        <v>63.32</v>
      </c>
      <c r="K475">
        <v>1456.36</v>
      </c>
      <c r="L475">
        <v>0</v>
      </c>
      <c r="M475">
        <v>0.02</v>
      </c>
      <c r="N475" t="str">
        <f>VLOOKUP(F475,products!$A$2:$C$31,3,FALSE)</f>
        <v>C</v>
      </c>
      <c r="O475">
        <f>VLOOKUP(F475,price_list!$A$2:$C$31,3,FALSE)</f>
        <v>63.32</v>
      </c>
      <c r="P475" t="str">
        <f t="shared" si="35"/>
        <v/>
      </c>
      <c r="Q475" t="str">
        <f t="shared" si="36"/>
        <v/>
      </c>
      <c r="R475">
        <f t="shared" si="37"/>
        <v>1456.36</v>
      </c>
      <c r="S475">
        <f t="shared" si="38"/>
        <v>29.127199999999998</v>
      </c>
      <c r="T475" t="str">
        <f>IF(ISNA(VLOOKUP(A475,ERP_transactions!$A:$A,1,FALSE)),"No","Yes")</f>
        <v>Yes</v>
      </c>
      <c r="U475" t="b">
        <f t="shared" si="39"/>
        <v>0</v>
      </c>
    </row>
    <row r="476" spans="1:21">
      <c r="A476" t="s">
        <v>1027</v>
      </c>
      <c r="B476" t="s">
        <v>62</v>
      </c>
      <c r="C476" t="s">
        <v>63</v>
      </c>
      <c r="D476" t="s">
        <v>88</v>
      </c>
      <c r="E476" t="s">
        <v>89</v>
      </c>
      <c r="F476" t="s">
        <v>240</v>
      </c>
      <c r="G476" t="s">
        <v>241</v>
      </c>
      <c r="H476" s="1">
        <v>45887</v>
      </c>
      <c r="I476">
        <v>8</v>
      </c>
      <c r="J476">
        <v>130.94</v>
      </c>
      <c r="K476">
        <v>1047.52</v>
      </c>
      <c r="L476">
        <v>0.05</v>
      </c>
      <c r="M476">
        <v>0.02</v>
      </c>
      <c r="N476" t="str">
        <f>VLOOKUP(F476,products!$A$2:$C$31,3,FALSE)</f>
        <v>A</v>
      </c>
      <c r="O476">
        <f>VLOOKUP(F476,price_list!$A$2:$C$31,3,FALSE)</f>
        <v>130.94</v>
      </c>
      <c r="P476" t="str">
        <f t="shared" si="35"/>
        <v/>
      </c>
      <c r="Q476" t="str">
        <f t="shared" si="36"/>
        <v/>
      </c>
      <c r="R476">
        <f t="shared" si="37"/>
        <v>995.14400000000001</v>
      </c>
      <c r="S476">
        <f t="shared" si="38"/>
        <v>19.90288</v>
      </c>
      <c r="T476" t="str">
        <f>IF(ISNA(VLOOKUP(A476,ERP_transactions!$A:$A,1,FALSE)),"No","Yes")</f>
        <v>Yes</v>
      </c>
      <c r="U476" t="b">
        <f t="shared" si="39"/>
        <v>0</v>
      </c>
    </row>
    <row r="477" spans="1:21">
      <c r="A477" t="s">
        <v>1028</v>
      </c>
      <c r="B477" t="s">
        <v>145</v>
      </c>
      <c r="C477" t="s">
        <v>146</v>
      </c>
      <c r="D477" t="s">
        <v>700</v>
      </c>
      <c r="E477" t="s">
        <v>701</v>
      </c>
      <c r="F477" t="s">
        <v>293</v>
      </c>
      <c r="G477" t="s">
        <v>294</v>
      </c>
      <c r="H477" s="1">
        <v>45887</v>
      </c>
      <c r="I477">
        <v>15</v>
      </c>
      <c r="J477">
        <v>114.99</v>
      </c>
      <c r="K477">
        <v>1724.85</v>
      </c>
      <c r="L477">
        <v>0.05</v>
      </c>
      <c r="M477">
        <v>0.02</v>
      </c>
      <c r="N477" t="str">
        <f>VLOOKUP(F477,products!$A$2:$C$31,3,FALSE)</f>
        <v>A</v>
      </c>
      <c r="O477">
        <f>VLOOKUP(F477,price_list!$A$2:$C$31,3,FALSE)</f>
        <v>114.99</v>
      </c>
      <c r="P477" t="str">
        <f t="shared" si="35"/>
        <v/>
      </c>
      <c r="Q477" t="str">
        <f t="shared" si="36"/>
        <v/>
      </c>
      <c r="R477">
        <f t="shared" si="37"/>
        <v>1638.6074999999998</v>
      </c>
      <c r="S477">
        <f t="shared" si="38"/>
        <v>32.772149999999996</v>
      </c>
      <c r="T477" t="str">
        <f>IF(ISNA(VLOOKUP(A477,ERP_transactions!$A:$A,1,FALSE)),"No","Yes")</f>
        <v>Yes</v>
      </c>
      <c r="U477" t="b">
        <f t="shared" si="39"/>
        <v>0</v>
      </c>
    </row>
    <row r="478" spans="1:21">
      <c r="A478" t="s">
        <v>1029</v>
      </c>
      <c r="B478" t="s">
        <v>159</v>
      </c>
      <c r="C478" t="s">
        <v>160</v>
      </c>
      <c r="D478" t="s">
        <v>1030</v>
      </c>
      <c r="E478" t="s">
        <v>1031</v>
      </c>
      <c r="F478" t="s">
        <v>293</v>
      </c>
      <c r="G478" t="s">
        <v>294</v>
      </c>
      <c r="H478" s="1">
        <v>45886</v>
      </c>
      <c r="I478">
        <v>12</v>
      </c>
      <c r="J478">
        <v>114.99</v>
      </c>
      <c r="K478">
        <v>1379.88</v>
      </c>
      <c r="L478">
        <v>0.05</v>
      </c>
      <c r="M478">
        <v>0.02</v>
      </c>
      <c r="N478" t="str">
        <f>VLOOKUP(F478,products!$A$2:$C$31,3,FALSE)</f>
        <v>A</v>
      </c>
      <c r="O478">
        <f>VLOOKUP(F478,price_list!$A$2:$C$31,3,FALSE)</f>
        <v>114.99</v>
      </c>
      <c r="P478" t="str">
        <f t="shared" si="35"/>
        <v/>
      </c>
      <c r="Q478" t="str">
        <f t="shared" si="36"/>
        <v/>
      </c>
      <c r="R478">
        <f t="shared" si="37"/>
        <v>1310.8860000000002</v>
      </c>
      <c r="S478">
        <f t="shared" si="38"/>
        <v>26.217720000000003</v>
      </c>
      <c r="T478" t="str">
        <f>IF(ISNA(VLOOKUP(A478,ERP_transactions!$A:$A,1,FALSE)),"No","Yes")</f>
        <v>Yes</v>
      </c>
      <c r="U478" t="b">
        <f t="shared" si="39"/>
        <v>0</v>
      </c>
    </row>
    <row r="479" spans="1:21">
      <c r="A479" t="s">
        <v>1032</v>
      </c>
      <c r="B479" t="s">
        <v>67</v>
      </c>
      <c r="C479" t="s">
        <v>68</v>
      </c>
      <c r="D479" t="s">
        <v>769</v>
      </c>
      <c r="E479" t="s">
        <v>770</v>
      </c>
      <c r="F479" t="s">
        <v>25</v>
      </c>
      <c r="G479" t="s">
        <v>26</v>
      </c>
      <c r="H479" s="1">
        <v>45885</v>
      </c>
      <c r="I479">
        <v>24</v>
      </c>
      <c r="J479">
        <v>120.83</v>
      </c>
      <c r="K479">
        <v>2899.92</v>
      </c>
      <c r="L479">
        <v>0.12</v>
      </c>
      <c r="M479">
        <v>0.02</v>
      </c>
      <c r="N479" t="str">
        <f>VLOOKUP(F479,products!$A$2:$C$31,3,FALSE)</f>
        <v>B</v>
      </c>
      <c r="O479">
        <f>VLOOKUP(F479,price_list!$A$2:$C$31,3,FALSE)</f>
        <v>120.83</v>
      </c>
      <c r="P479" t="str">
        <f t="shared" si="35"/>
        <v>Rebate_Error</v>
      </c>
      <c r="Q479" t="str">
        <f t="shared" si="36"/>
        <v/>
      </c>
      <c r="R479">
        <f t="shared" si="37"/>
        <v>2551.9295999999999</v>
      </c>
      <c r="S479">
        <f t="shared" si="38"/>
        <v>51.038592000000001</v>
      </c>
      <c r="T479" t="str">
        <f>IF(ISNA(VLOOKUP(A479,ERP_transactions!$A:$A,1,FALSE)),"No","Yes")</f>
        <v>Yes</v>
      </c>
      <c r="U479" t="b">
        <f t="shared" si="39"/>
        <v>1</v>
      </c>
    </row>
    <row r="480" spans="1:21">
      <c r="A480" t="s">
        <v>1033</v>
      </c>
      <c r="B480" t="s">
        <v>93</v>
      </c>
      <c r="C480" t="s">
        <v>94</v>
      </c>
      <c r="D480" t="s">
        <v>369</v>
      </c>
      <c r="E480" t="s">
        <v>370</v>
      </c>
      <c r="F480" t="s">
        <v>85</v>
      </c>
      <c r="G480" t="s">
        <v>86</v>
      </c>
      <c r="H480" s="1">
        <v>45881</v>
      </c>
      <c r="I480">
        <v>7</v>
      </c>
      <c r="J480">
        <v>62.72</v>
      </c>
      <c r="K480">
        <v>439.04</v>
      </c>
      <c r="L480">
        <v>0.05</v>
      </c>
      <c r="M480">
        <v>0.02</v>
      </c>
      <c r="N480" t="str">
        <f>VLOOKUP(F480,products!$A$2:$C$31,3,FALSE)</f>
        <v>A</v>
      </c>
      <c r="O480">
        <f>VLOOKUP(F480,price_list!$A$2:$C$31,3,FALSE)</f>
        <v>72.040000000000006</v>
      </c>
      <c r="P480" t="str">
        <f t="shared" si="35"/>
        <v/>
      </c>
      <c r="Q480" t="str">
        <f t="shared" si="36"/>
        <v/>
      </c>
      <c r="R480">
        <f t="shared" si="37"/>
        <v>417.08800000000002</v>
      </c>
      <c r="S480">
        <f t="shared" si="38"/>
        <v>8.3417600000000007</v>
      </c>
      <c r="T480" t="str">
        <f>IF(ISNA(VLOOKUP(A480,ERP_transactions!$A:$A,1,FALSE)),"No","Yes")</f>
        <v>Yes</v>
      </c>
      <c r="U480" t="b">
        <f t="shared" si="39"/>
        <v>0</v>
      </c>
    </row>
    <row r="481" spans="1:21">
      <c r="A481" t="s">
        <v>1034</v>
      </c>
      <c r="B481" t="s">
        <v>145</v>
      </c>
      <c r="C481" t="s">
        <v>146</v>
      </c>
      <c r="D481" t="s">
        <v>1035</v>
      </c>
      <c r="E481" t="s">
        <v>1036</v>
      </c>
      <c r="F481" t="s">
        <v>196</v>
      </c>
      <c r="G481" t="s">
        <v>197</v>
      </c>
      <c r="H481" s="1">
        <v>45893</v>
      </c>
      <c r="I481">
        <v>8</v>
      </c>
      <c r="J481">
        <v>77.5</v>
      </c>
      <c r="K481">
        <v>620</v>
      </c>
      <c r="L481">
        <v>7.0000000000000007E-2</v>
      </c>
      <c r="M481">
        <v>0.02</v>
      </c>
      <c r="N481" t="str">
        <f>VLOOKUP(F481,products!$A$2:$C$31,3,FALSE)</f>
        <v>A</v>
      </c>
      <c r="O481">
        <f>VLOOKUP(F481,price_list!$A$2:$C$31,3,FALSE)</f>
        <v>77.5</v>
      </c>
      <c r="P481" t="str">
        <f t="shared" si="35"/>
        <v>Rebate_Error</v>
      </c>
      <c r="Q481" t="str">
        <f t="shared" si="36"/>
        <v/>
      </c>
      <c r="R481">
        <f t="shared" si="37"/>
        <v>576.6</v>
      </c>
      <c r="S481">
        <f t="shared" si="38"/>
        <v>11.532</v>
      </c>
      <c r="T481" t="str">
        <f>IF(ISNA(VLOOKUP(A481,ERP_transactions!$A:$A,1,FALSE)),"No","Yes")</f>
        <v>Yes</v>
      </c>
      <c r="U481" t="b">
        <f t="shared" si="39"/>
        <v>1</v>
      </c>
    </row>
    <row r="482" spans="1:21">
      <c r="A482" t="s">
        <v>1037</v>
      </c>
      <c r="B482" t="s">
        <v>21</v>
      </c>
      <c r="C482" t="s">
        <v>22</v>
      </c>
      <c r="D482" t="s">
        <v>566</v>
      </c>
      <c r="E482" t="s">
        <v>567</v>
      </c>
      <c r="F482" t="s">
        <v>18</v>
      </c>
      <c r="G482" t="s">
        <v>19</v>
      </c>
      <c r="H482" s="1">
        <v>45888</v>
      </c>
      <c r="I482">
        <v>19</v>
      </c>
      <c r="J482">
        <v>52.65</v>
      </c>
      <c r="K482">
        <v>1000.35</v>
      </c>
      <c r="L482">
        <v>0.05</v>
      </c>
      <c r="M482">
        <v>0.02</v>
      </c>
      <c r="N482" t="str">
        <f>VLOOKUP(F482,products!$A$2:$C$31,3,FALSE)</f>
        <v>A</v>
      </c>
      <c r="O482">
        <f>VLOOKUP(F482,price_list!$A$2:$C$31,3,FALSE)</f>
        <v>52.65</v>
      </c>
      <c r="P482" t="str">
        <f t="shared" si="35"/>
        <v/>
      </c>
      <c r="Q482" t="str">
        <f t="shared" si="36"/>
        <v/>
      </c>
      <c r="R482">
        <f t="shared" si="37"/>
        <v>950.33249999999998</v>
      </c>
      <c r="S482">
        <f t="shared" si="38"/>
        <v>19.00665</v>
      </c>
      <c r="T482" t="str">
        <f>IF(ISNA(VLOOKUP(A482,ERP_transactions!$A:$A,1,FALSE)),"No","Yes")</f>
        <v>Yes</v>
      </c>
      <c r="U482" t="b">
        <f t="shared" si="39"/>
        <v>0</v>
      </c>
    </row>
    <row r="483" spans="1:21">
      <c r="A483" t="s">
        <v>1038</v>
      </c>
      <c r="B483" t="s">
        <v>110</v>
      </c>
      <c r="C483" t="s">
        <v>111</v>
      </c>
      <c r="D483" t="s">
        <v>872</v>
      </c>
      <c r="E483" t="s">
        <v>873</v>
      </c>
      <c r="F483" t="s">
        <v>293</v>
      </c>
      <c r="G483" t="s">
        <v>294</v>
      </c>
      <c r="H483" s="1">
        <v>45880</v>
      </c>
      <c r="I483">
        <v>7</v>
      </c>
      <c r="J483">
        <v>114.99</v>
      </c>
      <c r="K483">
        <v>804.93</v>
      </c>
      <c r="L483">
        <v>0.08</v>
      </c>
      <c r="M483">
        <v>0.02</v>
      </c>
      <c r="N483" t="str">
        <f>VLOOKUP(F483,products!$A$2:$C$31,3,FALSE)</f>
        <v>A</v>
      </c>
      <c r="O483">
        <f>VLOOKUP(F483,price_list!$A$2:$C$31,3,FALSE)</f>
        <v>114.99</v>
      </c>
      <c r="P483" t="str">
        <f t="shared" si="35"/>
        <v>Rebate_Error</v>
      </c>
      <c r="Q483" t="str">
        <f t="shared" si="36"/>
        <v/>
      </c>
      <c r="R483">
        <f t="shared" si="37"/>
        <v>740.53559999999993</v>
      </c>
      <c r="S483">
        <f t="shared" si="38"/>
        <v>14.810711999999999</v>
      </c>
      <c r="T483" t="str">
        <f>IF(ISNA(VLOOKUP(A483,ERP_transactions!$A:$A,1,FALSE)),"No","Yes")</f>
        <v>Yes</v>
      </c>
      <c r="U483" t="b">
        <f t="shared" si="39"/>
        <v>1</v>
      </c>
    </row>
    <row r="484" spans="1:21">
      <c r="A484" t="s">
        <v>1039</v>
      </c>
      <c r="B484" t="s">
        <v>117</v>
      </c>
      <c r="C484" t="s">
        <v>118</v>
      </c>
      <c r="D484" t="s">
        <v>150</v>
      </c>
      <c r="E484" t="s">
        <v>151</v>
      </c>
      <c r="F484" t="s">
        <v>100</v>
      </c>
      <c r="G484" t="s">
        <v>101</v>
      </c>
      <c r="H484" s="1">
        <v>45885</v>
      </c>
      <c r="I484">
        <v>8</v>
      </c>
      <c r="J484">
        <v>181.7</v>
      </c>
      <c r="K484">
        <v>1453.6</v>
      </c>
      <c r="L484">
        <v>0.1</v>
      </c>
      <c r="M484">
        <v>0.02</v>
      </c>
      <c r="N484" t="str">
        <f>VLOOKUP(F484,products!$A$2:$C$31,3,FALSE)</f>
        <v>B</v>
      </c>
      <c r="O484">
        <f>VLOOKUP(F484,price_list!$A$2:$C$31,3,FALSE)</f>
        <v>181.7</v>
      </c>
      <c r="P484" t="str">
        <f t="shared" si="35"/>
        <v/>
      </c>
      <c r="Q484" t="str">
        <f t="shared" si="36"/>
        <v/>
      </c>
      <c r="R484">
        <f t="shared" si="37"/>
        <v>1308.24</v>
      </c>
      <c r="S484">
        <f t="shared" si="38"/>
        <v>26.1648</v>
      </c>
      <c r="T484" t="str">
        <f>IF(ISNA(VLOOKUP(A484,ERP_transactions!$A:$A,1,FALSE)),"No","Yes")</f>
        <v>Yes</v>
      </c>
      <c r="U484" t="b">
        <f t="shared" si="39"/>
        <v>0</v>
      </c>
    </row>
    <row r="485" spans="1:21">
      <c r="A485" t="s">
        <v>1040</v>
      </c>
      <c r="B485" t="s">
        <v>259</v>
      </c>
      <c r="C485" t="s">
        <v>260</v>
      </c>
      <c r="D485" t="s">
        <v>448</v>
      </c>
      <c r="E485" t="s">
        <v>449</v>
      </c>
      <c r="F485" t="s">
        <v>32</v>
      </c>
      <c r="G485" t="s">
        <v>33</v>
      </c>
      <c r="H485" s="1">
        <v>45878</v>
      </c>
      <c r="I485">
        <v>11</v>
      </c>
      <c r="J485">
        <v>88.32</v>
      </c>
      <c r="K485">
        <v>971.52</v>
      </c>
      <c r="L485">
        <v>0</v>
      </c>
      <c r="M485">
        <v>0.02</v>
      </c>
      <c r="N485" t="str">
        <f>VLOOKUP(F485,products!$A$2:$C$31,3,FALSE)</f>
        <v>C</v>
      </c>
      <c r="O485">
        <f>VLOOKUP(F485,price_list!$A$2:$C$31,3,FALSE)</f>
        <v>88.32</v>
      </c>
      <c r="P485" t="str">
        <f t="shared" si="35"/>
        <v/>
      </c>
      <c r="Q485" t="str">
        <f t="shared" si="36"/>
        <v/>
      </c>
      <c r="R485">
        <f t="shared" si="37"/>
        <v>971.52</v>
      </c>
      <c r="S485">
        <f t="shared" si="38"/>
        <v>19.430399999999999</v>
      </c>
      <c r="T485" t="str">
        <f>IF(ISNA(VLOOKUP(A485,ERP_transactions!$A:$A,1,FALSE)),"No","Yes")</f>
        <v>Yes</v>
      </c>
      <c r="U485" t="b">
        <f t="shared" si="39"/>
        <v>0</v>
      </c>
    </row>
    <row r="486" spans="1:21">
      <c r="A486" t="s">
        <v>1041</v>
      </c>
      <c r="B486" t="s">
        <v>93</v>
      </c>
      <c r="C486" t="s">
        <v>94</v>
      </c>
      <c r="D486" t="s">
        <v>525</v>
      </c>
      <c r="E486" t="s">
        <v>526</v>
      </c>
      <c r="F486" t="s">
        <v>396</v>
      </c>
      <c r="G486" t="s">
        <v>397</v>
      </c>
      <c r="H486" s="1">
        <v>45890</v>
      </c>
      <c r="I486">
        <v>24</v>
      </c>
      <c r="J486">
        <v>194.87</v>
      </c>
      <c r="K486">
        <v>4676.88</v>
      </c>
      <c r="L486">
        <v>0.1</v>
      </c>
      <c r="M486">
        <v>0.02</v>
      </c>
      <c r="N486" t="str">
        <f>VLOOKUP(F486,products!$A$2:$C$31,3,FALSE)</f>
        <v>B</v>
      </c>
      <c r="O486">
        <f>VLOOKUP(F486,price_list!$A$2:$C$31,3,FALSE)</f>
        <v>194.87</v>
      </c>
      <c r="P486" t="str">
        <f t="shared" si="35"/>
        <v/>
      </c>
      <c r="Q486" t="str">
        <f t="shared" si="36"/>
        <v/>
      </c>
      <c r="R486">
        <f t="shared" si="37"/>
        <v>4209.192</v>
      </c>
      <c r="S486">
        <f t="shared" si="38"/>
        <v>84.183840000000004</v>
      </c>
      <c r="T486" t="str">
        <f>IF(ISNA(VLOOKUP(A486,ERP_transactions!$A:$A,1,FALSE)),"No","Yes")</f>
        <v>Yes</v>
      </c>
      <c r="U486" t="b">
        <f t="shared" si="39"/>
        <v>0</v>
      </c>
    </row>
    <row r="487" spans="1:21">
      <c r="A487" t="s">
        <v>1042</v>
      </c>
      <c r="B487" t="s">
        <v>110</v>
      </c>
      <c r="C487" t="s">
        <v>111</v>
      </c>
      <c r="D487" t="s">
        <v>264</v>
      </c>
      <c r="E487" t="s">
        <v>265</v>
      </c>
      <c r="F487" t="s">
        <v>25</v>
      </c>
      <c r="G487" t="s">
        <v>26</v>
      </c>
      <c r="H487" s="1">
        <v>45895</v>
      </c>
      <c r="I487">
        <v>24</v>
      </c>
      <c r="J487">
        <v>120.83</v>
      </c>
      <c r="K487">
        <v>2899.92</v>
      </c>
      <c r="L487">
        <v>0.1</v>
      </c>
      <c r="M487">
        <v>0.02</v>
      </c>
      <c r="N487" t="str">
        <f>VLOOKUP(F487,products!$A$2:$C$31,3,FALSE)</f>
        <v>B</v>
      </c>
      <c r="O487">
        <f>VLOOKUP(F487,price_list!$A$2:$C$31,3,FALSE)</f>
        <v>120.83</v>
      </c>
      <c r="P487" t="str">
        <f t="shared" si="35"/>
        <v/>
      </c>
      <c r="Q487" t="str">
        <f t="shared" si="36"/>
        <v/>
      </c>
      <c r="R487">
        <f t="shared" si="37"/>
        <v>2609.9279999999999</v>
      </c>
      <c r="S487">
        <f t="shared" si="38"/>
        <v>52.198560000000001</v>
      </c>
      <c r="T487" t="str">
        <f>IF(ISNA(VLOOKUP(A487,ERP_transactions!$A:$A,1,FALSE)),"No","Yes")</f>
        <v>Yes</v>
      </c>
      <c r="U487" t="b">
        <f t="shared" si="39"/>
        <v>0</v>
      </c>
    </row>
    <row r="488" spans="1:21">
      <c r="A488" t="s">
        <v>1043</v>
      </c>
      <c r="B488" t="s">
        <v>103</v>
      </c>
      <c r="C488" t="s">
        <v>104</v>
      </c>
      <c r="D488" t="s">
        <v>660</v>
      </c>
      <c r="E488" t="s">
        <v>661</v>
      </c>
      <c r="F488" t="s">
        <v>78</v>
      </c>
      <c r="G488" t="s">
        <v>79</v>
      </c>
      <c r="H488" s="1">
        <v>45885</v>
      </c>
      <c r="I488">
        <v>18</v>
      </c>
      <c r="J488">
        <v>139.22</v>
      </c>
      <c r="K488">
        <v>2505.96</v>
      </c>
      <c r="L488">
        <v>0.05</v>
      </c>
      <c r="M488">
        <v>0.02</v>
      </c>
      <c r="N488" t="str">
        <f>VLOOKUP(F488,products!$A$2:$C$31,3,FALSE)</f>
        <v>A</v>
      </c>
      <c r="O488">
        <f>VLOOKUP(F488,price_list!$A$2:$C$31,3,FALSE)</f>
        <v>139.22</v>
      </c>
      <c r="P488" t="str">
        <f t="shared" si="35"/>
        <v/>
      </c>
      <c r="Q488" t="str">
        <f t="shared" si="36"/>
        <v/>
      </c>
      <c r="R488">
        <f t="shared" si="37"/>
        <v>2380.6620000000003</v>
      </c>
      <c r="S488">
        <f t="shared" si="38"/>
        <v>47.613240000000005</v>
      </c>
      <c r="T488" t="str">
        <f>IF(ISNA(VLOOKUP(A488,ERP_transactions!$A:$A,1,FALSE)),"No","Yes")</f>
        <v>Yes</v>
      </c>
      <c r="U488" t="b">
        <f t="shared" si="39"/>
        <v>0</v>
      </c>
    </row>
    <row r="489" spans="1:21">
      <c r="A489" t="s">
        <v>1044</v>
      </c>
      <c r="B489" t="s">
        <v>182</v>
      </c>
      <c r="C489" t="s">
        <v>183</v>
      </c>
      <c r="D489" t="s">
        <v>69</v>
      </c>
      <c r="E489" t="s">
        <v>70</v>
      </c>
      <c r="F489" t="s">
        <v>275</v>
      </c>
      <c r="G489" t="s">
        <v>276</v>
      </c>
      <c r="H489" s="1">
        <v>45886</v>
      </c>
      <c r="I489">
        <v>2</v>
      </c>
      <c r="J489">
        <v>44.71</v>
      </c>
      <c r="K489">
        <v>89.42</v>
      </c>
      <c r="L489">
        <v>0</v>
      </c>
      <c r="M489">
        <v>0.02</v>
      </c>
      <c r="N489" t="str">
        <f>VLOOKUP(F489,products!$A$2:$C$31,3,FALSE)</f>
        <v>C</v>
      </c>
      <c r="O489">
        <f>VLOOKUP(F489,price_list!$A$2:$C$31,3,FALSE)</f>
        <v>44.71</v>
      </c>
      <c r="P489" t="str">
        <f t="shared" si="35"/>
        <v/>
      </c>
      <c r="Q489" t="str">
        <f t="shared" si="36"/>
        <v/>
      </c>
      <c r="R489">
        <f t="shared" si="37"/>
        <v>89.42</v>
      </c>
      <c r="S489">
        <f t="shared" si="38"/>
        <v>1.7884</v>
      </c>
      <c r="T489" t="str">
        <f>IF(ISNA(VLOOKUP(A489,ERP_transactions!$A:$A,1,FALSE)),"No","Yes")</f>
        <v>Yes</v>
      </c>
      <c r="U489" t="b">
        <f t="shared" si="39"/>
        <v>0</v>
      </c>
    </row>
    <row r="490" spans="1:21">
      <c r="A490" t="s">
        <v>1045</v>
      </c>
      <c r="B490" t="s">
        <v>14</v>
      </c>
      <c r="C490" t="s">
        <v>15</v>
      </c>
      <c r="D490" t="s">
        <v>369</v>
      </c>
      <c r="E490" t="s">
        <v>370</v>
      </c>
      <c r="F490" t="s">
        <v>234</v>
      </c>
      <c r="G490" t="s">
        <v>235</v>
      </c>
      <c r="H490" s="1">
        <v>45871</v>
      </c>
      <c r="I490">
        <v>22</v>
      </c>
      <c r="J490">
        <v>37.18</v>
      </c>
      <c r="K490">
        <v>817.96</v>
      </c>
      <c r="L490">
        <v>0.05</v>
      </c>
      <c r="M490">
        <v>0.02</v>
      </c>
      <c r="N490" t="str">
        <f>VLOOKUP(F490,products!$A$2:$C$31,3,FALSE)</f>
        <v>C</v>
      </c>
      <c r="O490">
        <f>VLOOKUP(F490,price_list!$A$2:$C$31,3,FALSE)</f>
        <v>37.18</v>
      </c>
      <c r="P490" t="str">
        <f t="shared" si="35"/>
        <v>Rebate_Error</v>
      </c>
      <c r="Q490" t="str">
        <f t="shared" si="36"/>
        <v/>
      </c>
      <c r="R490">
        <f t="shared" si="37"/>
        <v>777.06200000000001</v>
      </c>
      <c r="S490">
        <f t="shared" si="38"/>
        <v>15.54124</v>
      </c>
      <c r="T490" t="str">
        <f>IF(ISNA(VLOOKUP(A490,ERP_transactions!$A:$A,1,FALSE)),"No","Yes")</f>
        <v>Yes</v>
      </c>
      <c r="U490" t="b">
        <f t="shared" si="39"/>
        <v>1</v>
      </c>
    </row>
    <row r="491" spans="1:21">
      <c r="A491" t="s">
        <v>1046</v>
      </c>
      <c r="B491" t="s">
        <v>93</v>
      </c>
      <c r="C491" t="s">
        <v>94</v>
      </c>
      <c r="D491" t="s">
        <v>760</v>
      </c>
      <c r="E491" t="s">
        <v>761</v>
      </c>
      <c r="F491" t="s">
        <v>215</v>
      </c>
      <c r="G491" t="s">
        <v>216</v>
      </c>
      <c r="H491" s="1">
        <v>45877</v>
      </c>
      <c r="I491">
        <v>21</v>
      </c>
      <c r="J491">
        <v>176.7</v>
      </c>
      <c r="K491">
        <v>3710.7</v>
      </c>
      <c r="L491">
        <v>0.1</v>
      </c>
      <c r="M491">
        <v>0.02</v>
      </c>
      <c r="N491" t="str">
        <f>VLOOKUP(F491,products!$A$2:$C$31,3,FALSE)</f>
        <v>B</v>
      </c>
      <c r="O491">
        <f>VLOOKUP(F491,price_list!$A$2:$C$31,3,FALSE)</f>
        <v>176.7</v>
      </c>
      <c r="P491" t="str">
        <f t="shared" si="35"/>
        <v/>
      </c>
      <c r="Q491" t="str">
        <f t="shared" si="36"/>
        <v/>
      </c>
      <c r="R491">
        <f t="shared" si="37"/>
        <v>3339.6299999999997</v>
      </c>
      <c r="S491">
        <f t="shared" si="38"/>
        <v>66.792599999999993</v>
      </c>
      <c r="T491" t="str">
        <f>IF(ISNA(VLOOKUP(A491,ERP_transactions!$A:$A,1,FALSE)),"No","Yes")</f>
        <v>Yes</v>
      </c>
      <c r="U491" t="b">
        <f t="shared" si="39"/>
        <v>0</v>
      </c>
    </row>
    <row r="492" spans="1:21">
      <c r="A492" t="s">
        <v>1050</v>
      </c>
      <c r="B492" t="s">
        <v>306</v>
      </c>
      <c r="C492" t="s">
        <v>307</v>
      </c>
      <c r="D492" t="s">
        <v>822</v>
      </c>
      <c r="E492" t="s">
        <v>2614</v>
      </c>
      <c r="F492" t="s">
        <v>196</v>
      </c>
      <c r="G492" t="s">
        <v>197</v>
      </c>
      <c r="H492" s="1">
        <v>45891</v>
      </c>
      <c r="I492">
        <v>21</v>
      </c>
      <c r="J492">
        <v>77.5</v>
      </c>
      <c r="K492">
        <v>1627.5</v>
      </c>
      <c r="L492">
        <v>0.05</v>
      </c>
      <c r="M492">
        <v>0.02</v>
      </c>
      <c r="N492" t="str">
        <f>VLOOKUP(F492,products!$A$2:$C$31,3,FALSE)</f>
        <v>A</v>
      </c>
      <c r="O492">
        <f>VLOOKUP(F492,price_list!$A$2:$C$31,3,FALSE)</f>
        <v>77.5</v>
      </c>
      <c r="P492" t="str">
        <f t="shared" si="35"/>
        <v/>
      </c>
      <c r="Q492" t="str">
        <f t="shared" si="36"/>
        <v/>
      </c>
      <c r="R492">
        <f t="shared" si="37"/>
        <v>1546.125</v>
      </c>
      <c r="S492">
        <f t="shared" si="38"/>
        <v>30.922499999999999</v>
      </c>
      <c r="T492" t="str">
        <f>IF(ISNA(VLOOKUP(A492,ERP_transactions!$A:$A,1,FALSE)),"No","Yes")</f>
        <v>Yes</v>
      </c>
      <c r="U492" t="b">
        <f t="shared" si="39"/>
        <v>0</v>
      </c>
    </row>
    <row r="493" spans="1:21">
      <c r="A493" t="s">
        <v>1051</v>
      </c>
      <c r="B493" t="s">
        <v>42</v>
      </c>
      <c r="C493" t="s">
        <v>43</v>
      </c>
      <c r="D493" t="s">
        <v>609</v>
      </c>
      <c r="E493" t="s">
        <v>610</v>
      </c>
      <c r="F493" t="s">
        <v>326</v>
      </c>
      <c r="G493" t="s">
        <v>327</v>
      </c>
      <c r="H493" s="1">
        <v>45885</v>
      </c>
      <c r="I493">
        <v>22</v>
      </c>
      <c r="J493">
        <v>63.32</v>
      </c>
      <c r="K493">
        <v>1393.04</v>
      </c>
      <c r="L493">
        <v>0</v>
      </c>
      <c r="M493">
        <v>0.02</v>
      </c>
      <c r="N493" t="str">
        <f>VLOOKUP(F493,products!$A$2:$C$31,3,FALSE)</f>
        <v>C</v>
      </c>
      <c r="O493">
        <f>VLOOKUP(F493,price_list!$A$2:$C$31,3,FALSE)</f>
        <v>63.32</v>
      </c>
      <c r="P493" t="str">
        <f t="shared" si="35"/>
        <v/>
      </c>
      <c r="Q493" t="str">
        <f t="shared" si="36"/>
        <v/>
      </c>
      <c r="R493">
        <f t="shared" si="37"/>
        <v>1393.04</v>
      </c>
      <c r="S493">
        <f t="shared" si="38"/>
        <v>27.860800000000001</v>
      </c>
      <c r="T493" t="str">
        <f>IF(ISNA(VLOOKUP(A493,ERP_transactions!$A:$A,1,FALSE)),"No","Yes")</f>
        <v>Yes</v>
      </c>
      <c r="U493" t="b">
        <f t="shared" si="39"/>
        <v>0</v>
      </c>
    </row>
    <row r="494" spans="1:21">
      <c r="A494" t="s">
        <v>1052</v>
      </c>
      <c r="B494" t="s">
        <v>122</v>
      </c>
      <c r="C494" t="s">
        <v>123</v>
      </c>
      <c r="D494" t="s">
        <v>760</v>
      </c>
      <c r="E494" t="s">
        <v>761</v>
      </c>
      <c r="F494" t="s">
        <v>114</v>
      </c>
      <c r="G494" t="s">
        <v>115</v>
      </c>
      <c r="H494" s="1">
        <v>45870</v>
      </c>
      <c r="I494">
        <v>14</v>
      </c>
      <c r="J494">
        <v>91.13</v>
      </c>
      <c r="K494">
        <v>1275.82</v>
      </c>
      <c r="L494">
        <v>0.1</v>
      </c>
      <c r="M494">
        <v>0.02</v>
      </c>
      <c r="N494" t="str">
        <f>VLOOKUP(F494,products!$A$2:$C$31,3,FALSE)</f>
        <v>B</v>
      </c>
      <c r="O494">
        <f>VLOOKUP(F494,price_list!$A$2:$C$31,3,FALSE)</f>
        <v>91.13</v>
      </c>
      <c r="P494" t="str">
        <f t="shared" si="35"/>
        <v/>
      </c>
      <c r="Q494" t="str">
        <f t="shared" si="36"/>
        <v/>
      </c>
      <c r="R494">
        <f t="shared" si="37"/>
        <v>1148.2379999999998</v>
      </c>
      <c r="S494">
        <f t="shared" si="38"/>
        <v>22.964759999999998</v>
      </c>
      <c r="T494" t="str">
        <f>IF(ISNA(VLOOKUP(A494,ERP_transactions!$A:$A,1,FALSE)),"No","Yes")</f>
        <v>Yes</v>
      </c>
      <c r="U494" t="b">
        <f t="shared" si="39"/>
        <v>0</v>
      </c>
    </row>
    <row r="495" spans="1:21">
      <c r="A495" t="s">
        <v>1053</v>
      </c>
      <c r="B495" t="s">
        <v>122</v>
      </c>
      <c r="C495" t="s">
        <v>123</v>
      </c>
      <c r="D495" t="s">
        <v>825</v>
      </c>
      <c r="E495" t="s">
        <v>826</v>
      </c>
      <c r="F495" t="s">
        <v>107</v>
      </c>
      <c r="G495" t="s">
        <v>108</v>
      </c>
      <c r="H495" s="1">
        <v>45879</v>
      </c>
      <c r="I495">
        <v>18</v>
      </c>
      <c r="J495">
        <v>179.53</v>
      </c>
      <c r="K495">
        <v>3231.54</v>
      </c>
      <c r="L495">
        <v>0.1</v>
      </c>
      <c r="M495">
        <v>0.02</v>
      </c>
      <c r="N495" t="str">
        <f>VLOOKUP(F495,products!$A$2:$C$31,3,FALSE)</f>
        <v>B</v>
      </c>
      <c r="O495">
        <f>VLOOKUP(F495,price_list!$A$2:$C$31,3,FALSE)</f>
        <v>179.53</v>
      </c>
      <c r="P495" t="str">
        <f t="shared" si="35"/>
        <v/>
      </c>
      <c r="Q495" t="str">
        <f t="shared" si="36"/>
        <v/>
      </c>
      <c r="R495">
        <f t="shared" si="37"/>
        <v>2908.386</v>
      </c>
      <c r="S495">
        <f t="shared" si="38"/>
        <v>58.167720000000003</v>
      </c>
      <c r="T495" t="str">
        <f>IF(ISNA(VLOOKUP(A495,ERP_transactions!$A:$A,1,FALSE)),"No","Yes")</f>
        <v>Yes</v>
      </c>
      <c r="U495" t="b">
        <f t="shared" si="39"/>
        <v>0</v>
      </c>
    </row>
    <row r="496" spans="1:21">
      <c r="A496" t="s">
        <v>1054</v>
      </c>
      <c r="B496" t="s">
        <v>122</v>
      </c>
      <c r="C496" t="s">
        <v>123</v>
      </c>
      <c r="D496" t="s">
        <v>362</v>
      </c>
      <c r="E496" t="s">
        <v>363</v>
      </c>
      <c r="F496" t="s">
        <v>319</v>
      </c>
      <c r="G496" t="s">
        <v>320</v>
      </c>
      <c r="H496" s="1">
        <v>45883</v>
      </c>
      <c r="I496">
        <v>22</v>
      </c>
      <c r="J496">
        <v>93.41</v>
      </c>
      <c r="K496">
        <v>2055.02</v>
      </c>
      <c r="L496">
        <v>0</v>
      </c>
      <c r="M496">
        <v>0.02</v>
      </c>
      <c r="N496" t="str">
        <f>VLOOKUP(F496,products!$A$2:$C$31,3,FALSE)</f>
        <v>C</v>
      </c>
      <c r="O496">
        <f>VLOOKUP(F496,price_list!$A$2:$C$31,3,FALSE)</f>
        <v>93.41</v>
      </c>
      <c r="P496" t="str">
        <f t="shared" si="35"/>
        <v/>
      </c>
      <c r="Q496" t="str">
        <f t="shared" si="36"/>
        <v/>
      </c>
      <c r="R496">
        <f t="shared" si="37"/>
        <v>2055.02</v>
      </c>
      <c r="S496">
        <f t="shared" si="38"/>
        <v>41.1004</v>
      </c>
      <c r="T496" t="str">
        <f>IF(ISNA(VLOOKUP(A496,ERP_transactions!$A:$A,1,FALSE)),"No","Yes")</f>
        <v>Yes</v>
      </c>
      <c r="U496" t="b">
        <f t="shared" si="39"/>
        <v>0</v>
      </c>
    </row>
    <row r="497" spans="1:21">
      <c r="A497" t="s">
        <v>1056</v>
      </c>
      <c r="B497" t="s">
        <v>21</v>
      </c>
      <c r="C497" t="s">
        <v>22</v>
      </c>
      <c r="D497" t="s">
        <v>1057</v>
      </c>
      <c r="E497" t="s">
        <v>1058</v>
      </c>
      <c r="F497" t="s">
        <v>129</v>
      </c>
      <c r="G497" t="s">
        <v>130</v>
      </c>
      <c r="H497" s="1">
        <v>45878</v>
      </c>
      <c r="I497">
        <v>17</v>
      </c>
      <c r="J497">
        <v>92.19</v>
      </c>
      <c r="K497">
        <v>1567.23</v>
      </c>
      <c r="L497">
        <v>0.05</v>
      </c>
      <c r="M497">
        <v>0.02</v>
      </c>
      <c r="N497" t="str">
        <f>VLOOKUP(F497,products!$A$2:$C$31,3,FALSE)</f>
        <v>A</v>
      </c>
      <c r="O497">
        <f>VLOOKUP(F497,price_list!$A$2:$C$31,3,FALSE)</f>
        <v>92.19</v>
      </c>
      <c r="P497" t="str">
        <f t="shared" si="35"/>
        <v/>
      </c>
      <c r="Q497" t="str">
        <f t="shared" si="36"/>
        <v/>
      </c>
      <c r="R497">
        <f t="shared" si="37"/>
        <v>1488.8685</v>
      </c>
      <c r="S497">
        <f t="shared" si="38"/>
        <v>29.777370000000001</v>
      </c>
      <c r="T497" t="str">
        <f>IF(ISNA(VLOOKUP(A497,ERP_transactions!$A:$A,1,FALSE)),"No","Yes")</f>
        <v>Yes</v>
      </c>
      <c r="U497" t="b">
        <f t="shared" si="39"/>
        <v>0</v>
      </c>
    </row>
    <row r="498" spans="1:21">
      <c r="A498" t="s">
        <v>1059</v>
      </c>
      <c r="B498" t="s">
        <v>35</v>
      </c>
      <c r="C498" t="s">
        <v>36</v>
      </c>
      <c r="D498" t="s">
        <v>680</v>
      </c>
      <c r="E498" t="s">
        <v>681</v>
      </c>
      <c r="F498" t="s">
        <v>18</v>
      </c>
      <c r="G498" t="s">
        <v>19</v>
      </c>
      <c r="H498" s="1">
        <v>45872</v>
      </c>
      <c r="I498">
        <v>13</v>
      </c>
      <c r="J498">
        <v>52.65</v>
      </c>
      <c r="K498">
        <v>684.45</v>
      </c>
      <c r="L498">
        <v>0.05</v>
      </c>
      <c r="M498">
        <v>0.02</v>
      </c>
      <c r="N498" t="str">
        <f>VLOOKUP(F498,products!$A$2:$C$31,3,FALSE)</f>
        <v>A</v>
      </c>
      <c r="O498">
        <f>VLOOKUP(F498,price_list!$A$2:$C$31,3,FALSE)</f>
        <v>52.65</v>
      </c>
      <c r="P498" t="str">
        <f t="shared" si="35"/>
        <v/>
      </c>
      <c r="Q498" t="str">
        <f t="shared" si="36"/>
        <v/>
      </c>
      <c r="R498">
        <f t="shared" si="37"/>
        <v>650.22750000000008</v>
      </c>
      <c r="S498">
        <f t="shared" si="38"/>
        <v>13.004550000000002</v>
      </c>
      <c r="T498" t="str">
        <f>IF(ISNA(VLOOKUP(A498,ERP_transactions!$A:$A,1,FALSE)),"No","Yes")</f>
        <v>Yes</v>
      </c>
      <c r="U498" t="b">
        <f t="shared" si="39"/>
        <v>0</v>
      </c>
    </row>
    <row r="499" spans="1:21">
      <c r="A499" t="s">
        <v>1060</v>
      </c>
      <c r="B499" t="s">
        <v>103</v>
      </c>
      <c r="C499" t="s">
        <v>104</v>
      </c>
      <c r="D499" t="s">
        <v>648</v>
      </c>
      <c r="E499" t="s">
        <v>2615</v>
      </c>
      <c r="F499" t="s">
        <v>25</v>
      </c>
      <c r="G499" t="s">
        <v>26</v>
      </c>
      <c r="H499" s="1">
        <v>45892</v>
      </c>
      <c r="I499">
        <v>8</v>
      </c>
      <c r="J499">
        <v>120.83</v>
      </c>
      <c r="K499">
        <v>966.64</v>
      </c>
      <c r="L499">
        <v>0.1</v>
      </c>
      <c r="M499">
        <v>0.02</v>
      </c>
      <c r="N499" t="str">
        <f>VLOOKUP(F499,products!$A$2:$C$31,3,FALSE)</f>
        <v>B</v>
      </c>
      <c r="O499">
        <f>VLOOKUP(F499,price_list!$A$2:$C$31,3,FALSE)</f>
        <v>120.83</v>
      </c>
      <c r="P499" t="str">
        <f t="shared" si="35"/>
        <v/>
      </c>
      <c r="Q499" t="str">
        <f t="shared" si="36"/>
        <v/>
      </c>
      <c r="R499">
        <f t="shared" si="37"/>
        <v>869.976</v>
      </c>
      <c r="S499">
        <f t="shared" si="38"/>
        <v>17.399519999999999</v>
      </c>
      <c r="T499" t="str">
        <f>IF(ISNA(VLOOKUP(A499,ERP_transactions!$A:$A,1,FALSE)),"No","Yes")</f>
        <v>Yes</v>
      </c>
      <c r="U499" t="b">
        <f t="shared" si="39"/>
        <v>0</v>
      </c>
    </row>
    <row r="500" spans="1:21">
      <c r="A500" t="s">
        <v>1061</v>
      </c>
      <c r="B500" t="s">
        <v>117</v>
      </c>
      <c r="C500" t="s">
        <v>118</v>
      </c>
      <c r="D500" t="s">
        <v>105</v>
      </c>
      <c r="E500" t="s">
        <v>106</v>
      </c>
      <c r="F500" t="s">
        <v>179</v>
      </c>
      <c r="G500" t="s">
        <v>180</v>
      </c>
      <c r="H500" s="1">
        <v>45890</v>
      </c>
      <c r="I500">
        <v>3</v>
      </c>
      <c r="J500">
        <v>125.42</v>
      </c>
      <c r="K500">
        <v>376.26</v>
      </c>
      <c r="L500">
        <v>0.1</v>
      </c>
      <c r="M500">
        <v>0.02</v>
      </c>
      <c r="N500" t="str">
        <f>VLOOKUP(F500,products!$A$2:$C$31,3,FALSE)</f>
        <v>B</v>
      </c>
      <c r="O500">
        <f>VLOOKUP(F500,price_list!$A$2:$C$31,3,FALSE)</f>
        <v>125.42</v>
      </c>
      <c r="P500" t="str">
        <f t="shared" si="35"/>
        <v/>
      </c>
      <c r="Q500" t="str">
        <f t="shared" si="36"/>
        <v/>
      </c>
      <c r="R500">
        <f t="shared" si="37"/>
        <v>338.63400000000001</v>
      </c>
      <c r="S500">
        <f t="shared" si="38"/>
        <v>6.7726800000000003</v>
      </c>
      <c r="T500" t="str">
        <f>IF(ISNA(VLOOKUP(A500,ERP_transactions!$A:$A,1,FALSE)),"No","Yes")</f>
        <v>Yes</v>
      </c>
      <c r="U500" t="b">
        <f t="shared" si="39"/>
        <v>0</v>
      </c>
    </row>
    <row r="501" spans="1:21">
      <c r="A501" t="s">
        <v>1062</v>
      </c>
      <c r="B501" t="s">
        <v>47</v>
      </c>
      <c r="C501" t="s">
        <v>48</v>
      </c>
      <c r="D501" t="s">
        <v>438</v>
      </c>
      <c r="E501" t="s">
        <v>439</v>
      </c>
      <c r="F501" t="s">
        <v>107</v>
      </c>
      <c r="G501" t="s">
        <v>108</v>
      </c>
      <c r="H501" s="1">
        <v>45882</v>
      </c>
      <c r="I501">
        <v>3</v>
      </c>
      <c r="J501">
        <v>179.53</v>
      </c>
      <c r="K501">
        <v>538.59</v>
      </c>
      <c r="L501">
        <v>0.1</v>
      </c>
      <c r="M501">
        <v>0.02</v>
      </c>
      <c r="N501" t="str">
        <f>VLOOKUP(F501,products!$A$2:$C$31,3,FALSE)</f>
        <v>B</v>
      </c>
      <c r="O501">
        <f>VLOOKUP(F501,price_list!$A$2:$C$31,3,FALSE)</f>
        <v>179.53</v>
      </c>
      <c r="P501" t="str">
        <f t="shared" si="35"/>
        <v/>
      </c>
      <c r="Q501" t="str">
        <f t="shared" si="36"/>
        <v/>
      </c>
      <c r="R501">
        <f t="shared" si="37"/>
        <v>484.73099999999999</v>
      </c>
      <c r="S501">
        <f t="shared" si="38"/>
        <v>9.6946200000000005</v>
      </c>
      <c r="T501" t="str">
        <f>IF(ISNA(VLOOKUP(A501,ERP_transactions!$A:$A,1,FALSE)),"No","Yes")</f>
        <v>Yes</v>
      </c>
      <c r="U501" t="b">
        <f t="shared" si="39"/>
        <v>0</v>
      </c>
    </row>
    <row r="502" spans="1:21">
      <c r="A502" t="s">
        <v>1063</v>
      </c>
      <c r="B502" t="s">
        <v>74</v>
      </c>
      <c r="C502" t="s">
        <v>75</v>
      </c>
      <c r="D502" t="s">
        <v>726</v>
      </c>
      <c r="E502" t="s">
        <v>727</v>
      </c>
      <c r="F502" t="s">
        <v>114</v>
      </c>
      <c r="G502" t="s">
        <v>115</v>
      </c>
      <c r="H502" s="1">
        <v>45890</v>
      </c>
      <c r="I502">
        <v>2</v>
      </c>
      <c r="J502">
        <v>91.13</v>
      </c>
      <c r="K502">
        <v>182.26</v>
      </c>
      <c r="L502">
        <v>0.1</v>
      </c>
      <c r="M502">
        <v>0.02</v>
      </c>
      <c r="N502" t="str">
        <f>VLOOKUP(F502,products!$A$2:$C$31,3,FALSE)</f>
        <v>B</v>
      </c>
      <c r="O502">
        <f>VLOOKUP(F502,price_list!$A$2:$C$31,3,FALSE)</f>
        <v>91.13</v>
      </c>
      <c r="P502" t="str">
        <f t="shared" si="35"/>
        <v/>
      </c>
      <c r="Q502" t="str">
        <f t="shared" si="36"/>
        <v/>
      </c>
      <c r="R502">
        <f t="shared" si="37"/>
        <v>164.03399999999999</v>
      </c>
      <c r="S502">
        <f t="shared" si="38"/>
        <v>3.2806799999999998</v>
      </c>
      <c r="T502" t="str">
        <f>IF(ISNA(VLOOKUP(A502,ERP_transactions!$A:$A,1,FALSE)),"No","Yes")</f>
        <v>Yes</v>
      </c>
      <c r="U502" t="b">
        <f t="shared" si="39"/>
        <v>0</v>
      </c>
    </row>
    <row r="503" spans="1:21">
      <c r="A503" t="s">
        <v>1064</v>
      </c>
      <c r="B503" t="s">
        <v>122</v>
      </c>
      <c r="C503" t="s">
        <v>123</v>
      </c>
      <c r="D503" t="s">
        <v>278</v>
      </c>
      <c r="E503" t="s">
        <v>279</v>
      </c>
      <c r="F503" t="s">
        <v>129</v>
      </c>
      <c r="G503" t="s">
        <v>130</v>
      </c>
      <c r="H503" s="1">
        <v>45897</v>
      </c>
      <c r="I503">
        <v>16</v>
      </c>
      <c r="J503">
        <v>92.19</v>
      </c>
      <c r="K503">
        <v>1475.04</v>
      </c>
      <c r="L503">
        <v>0.05</v>
      </c>
      <c r="M503">
        <v>0.02</v>
      </c>
      <c r="N503" t="str">
        <f>VLOOKUP(F503,products!$A$2:$C$31,3,FALSE)</f>
        <v>A</v>
      </c>
      <c r="O503">
        <f>VLOOKUP(F503,price_list!$A$2:$C$31,3,FALSE)</f>
        <v>92.19</v>
      </c>
      <c r="P503" t="str">
        <f t="shared" si="35"/>
        <v/>
      </c>
      <c r="Q503" t="str">
        <f t="shared" si="36"/>
        <v/>
      </c>
      <c r="R503">
        <f t="shared" si="37"/>
        <v>1401.288</v>
      </c>
      <c r="S503">
        <f t="shared" si="38"/>
        <v>28.025760000000002</v>
      </c>
      <c r="T503" t="str">
        <f>IF(ISNA(VLOOKUP(A503,ERP_transactions!$A:$A,1,FALSE)),"No","Yes")</f>
        <v>Yes</v>
      </c>
      <c r="U503" t="b">
        <f t="shared" si="39"/>
        <v>0</v>
      </c>
    </row>
    <row r="504" spans="1:21">
      <c r="A504" t="s">
        <v>1065</v>
      </c>
      <c r="B504" t="s">
        <v>81</v>
      </c>
      <c r="C504" t="s">
        <v>82</v>
      </c>
      <c r="D504" t="s">
        <v>818</v>
      </c>
      <c r="E504" t="s">
        <v>819</v>
      </c>
      <c r="F504" t="s">
        <v>174</v>
      </c>
      <c r="G504" t="s">
        <v>175</v>
      </c>
      <c r="H504" s="1">
        <v>45897</v>
      </c>
      <c r="I504">
        <v>19</v>
      </c>
      <c r="J504">
        <v>183.4</v>
      </c>
      <c r="K504">
        <v>3484.6</v>
      </c>
      <c r="L504">
        <v>0.1</v>
      </c>
      <c r="M504">
        <v>0.02</v>
      </c>
      <c r="N504" t="str">
        <f>VLOOKUP(F504,products!$A$2:$C$31,3,FALSE)</f>
        <v>B</v>
      </c>
      <c r="O504">
        <f>VLOOKUP(F504,price_list!$A$2:$C$31,3,FALSE)</f>
        <v>183.4</v>
      </c>
      <c r="P504" t="str">
        <f t="shared" si="35"/>
        <v/>
      </c>
      <c r="Q504" t="str">
        <f t="shared" si="36"/>
        <v/>
      </c>
      <c r="R504">
        <f t="shared" si="37"/>
        <v>3136.14</v>
      </c>
      <c r="S504">
        <f t="shared" si="38"/>
        <v>62.722799999999999</v>
      </c>
      <c r="T504" t="str">
        <f>IF(ISNA(VLOOKUP(A504,ERP_transactions!$A:$A,1,FALSE)),"No","Yes")</f>
        <v>Yes</v>
      </c>
      <c r="U504" t="b">
        <f t="shared" si="39"/>
        <v>0</v>
      </c>
    </row>
    <row r="505" spans="1:21">
      <c r="A505" t="s">
        <v>1066</v>
      </c>
      <c r="B505" t="s">
        <v>386</v>
      </c>
      <c r="C505" t="s">
        <v>387</v>
      </c>
      <c r="D505" t="s">
        <v>825</v>
      </c>
      <c r="E505" t="s">
        <v>826</v>
      </c>
      <c r="F505" t="s">
        <v>326</v>
      </c>
      <c r="G505" t="s">
        <v>327</v>
      </c>
      <c r="H505" s="1">
        <v>45876</v>
      </c>
      <c r="I505">
        <v>8</v>
      </c>
      <c r="J505">
        <v>63.32</v>
      </c>
      <c r="K505">
        <v>506.56</v>
      </c>
      <c r="L505">
        <v>0</v>
      </c>
      <c r="M505">
        <v>0.02</v>
      </c>
      <c r="N505" t="str">
        <f>VLOOKUP(F505,products!$A$2:$C$31,3,FALSE)</f>
        <v>C</v>
      </c>
      <c r="O505">
        <f>VLOOKUP(F505,price_list!$A$2:$C$31,3,FALSE)</f>
        <v>63.32</v>
      </c>
      <c r="P505" t="str">
        <f t="shared" si="35"/>
        <v/>
      </c>
      <c r="Q505" t="str">
        <f t="shared" si="36"/>
        <v/>
      </c>
      <c r="R505">
        <f t="shared" si="37"/>
        <v>506.56</v>
      </c>
      <c r="S505">
        <f t="shared" si="38"/>
        <v>10.1312</v>
      </c>
      <c r="T505" t="str">
        <f>IF(ISNA(VLOOKUP(A505,ERP_transactions!$A:$A,1,FALSE)),"No","Yes")</f>
        <v>Yes</v>
      </c>
      <c r="U505" t="b">
        <f t="shared" si="39"/>
        <v>0</v>
      </c>
    </row>
    <row r="506" spans="1:21">
      <c r="A506" t="s">
        <v>1067</v>
      </c>
      <c r="B506" t="s">
        <v>67</v>
      </c>
      <c r="C506" t="s">
        <v>68</v>
      </c>
      <c r="D506" t="s">
        <v>76</v>
      </c>
      <c r="E506" t="s">
        <v>77</v>
      </c>
      <c r="F506" t="s">
        <v>39</v>
      </c>
      <c r="G506" t="s">
        <v>40</v>
      </c>
      <c r="H506" s="1">
        <v>45878</v>
      </c>
      <c r="I506">
        <v>16</v>
      </c>
      <c r="J506">
        <v>87.21</v>
      </c>
      <c r="K506">
        <v>1395.36</v>
      </c>
      <c r="L506">
        <v>0</v>
      </c>
      <c r="M506">
        <v>0.02</v>
      </c>
      <c r="N506" t="str">
        <f>VLOOKUP(F506,products!$A$2:$C$31,3,FALSE)</f>
        <v>C</v>
      </c>
      <c r="O506">
        <f>VLOOKUP(F506,price_list!$A$2:$C$31,3,FALSE)</f>
        <v>87.21</v>
      </c>
      <c r="P506" t="str">
        <f t="shared" si="35"/>
        <v/>
      </c>
      <c r="Q506" t="str">
        <f t="shared" si="36"/>
        <v/>
      </c>
      <c r="R506">
        <f t="shared" si="37"/>
        <v>1395.36</v>
      </c>
      <c r="S506">
        <f t="shared" si="38"/>
        <v>27.9072</v>
      </c>
      <c r="T506" t="str">
        <f>IF(ISNA(VLOOKUP(A506,ERP_transactions!$A:$A,1,FALSE)),"No","Yes")</f>
        <v>Yes</v>
      </c>
      <c r="U506" t="b">
        <f t="shared" si="39"/>
        <v>0</v>
      </c>
    </row>
    <row r="507" spans="1:21">
      <c r="A507" t="s">
        <v>1068</v>
      </c>
      <c r="B507" t="s">
        <v>14</v>
      </c>
      <c r="C507" t="s">
        <v>15</v>
      </c>
      <c r="D507" t="s">
        <v>645</v>
      </c>
      <c r="E507" t="s">
        <v>646</v>
      </c>
      <c r="F507" t="s">
        <v>179</v>
      </c>
      <c r="G507" t="s">
        <v>180</v>
      </c>
      <c r="H507" s="1">
        <v>45898</v>
      </c>
      <c r="I507">
        <v>9</v>
      </c>
      <c r="J507">
        <v>125.42</v>
      </c>
      <c r="K507">
        <v>1128.78</v>
      </c>
      <c r="L507">
        <v>0.1</v>
      </c>
      <c r="M507">
        <v>0.02</v>
      </c>
      <c r="N507" t="str">
        <f>VLOOKUP(F507,products!$A$2:$C$31,3,FALSE)</f>
        <v>B</v>
      </c>
      <c r="O507">
        <f>VLOOKUP(F507,price_list!$A$2:$C$31,3,FALSE)</f>
        <v>125.42</v>
      </c>
      <c r="P507" t="str">
        <f t="shared" si="35"/>
        <v/>
      </c>
      <c r="Q507" t="str">
        <f t="shared" si="36"/>
        <v/>
      </c>
      <c r="R507">
        <f t="shared" si="37"/>
        <v>1015.9019999999999</v>
      </c>
      <c r="S507">
        <f t="shared" si="38"/>
        <v>20.31804</v>
      </c>
      <c r="T507" t="str">
        <f>IF(ISNA(VLOOKUP(A507,ERP_transactions!$A:$A,1,FALSE)),"No","Yes")</f>
        <v>Yes</v>
      </c>
      <c r="U507" t="b">
        <f t="shared" si="39"/>
        <v>0</v>
      </c>
    </row>
    <row r="508" spans="1:21">
      <c r="A508" t="s">
        <v>1069</v>
      </c>
      <c r="B508" t="s">
        <v>259</v>
      </c>
      <c r="C508" t="s">
        <v>260</v>
      </c>
      <c r="D508" t="s">
        <v>675</v>
      </c>
      <c r="E508" t="s">
        <v>676</v>
      </c>
      <c r="F508" t="s">
        <v>191</v>
      </c>
      <c r="G508" t="s">
        <v>192</v>
      </c>
      <c r="H508" s="1">
        <v>45899</v>
      </c>
      <c r="I508">
        <v>6</v>
      </c>
      <c r="J508">
        <v>144.35</v>
      </c>
      <c r="K508">
        <v>866.1</v>
      </c>
      <c r="L508">
        <v>0.1</v>
      </c>
      <c r="M508">
        <v>0.02</v>
      </c>
      <c r="N508" t="str">
        <f>VLOOKUP(F508,products!$A$2:$C$31,3,FALSE)</f>
        <v>B</v>
      </c>
      <c r="O508">
        <f>VLOOKUP(F508,price_list!$A$2:$C$31,3,FALSE)</f>
        <v>144.35</v>
      </c>
      <c r="P508" t="str">
        <f t="shared" si="35"/>
        <v/>
      </c>
      <c r="Q508" t="str">
        <f t="shared" si="36"/>
        <v/>
      </c>
      <c r="R508">
        <f t="shared" si="37"/>
        <v>779.49</v>
      </c>
      <c r="S508">
        <f t="shared" si="38"/>
        <v>15.5898</v>
      </c>
      <c r="T508" t="str">
        <f>IF(ISNA(VLOOKUP(A508,ERP_transactions!$A:$A,1,FALSE)),"No","Yes")</f>
        <v>Yes</v>
      </c>
      <c r="U508" t="b">
        <f t="shared" si="39"/>
        <v>0</v>
      </c>
    </row>
    <row r="509" spans="1:21">
      <c r="A509" t="s">
        <v>1070</v>
      </c>
      <c r="B509" t="s">
        <v>47</v>
      </c>
      <c r="C509" t="s">
        <v>48</v>
      </c>
      <c r="D509" t="s">
        <v>1071</v>
      </c>
      <c r="E509" t="s">
        <v>2616</v>
      </c>
      <c r="F509" t="s">
        <v>139</v>
      </c>
      <c r="G509" t="s">
        <v>140</v>
      </c>
      <c r="H509" s="1">
        <v>45888</v>
      </c>
      <c r="I509">
        <v>7</v>
      </c>
      <c r="J509">
        <v>113.94</v>
      </c>
      <c r="K509">
        <v>797.58</v>
      </c>
      <c r="L509">
        <v>0.05</v>
      </c>
      <c r="M509">
        <v>0.02</v>
      </c>
      <c r="N509" t="str">
        <f>VLOOKUP(F509,products!$A$2:$C$31,3,FALSE)</f>
        <v>A</v>
      </c>
      <c r="O509">
        <f>VLOOKUP(F509,price_list!$A$2:$C$31,3,FALSE)</f>
        <v>113.94</v>
      </c>
      <c r="P509" t="str">
        <f t="shared" si="35"/>
        <v/>
      </c>
      <c r="Q509" t="str">
        <f t="shared" si="36"/>
        <v/>
      </c>
      <c r="R509">
        <f t="shared" si="37"/>
        <v>757.70100000000002</v>
      </c>
      <c r="S509">
        <f t="shared" si="38"/>
        <v>15.154020000000001</v>
      </c>
      <c r="T509" t="str">
        <f>IF(ISNA(VLOOKUP(A509,ERP_transactions!$A:$A,1,FALSE)),"No","Yes")</f>
        <v>Yes</v>
      </c>
      <c r="U509" t="b">
        <f t="shared" si="39"/>
        <v>0</v>
      </c>
    </row>
    <row r="510" spans="1:21">
      <c r="A510" t="s">
        <v>1073</v>
      </c>
      <c r="B510" t="s">
        <v>21</v>
      </c>
      <c r="C510" t="s">
        <v>22</v>
      </c>
      <c r="D510" t="s">
        <v>601</v>
      </c>
      <c r="E510" t="s">
        <v>602</v>
      </c>
      <c r="F510" t="s">
        <v>90</v>
      </c>
      <c r="G510" t="s">
        <v>91</v>
      </c>
      <c r="H510" s="1">
        <v>45899</v>
      </c>
      <c r="I510">
        <v>13</v>
      </c>
      <c r="J510">
        <v>50.51</v>
      </c>
      <c r="K510">
        <v>656.63</v>
      </c>
      <c r="L510">
        <v>0</v>
      </c>
      <c r="M510">
        <v>0.02</v>
      </c>
      <c r="N510" t="str">
        <f>VLOOKUP(F510,products!$A$2:$C$31,3,FALSE)</f>
        <v>C</v>
      </c>
      <c r="O510">
        <f>VLOOKUP(F510,price_list!$A$2:$C$31,3,FALSE)</f>
        <v>50.51</v>
      </c>
      <c r="P510" t="str">
        <f t="shared" si="35"/>
        <v/>
      </c>
      <c r="Q510" t="str">
        <f t="shared" si="36"/>
        <v/>
      </c>
      <c r="R510">
        <f t="shared" si="37"/>
        <v>656.63</v>
      </c>
      <c r="S510">
        <f t="shared" si="38"/>
        <v>13.1326</v>
      </c>
      <c r="T510" t="str">
        <f>IF(ISNA(VLOOKUP(A510,ERP_transactions!$A:$A,1,FALSE)),"No","Yes")</f>
        <v>Yes</v>
      </c>
      <c r="U510" t="b">
        <f t="shared" si="39"/>
        <v>0</v>
      </c>
    </row>
    <row r="511" spans="1:21">
      <c r="A511" t="s">
        <v>1074</v>
      </c>
      <c r="B511" t="s">
        <v>423</v>
      </c>
      <c r="C511" t="s">
        <v>424</v>
      </c>
      <c r="D511" t="s">
        <v>105</v>
      </c>
      <c r="E511" t="s">
        <v>106</v>
      </c>
      <c r="F511" t="s">
        <v>129</v>
      </c>
      <c r="G511" t="s">
        <v>130</v>
      </c>
      <c r="H511" s="1">
        <v>45888</v>
      </c>
      <c r="I511">
        <v>8</v>
      </c>
      <c r="J511">
        <v>92.19</v>
      </c>
      <c r="K511">
        <v>737.52</v>
      </c>
      <c r="L511">
        <v>0.05</v>
      </c>
      <c r="M511">
        <v>0.02</v>
      </c>
      <c r="N511" t="str">
        <f>VLOOKUP(F511,products!$A$2:$C$31,3,FALSE)</f>
        <v>A</v>
      </c>
      <c r="O511">
        <f>VLOOKUP(F511,price_list!$A$2:$C$31,3,FALSE)</f>
        <v>92.19</v>
      </c>
      <c r="P511" t="str">
        <f t="shared" si="35"/>
        <v/>
      </c>
      <c r="Q511" t="str">
        <f t="shared" si="36"/>
        <v/>
      </c>
      <c r="R511">
        <f t="shared" si="37"/>
        <v>700.64400000000001</v>
      </c>
      <c r="S511">
        <f t="shared" si="38"/>
        <v>14.012880000000001</v>
      </c>
      <c r="T511" t="str">
        <f>IF(ISNA(VLOOKUP(A511,ERP_transactions!$A:$A,1,FALSE)),"No","Yes")</f>
        <v>Yes</v>
      </c>
      <c r="U511" t="b">
        <f t="shared" si="39"/>
        <v>0</v>
      </c>
    </row>
    <row r="512" spans="1:21">
      <c r="A512" t="s">
        <v>1075</v>
      </c>
      <c r="B512" t="s">
        <v>35</v>
      </c>
      <c r="C512" t="s">
        <v>36</v>
      </c>
      <c r="D512" t="s">
        <v>213</v>
      </c>
      <c r="E512" t="s">
        <v>214</v>
      </c>
      <c r="F512" t="s">
        <v>240</v>
      </c>
      <c r="G512" t="s">
        <v>241</v>
      </c>
      <c r="H512" s="1">
        <v>45880</v>
      </c>
      <c r="I512">
        <v>18</v>
      </c>
      <c r="J512">
        <v>130.94</v>
      </c>
      <c r="K512">
        <v>2356.92</v>
      </c>
      <c r="L512">
        <v>0.05</v>
      </c>
      <c r="M512">
        <v>0.02</v>
      </c>
      <c r="N512" t="str">
        <f>VLOOKUP(F512,products!$A$2:$C$31,3,FALSE)</f>
        <v>A</v>
      </c>
      <c r="O512">
        <f>VLOOKUP(F512,price_list!$A$2:$C$31,3,FALSE)</f>
        <v>130.94</v>
      </c>
      <c r="P512" t="str">
        <f t="shared" si="35"/>
        <v/>
      </c>
      <c r="Q512" t="str">
        <f t="shared" si="36"/>
        <v/>
      </c>
      <c r="R512">
        <f t="shared" si="37"/>
        <v>2239.0740000000001</v>
      </c>
      <c r="S512">
        <f t="shared" si="38"/>
        <v>44.781480000000002</v>
      </c>
      <c r="T512" t="str">
        <f>IF(ISNA(VLOOKUP(A512,ERP_transactions!$A:$A,1,FALSE)),"No","Yes")</f>
        <v>Yes</v>
      </c>
      <c r="U512" t="b">
        <f t="shared" si="39"/>
        <v>0</v>
      </c>
    </row>
    <row r="513" spans="1:21">
      <c r="A513" t="s">
        <v>1076</v>
      </c>
      <c r="B513" t="s">
        <v>74</v>
      </c>
      <c r="C513" t="s">
        <v>75</v>
      </c>
      <c r="D513" t="s">
        <v>626</v>
      </c>
      <c r="E513" t="s">
        <v>627</v>
      </c>
      <c r="F513" t="s">
        <v>107</v>
      </c>
      <c r="G513" t="s">
        <v>108</v>
      </c>
      <c r="H513" s="1">
        <v>45893</v>
      </c>
      <c r="I513">
        <v>23</v>
      </c>
      <c r="J513">
        <v>179.53</v>
      </c>
      <c r="K513">
        <v>4129.1899999999996</v>
      </c>
      <c r="L513">
        <v>0.1</v>
      </c>
      <c r="M513">
        <v>0.02</v>
      </c>
      <c r="N513" t="str">
        <f>VLOOKUP(F513,products!$A$2:$C$31,3,FALSE)</f>
        <v>B</v>
      </c>
      <c r="O513">
        <f>VLOOKUP(F513,price_list!$A$2:$C$31,3,FALSE)</f>
        <v>179.53</v>
      </c>
      <c r="P513" t="str">
        <f t="shared" si="35"/>
        <v/>
      </c>
      <c r="Q513" t="str">
        <f t="shared" si="36"/>
        <v/>
      </c>
      <c r="R513">
        <f t="shared" si="37"/>
        <v>3716.2709999999997</v>
      </c>
      <c r="S513">
        <f t="shared" si="38"/>
        <v>74.325419999999994</v>
      </c>
      <c r="T513" t="str">
        <f>IF(ISNA(VLOOKUP(A513,ERP_transactions!$A:$A,1,FALSE)),"No","Yes")</f>
        <v>Yes</v>
      </c>
      <c r="U513" t="b">
        <f t="shared" si="39"/>
        <v>0</v>
      </c>
    </row>
    <row r="514" spans="1:21">
      <c r="A514" t="s">
        <v>1077</v>
      </c>
      <c r="B514" t="s">
        <v>423</v>
      </c>
      <c r="C514" t="s">
        <v>424</v>
      </c>
      <c r="D514" t="s">
        <v>362</v>
      </c>
      <c r="E514" t="s">
        <v>363</v>
      </c>
      <c r="F514" t="s">
        <v>107</v>
      </c>
      <c r="G514" t="s">
        <v>108</v>
      </c>
      <c r="H514" s="1">
        <v>45871</v>
      </c>
      <c r="I514">
        <v>12</v>
      </c>
      <c r="J514">
        <v>179.53</v>
      </c>
      <c r="K514">
        <v>2154.36</v>
      </c>
      <c r="L514">
        <v>0.1</v>
      </c>
      <c r="M514">
        <v>0.02</v>
      </c>
      <c r="N514" t="str">
        <f>VLOOKUP(F514,products!$A$2:$C$31,3,FALSE)</f>
        <v>B</v>
      </c>
      <c r="O514">
        <f>VLOOKUP(F514,price_list!$A$2:$C$31,3,FALSE)</f>
        <v>179.53</v>
      </c>
      <c r="P514" t="str">
        <f t="shared" ref="P514:P577" si="40">IF(N514="A",IF(ABS(L514-0.05)&gt;0.001,"Rebate_Error",""),IF(N514="B",IF(ABS(L514-0.1)&gt;0.001,"Rebate_Error",""),IF(N514="C",IF(L514&lt;&gt;0,"Rebate_Error",""))))</f>
        <v/>
      </c>
      <c r="Q514" t="str">
        <f t="shared" ref="Q514:Q577" si="41">IF(J514&lt;O514*0.75,"Price_Breach","")</f>
        <v/>
      </c>
      <c r="R514">
        <f t="shared" ref="R514:R577" si="42">K514-(K514*L514)</f>
        <v>1938.924</v>
      </c>
      <c r="S514">
        <f t="shared" ref="S514:S577" si="43">R514*M514</f>
        <v>38.778480000000002</v>
      </c>
      <c r="T514" t="str">
        <f>IF(ISNA(VLOOKUP(A514,ERP_transactions!$A:$A,1,FALSE)),"No","Yes")</f>
        <v>Yes</v>
      </c>
      <c r="U514" t="b">
        <f t="shared" ref="U514:U577" si="44">OR($P514="Rebate_Error",$Q514="Price_Breach",$T514="No")</f>
        <v>0</v>
      </c>
    </row>
    <row r="515" spans="1:21">
      <c r="A515" t="s">
        <v>1078</v>
      </c>
      <c r="B515" t="s">
        <v>386</v>
      </c>
      <c r="C515" t="s">
        <v>387</v>
      </c>
      <c r="D515" t="s">
        <v>221</v>
      </c>
      <c r="E515" t="s">
        <v>222</v>
      </c>
      <c r="F515" t="s">
        <v>59</v>
      </c>
      <c r="G515" t="s">
        <v>60</v>
      </c>
      <c r="H515" s="1">
        <v>45880</v>
      </c>
      <c r="I515">
        <v>3</v>
      </c>
      <c r="J515">
        <v>55.83</v>
      </c>
      <c r="K515">
        <v>167.49</v>
      </c>
      <c r="L515">
        <v>0.05</v>
      </c>
      <c r="M515">
        <v>0.02</v>
      </c>
      <c r="N515" t="str">
        <f>VLOOKUP(F515,products!$A$2:$C$31,3,FALSE)</f>
        <v>A</v>
      </c>
      <c r="O515">
        <f>VLOOKUP(F515,price_list!$A$2:$C$31,3,FALSE)</f>
        <v>71.86</v>
      </c>
      <c r="P515" t="str">
        <f t="shared" si="40"/>
        <v/>
      </c>
      <c r="Q515" t="str">
        <f t="shared" si="41"/>
        <v/>
      </c>
      <c r="R515">
        <f t="shared" si="42"/>
        <v>159.1155</v>
      </c>
      <c r="S515">
        <f t="shared" si="43"/>
        <v>3.1823100000000002</v>
      </c>
      <c r="T515" t="str">
        <f>IF(ISNA(VLOOKUP(A515,ERP_transactions!$A:$A,1,FALSE)),"No","Yes")</f>
        <v>Yes</v>
      </c>
      <c r="U515" t="b">
        <f t="shared" si="44"/>
        <v>0</v>
      </c>
    </row>
    <row r="516" spans="1:21">
      <c r="A516" t="s">
        <v>1079</v>
      </c>
      <c r="B516" t="s">
        <v>28</v>
      </c>
      <c r="C516" t="s">
        <v>29</v>
      </c>
      <c r="D516" t="s">
        <v>498</v>
      </c>
      <c r="E516" t="s">
        <v>499</v>
      </c>
      <c r="F516" t="s">
        <v>166</v>
      </c>
      <c r="G516" t="s">
        <v>167</v>
      </c>
      <c r="H516" s="1">
        <v>45882</v>
      </c>
      <c r="I516">
        <v>20</v>
      </c>
      <c r="J516">
        <v>176.86</v>
      </c>
      <c r="K516">
        <v>3537.2</v>
      </c>
      <c r="L516">
        <v>0.1</v>
      </c>
      <c r="M516">
        <v>0.02</v>
      </c>
      <c r="N516" t="str">
        <f>VLOOKUP(F516,products!$A$2:$C$31,3,FALSE)</f>
        <v>B</v>
      </c>
      <c r="O516">
        <f>VLOOKUP(F516,price_list!$A$2:$C$31,3,FALSE)</f>
        <v>176.86</v>
      </c>
      <c r="P516" t="str">
        <f t="shared" si="40"/>
        <v/>
      </c>
      <c r="Q516" t="str">
        <f t="shared" si="41"/>
        <v/>
      </c>
      <c r="R516">
        <f t="shared" si="42"/>
        <v>3183.4799999999996</v>
      </c>
      <c r="S516">
        <f t="shared" si="43"/>
        <v>63.669599999999996</v>
      </c>
      <c r="T516" t="str">
        <f>IF(ISNA(VLOOKUP(A516,ERP_transactions!$A:$A,1,FALSE)),"No","Yes")</f>
        <v>Yes</v>
      </c>
      <c r="U516" t="b">
        <f t="shared" si="44"/>
        <v>0</v>
      </c>
    </row>
    <row r="517" spans="1:21">
      <c r="A517" t="s">
        <v>1080</v>
      </c>
      <c r="B517" t="s">
        <v>93</v>
      </c>
      <c r="C517" t="s">
        <v>94</v>
      </c>
      <c r="D517" t="s">
        <v>243</v>
      </c>
      <c r="E517" t="s">
        <v>244</v>
      </c>
      <c r="F517" t="s">
        <v>139</v>
      </c>
      <c r="G517" t="s">
        <v>140</v>
      </c>
      <c r="H517" s="1">
        <v>45895</v>
      </c>
      <c r="I517">
        <v>9</v>
      </c>
      <c r="J517">
        <v>113.94</v>
      </c>
      <c r="K517">
        <v>1025.46</v>
      </c>
      <c r="L517">
        <v>0.05</v>
      </c>
      <c r="M517">
        <v>0.02</v>
      </c>
      <c r="N517" t="str">
        <f>VLOOKUP(F517,products!$A$2:$C$31,3,FALSE)</f>
        <v>A</v>
      </c>
      <c r="O517">
        <f>VLOOKUP(F517,price_list!$A$2:$C$31,3,FALSE)</f>
        <v>113.94</v>
      </c>
      <c r="P517" t="str">
        <f t="shared" si="40"/>
        <v/>
      </c>
      <c r="Q517" t="str">
        <f t="shared" si="41"/>
        <v/>
      </c>
      <c r="R517">
        <f t="shared" si="42"/>
        <v>974.18700000000001</v>
      </c>
      <c r="S517">
        <f t="shared" si="43"/>
        <v>19.483740000000001</v>
      </c>
      <c r="T517" t="str">
        <f>IF(ISNA(VLOOKUP(A517,ERP_transactions!$A:$A,1,FALSE)),"No","Yes")</f>
        <v>Yes</v>
      </c>
      <c r="U517" t="b">
        <f t="shared" si="44"/>
        <v>0</v>
      </c>
    </row>
    <row r="518" spans="1:21">
      <c r="A518" t="s">
        <v>1081</v>
      </c>
      <c r="B518" t="s">
        <v>306</v>
      </c>
      <c r="C518" t="s">
        <v>307</v>
      </c>
      <c r="D518" t="s">
        <v>264</v>
      </c>
      <c r="E518" t="s">
        <v>265</v>
      </c>
      <c r="F518" t="s">
        <v>59</v>
      </c>
      <c r="G518" t="s">
        <v>60</v>
      </c>
      <c r="H518" s="1">
        <v>45900</v>
      </c>
      <c r="I518">
        <v>18</v>
      </c>
      <c r="J518">
        <v>71.86</v>
      </c>
      <c r="K518">
        <v>1293.48</v>
      </c>
      <c r="L518">
        <v>0.05</v>
      </c>
      <c r="M518">
        <v>0.02</v>
      </c>
      <c r="N518" t="str">
        <f>VLOOKUP(F518,products!$A$2:$C$31,3,FALSE)</f>
        <v>A</v>
      </c>
      <c r="O518">
        <f>VLOOKUP(F518,price_list!$A$2:$C$31,3,FALSE)</f>
        <v>71.86</v>
      </c>
      <c r="P518" t="str">
        <f t="shared" si="40"/>
        <v/>
      </c>
      <c r="Q518" t="str">
        <f t="shared" si="41"/>
        <v/>
      </c>
      <c r="R518">
        <f t="shared" si="42"/>
        <v>1228.806</v>
      </c>
      <c r="S518">
        <f t="shared" si="43"/>
        <v>24.576120000000003</v>
      </c>
      <c r="T518" t="str">
        <f>IF(ISNA(VLOOKUP(A518,ERP_transactions!$A:$A,1,FALSE)),"No","Yes")</f>
        <v>Yes</v>
      </c>
      <c r="U518" t="b">
        <f t="shared" si="44"/>
        <v>0</v>
      </c>
    </row>
    <row r="519" spans="1:21">
      <c r="A519" t="s">
        <v>1082</v>
      </c>
      <c r="B519" t="s">
        <v>74</v>
      </c>
      <c r="C519" t="s">
        <v>75</v>
      </c>
      <c r="D519" t="s">
        <v>1083</v>
      </c>
      <c r="E519" t="s">
        <v>1084</v>
      </c>
      <c r="F519" t="s">
        <v>129</v>
      </c>
      <c r="G519" t="s">
        <v>130</v>
      </c>
      <c r="H519" s="1">
        <v>45891</v>
      </c>
      <c r="I519">
        <v>19</v>
      </c>
      <c r="J519">
        <v>92.19</v>
      </c>
      <c r="K519">
        <v>1751.61</v>
      </c>
      <c r="L519">
        <v>0.05</v>
      </c>
      <c r="M519">
        <v>0.02</v>
      </c>
      <c r="N519" t="str">
        <f>VLOOKUP(F519,products!$A$2:$C$31,3,FALSE)</f>
        <v>A</v>
      </c>
      <c r="O519">
        <f>VLOOKUP(F519,price_list!$A$2:$C$31,3,FALSE)</f>
        <v>92.19</v>
      </c>
      <c r="P519" t="str">
        <f t="shared" si="40"/>
        <v/>
      </c>
      <c r="Q519" t="str">
        <f t="shared" si="41"/>
        <v/>
      </c>
      <c r="R519">
        <f t="shared" si="42"/>
        <v>1664.0294999999999</v>
      </c>
      <c r="S519">
        <f t="shared" si="43"/>
        <v>33.280589999999997</v>
      </c>
      <c r="T519" t="str">
        <f>IF(ISNA(VLOOKUP(A519,ERP_transactions!$A:$A,1,FALSE)),"No","Yes")</f>
        <v>Yes</v>
      </c>
      <c r="U519" t="b">
        <f t="shared" si="44"/>
        <v>0</v>
      </c>
    </row>
    <row r="520" spans="1:21">
      <c r="A520" t="s">
        <v>1085</v>
      </c>
      <c r="B520" t="s">
        <v>74</v>
      </c>
      <c r="C520" t="s">
        <v>75</v>
      </c>
      <c r="D520" t="s">
        <v>256</v>
      </c>
      <c r="E520" t="s">
        <v>257</v>
      </c>
      <c r="F520" t="s">
        <v>174</v>
      </c>
      <c r="G520" t="s">
        <v>175</v>
      </c>
      <c r="H520" s="1">
        <v>45895</v>
      </c>
      <c r="I520">
        <v>10</v>
      </c>
      <c r="J520">
        <v>183.4</v>
      </c>
      <c r="K520">
        <v>1834</v>
      </c>
      <c r="L520">
        <v>0.1</v>
      </c>
      <c r="M520">
        <v>0.02</v>
      </c>
      <c r="N520" t="str">
        <f>VLOOKUP(F520,products!$A$2:$C$31,3,FALSE)</f>
        <v>B</v>
      </c>
      <c r="O520">
        <f>VLOOKUP(F520,price_list!$A$2:$C$31,3,FALSE)</f>
        <v>183.4</v>
      </c>
      <c r="P520" t="str">
        <f t="shared" si="40"/>
        <v/>
      </c>
      <c r="Q520" t="str">
        <f t="shared" si="41"/>
        <v/>
      </c>
      <c r="R520">
        <f t="shared" si="42"/>
        <v>1650.6</v>
      </c>
      <c r="S520">
        <f t="shared" si="43"/>
        <v>33.012</v>
      </c>
      <c r="T520" t="str">
        <f>IF(ISNA(VLOOKUP(A520,ERP_transactions!$A:$A,1,FALSE)),"No","Yes")</f>
        <v>Yes</v>
      </c>
      <c r="U520" t="b">
        <f t="shared" si="44"/>
        <v>0</v>
      </c>
    </row>
    <row r="521" spans="1:21">
      <c r="A521" t="s">
        <v>1086</v>
      </c>
      <c r="B521" t="s">
        <v>117</v>
      </c>
      <c r="C521" t="s">
        <v>118</v>
      </c>
      <c r="D521" t="s">
        <v>579</v>
      </c>
      <c r="E521" t="s">
        <v>580</v>
      </c>
      <c r="F521" t="s">
        <v>196</v>
      </c>
      <c r="G521" t="s">
        <v>197</v>
      </c>
      <c r="H521" s="1">
        <v>45874</v>
      </c>
      <c r="I521">
        <v>9</v>
      </c>
      <c r="J521">
        <v>77.5</v>
      </c>
      <c r="K521">
        <v>697.5</v>
      </c>
      <c r="L521">
        <v>0.09</v>
      </c>
      <c r="M521">
        <v>0.02</v>
      </c>
      <c r="N521" t="str">
        <f>VLOOKUP(F521,products!$A$2:$C$31,3,FALSE)</f>
        <v>A</v>
      </c>
      <c r="O521">
        <f>VLOOKUP(F521,price_list!$A$2:$C$31,3,FALSE)</f>
        <v>77.5</v>
      </c>
      <c r="P521" t="str">
        <f t="shared" si="40"/>
        <v>Rebate_Error</v>
      </c>
      <c r="Q521" t="str">
        <f t="shared" si="41"/>
        <v/>
      </c>
      <c r="R521">
        <f t="shared" si="42"/>
        <v>634.72500000000002</v>
      </c>
      <c r="S521">
        <f t="shared" si="43"/>
        <v>12.694500000000001</v>
      </c>
      <c r="T521" t="str">
        <f>IF(ISNA(VLOOKUP(A521,ERP_transactions!$A:$A,1,FALSE)),"No","Yes")</f>
        <v>Yes</v>
      </c>
      <c r="U521" t="b">
        <f t="shared" si="44"/>
        <v>1</v>
      </c>
    </row>
    <row r="522" spans="1:21">
      <c r="A522" t="s">
        <v>1087</v>
      </c>
      <c r="B522" t="s">
        <v>74</v>
      </c>
      <c r="C522" t="s">
        <v>75</v>
      </c>
      <c r="D522" t="s">
        <v>579</v>
      </c>
      <c r="E522" t="s">
        <v>580</v>
      </c>
      <c r="F522" t="s">
        <v>174</v>
      </c>
      <c r="G522" t="s">
        <v>175</v>
      </c>
      <c r="H522" s="1">
        <v>45893</v>
      </c>
      <c r="I522">
        <v>5</v>
      </c>
      <c r="J522">
        <v>183.4</v>
      </c>
      <c r="K522">
        <v>917</v>
      </c>
      <c r="L522">
        <v>0.1</v>
      </c>
      <c r="M522">
        <v>0.02</v>
      </c>
      <c r="N522" t="str">
        <f>VLOOKUP(F522,products!$A$2:$C$31,3,FALSE)</f>
        <v>B</v>
      </c>
      <c r="O522">
        <f>VLOOKUP(F522,price_list!$A$2:$C$31,3,FALSE)</f>
        <v>183.4</v>
      </c>
      <c r="P522" t="str">
        <f t="shared" si="40"/>
        <v/>
      </c>
      <c r="Q522" t="str">
        <f t="shared" si="41"/>
        <v/>
      </c>
      <c r="R522">
        <f t="shared" si="42"/>
        <v>825.3</v>
      </c>
      <c r="S522">
        <f t="shared" si="43"/>
        <v>16.506</v>
      </c>
      <c r="T522" t="str">
        <f>IF(ISNA(VLOOKUP(A522,ERP_transactions!$A:$A,1,FALSE)),"No","Yes")</f>
        <v>Yes</v>
      </c>
      <c r="U522" t="b">
        <f t="shared" si="44"/>
        <v>0</v>
      </c>
    </row>
    <row r="523" spans="1:21">
      <c r="A523" t="s">
        <v>1088</v>
      </c>
      <c r="B523" t="s">
        <v>74</v>
      </c>
      <c r="C523" t="s">
        <v>75</v>
      </c>
      <c r="D523" t="s">
        <v>30</v>
      </c>
      <c r="E523" t="s">
        <v>31</v>
      </c>
      <c r="F523" t="s">
        <v>240</v>
      </c>
      <c r="G523" t="s">
        <v>241</v>
      </c>
      <c r="H523" s="1">
        <v>45870</v>
      </c>
      <c r="I523">
        <v>3</v>
      </c>
      <c r="J523">
        <v>130.94</v>
      </c>
      <c r="K523">
        <v>392.82</v>
      </c>
      <c r="L523">
        <v>0.05</v>
      </c>
      <c r="M523">
        <v>0.02</v>
      </c>
      <c r="N523" t="str">
        <f>VLOOKUP(F523,products!$A$2:$C$31,3,FALSE)</f>
        <v>A</v>
      </c>
      <c r="O523">
        <f>VLOOKUP(F523,price_list!$A$2:$C$31,3,FALSE)</f>
        <v>130.94</v>
      </c>
      <c r="P523" t="str">
        <f t="shared" si="40"/>
        <v/>
      </c>
      <c r="Q523" t="str">
        <f t="shared" si="41"/>
        <v/>
      </c>
      <c r="R523">
        <f t="shared" si="42"/>
        <v>373.17899999999997</v>
      </c>
      <c r="S523">
        <f t="shared" si="43"/>
        <v>7.4635799999999994</v>
      </c>
      <c r="T523" t="str">
        <f>IF(ISNA(VLOOKUP(A523,ERP_transactions!$A:$A,1,FALSE)),"No","Yes")</f>
        <v>Yes</v>
      </c>
      <c r="U523" t="b">
        <f t="shared" si="44"/>
        <v>0</v>
      </c>
    </row>
    <row r="524" spans="1:21">
      <c r="A524" t="s">
        <v>1089</v>
      </c>
      <c r="B524" t="s">
        <v>187</v>
      </c>
      <c r="C524" t="s">
        <v>188</v>
      </c>
      <c r="D524" t="s">
        <v>374</v>
      </c>
      <c r="E524" t="s">
        <v>2617</v>
      </c>
      <c r="F524" t="s">
        <v>85</v>
      </c>
      <c r="G524" t="s">
        <v>86</v>
      </c>
      <c r="H524" s="1">
        <v>45873</v>
      </c>
      <c r="I524">
        <v>9</v>
      </c>
      <c r="J524">
        <v>72.040000000000006</v>
      </c>
      <c r="K524">
        <v>648.36</v>
      </c>
      <c r="L524">
        <v>0.05</v>
      </c>
      <c r="M524">
        <v>0.02</v>
      </c>
      <c r="N524" t="str">
        <f>VLOOKUP(F524,products!$A$2:$C$31,3,FALSE)</f>
        <v>A</v>
      </c>
      <c r="O524">
        <f>VLOOKUP(F524,price_list!$A$2:$C$31,3,FALSE)</f>
        <v>72.040000000000006</v>
      </c>
      <c r="P524" t="str">
        <f t="shared" si="40"/>
        <v/>
      </c>
      <c r="Q524" t="str">
        <f t="shared" si="41"/>
        <v/>
      </c>
      <c r="R524">
        <f t="shared" si="42"/>
        <v>615.94200000000001</v>
      </c>
      <c r="S524">
        <f t="shared" si="43"/>
        <v>12.31884</v>
      </c>
      <c r="T524" t="str">
        <f>IF(ISNA(VLOOKUP(A524,ERP_transactions!$A:$A,1,FALSE)),"No","Yes")</f>
        <v>Yes</v>
      </c>
      <c r="U524" t="b">
        <f t="shared" si="44"/>
        <v>0</v>
      </c>
    </row>
    <row r="525" spans="1:21">
      <c r="A525" t="s">
        <v>1090</v>
      </c>
      <c r="B525" t="s">
        <v>21</v>
      </c>
      <c r="C525" t="s">
        <v>22</v>
      </c>
      <c r="D525" t="s">
        <v>655</v>
      </c>
      <c r="E525" t="s">
        <v>656</v>
      </c>
      <c r="F525" t="s">
        <v>129</v>
      </c>
      <c r="G525" t="s">
        <v>130</v>
      </c>
      <c r="H525" s="1">
        <v>45887</v>
      </c>
      <c r="I525">
        <v>15</v>
      </c>
      <c r="J525">
        <v>92.19</v>
      </c>
      <c r="K525">
        <v>1382.85</v>
      </c>
      <c r="L525">
        <v>0.05</v>
      </c>
      <c r="M525">
        <v>0.02</v>
      </c>
      <c r="N525" t="str">
        <f>VLOOKUP(F525,products!$A$2:$C$31,3,FALSE)</f>
        <v>A</v>
      </c>
      <c r="O525">
        <f>VLOOKUP(F525,price_list!$A$2:$C$31,3,FALSE)</f>
        <v>92.19</v>
      </c>
      <c r="P525" t="str">
        <f t="shared" si="40"/>
        <v/>
      </c>
      <c r="Q525" t="str">
        <f t="shared" si="41"/>
        <v/>
      </c>
      <c r="R525">
        <f t="shared" si="42"/>
        <v>1313.7075</v>
      </c>
      <c r="S525">
        <f t="shared" si="43"/>
        <v>26.274149999999999</v>
      </c>
      <c r="T525" t="str">
        <f>IF(ISNA(VLOOKUP(A525,ERP_transactions!$A:$A,1,FALSE)),"No","Yes")</f>
        <v>Yes</v>
      </c>
      <c r="U525" t="b">
        <f t="shared" si="44"/>
        <v>0</v>
      </c>
    </row>
    <row r="526" spans="1:21">
      <c r="A526" t="s">
        <v>1091</v>
      </c>
      <c r="B526" t="s">
        <v>259</v>
      </c>
      <c r="C526" t="s">
        <v>260</v>
      </c>
      <c r="D526" t="s">
        <v>794</v>
      </c>
      <c r="E526" t="s">
        <v>795</v>
      </c>
      <c r="F526" t="s">
        <v>215</v>
      </c>
      <c r="G526" t="s">
        <v>216</v>
      </c>
      <c r="H526" s="1">
        <v>45872</v>
      </c>
      <c r="I526">
        <v>1</v>
      </c>
      <c r="J526">
        <v>176.7</v>
      </c>
      <c r="K526">
        <v>176.7</v>
      </c>
      <c r="L526">
        <v>0.1</v>
      </c>
      <c r="M526">
        <v>0.02</v>
      </c>
      <c r="N526" t="str">
        <f>VLOOKUP(F526,products!$A$2:$C$31,3,FALSE)</f>
        <v>B</v>
      </c>
      <c r="O526">
        <f>VLOOKUP(F526,price_list!$A$2:$C$31,3,FALSE)</f>
        <v>176.7</v>
      </c>
      <c r="P526" t="str">
        <f t="shared" si="40"/>
        <v/>
      </c>
      <c r="Q526" t="str">
        <f t="shared" si="41"/>
        <v/>
      </c>
      <c r="R526">
        <f t="shared" si="42"/>
        <v>159.03</v>
      </c>
      <c r="S526">
        <f t="shared" si="43"/>
        <v>3.1806000000000001</v>
      </c>
      <c r="T526" t="str">
        <f>IF(ISNA(VLOOKUP(A526,ERP_transactions!$A:$A,1,FALSE)),"No","Yes")</f>
        <v>Yes</v>
      </c>
      <c r="U526" t="b">
        <f t="shared" si="44"/>
        <v>0</v>
      </c>
    </row>
    <row r="527" spans="1:21">
      <c r="A527" t="s">
        <v>1092</v>
      </c>
      <c r="B527" t="s">
        <v>103</v>
      </c>
      <c r="C527" t="s">
        <v>104</v>
      </c>
      <c r="D527" t="s">
        <v>429</v>
      </c>
      <c r="E527" t="s">
        <v>430</v>
      </c>
      <c r="F527" t="s">
        <v>71</v>
      </c>
      <c r="G527" t="s">
        <v>72</v>
      </c>
      <c r="H527" s="1">
        <v>45895</v>
      </c>
      <c r="I527">
        <v>20</v>
      </c>
      <c r="J527">
        <v>123.65</v>
      </c>
      <c r="K527">
        <v>2473</v>
      </c>
      <c r="L527">
        <v>0.05</v>
      </c>
      <c r="M527">
        <v>0.02</v>
      </c>
      <c r="N527" t="str">
        <f>VLOOKUP(F527,products!$A$2:$C$31,3,FALSE)</f>
        <v>A</v>
      </c>
      <c r="O527">
        <f>VLOOKUP(F527,price_list!$A$2:$C$31,3,FALSE)</f>
        <v>123.65</v>
      </c>
      <c r="P527" t="str">
        <f t="shared" si="40"/>
        <v/>
      </c>
      <c r="Q527" t="str">
        <f t="shared" si="41"/>
        <v/>
      </c>
      <c r="R527">
        <f t="shared" si="42"/>
        <v>2349.35</v>
      </c>
      <c r="S527">
        <f t="shared" si="43"/>
        <v>46.987000000000002</v>
      </c>
      <c r="T527" t="str">
        <f>IF(ISNA(VLOOKUP(A527,ERP_transactions!$A:$A,1,FALSE)),"No","Yes")</f>
        <v>Yes</v>
      </c>
      <c r="U527" t="b">
        <f t="shared" si="44"/>
        <v>0</v>
      </c>
    </row>
    <row r="528" spans="1:21">
      <c r="A528" t="s">
        <v>1093</v>
      </c>
      <c r="B528" t="s">
        <v>145</v>
      </c>
      <c r="C528" t="s">
        <v>146</v>
      </c>
      <c r="D528" t="s">
        <v>433</v>
      </c>
      <c r="E528" t="s">
        <v>434</v>
      </c>
      <c r="F528" t="s">
        <v>139</v>
      </c>
      <c r="G528" t="s">
        <v>140</v>
      </c>
      <c r="H528" s="1">
        <v>45882</v>
      </c>
      <c r="I528">
        <v>14</v>
      </c>
      <c r="J528">
        <v>113.94</v>
      </c>
      <c r="K528">
        <v>1595.16</v>
      </c>
      <c r="L528">
        <v>0.05</v>
      </c>
      <c r="M528">
        <v>0.02</v>
      </c>
      <c r="N528" t="str">
        <f>VLOOKUP(F528,products!$A$2:$C$31,3,FALSE)</f>
        <v>A</v>
      </c>
      <c r="O528">
        <f>VLOOKUP(F528,price_list!$A$2:$C$31,3,FALSE)</f>
        <v>113.94</v>
      </c>
      <c r="P528" t="str">
        <f t="shared" si="40"/>
        <v/>
      </c>
      <c r="Q528" t="str">
        <f t="shared" si="41"/>
        <v/>
      </c>
      <c r="R528">
        <f t="shared" si="42"/>
        <v>1515.402</v>
      </c>
      <c r="S528">
        <f t="shared" si="43"/>
        <v>30.308040000000002</v>
      </c>
      <c r="T528" t="str">
        <f>IF(ISNA(VLOOKUP(A528,ERP_transactions!$A:$A,1,FALSE)),"No","Yes")</f>
        <v>Yes</v>
      </c>
      <c r="U528" t="b">
        <f t="shared" si="44"/>
        <v>0</v>
      </c>
    </row>
    <row r="529" spans="1:21">
      <c r="A529" t="s">
        <v>1094</v>
      </c>
      <c r="B529" t="s">
        <v>93</v>
      </c>
      <c r="C529" t="s">
        <v>94</v>
      </c>
      <c r="D529" t="s">
        <v>256</v>
      </c>
      <c r="E529" t="s">
        <v>257</v>
      </c>
      <c r="F529" t="s">
        <v>107</v>
      </c>
      <c r="G529" t="s">
        <v>108</v>
      </c>
      <c r="H529" s="1">
        <v>45898</v>
      </c>
      <c r="I529">
        <v>18</v>
      </c>
      <c r="J529">
        <v>179.53</v>
      </c>
      <c r="K529">
        <v>3231.54</v>
      </c>
      <c r="L529">
        <v>0.1</v>
      </c>
      <c r="M529">
        <v>0.02</v>
      </c>
      <c r="N529" t="str">
        <f>VLOOKUP(F529,products!$A$2:$C$31,3,FALSE)</f>
        <v>B</v>
      </c>
      <c r="O529">
        <f>VLOOKUP(F529,price_list!$A$2:$C$31,3,FALSE)</f>
        <v>179.53</v>
      </c>
      <c r="P529" t="str">
        <f t="shared" si="40"/>
        <v/>
      </c>
      <c r="Q529" t="str">
        <f t="shared" si="41"/>
        <v/>
      </c>
      <c r="R529">
        <f t="shared" si="42"/>
        <v>2908.386</v>
      </c>
      <c r="S529">
        <f t="shared" si="43"/>
        <v>58.167720000000003</v>
      </c>
      <c r="T529" t="str">
        <f>IF(ISNA(VLOOKUP(A529,ERP_transactions!$A:$A,1,FALSE)),"No","Yes")</f>
        <v>Yes</v>
      </c>
      <c r="U529" t="b">
        <f t="shared" si="44"/>
        <v>0</v>
      </c>
    </row>
    <row r="530" spans="1:21">
      <c r="A530" t="s">
        <v>1095</v>
      </c>
      <c r="B530" t="s">
        <v>117</v>
      </c>
      <c r="C530" t="s">
        <v>118</v>
      </c>
      <c r="D530" t="s">
        <v>736</v>
      </c>
      <c r="E530" t="s">
        <v>737</v>
      </c>
      <c r="F530" t="s">
        <v>114</v>
      </c>
      <c r="G530" t="s">
        <v>115</v>
      </c>
      <c r="H530" s="1">
        <v>45882</v>
      </c>
      <c r="I530">
        <v>22</v>
      </c>
      <c r="J530">
        <v>91.13</v>
      </c>
      <c r="K530">
        <v>2004.86</v>
      </c>
      <c r="L530">
        <v>0.1</v>
      </c>
      <c r="M530">
        <v>0.02</v>
      </c>
      <c r="N530" t="str">
        <f>VLOOKUP(F530,products!$A$2:$C$31,3,FALSE)</f>
        <v>B</v>
      </c>
      <c r="O530">
        <f>VLOOKUP(F530,price_list!$A$2:$C$31,3,FALSE)</f>
        <v>91.13</v>
      </c>
      <c r="P530" t="str">
        <f t="shared" si="40"/>
        <v/>
      </c>
      <c r="Q530" t="str">
        <f t="shared" si="41"/>
        <v/>
      </c>
      <c r="R530">
        <f t="shared" si="42"/>
        <v>1804.3739999999998</v>
      </c>
      <c r="S530">
        <f t="shared" si="43"/>
        <v>36.087479999999999</v>
      </c>
      <c r="T530" t="str">
        <f>IF(ISNA(VLOOKUP(A530,ERP_transactions!$A:$A,1,FALSE)),"No","Yes")</f>
        <v>Yes</v>
      </c>
      <c r="U530" t="b">
        <f t="shared" si="44"/>
        <v>0</v>
      </c>
    </row>
    <row r="531" spans="1:21">
      <c r="A531" t="s">
        <v>1096</v>
      </c>
      <c r="B531" t="s">
        <v>182</v>
      </c>
      <c r="C531" t="s">
        <v>183</v>
      </c>
      <c r="D531" t="s">
        <v>757</v>
      </c>
      <c r="E531" t="s">
        <v>758</v>
      </c>
      <c r="F531" t="s">
        <v>18</v>
      </c>
      <c r="G531" t="s">
        <v>19</v>
      </c>
      <c r="H531" s="1">
        <v>45885</v>
      </c>
      <c r="I531">
        <v>9</v>
      </c>
      <c r="J531">
        <v>52.65</v>
      </c>
      <c r="K531">
        <v>473.85</v>
      </c>
      <c r="L531">
        <v>0.05</v>
      </c>
      <c r="M531">
        <v>0.02</v>
      </c>
      <c r="N531" t="str">
        <f>VLOOKUP(F531,products!$A$2:$C$31,3,FALSE)</f>
        <v>A</v>
      </c>
      <c r="O531">
        <f>VLOOKUP(F531,price_list!$A$2:$C$31,3,FALSE)</f>
        <v>52.65</v>
      </c>
      <c r="P531" t="str">
        <f t="shared" si="40"/>
        <v/>
      </c>
      <c r="Q531" t="str">
        <f t="shared" si="41"/>
        <v/>
      </c>
      <c r="R531">
        <f t="shared" si="42"/>
        <v>450.15750000000003</v>
      </c>
      <c r="S531">
        <f t="shared" si="43"/>
        <v>9.0031500000000015</v>
      </c>
      <c r="T531" t="str">
        <f>IF(ISNA(VLOOKUP(A531,ERP_transactions!$A:$A,1,FALSE)),"No","Yes")</f>
        <v>Yes</v>
      </c>
      <c r="U531" t="b">
        <f t="shared" si="44"/>
        <v>0</v>
      </c>
    </row>
    <row r="532" spans="1:21">
      <c r="A532" t="s">
        <v>1097</v>
      </c>
      <c r="B532" t="s">
        <v>21</v>
      </c>
      <c r="C532" t="s">
        <v>22</v>
      </c>
      <c r="D532" t="s">
        <v>839</v>
      </c>
      <c r="E532" t="s">
        <v>840</v>
      </c>
      <c r="F532" t="s">
        <v>129</v>
      </c>
      <c r="G532" t="s">
        <v>130</v>
      </c>
      <c r="H532" s="1">
        <v>45883</v>
      </c>
      <c r="I532">
        <v>9</v>
      </c>
      <c r="J532">
        <v>92.19</v>
      </c>
      <c r="K532">
        <v>829.71</v>
      </c>
      <c r="L532">
        <v>0.05</v>
      </c>
      <c r="M532">
        <v>0.02</v>
      </c>
      <c r="N532" t="str">
        <f>VLOOKUP(F532,products!$A$2:$C$31,3,FALSE)</f>
        <v>A</v>
      </c>
      <c r="O532">
        <f>VLOOKUP(F532,price_list!$A$2:$C$31,3,FALSE)</f>
        <v>92.19</v>
      </c>
      <c r="P532" t="str">
        <f t="shared" si="40"/>
        <v/>
      </c>
      <c r="Q532" t="str">
        <f t="shared" si="41"/>
        <v/>
      </c>
      <c r="R532">
        <f t="shared" si="42"/>
        <v>788.22450000000003</v>
      </c>
      <c r="S532">
        <f t="shared" si="43"/>
        <v>15.76449</v>
      </c>
      <c r="T532" t="str">
        <f>IF(ISNA(VLOOKUP(A532,ERP_transactions!$A:$A,1,FALSE)),"No","Yes")</f>
        <v>Yes</v>
      </c>
      <c r="U532" t="b">
        <f t="shared" si="44"/>
        <v>0</v>
      </c>
    </row>
    <row r="533" spans="1:21">
      <c r="A533" t="s">
        <v>1098</v>
      </c>
      <c r="B533" t="s">
        <v>187</v>
      </c>
      <c r="C533" t="s">
        <v>188</v>
      </c>
      <c r="D533" t="s">
        <v>510</v>
      </c>
      <c r="E533" t="s">
        <v>511</v>
      </c>
      <c r="F533" t="s">
        <v>174</v>
      </c>
      <c r="G533" t="s">
        <v>175</v>
      </c>
      <c r="H533" s="1">
        <v>45878</v>
      </c>
      <c r="I533">
        <v>12</v>
      </c>
      <c r="J533">
        <v>183.4</v>
      </c>
      <c r="K533">
        <v>2200.8000000000002</v>
      </c>
      <c r="L533">
        <v>0.1</v>
      </c>
      <c r="M533">
        <v>0.02</v>
      </c>
      <c r="N533" t="str">
        <f>VLOOKUP(F533,products!$A$2:$C$31,3,FALSE)</f>
        <v>B</v>
      </c>
      <c r="O533">
        <f>VLOOKUP(F533,price_list!$A$2:$C$31,3,FALSE)</f>
        <v>183.4</v>
      </c>
      <c r="P533" t="str">
        <f t="shared" si="40"/>
        <v/>
      </c>
      <c r="Q533" t="str">
        <f t="shared" si="41"/>
        <v/>
      </c>
      <c r="R533">
        <f t="shared" si="42"/>
        <v>1980.7200000000003</v>
      </c>
      <c r="S533">
        <f t="shared" si="43"/>
        <v>39.614400000000003</v>
      </c>
      <c r="T533" t="str">
        <f>IF(ISNA(VLOOKUP(A533,ERP_transactions!$A:$A,1,FALSE)),"No","Yes")</f>
        <v>Yes</v>
      </c>
      <c r="U533" t="b">
        <f t="shared" si="44"/>
        <v>0</v>
      </c>
    </row>
    <row r="534" spans="1:21">
      <c r="A534" t="s">
        <v>1099</v>
      </c>
      <c r="B534" t="s">
        <v>117</v>
      </c>
      <c r="C534" t="s">
        <v>118</v>
      </c>
      <c r="D534" t="s">
        <v>37</v>
      </c>
      <c r="E534" t="s">
        <v>38</v>
      </c>
      <c r="F534" t="s">
        <v>166</v>
      </c>
      <c r="G534" t="s">
        <v>167</v>
      </c>
      <c r="H534" s="1">
        <v>45889</v>
      </c>
      <c r="I534">
        <v>20</v>
      </c>
      <c r="J534">
        <v>176.86</v>
      </c>
      <c r="K534">
        <v>3537.2</v>
      </c>
      <c r="L534">
        <v>0.1</v>
      </c>
      <c r="M534">
        <v>0.02</v>
      </c>
      <c r="N534" t="str">
        <f>VLOOKUP(F534,products!$A$2:$C$31,3,FALSE)</f>
        <v>B</v>
      </c>
      <c r="O534">
        <f>VLOOKUP(F534,price_list!$A$2:$C$31,3,FALSE)</f>
        <v>176.86</v>
      </c>
      <c r="P534" t="str">
        <f t="shared" si="40"/>
        <v/>
      </c>
      <c r="Q534" t="str">
        <f t="shared" si="41"/>
        <v/>
      </c>
      <c r="R534">
        <f t="shared" si="42"/>
        <v>3183.4799999999996</v>
      </c>
      <c r="S534">
        <f t="shared" si="43"/>
        <v>63.669599999999996</v>
      </c>
      <c r="T534" t="str">
        <f>IF(ISNA(VLOOKUP(A534,ERP_transactions!$A:$A,1,FALSE)),"No","Yes")</f>
        <v>Yes</v>
      </c>
      <c r="U534" t="b">
        <f t="shared" si="44"/>
        <v>0</v>
      </c>
    </row>
    <row r="535" spans="1:21">
      <c r="A535" t="s">
        <v>1100</v>
      </c>
      <c r="B535" t="s">
        <v>254</v>
      </c>
      <c r="C535" t="s">
        <v>255</v>
      </c>
      <c r="D535" t="s">
        <v>476</v>
      </c>
      <c r="E535" t="s">
        <v>477</v>
      </c>
      <c r="F535" t="s">
        <v>71</v>
      </c>
      <c r="G535" t="s">
        <v>72</v>
      </c>
      <c r="H535" s="1">
        <v>45870</v>
      </c>
      <c r="I535">
        <v>10</v>
      </c>
      <c r="J535">
        <v>123.65</v>
      </c>
      <c r="K535">
        <v>1236.5</v>
      </c>
      <c r="L535">
        <v>0.05</v>
      </c>
      <c r="M535">
        <v>0.02</v>
      </c>
      <c r="N535" t="str">
        <f>VLOOKUP(F535,products!$A$2:$C$31,3,FALSE)</f>
        <v>A</v>
      </c>
      <c r="O535">
        <f>VLOOKUP(F535,price_list!$A$2:$C$31,3,FALSE)</f>
        <v>123.65</v>
      </c>
      <c r="P535" t="str">
        <f t="shared" si="40"/>
        <v/>
      </c>
      <c r="Q535" t="str">
        <f t="shared" si="41"/>
        <v/>
      </c>
      <c r="R535">
        <f t="shared" si="42"/>
        <v>1174.675</v>
      </c>
      <c r="S535">
        <f t="shared" si="43"/>
        <v>23.493500000000001</v>
      </c>
      <c r="T535" t="str">
        <f>IF(ISNA(VLOOKUP(A535,ERP_transactions!$A:$A,1,FALSE)),"No","Yes")</f>
        <v>Yes</v>
      </c>
      <c r="U535" t="b">
        <f t="shared" si="44"/>
        <v>0</v>
      </c>
    </row>
    <row r="536" spans="1:21">
      <c r="A536" t="s">
        <v>1101</v>
      </c>
      <c r="B536" t="s">
        <v>74</v>
      </c>
      <c r="C536" t="s">
        <v>75</v>
      </c>
      <c r="D536" t="s">
        <v>553</v>
      </c>
      <c r="E536" t="s">
        <v>2594</v>
      </c>
      <c r="F536" t="s">
        <v>234</v>
      </c>
      <c r="G536" t="s">
        <v>235</v>
      </c>
      <c r="H536" s="1">
        <v>45895</v>
      </c>
      <c r="I536">
        <v>13</v>
      </c>
      <c r="J536">
        <v>28.51</v>
      </c>
      <c r="K536">
        <v>370.63</v>
      </c>
      <c r="L536">
        <v>0</v>
      </c>
      <c r="M536">
        <v>0.02</v>
      </c>
      <c r="N536" t="str">
        <f>VLOOKUP(F536,products!$A$2:$C$31,3,FALSE)</f>
        <v>C</v>
      </c>
      <c r="O536">
        <f>VLOOKUP(F536,price_list!$A$2:$C$31,3,FALSE)</f>
        <v>37.18</v>
      </c>
      <c r="P536" t="str">
        <f t="shared" si="40"/>
        <v/>
      </c>
      <c r="Q536" t="str">
        <f t="shared" si="41"/>
        <v/>
      </c>
      <c r="R536">
        <f t="shared" si="42"/>
        <v>370.63</v>
      </c>
      <c r="S536">
        <f t="shared" si="43"/>
        <v>7.4126000000000003</v>
      </c>
      <c r="T536" t="str">
        <f>IF(ISNA(VLOOKUP(A536,ERP_transactions!$A:$A,1,FALSE)),"No","Yes")</f>
        <v>Yes</v>
      </c>
      <c r="U536" t="b">
        <f t="shared" si="44"/>
        <v>0</v>
      </c>
    </row>
    <row r="537" spans="1:21">
      <c r="A537" t="s">
        <v>1105</v>
      </c>
      <c r="B537" t="s">
        <v>35</v>
      </c>
      <c r="C537" t="s">
        <v>36</v>
      </c>
      <c r="D537" t="s">
        <v>438</v>
      </c>
      <c r="E537" t="s">
        <v>2618</v>
      </c>
      <c r="F537" t="s">
        <v>450</v>
      </c>
      <c r="G537" t="s">
        <v>451</v>
      </c>
      <c r="H537" s="1">
        <v>45879</v>
      </c>
      <c r="I537">
        <v>5</v>
      </c>
      <c r="J537">
        <v>45.4</v>
      </c>
      <c r="K537">
        <v>227</v>
      </c>
      <c r="L537">
        <v>0</v>
      </c>
      <c r="M537">
        <v>0.02</v>
      </c>
      <c r="N537" t="str">
        <f>VLOOKUP(F537,products!$A$2:$C$31,3,FALSE)</f>
        <v>C</v>
      </c>
      <c r="O537">
        <f>VLOOKUP(F537,price_list!$A$2:$C$31,3,FALSE)</f>
        <v>45.4</v>
      </c>
      <c r="P537" t="str">
        <f t="shared" si="40"/>
        <v/>
      </c>
      <c r="Q537" t="str">
        <f t="shared" si="41"/>
        <v/>
      </c>
      <c r="R537">
        <f t="shared" si="42"/>
        <v>227</v>
      </c>
      <c r="S537">
        <f t="shared" si="43"/>
        <v>4.54</v>
      </c>
      <c r="T537" t="str">
        <f>IF(ISNA(VLOOKUP(A537,ERP_transactions!$A:$A,1,FALSE)),"No","Yes")</f>
        <v>Yes</v>
      </c>
      <c r="U537" t="b">
        <f t="shared" si="44"/>
        <v>0</v>
      </c>
    </row>
    <row r="538" spans="1:21">
      <c r="A538" t="s">
        <v>1106</v>
      </c>
      <c r="B538" t="s">
        <v>145</v>
      </c>
      <c r="C538" t="s">
        <v>146</v>
      </c>
      <c r="D538" t="s">
        <v>668</v>
      </c>
      <c r="E538" t="s">
        <v>669</v>
      </c>
      <c r="F538" t="s">
        <v>32</v>
      </c>
      <c r="G538" t="s">
        <v>33</v>
      </c>
      <c r="H538" s="1">
        <v>45885</v>
      </c>
      <c r="I538">
        <v>7</v>
      </c>
      <c r="J538">
        <v>88.32</v>
      </c>
      <c r="K538">
        <v>618.24</v>
      </c>
      <c r="L538">
        <v>0</v>
      </c>
      <c r="M538">
        <v>0.02</v>
      </c>
      <c r="N538" t="str">
        <f>VLOOKUP(F538,products!$A$2:$C$31,3,FALSE)</f>
        <v>C</v>
      </c>
      <c r="O538">
        <f>VLOOKUP(F538,price_list!$A$2:$C$31,3,FALSE)</f>
        <v>88.32</v>
      </c>
      <c r="P538" t="str">
        <f t="shared" si="40"/>
        <v/>
      </c>
      <c r="Q538" t="str">
        <f t="shared" si="41"/>
        <v/>
      </c>
      <c r="R538">
        <f t="shared" si="42"/>
        <v>618.24</v>
      </c>
      <c r="S538">
        <f t="shared" si="43"/>
        <v>12.364800000000001</v>
      </c>
      <c r="T538" t="str">
        <f>IF(ISNA(VLOOKUP(A538,ERP_transactions!$A:$A,1,FALSE)),"No","Yes")</f>
        <v>Yes</v>
      </c>
      <c r="U538" t="b">
        <f t="shared" si="44"/>
        <v>0</v>
      </c>
    </row>
    <row r="539" spans="1:21">
      <c r="A539" t="s">
        <v>1107</v>
      </c>
      <c r="B539" t="s">
        <v>145</v>
      </c>
      <c r="C539" t="s">
        <v>146</v>
      </c>
      <c r="D539" t="s">
        <v>671</v>
      </c>
      <c r="E539" t="s">
        <v>672</v>
      </c>
      <c r="F539" t="s">
        <v>450</v>
      </c>
      <c r="G539" t="s">
        <v>451</v>
      </c>
      <c r="H539" s="1">
        <v>45879</v>
      </c>
      <c r="I539">
        <v>11</v>
      </c>
      <c r="J539">
        <v>45.4</v>
      </c>
      <c r="K539">
        <v>499.4</v>
      </c>
      <c r="L539">
        <v>0</v>
      </c>
      <c r="M539">
        <v>0.02</v>
      </c>
      <c r="N539" t="str">
        <f>VLOOKUP(F539,products!$A$2:$C$31,3,FALSE)</f>
        <v>C</v>
      </c>
      <c r="O539">
        <f>VLOOKUP(F539,price_list!$A$2:$C$31,3,FALSE)</f>
        <v>45.4</v>
      </c>
      <c r="P539" t="str">
        <f t="shared" si="40"/>
        <v/>
      </c>
      <c r="Q539" t="str">
        <f t="shared" si="41"/>
        <v/>
      </c>
      <c r="R539">
        <f t="shared" si="42"/>
        <v>499.4</v>
      </c>
      <c r="S539">
        <f t="shared" si="43"/>
        <v>9.9879999999999995</v>
      </c>
      <c r="T539" t="str">
        <f>IF(ISNA(VLOOKUP(A539,ERP_transactions!$A:$A,1,FALSE)),"No","Yes")</f>
        <v>Yes</v>
      </c>
      <c r="U539" t="b">
        <f t="shared" si="44"/>
        <v>0</v>
      </c>
    </row>
    <row r="540" spans="1:21">
      <c r="A540" t="s">
        <v>1108</v>
      </c>
      <c r="B540" t="s">
        <v>110</v>
      </c>
      <c r="C540" t="s">
        <v>111</v>
      </c>
      <c r="D540" t="s">
        <v>76</v>
      </c>
      <c r="E540" t="s">
        <v>77</v>
      </c>
      <c r="F540" t="s">
        <v>166</v>
      </c>
      <c r="G540" t="s">
        <v>167</v>
      </c>
      <c r="H540" s="1">
        <v>45895</v>
      </c>
      <c r="I540">
        <v>19</v>
      </c>
      <c r="J540">
        <v>176.86</v>
      </c>
      <c r="K540">
        <v>3360.34</v>
      </c>
      <c r="L540">
        <v>0.1</v>
      </c>
      <c r="M540">
        <v>0.02</v>
      </c>
      <c r="N540" t="str">
        <f>VLOOKUP(F540,products!$A$2:$C$31,3,FALSE)</f>
        <v>B</v>
      </c>
      <c r="O540">
        <f>VLOOKUP(F540,price_list!$A$2:$C$31,3,FALSE)</f>
        <v>176.86</v>
      </c>
      <c r="P540" t="str">
        <f t="shared" si="40"/>
        <v/>
      </c>
      <c r="Q540" t="str">
        <f t="shared" si="41"/>
        <v/>
      </c>
      <c r="R540">
        <f t="shared" si="42"/>
        <v>3024.306</v>
      </c>
      <c r="S540">
        <f t="shared" si="43"/>
        <v>60.48612</v>
      </c>
      <c r="T540" t="str">
        <f>IF(ISNA(VLOOKUP(A540,ERP_transactions!$A:$A,1,FALSE)),"No","Yes")</f>
        <v>Yes</v>
      </c>
      <c r="U540" t="b">
        <f t="shared" si="44"/>
        <v>0</v>
      </c>
    </row>
    <row r="541" spans="1:21">
      <c r="A541" t="s">
        <v>1109</v>
      </c>
      <c r="B541" t="s">
        <v>117</v>
      </c>
      <c r="C541" t="s">
        <v>118</v>
      </c>
      <c r="D541" t="s">
        <v>243</v>
      </c>
      <c r="E541" t="s">
        <v>244</v>
      </c>
      <c r="F541" t="s">
        <v>240</v>
      </c>
      <c r="G541" t="s">
        <v>241</v>
      </c>
      <c r="H541" s="1">
        <v>45881</v>
      </c>
      <c r="I541">
        <v>13</v>
      </c>
      <c r="J541">
        <v>130.94</v>
      </c>
      <c r="K541">
        <v>1702.22</v>
      </c>
      <c r="L541">
        <v>0.05</v>
      </c>
      <c r="M541">
        <v>0.02</v>
      </c>
      <c r="N541" t="str">
        <f>VLOOKUP(F541,products!$A$2:$C$31,3,FALSE)</f>
        <v>A</v>
      </c>
      <c r="O541">
        <f>VLOOKUP(F541,price_list!$A$2:$C$31,3,FALSE)</f>
        <v>130.94</v>
      </c>
      <c r="P541" t="str">
        <f t="shared" si="40"/>
        <v/>
      </c>
      <c r="Q541" t="str">
        <f t="shared" si="41"/>
        <v/>
      </c>
      <c r="R541">
        <f t="shared" si="42"/>
        <v>1617.1089999999999</v>
      </c>
      <c r="S541">
        <f t="shared" si="43"/>
        <v>32.342179999999999</v>
      </c>
      <c r="T541" t="str">
        <f>IF(ISNA(VLOOKUP(A541,ERP_transactions!$A:$A,1,FALSE)),"No","Yes")</f>
        <v>Yes</v>
      </c>
      <c r="U541" t="b">
        <f t="shared" si="44"/>
        <v>0</v>
      </c>
    </row>
    <row r="542" spans="1:21">
      <c r="A542" t="s">
        <v>1110</v>
      </c>
      <c r="B542" t="s">
        <v>386</v>
      </c>
      <c r="C542" t="s">
        <v>387</v>
      </c>
      <c r="D542" t="s">
        <v>675</v>
      </c>
      <c r="E542" t="s">
        <v>2619</v>
      </c>
      <c r="F542" t="s">
        <v>129</v>
      </c>
      <c r="G542" t="s">
        <v>130</v>
      </c>
      <c r="H542" s="1">
        <v>45875</v>
      </c>
      <c r="I542">
        <v>18</v>
      </c>
      <c r="J542">
        <v>92.19</v>
      </c>
      <c r="K542">
        <v>1659.42</v>
      </c>
      <c r="L542">
        <v>0.05</v>
      </c>
      <c r="M542">
        <v>0.02</v>
      </c>
      <c r="N542" t="str">
        <f>VLOOKUP(F542,products!$A$2:$C$31,3,FALSE)</f>
        <v>A</v>
      </c>
      <c r="O542">
        <f>VLOOKUP(F542,price_list!$A$2:$C$31,3,FALSE)</f>
        <v>92.19</v>
      </c>
      <c r="P542" t="str">
        <f t="shared" si="40"/>
        <v/>
      </c>
      <c r="Q542" t="str">
        <f t="shared" si="41"/>
        <v/>
      </c>
      <c r="R542">
        <f t="shared" si="42"/>
        <v>1576.4490000000001</v>
      </c>
      <c r="S542">
        <f t="shared" si="43"/>
        <v>31.528980000000001</v>
      </c>
      <c r="T542" t="str">
        <f>IF(ISNA(VLOOKUP(A542,ERP_transactions!$A:$A,1,FALSE)),"No","Yes")</f>
        <v>Yes</v>
      </c>
      <c r="U542" t="b">
        <f t="shared" si="44"/>
        <v>0</v>
      </c>
    </row>
    <row r="543" spans="1:21">
      <c r="A543" t="s">
        <v>1111</v>
      </c>
      <c r="B543" t="s">
        <v>208</v>
      </c>
      <c r="C543" t="s">
        <v>209</v>
      </c>
      <c r="D543" t="s">
        <v>498</v>
      </c>
      <c r="E543" t="s">
        <v>499</v>
      </c>
      <c r="F543" t="s">
        <v>114</v>
      </c>
      <c r="G543" t="s">
        <v>115</v>
      </c>
      <c r="H543" s="1">
        <v>45884</v>
      </c>
      <c r="I543">
        <v>24</v>
      </c>
      <c r="J543">
        <v>64.099999999999994</v>
      </c>
      <c r="K543">
        <v>1538.4</v>
      </c>
      <c r="L543">
        <v>0.1</v>
      </c>
      <c r="M543">
        <v>0.02</v>
      </c>
      <c r="N543" t="str">
        <f>VLOOKUP(F543,products!$A$2:$C$31,3,FALSE)</f>
        <v>B</v>
      </c>
      <c r="O543">
        <f>VLOOKUP(F543,price_list!$A$2:$C$31,3,FALSE)</f>
        <v>91.13</v>
      </c>
      <c r="P543" t="str">
        <f t="shared" si="40"/>
        <v/>
      </c>
      <c r="Q543" t="str">
        <f t="shared" si="41"/>
        <v>Price_Breach</v>
      </c>
      <c r="R543">
        <f t="shared" si="42"/>
        <v>1384.56</v>
      </c>
      <c r="S543">
        <f t="shared" si="43"/>
        <v>27.691199999999998</v>
      </c>
      <c r="T543" t="str">
        <f>IF(ISNA(VLOOKUP(A543,ERP_transactions!$A:$A,1,FALSE)),"No","Yes")</f>
        <v>Yes</v>
      </c>
      <c r="U543" t="b">
        <f t="shared" si="44"/>
        <v>1</v>
      </c>
    </row>
    <row r="544" spans="1:21">
      <c r="A544" t="s">
        <v>1112</v>
      </c>
      <c r="B544" t="s">
        <v>62</v>
      </c>
      <c r="C544" t="s">
        <v>63</v>
      </c>
      <c r="D544" t="s">
        <v>1113</v>
      </c>
      <c r="E544" t="s">
        <v>1114</v>
      </c>
      <c r="F544" t="s">
        <v>215</v>
      </c>
      <c r="G544" t="s">
        <v>216</v>
      </c>
      <c r="H544" s="1">
        <v>45896</v>
      </c>
      <c r="I544">
        <v>10</v>
      </c>
      <c r="J544">
        <v>176.7</v>
      </c>
      <c r="K544">
        <v>1767</v>
      </c>
      <c r="L544">
        <v>0.1</v>
      </c>
      <c r="M544">
        <v>0.02</v>
      </c>
      <c r="N544" t="str">
        <f>VLOOKUP(F544,products!$A$2:$C$31,3,FALSE)</f>
        <v>B</v>
      </c>
      <c r="O544">
        <f>VLOOKUP(F544,price_list!$A$2:$C$31,3,FALSE)</f>
        <v>176.7</v>
      </c>
      <c r="P544" t="str">
        <f t="shared" si="40"/>
        <v/>
      </c>
      <c r="Q544" t="str">
        <f t="shared" si="41"/>
        <v/>
      </c>
      <c r="R544">
        <f t="shared" si="42"/>
        <v>1590.3</v>
      </c>
      <c r="S544">
        <f t="shared" si="43"/>
        <v>31.806000000000001</v>
      </c>
      <c r="T544" t="str">
        <f>IF(ISNA(VLOOKUP(A544,ERP_transactions!$A:$A,1,FALSE)),"No","Yes")</f>
        <v>Yes</v>
      </c>
      <c r="U544" t="b">
        <f t="shared" si="44"/>
        <v>0</v>
      </c>
    </row>
    <row r="545" spans="1:21">
      <c r="A545" t="s">
        <v>1115</v>
      </c>
      <c r="B545" t="s">
        <v>62</v>
      </c>
      <c r="C545" t="s">
        <v>63</v>
      </c>
      <c r="D545" t="s">
        <v>459</v>
      </c>
      <c r="E545" t="s">
        <v>460</v>
      </c>
      <c r="F545" t="s">
        <v>319</v>
      </c>
      <c r="G545" t="s">
        <v>320</v>
      </c>
      <c r="H545" s="1">
        <v>45891</v>
      </c>
      <c r="I545">
        <v>14</v>
      </c>
      <c r="J545">
        <v>93.41</v>
      </c>
      <c r="K545">
        <v>1307.74</v>
      </c>
      <c r="L545">
        <v>0.08</v>
      </c>
      <c r="M545">
        <v>0.02</v>
      </c>
      <c r="N545" t="str">
        <f>VLOOKUP(F545,products!$A$2:$C$31,3,FALSE)</f>
        <v>C</v>
      </c>
      <c r="O545">
        <f>VLOOKUP(F545,price_list!$A$2:$C$31,3,FALSE)</f>
        <v>93.41</v>
      </c>
      <c r="P545" t="str">
        <f t="shared" si="40"/>
        <v>Rebate_Error</v>
      </c>
      <c r="Q545" t="str">
        <f t="shared" si="41"/>
        <v/>
      </c>
      <c r="R545">
        <f t="shared" si="42"/>
        <v>1203.1207999999999</v>
      </c>
      <c r="S545">
        <f t="shared" si="43"/>
        <v>24.062415999999999</v>
      </c>
      <c r="T545" t="str">
        <f>IF(ISNA(VLOOKUP(A545,ERP_transactions!$A:$A,1,FALSE)),"No","Yes")</f>
        <v>Yes</v>
      </c>
      <c r="U545" t="b">
        <f t="shared" si="44"/>
        <v>1</v>
      </c>
    </row>
    <row r="546" spans="1:21">
      <c r="A546" t="s">
        <v>1116</v>
      </c>
      <c r="B546" t="s">
        <v>55</v>
      </c>
      <c r="C546" t="s">
        <v>56</v>
      </c>
      <c r="D546" t="s">
        <v>757</v>
      </c>
      <c r="E546" t="s">
        <v>758</v>
      </c>
      <c r="F546" t="s">
        <v>166</v>
      </c>
      <c r="G546" t="s">
        <v>167</v>
      </c>
      <c r="H546" s="1">
        <v>45878</v>
      </c>
      <c r="I546">
        <v>8</v>
      </c>
      <c r="J546">
        <v>176.86</v>
      </c>
      <c r="K546">
        <v>1414.88</v>
      </c>
      <c r="L546">
        <v>0.1</v>
      </c>
      <c r="M546">
        <v>0.02</v>
      </c>
      <c r="N546" t="str">
        <f>VLOOKUP(F546,products!$A$2:$C$31,3,FALSE)</f>
        <v>B</v>
      </c>
      <c r="O546">
        <f>VLOOKUP(F546,price_list!$A$2:$C$31,3,FALSE)</f>
        <v>176.86</v>
      </c>
      <c r="P546" t="str">
        <f t="shared" si="40"/>
        <v/>
      </c>
      <c r="Q546" t="str">
        <f t="shared" si="41"/>
        <v/>
      </c>
      <c r="R546">
        <f t="shared" si="42"/>
        <v>1273.3920000000001</v>
      </c>
      <c r="S546">
        <f t="shared" si="43"/>
        <v>25.467840000000002</v>
      </c>
      <c r="T546" t="str">
        <f>IF(ISNA(VLOOKUP(A546,ERP_transactions!$A:$A,1,FALSE)),"No","Yes")</f>
        <v>Yes</v>
      </c>
      <c r="U546" t="b">
        <f t="shared" si="44"/>
        <v>0</v>
      </c>
    </row>
    <row r="547" spans="1:21">
      <c r="A547" t="s">
        <v>1117</v>
      </c>
      <c r="B547" t="s">
        <v>208</v>
      </c>
      <c r="C547" t="s">
        <v>209</v>
      </c>
      <c r="D547" t="s">
        <v>411</v>
      </c>
      <c r="E547" t="s">
        <v>412</v>
      </c>
      <c r="F547" t="s">
        <v>179</v>
      </c>
      <c r="G547" t="s">
        <v>180</v>
      </c>
      <c r="H547" s="1">
        <v>45724</v>
      </c>
      <c r="I547">
        <v>13</v>
      </c>
      <c r="J547">
        <v>125.42</v>
      </c>
      <c r="K547">
        <v>1630.46</v>
      </c>
      <c r="L547">
        <v>0.1</v>
      </c>
      <c r="M547">
        <v>0.02</v>
      </c>
      <c r="N547" t="str">
        <f>VLOOKUP(F547,products!$A$2:$C$31,3,FALSE)</f>
        <v>B</v>
      </c>
      <c r="O547">
        <f>VLOOKUP(F547,price_list!$A$2:$C$31,3,FALSE)</f>
        <v>125.42</v>
      </c>
      <c r="P547" t="str">
        <f t="shared" si="40"/>
        <v/>
      </c>
      <c r="Q547" t="str">
        <f t="shared" si="41"/>
        <v/>
      </c>
      <c r="R547">
        <f t="shared" si="42"/>
        <v>1467.414</v>
      </c>
      <c r="S547">
        <f t="shared" si="43"/>
        <v>29.348279999999999</v>
      </c>
      <c r="T547" t="str">
        <f>IF(ISNA(VLOOKUP(A547,ERP_transactions!$A:$A,1,FALSE)),"No","Yes")</f>
        <v>Yes</v>
      </c>
      <c r="U547" t="b">
        <f t="shared" si="44"/>
        <v>0</v>
      </c>
    </row>
    <row r="548" spans="1:21">
      <c r="A548" t="s">
        <v>1118</v>
      </c>
      <c r="B548" t="s">
        <v>306</v>
      </c>
      <c r="C548" t="s">
        <v>307</v>
      </c>
      <c r="D548" t="s">
        <v>420</v>
      </c>
      <c r="E548" t="s">
        <v>421</v>
      </c>
      <c r="F548" t="s">
        <v>25</v>
      </c>
      <c r="G548" t="s">
        <v>26</v>
      </c>
      <c r="H548" s="1">
        <v>45887</v>
      </c>
      <c r="I548">
        <v>13</v>
      </c>
      <c r="J548">
        <v>120.83</v>
      </c>
      <c r="K548">
        <v>1570.79</v>
      </c>
      <c r="L548">
        <v>0.1</v>
      </c>
      <c r="M548">
        <v>0.02</v>
      </c>
      <c r="N548" t="str">
        <f>VLOOKUP(F548,products!$A$2:$C$31,3,FALSE)</f>
        <v>B</v>
      </c>
      <c r="O548">
        <f>VLOOKUP(F548,price_list!$A$2:$C$31,3,FALSE)</f>
        <v>120.83</v>
      </c>
      <c r="P548" t="str">
        <f t="shared" si="40"/>
        <v/>
      </c>
      <c r="Q548" t="str">
        <f t="shared" si="41"/>
        <v/>
      </c>
      <c r="R548">
        <f t="shared" si="42"/>
        <v>1413.711</v>
      </c>
      <c r="S548">
        <f t="shared" si="43"/>
        <v>28.27422</v>
      </c>
      <c r="T548" t="str">
        <f>IF(ISNA(VLOOKUP(A548,ERP_transactions!$A:$A,1,FALSE)),"No","Yes")</f>
        <v>Yes</v>
      </c>
      <c r="U548" t="b">
        <f t="shared" si="44"/>
        <v>0</v>
      </c>
    </row>
    <row r="549" spans="1:21">
      <c r="A549" t="s">
        <v>1119</v>
      </c>
      <c r="B549" t="s">
        <v>414</v>
      </c>
      <c r="C549" t="s">
        <v>415</v>
      </c>
      <c r="D549" t="s">
        <v>76</v>
      </c>
      <c r="E549" t="s">
        <v>77</v>
      </c>
      <c r="F549" t="s">
        <v>215</v>
      </c>
      <c r="G549" t="s">
        <v>216</v>
      </c>
      <c r="H549" s="1">
        <v>45895</v>
      </c>
      <c r="I549">
        <v>2</v>
      </c>
      <c r="J549">
        <v>176.7</v>
      </c>
      <c r="K549">
        <v>353.4</v>
      </c>
      <c r="L549">
        <v>0.1</v>
      </c>
      <c r="M549">
        <v>0.02</v>
      </c>
      <c r="N549" t="str">
        <f>VLOOKUP(F549,products!$A$2:$C$31,3,FALSE)</f>
        <v>B</v>
      </c>
      <c r="O549">
        <f>VLOOKUP(F549,price_list!$A$2:$C$31,3,FALSE)</f>
        <v>176.7</v>
      </c>
      <c r="P549" t="str">
        <f t="shared" si="40"/>
        <v/>
      </c>
      <c r="Q549" t="str">
        <f t="shared" si="41"/>
        <v/>
      </c>
      <c r="R549">
        <f t="shared" si="42"/>
        <v>318.06</v>
      </c>
      <c r="S549">
        <f t="shared" si="43"/>
        <v>6.3612000000000002</v>
      </c>
      <c r="T549" t="str">
        <f>IF(ISNA(VLOOKUP(A549,ERP_transactions!$A:$A,1,FALSE)),"No","Yes")</f>
        <v>Yes</v>
      </c>
      <c r="U549" t="b">
        <f t="shared" si="44"/>
        <v>0</v>
      </c>
    </row>
    <row r="550" spans="1:21">
      <c r="A550" t="s">
        <v>1120</v>
      </c>
      <c r="B550" t="s">
        <v>103</v>
      </c>
      <c r="C550" t="s">
        <v>104</v>
      </c>
      <c r="D550" t="s">
        <v>278</v>
      </c>
      <c r="E550" t="s">
        <v>279</v>
      </c>
      <c r="F550" t="s">
        <v>39</v>
      </c>
      <c r="G550" t="s">
        <v>40</v>
      </c>
      <c r="H550" s="1">
        <v>45889</v>
      </c>
      <c r="I550">
        <v>18</v>
      </c>
      <c r="J550">
        <v>87.21</v>
      </c>
      <c r="K550">
        <v>1569.78</v>
      </c>
      <c r="L550">
        <v>0</v>
      </c>
      <c r="M550">
        <v>0.02</v>
      </c>
      <c r="N550" t="str">
        <f>VLOOKUP(F550,products!$A$2:$C$31,3,FALSE)</f>
        <v>C</v>
      </c>
      <c r="O550">
        <f>VLOOKUP(F550,price_list!$A$2:$C$31,3,FALSE)</f>
        <v>87.21</v>
      </c>
      <c r="P550" t="str">
        <f t="shared" si="40"/>
        <v/>
      </c>
      <c r="Q550" t="str">
        <f t="shared" si="41"/>
        <v/>
      </c>
      <c r="R550">
        <f t="shared" si="42"/>
        <v>1569.78</v>
      </c>
      <c r="S550">
        <f t="shared" si="43"/>
        <v>31.395600000000002</v>
      </c>
      <c r="T550" t="str">
        <f>IF(ISNA(VLOOKUP(A550,ERP_transactions!$A:$A,1,FALSE)),"No","Yes")</f>
        <v>Yes</v>
      </c>
      <c r="U550" t="b">
        <f t="shared" si="44"/>
        <v>0</v>
      </c>
    </row>
    <row r="551" spans="1:21">
      <c r="A551" t="s">
        <v>1121</v>
      </c>
      <c r="B551" t="s">
        <v>159</v>
      </c>
      <c r="C551" t="s">
        <v>160</v>
      </c>
      <c r="D551" t="s">
        <v>256</v>
      </c>
      <c r="E551" t="s">
        <v>257</v>
      </c>
      <c r="F551" t="s">
        <v>71</v>
      </c>
      <c r="G551" t="s">
        <v>72</v>
      </c>
      <c r="H551" s="1">
        <v>45891</v>
      </c>
      <c r="I551">
        <v>8</v>
      </c>
      <c r="J551">
        <v>123.65</v>
      </c>
      <c r="K551">
        <v>989.2</v>
      </c>
      <c r="L551">
        <v>0.05</v>
      </c>
      <c r="M551">
        <v>0.02</v>
      </c>
      <c r="N551" t="str">
        <f>VLOOKUP(F551,products!$A$2:$C$31,3,FALSE)</f>
        <v>A</v>
      </c>
      <c r="O551">
        <f>VLOOKUP(F551,price_list!$A$2:$C$31,3,FALSE)</f>
        <v>123.65</v>
      </c>
      <c r="P551" t="str">
        <f t="shared" si="40"/>
        <v/>
      </c>
      <c r="Q551" t="str">
        <f t="shared" si="41"/>
        <v/>
      </c>
      <c r="R551">
        <f t="shared" si="42"/>
        <v>939.74</v>
      </c>
      <c r="S551">
        <f t="shared" si="43"/>
        <v>18.794800000000002</v>
      </c>
      <c r="T551" t="str">
        <f>IF(ISNA(VLOOKUP(A551,ERP_transactions!$A:$A,1,FALSE)),"No","Yes")</f>
        <v>Yes</v>
      </c>
      <c r="U551" t="b">
        <f t="shared" si="44"/>
        <v>0</v>
      </c>
    </row>
    <row r="552" spans="1:21">
      <c r="A552" t="s">
        <v>1122</v>
      </c>
      <c r="B552" t="s">
        <v>208</v>
      </c>
      <c r="C552" t="s">
        <v>209</v>
      </c>
      <c r="D552" t="s">
        <v>680</v>
      </c>
      <c r="E552" t="s">
        <v>681</v>
      </c>
      <c r="F552" t="s">
        <v>129</v>
      </c>
      <c r="G552" t="s">
        <v>130</v>
      </c>
      <c r="H552" s="1">
        <v>45871</v>
      </c>
      <c r="I552">
        <v>20</v>
      </c>
      <c r="J552">
        <v>92.19</v>
      </c>
      <c r="K552">
        <v>1843.8</v>
      </c>
      <c r="L552">
        <v>0.05</v>
      </c>
      <c r="M552">
        <v>0.02</v>
      </c>
      <c r="N552" t="str">
        <f>VLOOKUP(F552,products!$A$2:$C$31,3,FALSE)</f>
        <v>A</v>
      </c>
      <c r="O552">
        <f>VLOOKUP(F552,price_list!$A$2:$C$31,3,FALSE)</f>
        <v>92.19</v>
      </c>
      <c r="P552" t="str">
        <f t="shared" si="40"/>
        <v/>
      </c>
      <c r="Q552" t="str">
        <f t="shared" si="41"/>
        <v/>
      </c>
      <c r="R552">
        <f t="shared" si="42"/>
        <v>1751.61</v>
      </c>
      <c r="S552">
        <f t="shared" si="43"/>
        <v>35.032199999999996</v>
      </c>
      <c r="T552" t="str">
        <f>IF(ISNA(VLOOKUP(A552,ERP_transactions!$A:$A,1,FALSE)),"No","Yes")</f>
        <v>Yes</v>
      </c>
      <c r="U552" t="b">
        <f t="shared" si="44"/>
        <v>0</v>
      </c>
    </row>
    <row r="553" spans="1:21">
      <c r="A553" t="s">
        <v>1123</v>
      </c>
      <c r="B553" t="s">
        <v>135</v>
      </c>
      <c r="C553" t="s">
        <v>136</v>
      </c>
      <c r="D553" t="s">
        <v>818</v>
      </c>
      <c r="E553" t="s">
        <v>819</v>
      </c>
      <c r="F553" t="s">
        <v>191</v>
      </c>
      <c r="G553" t="s">
        <v>192</v>
      </c>
      <c r="H553" s="1">
        <v>45900</v>
      </c>
      <c r="I553">
        <v>13</v>
      </c>
      <c r="J553">
        <v>128.82</v>
      </c>
      <c r="K553">
        <v>1674.66</v>
      </c>
      <c r="L553">
        <v>0.1</v>
      </c>
      <c r="M553">
        <v>0.02</v>
      </c>
      <c r="N553" t="str">
        <f>VLOOKUP(F553,products!$A$2:$C$31,3,FALSE)</f>
        <v>B</v>
      </c>
      <c r="O553">
        <f>VLOOKUP(F553,price_list!$A$2:$C$31,3,FALSE)</f>
        <v>144.35</v>
      </c>
      <c r="P553" t="str">
        <f t="shared" si="40"/>
        <v/>
      </c>
      <c r="Q553" t="str">
        <f t="shared" si="41"/>
        <v/>
      </c>
      <c r="R553">
        <f t="shared" si="42"/>
        <v>1507.194</v>
      </c>
      <c r="S553">
        <f t="shared" si="43"/>
        <v>30.143879999999999</v>
      </c>
      <c r="T553" t="str">
        <f>IF(ISNA(VLOOKUP(A553,ERP_transactions!$A:$A,1,FALSE)),"No","Yes")</f>
        <v>Yes</v>
      </c>
      <c r="U553" t="b">
        <f t="shared" si="44"/>
        <v>0</v>
      </c>
    </row>
    <row r="554" spans="1:21">
      <c r="A554" t="s">
        <v>1124</v>
      </c>
      <c r="B554" t="s">
        <v>93</v>
      </c>
      <c r="C554" t="s">
        <v>94</v>
      </c>
      <c r="D554" t="s">
        <v>1103</v>
      </c>
      <c r="E554" t="s">
        <v>1104</v>
      </c>
      <c r="F554" t="s">
        <v>450</v>
      </c>
      <c r="G554" t="s">
        <v>451</v>
      </c>
      <c r="H554" s="1">
        <v>45873</v>
      </c>
      <c r="I554">
        <v>14</v>
      </c>
      <c r="J554">
        <v>45.4</v>
      </c>
      <c r="K554">
        <v>635.6</v>
      </c>
      <c r="L554">
        <v>0</v>
      </c>
      <c r="M554">
        <v>0.02</v>
      </c>
      <c r="N554" t="str">
        <f>VLOOKUP(F554,products!$A$2:$C$31,3,FALSE)</f>
        <v>C</v>
      </c>
      <c r="O554">
        <f>VLOOKUP(F554,price_list!$A$2:$C$31,3,FALSE)</f>
        <v>45.4</v>
      </c>
      <c r="P554" t="str">
        <f t="shared" si="40"/>
        <v/>
      </c>
      <c r="Q554" t="str">
        <f t="shared" si="41"/>
        <v/>
      </c>
      <c r="R554">
        <f t="shared" si="42"/>
        <v>635.6</v>
      </c>
      <c r="S554">
        <f t="shared" si="43"/>
        <v>12.712000000000002</v>
      </c>
      <c r="T554" t="str">
        <f>IF(ISNA(VLOOKUP(A554,ERP_transactions!$A:$A,1,FALSE)),"No","Yes")</f>
        <v>Yes</v>
      </c>
      <c r="U554" t="b">
        <f t="shared" si="44"/>
        <v>0</v>
      </c>
    </row>
    <row r="555" spans="1:21">
      <c r="A555" t="s">
        <v>1125</v>
      </c>
      <c r="B555" t="s">
        <v>122</v>
      </c>
      <c r="C555" t="s">
        <v>123</v>
      </c>
      <c r="D555" t="s">
        <v>444</v>
      </c>
      <c r="E555" t="s">
        <v>445</v>
      </c>
      <c r="F555" t="s">
        <v>18</v>
      </c>
      <c r="G555" t="s">
        <v>19</v>
      </c>
      <c r="H555" s="1">
        <v>45893</v>
      </c>
      <c r="I555">
        <v>17</v>
      </c>
      <c r="J555">
        <v>52.65</v>
      </c>
      <c r="K555">
        <v>895.05</v>
      </c>
      <c r="L555">
        <v>0.05</v>
      </c>
      <c r="M555">
        <v>0.02</v>
      </c>
      <c r="N555" t="str">
        <f>VLOOKUP(F555,products!$A$2:$C$31,3,FALSE)</f>
        <v>A</v>
      </c>
      <c r="O555">
        <f>VLOOKUP(F555,price_list!$A$2:$C$31,3,FALSE)</f>
        <v>52.65</v>
      </c>
      <c r="P555" t="str">
        <f t="shared" si="40"/>
        <v/>
      </c>
      <c r="Q555" t="str">
        <f t="shared" si="41"/>
        <v/>
      </c>
      <c r="R555">
        <f t="shared" si="42"/>
        <v>850.2974999999999</v>
      </c>
      <c r="S555">
        <f t="shared" si="43"/>
        <v>17.005949999999999</v>
      </c>
      <c r="T555" t="str">
        <f>IF(ISNA(VLOOKUP(A555,ERP_transactions!$A:$A,1,FALSE)),"No","Yes")</f>
        <v>Yes</v>
      </c>
      <c r="U555" t="b">
        <f t="shared" si="44"/>
        <v>0</v>
      </c>
    </row>
    <row r="556" spans="1:21">
      <c r="A556" t="s">
        <v>1127</v>
      </c>
      <c r="B556" t="s">
        <v>306</v>
      </c>
      <c r="C556" t="s">
        <v>307</v>
      </c>
      <c r="D556" t="s">
        <v>822</v>
      </c>
      <c r="E556" t="s">
        <v>823</v>
      </c>
      <c r="F556" t="s">
        <v>240</v>
      </c>
      <c r="G556" t="s">
        <v>241</v>
      </c>
      <c r="H556" s="1">
        <v>45891</v>
      </c>
      <c r="I556">
        <v>25</v>
      </c>
      <c r="J556">
        <v>109.82</v>
      </c>
      <c r="K556">
        <v>2745.5</v>
      </c>
      <c r="L556">
        <v>0.05</v>
      </c>
      <c r="M556">
        <v>0.02</v>
      </c>
      <c r="N556" t="str">
        <f>VLOOKUP(F556,products!$A$2:$C$31,3,FALSE)</f>
        <v>A</v>
      </c>
      <c r="O556">
        <f>VLOOKUP(F556,price_list!$A$2:$C$31,3,FALSE)</f>
        <v>130.94</v>
      </c>
      <c r="P556" t="str">
        <f t="shared" si="40"/>
        <v/>
      </c>
      <c r="Q556" t="str">
        <f t="shared" si="41"/>
        <v/>
      </c>
      <c r="R556">
        <f t="shared" si="42"/>
        <v>2608.2249999999999</v>
      </c>
      <c r="S556">
        <f t="shared" si="43"/>
        <v>52.164499999999997</v>
      </c>
      <c r="T556" t="str">
        <f>IF(ISNA(VLOOKUP(A556,ERP_transactions!$A:$A,1,FALSE)),"No","Yes")</f>
        <v>Yes</v>
      </c>
      <c r="U556" t="b">
        <f t="shared" si="44"/>
        <v>0</v>
      </c>
    </row>
    <row r="557" spans="1:21">
      <c r="A557" t="s">
        <v>1128</v>
      </c>
      <c r="B557" t="s">
        <v>135</v>
      </c>
      <c r="C557" t="s">
        <v>136</v>
      </c>
      <c r="D557" t="s">
        <v>359</v>
      </c>
      <c r="E557" t="s">
        <v>360</v>
      </c>
      <c r="F557" t="s">
        <v>396</v>
      </c>
      <c r="G557" t="s">
        <v>397</v>
      </c>
      <c r="H557" s="1">
        <v>45870</v>
      </c>
      <c r="I557">
        <v>12</v>
      </c>
      <c r="J557">
        <v>194.87</v>
      </c>
      <c r="K557">
        <v>2338.44</v>
      </c>
      <c r="L557">
        <v>0.1</v>
      </c>
      <c r="M557">
        <v>0.02</v>
      </c>
      <c r="N557" t="str">
        <f>VLOOKUP(F557,products!$A$2:$C$31,3,FALSE)</f>
        <v>B</v>
      </c>
      <c r="O557">
        <f>VLOOKUP(F557,price_list!$A$2:$C$31,3,FALSE)</f>
        <v>194.87</v>
      </c>
      <c r="P557" t="str">
        <f t="shared" si="40"/>
        <v/>
      </c>
      <c r="Q557" t="str">
        <f t="shared" si="41"/>
        <v/>
      </c>
      <c r="R557">
        <f t="shared" si="42"/>
        <v>2104.596</v>
      </c>
      <c r="S557">
        <f t="shared" si="43"/>
        <v>42.091920000000002</v>
      </c>
      <c r="T557" t="str">
        <f>IF(ISNA(VLOOKUP(A557,ERP_transactions!$A:$A,1,FALSE)),"No","Yes")</f>
        <v>Yes</v>
      </c>
      <c r="U557" t="b">
        <f t="shared" si="44"/>
        <v>0</v>
      </c>
    </row>
    <row r="558" spans="1:21">
      <c r="A558" t="s">
        <v>1129</v>
      </c>
      <c r="B558" t="s">
        <v>55</v>
      </c>
      <c r="C558" t="s">
        <v>56</v>
      </c>
      <c r="D558" t="s">
        <v>1130</v>
      </c>
      <c r="E558" t="s">
        <v>1131</v>
      </c>
      <c r="F558" t="s">
        <v>293</v>
      </c>
      <c r="G558" t="s">
        <v>294</v>
      </c>
      <c r="H558" s="1">
        <v>45755</v>
      </c>
      <c r="I558">
        <v>3</v>
      </c>
      <c r="J558">
        <v>114.99</v>
      </c>
      <c r="K558">
        <v>344.97</v>
      </c>
      <c r="L558">
        <v>0.05</v>
      </c>
      <c r="M558">
        <v>0.02</v>
      </c>
      <c r="N558" t="str">
        <f>VLOOKUP(F558,products!$A$2:$C$31,3,FALSE)</f>
        <v>A</v>
      </c>
      <c r="O558">
        <f>VLOOKUP(F558,price_list!$A$2:$C$31,3,FALSE)</f>
        <v>114.99</v>
      </c>
      <c r="P558" t="str">
        <f t="shared" si="40"/>
        <v/>
      </c>
      <c r="Q558" t="str">
        <f t="shared" si="41"/>
        <v/>
      </c>
      <c r="R558">
        <f t="shared" si="42"/>
        <v>327.72150000000005</v>
      </c>
      <c r="S558">
        <f t="shared" si="43"/>
        <v>6.5544300000000009</v>
      </c>
      <c r="T558" t="str">
        <f>IF(ISNA(VLOOKUP(A558,ERP_transactions!$A:$A,1,FALSE)),"No","Yes")</f>
        <v>Yes</v>
      </c>
      <c r="U558" t="b">
        <f t="shared" si="44"/>
        <v>0</v>
      </c>
    </row>
    <row r="559" spans="1:21">
      <c r="A559" t="s">
        <v>1132</v>
      </c>
      <c r="B559" t="s">
        <v>35</v>
      </c>
      <c r="C559" t="s">
        <v>36</v>
      </c>
      <c r="D559" t="s">
        <v>591</v>
      </c>
      <c r="E559" t="s">
        <v>592</v>
      </c>
      <c r="F559" t="s">
        <v>78</v>
      </c>
      <c r="G559" t="s">
        <v>79</v>
      </c>
      <c r="H559" s="1">
        <v>45880</v>
      </c>
      <c r="I559">
        <v>10</v>
      </c>
      <c r="J559">
        <v>102.52</v>
      </c>
      <c r="K559">
        <v>1025.2</v>
      </c>
      <c r="L559">
        <v>0.05</v>
      </c>
      <c r="M559">
        <v>0.02</v>
      </c>
      <c r="N559" t="str">
        <f>VLOOKUP(F559,products!$A$2:$C$31,3,FALSE)</f>
        <v>A</v>
      </c>
      <c r="O559">
        <f>VLOOKUP(F559,price_list!$A$2:$C$31,3,FALSE)</f>
        <v>139.22</v>
      </c>
      <c r="P559" t="str">
        <f t="shared" si="40"/>
        <v/>
      </c>
      <c r="Q559" t="str">
        <f t="shared" si="41"/>
        <v>Price_Breach</v>
      </c>
      <c r="R559">
        <f t="shared" si="42"/>
        <v>973.94</v>
      </c>
      <c r="S559">
        <f t="shared" si="43"/>
        <v>19.478800000000003</v>
      </c>
      <c r="T559" t="str">
        <f>IF(ISNA(VLOOKUP(A559,ERP_transactions!$A:$A,1,FALSE)),"No","Yes")</f>
        <v>Yes</v>
      </c>
      <c r="U559" t="b">
        <f t="shared" si="44"/>
        <v>1</v>
      </c>
    </row>
    <row r="560" spans="1:21">
      <c r="A560" t="s">
        <v>1133</v>
      </c>
      <c r="B560" t="s">
        <v>306</v>
      </c>
      <c r="C560" t="s">
        <v>307</v>
      </c>
      <c r="D560" t="s">
        <v>205</v>
      </c>
      <c r="E560" t="s">
        <v>206</v>
      </c>
      <c r="F560" t="s">
        <v>59</v>
      </c>
      <c r="G560" t="s">
        <v>60</v>
      </c>
      <c r="H560" s="1">
        <v>45881</v>
      </c>
      <c r="I560">
        <v>16</v>
      </c>
      <c r="J560">
        <v>71.86</v>
      </c>
      <c r="K560">
        <v>1149.76</v>
      </c>
      <c r="L560">
        <v>0.05</v>
      </c>
      <c r="M560">
        <v>0.02</v>
      </c>
      <c r="N560" t="str">
        <f>VLOOKUP(F560,products!$A$2:$C$31,3,FALSE)</f>
        <v>A</v>
      </c>
      <c r="O560">
        <f>VLOOKUP(F560,price_list!$A$2:$C$31,3,FALSE)</f>
        <v>71.86</v>
      </c>
      <c r="P560" t="str">
        <f t="shared" si="40"/>
        <v/>
      </c>
      <c r="Q560" t="str">
        <f t="shared" si="41"/>
        <v/>
      </c>
      <c r="R560">
        <f t="shared" si="42"/>
        <v>1092.2719999999999</v>
      </c>
      <c r="S560">
        <f t="shared" si="43"/>
        <v>21.84544</v>
      </c>
      <c r="T560" t="str">
        <f>IF(ISNA(VLOOKUP(A560,ERP_transactions!$A:$A,1,FALSE)),"No","Yes")</f>
        <v>Yes</v>
      </c>
      <c r="U560" t="b">
        <f t="shared" si="44"/>
        <v>0</v>
      </c>
    </row>
    <row r="561" spans="1:21">
      <c r="A561" t="s">
        <v>1134</v>
      </c>
      <c r="B561" t="s">
        <v>55</v>
      </c>
      <c r="C561" t="s">
        <v>56</v>
      </c>
      <c r="D561" t="s">
        <v>596</v>
      </c>
      <c r="E561" t="s">
        <v>597</v>
      </c>
      <c r="F561" t="s">
        <v>215</v>
      </c>
      <c r="G561" t="s">
        <v>216</v>
      </c>
      <c r="H561" s="1">
        <v>45884</v>
      </c>
      <c r="I561">
        <v>23</v>
      </c>
      <c r="J561">
        <v>176.7</v>
      </c>
      <c r="K561">
        <v>4064.1</v>
      </c>
      <c r="L561">
        <v>0.15</v>
      </c>
      <c r="M561">
        <v>0.02</v>
      </c>
      <c r="N561" t="str">
        <f>VLOOKUP(F561,products!$A$2:$C$31,3,FALSE)</f>
        <v>B</v>
      </c>
      <c r="O561">
        <f>VLOOKUP(F561,price_list!$A$2:$C$31,3,FALSE)</f>
        <v>176.7</v>
      </c>
      <c r="P561" t="str">
        <f t="shared" si="40"/>
        <v>Rebate_Error</v>
      </c>
      <c r="Q561" t="str">
        <f t="shared" si="41"/>
        <v/>
      </c>
      <c r="R561">
        <f t="shared" si="42"/>
        <v>3454.4849999999997</v>
      </c>
      <c r="S561">
        <f t="shared" si="43"/>
        <v>69.089699999999993</v>
      </c>
      <c r="T561" t="str">
        <f>IF(ISNA(VLOOKUP(A561,ERP_transactions!$A:$A,1,FALSE)),"No","Yes")</f>
        <v>Yes</v>
      </c>
      <c r="U561" t="b">
        <f t="shared" si="44"/>
        <v>1</v>
      </c>
    </row>
    <row r="562" spans="1:21">
      <c r="A562" t="s">
        <v>1135</v>
      </c>
      <c r="B562" t="s">
        <v>145</v>
      </c>
      <c r="C562" t="s">
        <v>146</v>
      </c>
      <c r="D562" t="s">
        <v>459</v>
      </c>
      <c r="E562" t="s">
        <v>460</v>
      </c>
      <c r="F562" t="s">
        <v>293</v>
      </c>
      <c r="G562" t="s">
        <v>294</v>
      </c>
      <c r="H562" s="1">
        <v>45873</v>
      </c>
      <c r="I562">
        <v>23</v>
      </c>
      <c r="J562">
        <v>114.99</v>
      </c>
      <c r="K562">
        <v>2644.77</v>
      </c>
      <c r="L562">
        <v>0.05</v>
      </c>
      <c r="M562">
        <v>0.02</v>
      </c>
      <c r="N562" t="str">
        <f>VLOOKUP(F562,products!$A$2:$C$31,3,FALSE)</f>
        <v>A</v>
      </c>
      <c r="O562">
        <f>VLOOKUP(F562,price_list!$A$2:$C$31,3,FALSE)</f>
        <v>114.99</v>
      </c>
      <c r="P562" t="str">
        <f t="shared" si="40"/>
        <v/>
      </c>
      <c r="Q562" t="str">
        <f t="shared" si="41"/>
        <v/>
      </c>
      <c r="R562">
        <f t="shared" si="42"/>
        <v>2512.5315000000001</v>
      </c>
      <c r="S562">
        <f t="shared" si="43"/>
        <v>50.250630000000001</v>
      </c>
      <c r="T562" t="str">
        <f>IF(ISNA(VLOOKUP(A562,ERP_transactions!$A:$A,1,FALSE)),"No","Yes")</f>
        <v>Yes</v>
      </c>
      <c r="U562" t="b">
        <f t="shared" si="44"/>
        <v>0</v>
      </c>
    </row>
    <row r="563" spans="1:21">
      <c r="A563" t="s">
        <v>1136</v>
      </c>
      <c r="B563" t="s">
        <v>122</v>
      </c>
      <c r="C563" t="s">
        <v>123</v>
      </c>
      <c r="D563" t="s">
        <v>213</v>
      </c>
      <c r="E563" t="s">
        <v>2582</v>
      </c>
      <c r="F563" t="s">
        <v>85</v>
      </c>
      <c r="G563" t="s">
        <v>86</v>
      </c>
      <c r="H563" s="1">
        <v>45891</v>
      </c>
      <c r="I563">
        <v>4</v>
      </c>
      <c r="J563">
        <v>72.040000000000006</v>
      </c>
      <c r="K563">
        <v>288.16000000000003</v>
      </c>
      <c r="L563">
        <v>0.05</v>
      </c>
      <c r="M563">
        <v>0.02</v>
      </c>
      <c r="N563" t="str">
        <f>VLOOKUP(F563,products!$A$2:$C$31,3,FALSE)</f>
        <v>A</v>
      </c>
      <c r="O563">
        <f>VLOOKUP(F563,price_list!$A$2:$C$31,3,FALSE)</f>
        <v>72.040000000000006</v>
      </c>
      <c r="P563" t="str">
        <f t="shared" si="40"/>
        <v/>
      </c>
      <c r="Q563" t="str">
        <f t="shared" si="41"/>
        <v/>
      </c>
      <c r="R563">
        <f t="shared" si="42"/>
        <v>273.75200000000001</v>
      </c>
      <c r="S563">
        <f t="shared" si="43"/>
        <v>5.4750399999999999</v>
      </c>
      <c r="T563" t="str">
        <f>IF(ISNA(VLOOKUP(A563,ERP_transactions!$A:$A,1,FALSE)),"No","Yes")</f>
        <v>Yes</v>
      </c>
      <c r="U563" t="b">
        <f t="shared" si="44"/>
        <v>0</v>
      </c>
    </row>
    <row r="564" spans="1:21">
      <c r="A564" t="s">
        <v>1138</v>
      </c>
      <c r="B564" t="s">
        <v>414</v>
      </c>
      <c r="C564" t="s">
        <v>415</v>
      </c>
      <c r="D564" t="s">
        <v>336</v>
      </c>
      <c r="E564" t="s">
        <v>337</v>
      </c>
      <c r="F564" t="s">
        <v>114</v>
      </c>
      <c r="G564" t="s">
        <v>115</v>
      </c>
      <c r="H564" s="1">
        <v>45887</v>
      </c>
      <c r="I564">
        <v>11</v>
      </c>
      <c r="J564">
        <v>91.13</v>
      </c>
      <c r="K564">
        <v>1002.43</v>
      </c>
      <c r="L564">
        <v>0.1</v>
      </c>
      <c r="M564">
        <v>0.02</v>
      </c>
      <c r="N564" t="str">
        <f>VLOOKUP(F564,products!$A$2:$C$31,3,FALSE)</f>
        <v>B</v>
      </c>
      <c r="O564">
        <f>VLOOKUP(F564,price_list!$A$2:$C$31,3,FALSE)</f>
        <v>91.13</v>
      </c>
      <c r="P564" t="str">
        <f t="shared" si="40"/>
        <v/>
      </c>
      <c r="Q564" t="str">
        <f t="shared" si="41"/>
        <v/>
      </c>
      <c r="R564">
        <f t="shared" si="42"/>
        <v>902.1869999999999</v>
      </c>
      <c r="S564">
        <f t="shared" si="43"/>
        <v>18.04374</v>
      </c>
      <c r="T564" t="str">
        <f>IF(ISNA(VLOOKUP(A564,ERP_transactions!$A:$A,1,FALSE)),"No","Yes")</f>
        <v>Yes</v>
      </c>
      <c r="U564" t="b">
        <f t="shared" si="44"/>
        <v>0</v>
      </c>
    </row>
    <row r="565" spans="1:21">
      <c r="A565" t="s">
        <v>1139</v>
      </c>
      <c r="B565" t="s">
        <v>81</v>
      </c>
      <c r="C565" t="s">
        <v>82</v>
      </c>
      <c r="D565" t="s">
        <v>142</v>
      </c>
      <c r="E565" t="s">
        <v>143</v>
      </c>
      <c r="F565" t="s">
        <v>59</v>
      </c>
      <c r="G565" t="s">
        <v>60</v>
      </c>
      <c r="H565" s="1">
        <v>45890</v>
      </c>
      <c r="I565">
        <v>13</v>
      </c>
      <c r="J565">
        <v>71.86</v>
      </c>
      <c r="K565">
        <v>934.18</v>
      </c>
      <c r="L565">
        <v>0.05</v>
      </c>
      <c r="M565">
        <v>0.02</v>
      </c>
      <c r="N565" t="str">
        <f>VLOOKUP(F565,products!$A$2:$C$31,3,FALSE)</f>
        <v>A</v>
      </c>
      <c r="O565">
        <f>VLOOKUP(F565,price_list!$A$2:$C$31,3,FALSE)</f>
        <v>71.86</v>
      </c>
      <c r="P565" t="str">
        <f t="shared" si="40"/>
        <v/>
      </c>
      <c r="Q565" t="str">
        <f t="shared" si="41"/>
        <v/>
      </c>
      <c r="R565">
        <f t="shared" si="42"/>
        <v>887.471</v>
      </c>
      <c r="S565">
        <f t="shared" si="43"/>
        <v>17.749420000000001</v>
      </c>
      <c r="T565" t="str">
        <f>IF(ISNA(VLOOKUP(A565,ERP_transactions!$A:$A,1,FALSE)),"No","Yes")</f>
        <v>Yes</v>
      </c>
      <c r="U565" t="b">
        <f t="shared" si="44"/>
        <v>0</v>
      </c>
    </row>
    <row r="566" spans="1:21">
      <c r="A566" t="s">
        <v>1140</v>
      </c>
      <c r="B566" t="s">
        <v>182</v>
      </c>
      <c r="C566" t="s">
        <v>183</v>
      </c>
      <c r="D566" t="s">
        <v>776</v>
      </c>
      <c r="E566" t="s">
        <v>777</v>
      </c>
      <c r="F566" t="s">
        <v>191</v>
      </c>
      <c r="G566" t="s">
        <v>192</v>
      </c>
      <c r="H566" s="1">
        <v>45882</v>
      </c>
      <c r="I566">
        <v>14</v>
      </c>
      <c r="J566">
        <v>144.35</v>
      </c>
      <c r="K566">
        <v>2020.9</v>
      </c>
      <c r="L566">
        <v>0.1</v>
      </c>
      <c r="M566">
        <v>0.02</v>
      </c>
      <c r="N566" t="str">
        <f>VLOOKUP(F566,products!$A$2:$C$31,3,FALSE)</f>
        <v>B</v>
      </c>
      <c r="O566">
        <f>VLOOKUP(F566,price_list!$A$2:$C$31,3,FALSE)</f>
        <v>144.35</v>
      </c>
      <c r="P566" t="str">
        <f t="shared" si="40"/>
        <v/>
      </c>
      <c r="Q566" t="str">
        <f t="shared" si="41"/>
        <v/>
      </c>
      <c r="R566">
        <f t="shared" si="42"/>
        <v>1818.81</v>
      </c>
      <c r="S566">
        <f t="shared" si="43"/>
        <v>36.376199999999997</v>
      </c>
      <c r="T566" t="str">
        <f>IF(ISNA(VLOOKUP(A566,ERP_transactions!$A:$A,1,FALSE)),"No","Yes")</f>
        <v>Yes</v>
      </c>
      <c r="U566" t="b">
        <f t="shared" si="44"/>
        <v>0</v>
      </c>
    </row>
    <row r="567" spans="1:21">
      <c r="A567" t="s">
        <v>1142</v>
      </c>
      <c r="B567" t="s">
        <v>135</v>
      </c>
      <c r="C567" t="s">
        <v>136</v>
      </c>
      <c r="D567" t="s">
        <v>329</v>
      </c>
      <c r="E567" t="s">
        <v>330</v>
      </c>
      <c r="F567" t="s">
        <v>240</v>
      </c>
      <c r="G567" t="s">
        <v>241</v>
      </c>
      <c r="H567" s="1">
        <v>45876</v>
      </c>
      <c r="I567">
        <v>23</v>
      </c>
      <c r="J567">
        <v>130.94</v>
      </c>
      <c r="K567">
        <v>3011.62</v>
      </c>
      <c r="L567">
        <v>0.05</v>
      </c>
      <c r="M567">
        <v>0.02</v>
      </c>
      <c r="N567" t="str">
        <f>VLOOKUP(F567,products!$A$2:$C$31,3,FALSE)</f>
        <v>A</v>
      </c>
      <c r="O567">
        <f>VLOOKUP(F567,price_list!$A$2:$C$31,3,FALSE)</f>
        <v>130.94</v>
      </c>
      <c r="P567" t="str">
        <f t="shared" si="40"/>
        <v/>
      </c>
      <c r="Q567" t="str">
        <f t="shared" si="41"/>
        <v/>
      </c>
      <c r="R567">
        <f t="shared" si="42"/>
        <v>2861.0389999999998</v>
      </c>
      <c r="S567">
        <f t="shared" si="43"/>
        <v>57.220779999999998</v>
      </c>
      <c r="T567" t="str">
        <f>IF(ISNA(VLOOKUP(A567,ERP_transactions!$A:$A,1,FALSE)),"No","Yes")</f>
        <v>Yes</v>
      </c>
      <c r="U567" t="b">
        <f t="shared" si="44"/>
        <v>0</v>
      </c>
    </row>
    <row r="568" spans="1:21">
      <c r="A568" t="s">
        <v>1143</v>
      </c>
      <c r="B568" t="s">
        <v>254</v>
      </c>
      <c r="C568" t="s">
        <v>255</v>
      </c>
      <c r="D568" t="s">
        <v>1144</v>
      </c>
      <c r="E568" t="s">
        <v>1145</v>
      </c>
      <c r="F568" t="s">
        <v>107</v>
      </c>
      <c r="G568" t="s">
        <v>108</v>
      </c>
      <c r="H568" s="1">
        <v>45888</v>
      </c>
      <c r="I568">
        <v>3</v>
      </c>
      <c r="J568">
        <v>179.53</v>
      </c>
      <c r="K568">
        <v>538.59</v>
      </c>
      <c r="L568">
        <v>0.1</v>
      </c>
      <c r="M568">
        <v>0.02</v>
      </c>
      <c r="N568" t="str">
        <f>VLOOKUP(F568,products!$A$2:$C$31,3,FALSE)</f>
        <v>B</v>
      </c>
      <c r="O568">
        <f>VLOOKUP(F568,price_list!$A$2:$C$31,3,FALSE)</f>
        <v>179.53</v>
      </c>
      <c r="P568" t="str">
        <f t="shared" si="40"/>
        <v/>
      </c>
      <c r="Q568" t="str">
        <f t="shared" si="41"/>
        <v/>
      </c>
      <c r="R568">
        <f t="shared" si="42"/>
        <v>484.73099999999999</v>
      </c>
      <c r="S568">
        <f t="shared" si="43"/>
        <v>9.6946200000000005</v>
      </c>
      <c r="T568" t="str">
        <f>IF(ISNA(VLOOKUP(A568,ERP_transactions!$A:$A,1,FALSE)),"No","Yes")</f>
        <v>Yes</v>
      </c>
      <c r="U568" t="b">
        <f t="shared" si="44"/>
        <v>0</v>
      </c>
    </row>
    <row r="569" spans="1:21">
      <c r="A569" t="s">
        <v>1146</v>
      </c>
      <c r="B569" t="s">
        <v>386</v>
      </c>
      <c r="C569" t="s">
        <v>387</v>
      </c>
      <c r="D569" t="s">
        <v>404</v>
      </c>
      <c r="E569" t="s">
        <v>405</v>
      </c>
      <c r="F569" t="s">
        <v>302</v>
      </c>
      <c r="G569" t="s">
        <v>303</v>
      </c>
      <c r="H569" s="1">
        <v>45881</v>
      </c>
      <c r="I569">
        <v>6</v>
      </c>
      <c r="J569">
        <v>39.090000000000003</v>
      </c>
      <c r="K569">
        <v>234.54</v>
      </c>
      <c r="L569">
        <v>0</v>
      </c>
      <c r="M569">
        <v>0.02</v>
      </c>
      <c r="N569" t="str">
        <f>VLOOKUP(F569,products!$A$2:$C$31,3,FALSE)</f>
        <v>C</v>
      </c>
      <c r="O569">
        <f>VLOOKUP(F569,price_list!$A$2:$C$31,3,FALSE)</f>
        <v>39.090000000000003</v>
      </c>
      <c r="P569" t="str">
        <f t="shared" si="40"/>
        <v/>
      </c>
      <c r="Q569" t="str">
        <f t="shared" si="41"/>
        <v/>
      </c>
      <c r="R569">
        <f t="shared" si="42"/>
        <v>234.54</v>
      </c>
      <c r="S569">
        <f t="shared" si="43"/>
        <v>4.6908000000000003</v>
      </c>
      <c r="T569" t="str">
        <f>IF(ISNA(VLOOKUP(A569,ERP_transactions!$A:$A,1,FALSE)),"No","Yes")</f>
        <v>Yes</v>
      </c>
      <c r="U569" t="b">
        <f t="shared" si="44"/>
        <v>0</v>
      </c>
    </row>
    <row r="570" spans="1:21">
      <c r="A570" t="s">
        <v>1147</v>
      </c>
      <c r="B570" t="s">
        <v>145</v>
      </c>
      <c r="C570" t="s">
        <v>146</v>
      </c>
      <c r="D570" t="s">
        <v>194</v>
      </c>
      <c r="E570" t="s">
        <v>195</v>
      </c>
      <c r="F570" t="s">
        <v>25</v>
      </c>
      <c r="G570" t="s">
        <v>26</v>
      </c>
      <c r="H570" s="1">
        <v>45891</v>
      </c>
      <c r="I570">
        <v>9</v>
      </c>
      <c r="J570">
        <v>88.37</v>
      </c>
      <c r="K570">
        <v>795.33</v>
      </c>
      <c r="L570">
        <v>0.1</v>
      </c>
      <c r="M570">
        <v>0.02</v>
      </c>
      <c r="N570" t="str">
        <f>VLOOKUP(F570,products!$A$2:$C$31,3,FALSE)</f>
        <v>B</v>
      </c>
      <c r="O570">
        <f>VLOOKUP(F570,price_list!$A$2:$C$31,3,FALSE)</f>
        <v>120.83</v>
      </c>
      <c r="P570" t="str">
        <f t="shared" si="40"/>
        <v/>
      </c>
      <c r="Q570" t="str">
        <f t="shared" si="41"/>
        <v>Price_Breach</v>
      </c>
      <c r="R570">
        <f t="shared" si="42"/>
        <v>715.79700000000003</v>
      </c>
      <c r="S570">
        <f t="shared" si="43"/>
        <v>14.315940000000001</v>
      </c>
      <c r="T570" t="str">
        <f>IF(ISNA(VLOOKUP(A570,ERP_transactions!$A:$A,1,FALSE)),"No","Yes")</f>
        <v>Yes</v>
      </c>
      <c r="U570" t="b">
        <f t="shared" si="44"/>
        <v>1</v>
      </c>
    </row>
    <row r="571" spans="1:21">
      <c r="A571" t="s">
        <v>1148</v>
      </c>
      <c r="B571" t="s">
        <v>47</v>
      </c>
      <c r="C571" t="s">
        <v>48</v>
      </c>
      <c r="D571" t="s">
        <v>264</v>
      </c>
      <c r="E571" t="s">
        <v>265</v>
      </c>
      <c r="F571" t="s">
        <v>114</v>
      </c>
      <c r="G571" t="s">
        <v>115</v>
      </c>
      <c r="H571" s="1">
        <v>45880</v>
      </c>
      <c r="I571">
        <v>21</v>
      </c>
      <c r="J571">
        <v>91.13</v>
      </c>
      <c r="K571">
        <v>1913.73</v>
      </c>
      <c r="L571">
        <v>0.1</v>
      </c>
      <c r="M571">
        <v>0.02</v>
      </c>
      <c r="N571" t="str">
        <f>VLOOKUP(F571,products!$A$2:$C$31,3,FALSE)</f>
        <v>B</v>
      </c>
      <c r="O571">
        <f>VLOOKUP(F571,price_list!$A$2:$C$31,3,FALSE)</f>
        <v>91.13</v>
      </c>
      <c r="P571" t="str">
        <f t="shared" si="40"/>
        <v/>
      </c>
      <c r="Q571" t="str">
        <f t="shared" si="41"/>
        <v/>
      </c>
      <c r="R571">
        <f t="shared" si="42"/>
        <v>1722.357</v>
      </c>
      <c r="S571">
        <f t="shared" si="43"/>
        <v>34.447139999999997</v>
      </c>
      <c r="T571" t="str">
        <f>IF(ISNA(VLOOKUP(A571,ERP_transactions!$A:$A,1,FALSE)),"No","Yes")</f>
        <v>Yes</v>
      </c>
      <c r="U571" t="b">
        <f t="shared" si="44"/>
        <v>0</v>
      </c>
    </row>
    <row r="572" spans="1:21">
      <c r="A572" t="s">
        <v>1149</v>
      </c>
      <c r="B572" t="s">
        <v>28</v>
      </c>
      <c r="C572" t="s">
        <v>29</v>
      </c>
      <c r="D572" t="s">
        <v>124</v>
      </c>
      <c r="E572" t="s">
        <v>125</v>
      </c>
      <c r="F572" t="s">
        <v>166</v>
      </c>
      <c r="G572" t="s">
        <v>167</v>
      </c>
      <c r="H572" s="1">
        <v>45873</v>
      </c>
      <c r="I572">
        <v>19</v>
      </c>
      <c r="J572">
        <v>176.86</v>
      </c>
      <c r="K572">
        <v>3360.34</v>
      </c>
      <c r="L572">
        <v>0.1</v>
      </c>
      <c r="M572">
        <v>0.02</v>
      </c>
      <c r="N572" t="str">
        <f>VLOOKUP(F572,products!$A$2:$C$31,3,FALSE)</f>
        <v>B</v>
      </c>
      <c r="O572">
        <f>VLOOKUP(F572,price_list!$A$2:$C$31,3,FALSE)</f>
        <v>176.86</v>
      </c>
      <c r="P572" t="str">
        <f t="shared" si="40"/>
        <v/>
      </c>
      <c r="Q572" t="str">
        <f t="shared" si="41"/>
        <v/>
      </c>
      <c r="R572">
        <f t="shared" si="42"/>
        <v>3024.306</v>
      </c>
      <c r="S572">
        <f t="shared" si="43"/>
        <v>60.48612</v>
      </c>
      <c r="T572" t="str">
        <f>IF(ISNA(VLOOKUP(A572,ERP_transactions!$A:$A,1,FALSE)),"No","Yes")</f>
        <v>Yes</v>
      </c>
      <c r="U572" t="b">
        <f t="shared" si="44"/>
        <v>0</v>
      </c>
    </row>
    <row r="573" spans="1:21">
      <c r="A573" t="s">
        <v>1151</v>
      </c>
      <c r="B573" t="s">
        <v>35</v>
      </c>
      <c r="C573" t="s">
        <v>36</v>
      </c>
      <c r="D573" t="s">
        <v>522</v>
      </c>
      <c r="E573" t="s">
        <v>523</v>
      </c>
      <c r="F573" t="s">
        <v>179</v>
      </c>
      <c r="G573" t="s">
        <v>180</v>
      </c>
      <c r="H573" s="1">
        <v>45899</v>
      </c>
      <c r="I573">
        <v>10</v>
      </c>
      <c r="J573">
        <v>125.42</v>
      </c>
      <c r="K573">
        <v>1254.2</v>
      </c>
      <c r="L573">
        <v>0.1</v>
      </c>
      <c r="M573">
        <v>0.02</v>
      </c>
      <c r="N573" t="str">
        <f>VLOOKUP(F573,products!$A$2:$C$31,3,FALSE)</f>
        <v>B</v>
      </c>
      <c r="O573">
        <f>VLOOKUP(F573,price_list!$A$2:$C$31,3,FALSE)</f>
        <v>125.42</v>
      </c>
      <c r="P573" t="str">
        <f t="shared" si="40"/>
        <v/>
      </c>
      <c r="Q573" t="str">
        <f t="shared" si="41"/>
        <v/>
      </c>
      <c r="R573">
        <f t="shared" si="42"/>
        <v>1128.78</v>
      </c>
      <c r="S573">
        <f t="shared" si="43"/>
        <v>22.575600000000001</v>
      </c>
      <c r="T573" t="str">
        <f>IF(ISNA(VLOOKUP(A573,ERP_transactions!$A:$A,1,FALSE)),"No","Yes")</f>
        <v>Yes</v>
      </c>
      <c r="U573" t="b">
        <f t="shared" si="44"/>
        <v>0</v>
      </c>
    </row>
    <row r="574" spans="1:21">
      <c r="A574" t="s">
        <v>1152</v>
      </c>
      <c r="B574" t="s">
        <v>28</v>
      </c>
      <c r="C574" t="s">
        <v>29</v>
      </c>
      <c r="D574" t="s">
        <v>1153</v>
      </c>
      <c r="E574" t="s">
        <v>1154</v>
      </c>
      <c r="F574" t="s">
        <v>71</v>
      </c>
      <c r="G574" t="s">
        <v>72</v>
      </c>
      <c r="H574" s="1">
        <v>45880</v>
      </c>
      <c r="I574">
        <v>5</v>
      </c>
      <c r="J574">
        <v>99.45</v>
      </c>
      <c r="K574">
        <v>497.25</v>
      </c>
      <c r="L574">
        <v>0.05</v>
      </c>
      <c r="M574">
        <v>0.02</v>
      </c>
      <c r="N574" t="str">
        <f>VLOOKUP(F574,products!$A$2:$C$31,3,FALSE)</f>
        <v>A</v>
      </c>
      <c r="O574">
        <f>VLOOKUP(F574,price_list!$A$2:$C$31,3,FALSE)</f>
        <v>123.65</v>
      </c>
      <c r="P574" t="str">
        <f t="shared" si="40"/>
        <v/>
      </c>
      <c r="Q574" t="str">
        <f t="shared" si="41"/>
        <v/>
      </c>
      <c r="R574">
        <f t="shared" si="42"/>
        <v>472.38749999999999</v>
      </c>
      <c r="S574">
        <f t="shared" si="43"/>
        <v>9.4477499999999992</v>
      </c>
      <c r="T574" t="str">
        <f>IF(ISNA(VLOOKUP(A574,ERP_transactions!$A:$A,1,FALSE)),"No","Yes")</f>
        <v>Yes</v>
      </c>
      <c r="U574" t="b">
        <f t="shared" si="44"/>
        <v>0</v>
      </c>
    </row>
    <row r="575" spans="1:21">
      <c r="A575" t="s">
        <v>1155</v>
      </c>
      <c r="B575" t="s">
        <v>386</v>
      </c>
      <c r="C575" t="s">
        <v>387</v>
      </c>
      <c r="D575" t="s">
        <v>1057</v>
      </c>
      <c r="E575" t="s">
        <v>1058</v>
      </c>
      <c r="F575" t="s">
        <v>293</v>
      </c>
      <c r="G575" t="s">
        <v>294</v>
      </c>
      <c r="H575" s="1">
        <v>45881</v>
      </c>
      <c r="I575">
        <v>6</v>
      </c>
      <c r="J575">
        <v>114.99</v>
      </c>
      <c r="K575">
        <v>689.94</v>
      </c>
      <c r="L575">
        <v>0.05</v>
      </c>
      <c r="M575">
        <v>0.02</v>
      </c>
      <c r="N575" t="str">
        <f>VLOOKUP(F575,products!$A$2:$C$31,3,FALSE)</f>
        <v>A</v>
      </c>
      <c r="O575">
        <f>VLOOKUP(F575,price_list!$A$2:$C$31,3,FALSE)</f>
        <v>114.99</v>
      </c>
      <c r="P575" t="str">
        <f t="shared" si="40"/>
        <v/>
      </c>
      <c r="Q575" t="str">
        <f t="shared" si="41"/>
        <v/>
      </c>
      <c r="R575">
        <f t="shared" si="42"/>
        <v>655.4430000000001</v>
      </c>
      <c r="S575">
        <f t="shared" si="43"/>
        <v>13.108860000000002</v>
      </c>
      <c r="T575" t="str">
        <f>IF(ISNA(VLOOKUP(A575,ERP_transactions!$A:$A,1,FALSE)),"No","Yes")</f>
        <v>Yes</v>
      </c>
      <c r="U575" t="b">
        <f t="shared" si="44"/>
        <v>0</v>
      </c>
    </row>
    <row r="576" spans="1:21">
      <c r="A576" t="s">
        <v>1156</v>
      </c>
      <c r="B576" t="s">
        <v>62</v>
      </c>
      <c r="C576" t="s">
        <v>63</v>
      </c>
      <c r="D576" t="s">
        <v>516</v>
      </c>
      <c r="E576" t="s">
        <v>517</v>
      </c>
      <c r="F576" t="s">
        <v>396</v>
      </c>
      <c r="G576" t="s">
        <v>397</v>
      </c>
      <c r="H576" s="1">
        <v>45889</v>
      </c>
      <c r="I576">
        <v>14</v>
      </c>
      <c r="J576">
        <v>194.87</v>
      </c>
      <c r="K576">
        <v>2728.18</v>
      </c>
      <c r="L576">
        <v>0.1</v>
      </c>
      <c r="M576">
        <v>0.02</v>
      </c>
      <c r="N576" t="str">
        <f>VLOOKUP(F576,products!$A$2:$C$31,3,FALSE)</f>
        <v>B</v>
      </c>
      <c r="O576">
        <f>VLOOKUP(F576,price_list!$A$2:$C$31,3,FALSE)</f>
        <v>194.87</v>
      </c>
      <c r="P576" t="str">
        <f t="shared" si="40"/>
        <v/>
      </c>
      <c r="Q576" t="str">
        <f t="shared" si="41"/>
        <v/>
      </c>
      <c r="R576">
        <f t="shared" si="42"/>
        <v>2455.3620000000001</v>
      </c>
      <c r="S576">
        <f t="shared" si="43"/>
        <v>49.107240000000004</v>
      </c>
      <c r="T576" t="str">
        <f>IF(ISNA(VLOOKUP(A576,ERP_transactions!$A:$A,1,FALSE)),"No","Yes")</f>
        <v>Yes</v>
      </c>
      <c r="U576" t="b">
        <f t="shared" si="44"/>
        <v>0</v>
      </c>
    </row>
    <row r="577" spans="1:21">
      <c r="A577" t="s">
        <v>1157</v>
      </c>
      <c r="B577" t="s">
        <v>21</v>
      </c>
      <c r="C577" t="s">
        <v>22</v>
      </c>
      <c r="D577" t="s">
        <v>189</v>
      </c>
      <c r="E577" t="s">
        <v>2620</v>
      </c>
      <c r="F577" t="s">
        <v>240</v>
      </c>
      <c r="G577" t="s">
        <v>241</v>
      </c>
      <c r="H577" s="1">
        <v>45885</v>
      </c>
      <c r="I577">
        <v>6</v>
      </c>
      <c r="J577">
        <v>102.75</v>
      </c>
      <c r="K577">
        <v>616.5</v>
      </c>
      <c r="L577">
        <v>0.05</v>
      </c>
      <c r="M577">
        <v>0.02</v>
      </c>
      <c r="N577" t="str">
        <f>VLOOKUP(F577,products!$A$2:$C$31,3,FALSE)</f>
        <v>A</v>
      </c>
      <c r="O577">
        <f>VLOOKUP(F577,price_list!$A$2:$C$31,3,FALSE)</f>
        <v>130.94</v>
      </c>
      <c r="P577" t="str">
        <f t="shared" si="40"/>
        <v/>
      </c>
      <c r="Q577" t="str">
        <f t="shared" si="41"/>
        <v/>
      </c>
      <c r="R577">
        <f t="shared" si="42"/>
        <v>585.67499999999995</v>
      </c>
      <c r="S577">
        <f t="shared" si="43"/>
        <v>11.7135</v>
      </c>
      <c r="T577" t="str">
        <f>IF(ISNA(VLOOKUP(A577,ERP_transactions!$A:$A,1,FALSE)),"No","Yes")</f>
        <v>Yes</v>
      </c>
      <c r="U577" t="b">
        <f t="shared" si="44"/>
        <v>0</v>
      </c>
    </row>
    <row r="578" spans="1:21">
      <c r="A578" t="s">
        <v>1158</v>
      </c>
      <c r="B578" t="s">
        <v>159</v>
      </c>
      <c r="C578" t="s">
        <v>160</v>
      </c>
      <c r="D578" t="s">
        <v>284</v>
      </c>
      <c r="E578" t="s">
        <v>285</v>
      </c>
      <c r="F578" t="s">
        <v>179</v>
      </c>
      <c r="G578" t="s">
        <v>180</v>
      </c>
      <c r="H578" s="1">
        <v>45899</v>
      </c>
      <c r="I578">
        <v>21</v>
      </c>
      <c r="J578">
        <v>125.42</v>
      </c>
      <c r="K578">
        <v>2633.82</v>
      </c>
      <c r="L578">
        <v>0.1</v>
      </c>
      <c r="M578">
        <v>0.02</v>
      </c>
      <c r="N578" t="str">
        <f>VLOOKUP(F578,products!$A$2:$C$31,3,FALSE)</f>
        <v>B</v>
      </c>
      <c r="O578">
        <f>VLOOKUP(F578,price_list!$A$2:$C$31,3,FALSE)</f>
        <v>125.42</v>
      </c>
      <c r="P578" t="str">
        <f t="shared" ref="P578:P641" si="45">IF(N578="A",IF(ABS(L578-0.05)&gt;0.001,"Rebate_Error",""),IF(N578="B",IF(ABS(L578-0.1)&gt;0.001,"Rebate_Error",""),IF(N578="C",IF(L578&lt;&gt;0,"Rebate_Error",""))))</f>
        <v/>
      </c>
      <c r="Q578" t="str">
        <f t="shared" ref="Q578:Q641" si="46">IF(J578&lt;O578*0.75,"Price_Breach","")</f>
        <v/>
      </c>
      <c r="R578">
        <f t="shared" ref="R578:R641" si="47">K578-(K578*L578)</f>
        <v>2370.4380000000001</v>
      </c>
      <c r="S578">
        <f t="shared" ref="S578:S641" si="48">R578*M578</f>
        <v>47.408760000000001</v>
      </c>
      <c r="T578" t="str">
        <f>IF(ISNA(VLOOKUP(A578,ERP_transactions!$A:$A,1,FALSE)),"No","Yes")</f>
        <v>Yes</v>
      </c>
      <c r="U578" t="b">
        <f t="shared" ref="U578:U641" si="49">OR($P578="Rebate_Error",$Q578="Price_Breach",$T578="No")</f>
        <v>0</v>
      </c>
    </row>
    <row r="579" spans="1:21">
      <c r="A579" t="s">
        <v>1159</v>
      </c>
      <c r="B579" t="s">
        <v>182</v>
      </c>
      <c r="C579" t="s">
        <v>183</v>
      </c>
      <c r="D579" t="s">
        <v>16</v>
      </c>
      <c r="E579" t="s">
        <v>17</v>
      </c>
      <c r="F579" t="s">
        <v>129</v>
      </c>
      <c r="G579" t="s">
        <v>130</v>
      </c>
      <c r="H579" s="1">
        <v>45874</v>
      </c>
      <c r="I579">
        <v>10</v>
      </c>
      <c r="J579">
        <v>92.19</v>
      </c>
      <c r="K579">
        <v>921.9</v>
      </c>
      <c r="L579">
        <v>0.08</v>
      </c>
      <c r="M579">
        <v>0.02</v>
      </c>
      <c r="N579" t="str">
        <f>VLOOKUP(F579,products!$A$2:$C$31,3,FALSE)</f>
        <v>A</v>
      </c>
      <c r="O579">
        <f>VLOOKUP(F579,price_list!$A$2:$C$31,3,FALSE)</f>
        <v>92.19</v>
      </c>
      <c r="P579" t="str">
        <f t="shared" si="45"/>
        <v>Rebate_Error</v>
      </c>
      <c r="Q579" t="str">
        <f t="shared" si="46"/>
        <v/>
      </c>
      <c r="R579">
        <f t="shared" si="47"/>
        <v>848.14800000000002</v>
      </c>
      <c r="S579">
        <f t="shared" si="48"/>
        <v>16.962960000000002</v>
      </c>
      <c r="T579" t="str">
        <f>IF(ISNA(VLOOKUP(A579,ERP_transactions!$A:$A,1,FALSE)),"No","Yes")</f>
        <v>Yes</v>
      </c>
      <c r="U579" t="b">
        <f t="shared" si="49"/>
        <v>1</v>
      </c>
    </row>
    <row r="580" spans="1:21">
      <c r="A580" t="s">
        <v>1160</v>
      </c>
      <c r="B580" t="s">
        <v>182</v>
      </c>
      <c r="C580" t="s">
        <v>183</v>
      </c>
      <c r="D580" t="s">
        <v>1071</v>
      </c>
      <c r="E580" t="s">
        <v>2616</v>
      </c>
      <c r="F580" t="s">
        <v>234</v>
      </c>
      <c r="G580" t="s">
        <v>235</v>
      </c>
      <c r="H580" s="1">
        <v>45871</v>
      </c>
      <c r="I580">
        <v>20</v>
      </c>
      <c r="J580">
        <v>37.18</v>
      </c>
      <c r="K580">
        <v>743.6</v>
      </c>
      <c r="L580">
        <v>0</v>
      </c>
      <c r="M580">
        <v>0.02</v>
      </c>
      <c r="N580" t="str">
        <f>VLOOKUP(F580,products!$A$2:$C$31,3,FALSE)</f>
        <v>C</v>
      </c>
      <c r="O580">
        <f>VLOOKUP(F580,price_list!$A$2:$C$31,3,FALSE)</f>
        <v>37.18</v>
      </c>
      <c r="P580" t="str">
        <f t="shared" si="45"/>
        <v/>
      </c>
      <c r="Q580" t="str">
        <f t="shared" si="46"/>
        <v/>
      </c>
      <c r="R580">
        <f t="shared" si="47"/>
        <v>743.6</v>
      </c>
      <c r="S580">
        <f t="shared" si="48"/>
        <v>14.872</v>
      </c>
      <c r="T580" t="str">
        <f>IF(ISNA(VLOOKUP(A580,ERP_transactions!$A:$A,1,FALSE)),"No","Yes")</f>
        <v>Yes</v>
      </c>
      <c r="U580" t="b">
        <f t="shared" si="49"/>
        <v>0</v>
      </c>
    </row>
    <row r="581" spans="1:21">
      <c r="A581" t="s">
        <v>1161</v>
      </c>
      <c r="B581" t="s">
        <v>47</v>
      </c>
      <c r="C581" t="s">
        <v>48</v>
      </c>
      <c r="D581" t="s">
        <v>1030</v>
      </c>
      <c r="E581" t="s">
        <v>1031</v>
      </c>
      <c r="F581" t="s">
        <v>32</v>
      </c>
      <c r="G581" t="s">
        <v>33</v>
      </c>
      <c r="H581" s="1">
        <v>45874</v>
      </c>
      <c r="I581">
        <v>16</v>
      </c>
      <c r="J581">
        <v>88.32</v>
      </c>
      <c r="K581">
        <v>1413.12</v>
      </c>
      <c r="L581">
        <v>0</v>
      </c>
      <c r="M581">
        <v>0.02</v>
      </c>
      <c r="N581" t="str">
        <f>VLOOKUP(F581,products!$A$2:$C$31,3,FALSE)</f>
        <v>C</v>
      </c>
      <c r="O581">
        <f>VLOOKUP(F581,price_list!$A$2:$C$31,3,FALSE)</f>
        <v>88.32</v>
      </c>
      <c r="P581" t="str">
        <f t="shared" si="45"/>
        <v/>
      </c>
      <c r="Q581" t="str">
        <f t="shared" si="46"/>
        <v/>
      </c>
      <c r="R581">
        <f t="shared" si="47"/>
        <v>1413.12</v>
      </c>
      <c r="S581">
        <f t="shared" si="48"/>
        <v>28.2624</v>
      </c>
      <c r="T581" t="str">
        <f>IF(ISNA(VLOOKUP(A581,ERP_transactions!$A:$A,1,FALSE)),"No","Yes")</f>
        <v>Yes</v>
      </c>
      <c r="U581" t="b">
        <f t="shared" si="49"/>
        <v>0</v>
      </c>
    </row>
    <row r="582" spans="1:21">
      <c r="A582" t="s">
        <v>1162</v>
      </c>
      <c r="B582" t="s">
        <v>254</v>
      </c>
      <c r="C582" t="s">
        <v>255</v>
      </c>
      <c r="D582" t="s">
        <v>714</v>
      </c>
      <c r="E582" t="s">
        <v>715</v>
      </c>
      <c r="F582" t="s">
        <v>240</v>
      </c>
      <c r="G582" t="s">
        <v>241</v>
      </c>
      <c r="H582" s="1">
        <v>45886</v>
      </c>
      <c r="I582">
        <v>18</v>
      </c>
      <c r="J582">
        <v>130.94</v>
      </c>
      <c r="K582">
        <v>2356.92</v>
      </c>
      <c r="L582">
        <v>0.05</v>
      </c>
      <c r="M582">
        <v>0.02</v>
      </c>
      <c r="N582" t="str">
        <f>VLOOKUP(F582,products!$A$2:$C$31,3,FALSE)</f>
        <v>A</v>
      </c>
      <c r="O582">
        <f>VLOOKUP(F582,price_list!$A$2:$C$31,3,FALSE)</f>
        <v>130.94</v>
      </c>
      <c r="P582" t="str">
        <f t="shared" si="45"/>
        <v/>
      </c>
      <c r="Q582" t="str">
        <f t="shared" si="46"/>
        <v/>
      </c>
      <c r="R582">
        <f t="shared" si="47"/>
        <v>2239.0740000000001</v>
      </c>
      <c r="S582">
        <f t="shared" si="48"/>
        <v>44.781480000000002</v>
      </c>
      <c r="T582" t="str">
        <f>IF(ISNA(VLOOKUP(A582,ERP_transactions!$A:$A,1,FALSE)),"No","Yes")</f>
        <v>Yes</v>
      </c>
      <c r="U582" t="b">
        <f t="shared" si="49"/>
        <v>0</v>
      </c>
    </row>
    <row r="583" spans="1:21">
      <c r="A583" t="s">
        <v>1163</v>
      </c>
      <c r="B583" t="s">
        <v>159</v>
      </c>
      <c r="C583" t="s">
        <v>160</v>
      </c>
      <c r="D583" t="s">
        <v>845</v>
      </c>
      <c r="E583" t="s">
        <v>846</v>
      </c>
      <c r="F583" t="s">
        <v>215</v>
      </c>
      <c r="G583" t="s">
        <v>216</v>
      </c>
      <c r="H583" s="1">
        <v>45883</v>
      </c>
      <c r="I583">
        <v>16</v>
      </c>
      <c r="J583">
        <v>176.7</v>
      </c>
      <c r="K583">
        <v>2827.2</v>
      </c>
      <c r="L583">
        <v>0.1</v>
      </c>
      <c r="M583">
        <v>0.02</v>
      </c>
      <c r="N583" t="str">
        <f>VLOOKUP(F583,products!$A$2:$C$31,3,FALSE)</f>
        <v>B</v>
      </c>
      <c r="O583">
        <f>VLOOKUP(F583,price_list!$A$2:$C$31,3,FALSE)</f>
        <v>176.7</v>
      </c>
      <c r="P583" t="str">
        <f t="shared" si="45"/>
        <v/>
      </c>
      <c r="Q583" t="str">
        <f t="shared" si="46"/>
        <v/>
      </c>
      <c r="R583">
        <f t="shared" si="47"/>
        <v>2544.48</v>
      </c>
      <c r="S583">
        <f t="shared" si="48"/>
        <v>50.889600000000002</v>
      </c>
      <c r="T583" t="str">
        <f>IF(ISNA(VLOOKUP(A583,ERP_transactions!$A:$A,1,FALSE)),"No","Yes")</f>
        <v>Yes</v>
      </c>
      <c r="U583" t="b">
        <f t="shared" si="49"/>
        <v>0</v>
      </c>
    </row>
    <row r="584" spans="1:21">
      <c r="A584" t="s">
        <v>1164</v>
      </c>
      <c r="B584" t="s">
        <v>62</v>
      </c>
      <c r="C584" t="s">
        <v>63</v>
      </c>
      <c r="D584" t="s">
        <v>890</v>
      </c>
      <c r="E584" t="s">
        <v>891</v>
      </c>
      <c r="F584" t="s">
        <v>25</v>
      </c>
      <c r="G584" t="s">
        <v>26</v>
      </c>
      <c r="H584" s="1">
        <v>45724</v>
      </c>
      <c r="I584">
        <v>6</v>
      </c>
      <c r="J584">
        <v>96.74</v>
      </c>
      <c r="K584">
        <v>580.44000000000005</v>
      </c>
      <c r="L584">
        <v>0.1</v>
      </c>
      <c r="M584">
        <v>0.02</v>
      </c>
      <c r="N584" t="str">
        <f>VLOOKUP(F584,products!$A$2:$C$31,3,FALSE)</f>
        <v>B</v>
      </c>
      <c r="O584">
        <f>VLOOKUP(F584,price_list!$A$2:$C$31,3,FALSE)</f>
        <v>120.83</v>
      </c>
      <c r="P584" t="str">
        <f t="shared" si="45"/>
        <v/>
      </c>
      <c r="Q584" t="str">
        <f t="shared" si="46"/>
        <v/>
      </c>
      <c r="R584">
        <f t="shared" si="47"/>
        <v>522.39600000000007</v>
      </c>
      <c r="S584">
        <f t="shared" si="48"/>
        <v>10.447920000000002</v>
      </c>
      <c r="T584" t="str">
        <f>IF(ISNA(VLOOKUP(A584,ERP_transactions!$A:$A,1,FALSE)),"No","Yes")</f>
        <v>Yes</v>
      </c>
      <c r="U584" t="b">
        <f t="shared" si="49"/>
        <v>0</v>
      </c>
    </row>
    <row r="585" spans="1:21">
      <c r="A585" t="s">
        <v>1165</v>
      </c>
      <c r="B585" t="s">
        <v>135</v>
      </c>
      <c r="C585" t="s">
        <v>136</v>
      </c>
      <c r="D585" t="s">
        <v>814</v>
      </c>
      <c r="E585" t="s">
        <v>815</v>
      </c>
      <c r="F585" t="s">
        <v>174</v>
      </c>
      <c r="G585" t="s">
        <v>175</v>
      </c>
      <c r="H585" s="1">
        <v>45879</v>
      </c>
      <c r="I585">
        <v>8</v>
      </c>
      <c r="J585">
        <v>183.4</v>
      </c>
      <c r="K585">
        <v>1467.2</v>
      </c>
      <c r="L585">
        <v>0.1</v>
      </c>
      <c r="M585">
        <v>0.02</v>
      </c>
      <c r="N585" t="str">
        <f>VLOOKUP(F585,products!$A$2:$C$31,3,FALSE)</f>
        <v>B</v>
      </c>
      <c r="O585">
        <f>VLOOKUP(F585,price_list!$A$2:$C$31,3,FALSE)</f>
        <v>183.4</v>
      </c>
      <c r="P585" t="str">
        <f t="shared" si="45"/>
        <v/>
      </c>
      <c r="Q585" t="str">
        <f t="shared" si="46"/>
        <v/>
      </c>
      <c r="R585">
        <f t="shared" si="47"/>
        <v>1320.48</v>
      </c>
      <c r="S585">
        <f t="shared" si="48"/>
        <v>26.409600000000001</v>
      </c>
      <c r="T585" t="str">
        <f>IF(ISNA(VLOOKUP(A585,ERP_transactions!$A:$A,1,FALSE)),"No","Yes")</f>
        <v>Yes</v>
      </c>
      <c r="U585" t="b">
        <f t="shared" si="49"/>
        <v>0</v>
      </c>
    </row>
    <row r="586" spans="1:21">
      <c r="A586" t="s">
        <v>1166</v>
      </c>
      <c r="B586" t="s">
        <v>14</v>
      </c>
      <c r="C586" t="s">
        <v>15</v>
      </c>
      <c r="D586" t="s">
        <v>251</v>
      </c>
      <c r="E586" t="s">
        <v>252</v>
      </c>
      <c r="F586" t="s">
        <v>59</v>
      </c>
      <c r="G586" t="s">
        <v>60</v>
      </c>
      <c r="H586" s="1">
        <v>45875</v>
      </c>
      <c r="I586">
        <v>10</v>
      </c>
      <c r="J586">
        <v>71.86</v>
      </c>
      <c r="K586">
        <v>718.6</v>
      </c>
      <c r="L586">
        <v>0.05</v>
      </c>
      <c r="M586">
        <v>0.02</v>
      </c>
      <c r="N586" t="str">
        <f>VLOOKUP(F586,products!$A$2:$C$31,3,FALSE)</f>
        <v>A</v>
      </c>
      <c r="O586">
        <f>VLOOKUP(F586,price_list!$A$2:$C$31,3,FALSE)</f>
        <v>71.86</v>
      </c>
      <c r="P586" t="str">
        <f t="shared" si="45"/>
        <v/>
      </c>
      <c r="Q586" t="str">
        <f t="shared" si="46"/>
        <v/>
      </c>
      <c r="R586">
        <f t="shared" si="47"/>
        <v>682.67000000000007</v>
      </c>
      <c r="S586">
        <f t="shared" si="48"/>
        <v>13.653400000000001</v>
      </c>
      <c r="T586" t="str">
        <f>IF(ISNA(VLOOKUP(A586,ERP_transactions!$A:$A,1,FALSE)),"No","Yes")</f>
        <v>Yes</v>
      </c>
      <c r="U586" t="b">
        <f t="shared" si="49"/>
        <v>0</v>
      </c>
    </row>
    <row r="587" spans="1:21">
      <c r="A587" t="s">
        <v>1167</v>
      </c>
      <c r="B587" t="s">
        <v>93</v>
      </c>
      <c r="C587" t="s">
        <v>94</v>
      </c>
      <c r="D587" t="s">
        <v>476</v>
      </c>
      <c r="E587" t="s">
        <v>477</v>
      </c>
      <c r="F587" t="s">
        <v>100</v>
      </c>
      <c r="G587" t="s">
        <v>101</v>
      </c>
      <c r="H587" s="1">
        <v>45894</v>
      </c>
      <c r="I587">
        <v>25</v>
      </c>
      <c r="J587">
        <v>152.46</v>
      </c>
      <c r="K587">
        <v>3811.5</v>
      </c>
      <c r="L587">
        <v>0.1</v>
      </c>
      <c r="M587">
        <v>0.02</v>
      </c>
      <c r="N587" t="str">
        <f>VLOOKUP(F587,products!$A$2:$C$31,3,FALSE)</f>
        <v>B</v>
      </c>
      <c r="O587">
        <f>VLOOKUP(F587,price_list!$A$2:$C$31,3,FALSE)</f>
        <v>181.7</v>
      </c>
      <c r="P587" t="str">
        <f t="shared" si="45"/>
        <v/>
      </c>
      <c r="Q587" t="str">
        <f t="shared" si="46"/>
        <v/>
      </c>
      <c r="R587">
        <f t="shared" si="47"/>
        <v>3430.35</v>
      </c>
      <c r="S587">
        <f t="shared" si="48"/>
        <v>68.606999999999999</v>
      </c>
      <c r="T587" t="str">
        <f>IF(ISNA(VLOOKUP(A587,ERP_transactions!$A:$A,1,FALSE)),"No","Yes")</f>
        <v>Yes</v>
      </c>
      <c r="U587" t="b">
        <f t="shared" si="49"/>
        <v>0</v>
      </c>
    </row>
    <row r="588" spans="1:21">
      <c r="A588" t="s">
        <v>1168</v>
      </c>
      <c r="B588" t="s">
        <v>55</v>
      </c>
      <c r="C588" t="s">
        <v>56</v>
      </c>
      <c r="D588" t="s">
        <v>44</v>
      </c>
      <c r="E588" t="s">
        <v>45</v>
      </c>
      <c r="F588" t="s">
        <v>396</v>
      </c>
      <c r="G588" t="s">
        <v>397</v>
      </c>
      <c r="H588" s="1">
        <v>45873</v>
      </c>
      <c r="I588">
        <v>19</v>
      </c>
      <c r="J588">
        <v>194.87</v>
      </c>
      <c r="K588">
        <v>3702.53</v>
      </c>
      <c r="L588">
        <v>0.1</v>
      </c>
      <c r="M588">
        <v>0.02</v>
      </c>
      <c r="N588" t="str">
        <f>VLOOKUP(F588,products!$A$2:$C$31,3,FALSE)</f>
        <v>B</v>
      </c>
      <c r="O588">
        <f>VLOOKUP(F588,price_list!$A$2:$C$31,3,FALSE)</f>
        <v>194.87</v>
      </c>
      <c r="P588" t="str">
        <f t="shared" si="45"/>
        <v/>
      </c>
      <c r="Q588" t="str">
        <f t="shared" si="46"/>
        <v/>
      </c>
      <c r="R588">
        <f t="shared" si="47"/>
        <v>3332.277</v>
      </c>
      <c r="S588">
        <f t="shared" si="48"/>
        <v>66.645539999999997</v>
      </c>
      <c r="T588" t="str">
        <f>IF(ISNA(VLOOKUP(A588,ERP_transactions!$A:$A,1,FALSE)),"No","Yes")</f>
        <v>Yes</v>
      </c>
      <c r="U588" t="b">
        <f t="shared" si="49"/>
        <v>0</v>
      </c>
    </row>
    <row r="589" spans="1:21">
      <c r="A589" t="s">
        <v>1169</v>
      </c>
      <c r="B589" t="s">
        <v>230</v>
      </c>
      <c r="C589" t="s">
        <v>231</v>
      </c>
      <c r="D589" t="s">
        <v>700</v>
      </c>
      <c r="E589" t="s">
        <v>701</v>
      </c>
      <c r="F589" t="s">
        <v>114</v>
      </c>
      <c r="G589" t="s">
        <v>115</v>
      </c>
      <c r="H589" s="1">
        <v>45887</v>
      </c>
      <c r="I589">
        <v>12</v>
      </c>
      <c r="J589">
        <v>91.13</v>
      </c>
      <c r="K589">
        <v>1093.56</v>
      </c>
      <c r="L589">
        <v>0.1</v>
      </c>
      <c r="M589">
        <v>0.02</v>
      </c>
      <c r="N589" t="str">
        <f>VLOOKUP(F589,products!$A$2:$C$31,3,FALSE)</f>
        <v>B</v>
      </c>
      <c r="O589">
        <f>VLOOKUP(F589,price_list!$A$2:$C$31,3,FALSE)</f>
        <v>91.13</v>
      </c>
      <c r="P589" t="str">
        <f t="shared" si="45"/>
        <v/>
      </c>
      <c r="Q589" t="str">
        <f t="shared" si="46"/>
        <v/>
      </c>
      <c r="R589">
        <f t="shared" si="47"/>
        <v>984.20399999999995</v>
      </c>
      <c r="S589">
        <f t="shared" si="48"/>
        <v>19.684079999999998</v>
      </c>
      <c r="T589" t="str">
        <f>IF(ISNA(VLOOKUP(A589,ERP_transactions!$A:$A,1,FALSE)),"No","Yes")</f>
        <v>Yes</v>
      </c>
      <c r="U589" t="b">
        <f t="shared" si="49"/>
        <v>0</v>
      </c>
    </row>
    <row r="590" spans="1:21">
      <c r="A590" t="s">
        <v>1170</v>
      </c>
      <c r="B590" t="s">
        <v>35</v>
      </c>
      <c r="C590" t="s">
        <v>36</v>
      </c>
      <c r="D590" t="s">
        <v>626</v>
      </c>
      <c r="E590" t="s">
        <v>627</v>
      </c>
      <c r="F590" t="s">
        <v>196</v>
      </c>
      <c r="G590" t="s">
        <v>197</v>
      </c>
      <c r="H590" s="1">
        <v>45884</v>
      </c>
      <c r="I590">
        <v>24</v>
      </c>
      <c r="J590">
        <v>77.5</v>
      </c>
      <c r="K590">
        <v>1860</v>
      </c>
      <c r="L590">
        <v>0.05</v>
      </c>
      <c r="M590">
        <v>0.02</v>
      </c>
      <c r="N590" t="str">
        <f>VLOOKUP(F590,products!$A$2:$C$31,3,FALSE)</f>
        <v>A</v>
      </c>
      <c r="O590">
        <f>VLOOKUP(F590,price_list!$A$2:$C$31,3,FALSE)</f>
        <v>77.5</v>
      </c>
      <c r="P590" t="str">
        <f t="shared" si="45"/>
        <v/>
      </c>
      <c r="Q590" t="str">
        <f t="shared" si="46"/>
        <v/>
      </c>
      <c r="R590">
        <f t="shared" si="47"/>
        <v>1767</v>
      </c>
      <c r="S590">
        <f t="shared" si="48"/>
        <v>35.340000000000003</v>
      </c>
      <c r="T590" t="str">
        <f>IF(ISNA(VLOOKUP(A590,ERP_transactions!$A:$A,1,FALSE)),"No","Yes")</f>
        <v>Yes</v>
      </c>
      <c r="U590" t="b">
        <f t="shared" si="49"/>
        <v>0</v>
      </c>
    </row>
    <row r="591" spans="1:21">
      <c r="A591" t="s">
        <v>1171</v>
      </c>
      <c r="B591" t="s">
        <v>259</v>
      </c>
      <c r="C591" t="s">
        <v>260</v>
      </c>
      <c r="D591" t="s">
        <v>287</v>
      </c>
      <c r="E591" t="s">
        <v>288</v>
      </c>
      <c r="F591" t="s">
        <v>275</v>
      </c>
      <c r="G591" t="s">
        <v>276</v>
      </c>
      <c r="H591" s="1">
        <v>45893</v>
      </c>
      <c r="I591">
        <v>4</v>
      </c>
      <c r="J591">
        <v>44.71</v>
      </c>
      <c r="K591">
        <v>178.84</v>
      </c>
      <c r="L591">
        <v>0</v>
      </c>
      <c r="M591">
        <v>0.02</v>
      </c>
      <c r="N591" t="str">
        <f>VLOOKUP(F591,products!$A$2:$C$31,3,FALSE)</f>
        <v>C</v>
      </c>
      <c r="O591">
        <f>VLOOKUP(F591,price_list!$A$2:$C$31,3,FALSE)</f>
        <v>44.71</v>
      </c>
      <c r="P591" t="str">
        <f t="shared" si="45"/>
        <v/>
      </c>
      <c r="Q591" t="str">
        <f t="shared" si="46"/>
        <v/>
      </c>
      <c r="R591">
        <f t="shared" si="47"/>
        <v>178.84</v>
      </c>
      <c r="S591">
        <f t="shared" si="48"/>
        <v>3.5768</v>
      </c>
      <c r="T591" t="str">
        <f>IF(ISNA(VLOOKUP(A591,ERP_transactions!$A:$A,1,FALSE)),"No","Yes")</f>
        <v>Yes</v>
      </c>
      <c r="U591" t="b">
        <f t="shared" si="49"/>
        <v>0</v>
      </c>
    </row>
    <row r="592" spans="1:21">
      <c r="A592" t="s">
        <v>1172</v>
      </c>
      <c r="B592" t="s">
        <v>35</v>
      </c>
      <c r="C592" t="s">
        <v>36</v>
      </c>
      <c r="D592" t="s">
        <v>448</v>
      </c>
      <c r="E592" t="s">
        <v>449</v>
      </c>
      <c r="F592" t="s">
        <v>107</v>
      </c>
      <c r="G592" t="s">
        <v>108</v>
      </c>
      <c r="H592" s="1">
        <v>45897</v>
      </c>
      <c r="I592">
        <v>10</v>
      </c>
      <c r="J592">
        <v>179.53</v>
      </c>
      <c r="K592">
        <v>1795.3</v>
      </c>
      <c r="L592">
        <v>0.1</v>
      </c>
      <c r="M592">
        <v>0.02</v>
      </c>
      <c r="N592" t="str">
        <f>VLOOKUP(F592,products!$A$2:$C$31,3,FALSE)</f>
        <v>B</v>
      </c>
      <c r="O592">
        <f>VLOOKUP(F592,price_list!$A$2:$C$31,3,FALSE)</f>
        <v>179.53</v>
      </c>
      <c r="P592" t="str">
        <f t="shared" si="45"/>
        <v/>
      </c>
      <c r="Q592" t="str">
        <f t="shared" si="46"/>
        <v/>
      </c>
      <c r="R592">
        <f t="shared" si="47"/>
        <v>1615.77</v>
      </c>
      <c r="S592">
        <f t="shared" si="48"/>
        <v>32.315399999999997</v>
      </c>
      <c r="T592" t="str">
        <f>IF(ISNA(VLOOKUP(A592,ERP_transactions!$A:$A,1,FALSE)),"No","Yes")</f>
        <v>Yes</v>
      </c>
      <c r="U592" t="b">
        <f t="shared" si="49"/>
        <v>0</v>
      </c>
    </row>
    <row r="593" spans="1:21">
      <c r="A593" t="s">
        <v>1173</v>
      </c>
      <c r="B593" t="s">
        <v>14</v>
      </c>
      <c r="C593" t="s">
        <v>15</v>
      </c>
      <c r="D593" t="s">
        <v>237</v>
      </c>
      <c r="E593" t="s">
        <v>238</v>
      </c>
      <c r="F593" t="s">
        <v>18</v>
      </c>
      <c r="G593" t="s">
        <v>19</v>
      </c>
      <c r="H593" s="1">
        <v>45884</v>
      </c>
      <c r="I593">
        <v>3</v>
      </c>
      <c r="J593">
        <v>52.65</v>
      </c>
      <c r="K593">
        <v>157.94999999999999</v>
      </c>
      <c r="L593">
        <v>0.05</v>
      </c>
      <c r="M593">
        <v>0.02</v>
      </c>
      <c r="N593" t="str">
        <f>VLOOKUP(F593,products!$A$2:$C$31,3,FALSE)</f>
        <v>A</v>
      </c>
      <c r="O593">
        <f>VLOOKUP(F593,price_list!$A$2:$C$31,3,FALSE)</f>
        <v>52.65</v>
      </c>
      <c r="P593" t="str">
        <f t="shared" si="45"/>
        <v/>
      </c>
      <c r="Q593" t="str">
        <f t="shared" si="46"/>
        <v/>
      </c>
      <c r="R593">
        <f t="shared" si="47"/>
        <v>150.05249999999998</v>
      </c>
      <c r="S593">
        <f t="shared" si="48"/>
        <v>3.0010499999999998</v>
      </c>
      <c r="T593" t="str">
        <f>IF(ISNA(VLOOKUP(A593,ERP_transactions!$A:$A,1,FALSE)),"No","Yes")</f>
        <v>Yes</v>
      </c>
      <c r="U593" t="b">
        <f t="shared" si="49"/>
        <v>0</v>
      </c>
    </row>
    <row r="594" spans="1:21">
      <c r="A594" t="s">
        <v>1174</v>
      </c>
      <c r="B594" t="s">
        <v>47</v>
      </c>
      <c r="C594" t="s">
        <v>48</v>
      </c>
      <c r="D594" t="s">
        <v>281</v>
      </c>
      <c r="E594" t="s">
        <v>282</v>
      </c>
      <c r="F594" t="s">
        <v>174</v>
      </c>
      <c r="G594" t="s">
        <v>175</v>
      </c>
      <c r="H594" s="1">
        <v>45876</v>
      </c>
      <c r="I594">
        <v>8</v>
      </c>
      <c r="J594">
        <v>183.4</v>
      </c>
      <c r="K594">
        <v>1467.2</v>
      </c>
      <c r="L594">
        <v>0.1</v>
      </c>
      <c r="M594">
        <v>0.02</v>
      </c>
      <c r="N594" t="str">
        <f>VLOOKUP(F594,products!$A$2:$C$31,3,FALSE)</f>
        <v>B</v>
      </c>
      <c r="O594">
        <f>VLOOKUP(F594,price_list!$A$2:$C$31,3,FALSE)</f>
        <v>183.4</v>
      </c>
      <c r="P594" t="str">
        <f t="shared" si="45"/>
        <v/>
      </c>
      <c r="Q594" t="str">
        <f t="shared" si="46"/>
        <v/>
      </c>
      <c r="R594">
        <f t="shared" si="47"/>
        <v>1320.48</v>
      </c>
      <c r="S594">
        <f t="shared" si="48"/>
        <v>26.409600000000001</v>
      </c>
      <c r="T594" t="str">
        <f>IF(ISNA(VLOOKUP(A594,ERP_transactions!$A:$A,1,FALSE)),"No","Yes")</f>
        <v>Yes</v>
      </c>
      <c r="U594" t="b">
        <f t="shared" si="49"/>
        <v>0</v>
      </c>
    </row>
    <row r="595" spans="1:21">
      <c r="A595" t="s">
        <v>1175</v>
      </c>
      <c r="B595" t="s">
        <v>246</v>
      </c>
      <c r="C595" t="s">
        <v>247</v>
      </c>
      <c r="D595" t="s">
        <v>112</v>
      </c>
      <c r="E595" t="s">
        <v>113</v>
      </c>
      <c r="F595" t="s">
        <v>100</v>
      </c>
      <c r="G595" t="s">
        <v>101</v>
      </c>
      <c r="H595" s="1">
        <v>45897</v>
      </c>
      <c r="I595">
        <v>12</v>
      </c>
      <c r="J595">
        <v>181.7</v>
      </c>
      <c r="K595">
        <v>2180.4</v>
      </c>
      <c r="L595">
        <v>0.1</v>
      </c>
      <c r="M595">
        <v>0.02</v>
      </c>
      <c r="N595" t="str">
        <f>VLOOKUP(F595,products!$A$2:$C$31,3,FALSE)</f>
        <v>B</v>
      </c>
      <c r="O595">
        <f>VLOOKUP(F595,price_list!$A$2:$C$31,3,FALSE)</f>
        <v>181.7</v>
      </c>
      <c r="P595" t="str">
        <f t="shared" si="45"/>
        <v/>
      </c>
      <c r="Q595" t="str">
        <f t="shared" si="46"/>
        <v/>
      </c>
      <c r="R595">
        <f t="shared" si="47"/>
        <v>1962.3600000000001</v>
      </c>
      <c r="S595">
        <f t="shared" si="48"/>
        <v>39.247200000000007</v>
      </c>
      <c r="T595" t="str">
        <f>IF(ISNA(VLOOKUP(A595,ERP_transactions!$A:$A,1,FALSE)),"No","Yes")</f>
        <v>Yes</v>
      </c>
      <c r="U595" t="b">
        <f t="shared" si="49"/>
        <v>0</v>
      </c>
    </row>
    <row r="596" spans="1:21">
      <c r="A596" t="s">
        <v>1176</v>
      </c>
      <c r="B596" t="s">
        <v>62</v>
      </c>
      <c r="C596" t="s">
        <v>63</v>
      </c>
      <c r="D596" t="s">
        <v>910</v>
      </c>
      <c r="E596" t="s">
        <v>911</v>
      </c>
      <c r="F596" t="s">
        <v>166</v>
      </c>
      <c r="G596" t="s">
        <v>167</v>
      </c>
      <c r="H596" s="1">
        <v>45889</v>
      </c>
      <c r="I596">
        <v>6</v>
      </c>
      <c r="J596">
        <v>176.86</v>
      </c>
      <c r="K596">
        <v>1061.1600000000001</v>
      </c>
      <c r="L596">
        <v>0.1</v>
      </c>
      <c r="M596">
        <v>0.02</v>
      </c>
      <c r="N596" t="str">
        <f>VLOOKUP(F596,products!$A$2:$C$31,3,FALSE)</f>
        <v>B</v>
      </c>
      <c r="O596">
        <f>VLOOKUP(F596,price_list!$A$2:$C$31,3,FALSE)</f>
        <v>176.86</v>
      </c>
      <c r="P596" t="str">
        <f t="shared" si="45"/>
        <v/>
      </c>
      <c r="Q596" t="str">
        <f t="shared" si="46"/>
        <v/>
      </c>
      <c r="R596">
        <f t="shared" si="47"/>
        <v>955.0440000000001</v>
      </c>
      <c r="S596">
        <f t="shared" si="48"/>
        <v>19.100880000000004</v>
      </c>
      <c r="T596" t="str">
        <f>IF(ISNA(VLOOKUP(A596,ERP_transactions!$A:$A,1,FALSE)),"No","Yes")</f>
        <v>Yes</v>
      </c>
      <c r="U596" t="b">
        <f t="shared" si="49"/>
        <v>0</v>
      </c>
    </row>
    <row r="597" spans="1:21">
      <c r="A597" t="s">
        <v>1177</v>
      </c>
      <c r="B597" t="s">
        <v>21</v>
      </c>
      <c r="C597" t="s">
        <v>22</v>
      </c>
      <c r="D597" t="s">
        <v>205</v>
      </c>
      <c r="E597" t="s">
        <v>206</v>
      </c>
      <c r="F597" t="s">
        <v>59</v>
      </c>
      <c r="G597" t="s">
        <v>60</v>
      </c>
      <c r="H597" s="1">
        <v>45895</v>
      </c>
      <c r="I597">
        <v>7</v>
      </c>
      <c r="J597">
        <v>71.86</v>
      </c>
      <c r="K597">
        <v>503.02</v>
      </c>
      <c r="L597">
        <v>0.05</v>
      </c>
      <c r="M597">
        <v>0.02</v>
      </c>
      <c r="N597" t="str">
        <f>VLOOKUP(F597,products!$A$2:$C$31,3,FALSE)</f>
        <v>A</v>
      </c>
      <c r="O597">
        <f>VLOOKUP(F597,price_list!$A$2:$C$31,3,FALSE)</f>
        <v>71.86</v>
      </c>
      <c r="P597" t="str">
        <f t="shared" si="45"/>
        <v/>
      </c>
      <c r="Q597" t="str">
        <f t="shared" si="46"/>
        <v/>
      </c>
      <c r="R597">
        <f t="shared" si="47"/>
        <v>477.86899999999997</v>
      </c>
      <c r="S597">
        <f t="shared" si="48"/>
        <v>9.5573800000000002</v>
      </c>
      <c r="T597" t="str">
        <f>IF(ISNA(VLOOKUP(A597,ERP_transactions!$A:$A,1,FALSE)),"No","Yes")</f>
        <v>Yes</v>
      </c>
      <c r="U597" t="b">
        <f t="shared" si="49"/>
        <v>0</v>
      </c>
    </row>
    <row r="598" spans="1:21">
      <c r="A598" t="s">
        <v>1178</v>
      </c>
      <c r="B598" t="s">
        <v>14</v>
      </c>
      <c r="C598" t="s">
        <v>15</v>
      </c>
      <c r="D598" t="s">
        <v>354</v>
      </c>
      <c r="E598" t="s">
        <v>2621</v>
      </c>
      <c r="F598" t="s">
        <v>85</v>
      </c>
      <c r="G598" t="s">
        <v>86</v>
      </c>
      <c r="H598" s="1">
        <v>45889</v>
      </c>
      <c r="I598">
        <v>9</v>
      </c>
      <c r="J598">
        <v>72.040000000000006</v>
      </c>
      <c r="K598">
        <v>648.36</v>
      </c>
      <c r="L598">
        <v>0.05</v>
      </c>
      <c r="M598">
        <v>0.02</v>
      </c>
      <c r="N598" t="str">
        <f>VLOOKUP(F598,products!$A$2:$C$31,3,FALSE)</f>
        <v>A</v>
      </c>
      <c r="O598">
        <f>VLOOKUP(F598,price_list!$A$2:$C$31,3,FALSE)</f>
        <v>72.040000000000006</v>
      </c>
      <c r="P598" t="str">
        <f t="shared" si="45"/>
        <v/>
      </c>
      <c r="Q598" t="str">
        <f t="shared" si="46"/>
        <v/>
      </c>
      <c r="R598">
        <f t="shared" si="47"/>
        <v>615.94200000000001</v>
      </c>
      <c r="S598">
        <f t="shared" si="48"/>
        <v>12.31884</v>
      </c>
      <c r="T598" t="str">
        <f>IF(ISNA(VLOOKUP(A598,ERP_transactions!$A:$A,1,FALSE)),"No","Yes")</f>
        <v>Yes</v>
      </c>
      <c r="U598" t="b">
        <f t="shared" si="49"/>
        <v>0</v>
      </c>
    </row>
    <row r="599" spans="1:21">
      <c r="A599" t="s">
        <v>1179</v>
      </c>
      <c r="B599" t="s">
        <v>259</v>
      </c>
      <c r="C599" t="s">
        <v>260</v>
      </c>
      <c r="D599" t="s">
        <v>660</v>
      </c>
      <c r="E599" t="s">
        <v>661</v>
      </c>
      <c r="F599" t="s">
        <v>85</v>
      </c>
      <c r="G599" t="s">
        <v>86</v>
      </c>
      <c r="H599" s="1">
        <v>45879</v>
      </c>
      <c r="I599">
        <v>23</v>
      </c>
      <c r="J599">
        <v>72.040000000000006</v>
      </c>
      <c r="K599">
        <v>1656.92</v>
      </c>
      <c r="L599">
        <v>0.05</v>
      </c>
      <c r="M599">
        <v>0.02</v>
      </c>
      <c r="N599" t="str">
        <f>VLOOKUP(F599,products!$A$2:$C$31,3,FALSE)</f>
        <v>A</v>
      </c>
      <c r="O599">
        <f>VLOOKUP(F599,price_list!$A$2:$C$31,3,FALSE)</f>
        <v>72.040000000000006</v>
      </c>
      <c r="P599" t="str">
        <f t="shared" si="45"/>
        <v/>
      </c>
      <c r="Q599" t="str">
        <f t="shared" si="46"/>
        <v/>
      </c>
      <c r="R599">
        <f t="shared" si="47"/>
        <v>1574.0740000000001</v>
      </c>
      <c r="S599">
        <f t="shared" si="48"/>
        <v>31.481480000000001</v>
      </c>
      <c r="T599" t="str">
        <f>IF(ISNA(VLOOKUP(A599,ERP_transactions!$A:$A,1,FALSE)),"No","Yes")</f>
        <v>Yes</v>
      </c>
      <c r="U599" t="b">
        <f t="shared" si="49"/>
        <v>0</v>
      </c>
    </row>
    <row r="600" spans="1:21">
      <c r="A600" t="s">
        <v>1180</v>
      </c>
      <c r="B600" t="s">
        <v>187</v>
      </c>
      <c r="C600" t="s">
        <v>188</v>
      </c>
      <c r="D600" t="s">
        <v>736</v>
      </c>
      <c r="E600" t="s">
        <v>737</v>
      </c>
      <c r="F600" t="s">
        <v>18</v>
      </c>
      <c r="G600" t="s">
        <v>19</v>
      </c>
      <c r="H600" s="1">
        <v>45898</v>
      </c>
      <c r="I600">
        <v>17</v>
      </c>
      <c r="J600">
        <v>52.65</v>
      </c>
      <c r="K600">
        <v>895.05</v>
      </c>
      <c r="L600">
        <v>7.0000000000000007E-2</v>
      </c>
      <c r="M600">
        <v>0.02</v>
      </c>
      <c r="N600" t="str">
        <f>VLOOKUP(F600,products!$A$2:$C$31,3,FALSE)</f>
        <v>A</v>
      </c>
      <c r="O600">
        <f>VLOOKUP(F600,price_list!$A$2:$C$31,3,FALSE)</f>
        <v>52.65</v>
      </c>
      <c r="P600" t="str">
        <f t="shared" si="45"/>
        <v>Rebate_Error</v>
      </c>
      <c r="Q600" t="str">
        <f t="shared" si="46"/>
        <v/>
      </c>
      <c r="R600">
        <f t="shared" si="47"/>
        <v>832.39649999999995</v>
      </c>
      <c r="S600">
        <f t="shared" si="48"/>
        <v>16.647929999999999</v>
      </c>
      <c r="T600" t="str">
        <f>IF(ISNA(VLOOKUP(A600,ERP_transactions!$A:$A,1,FALSE)),"No","Yes")</f>
        <v>Yes</v>
      </c>
      <c r="U600" t="b">
        <f t="shared" si="49"/>
        <v>1</v>
      </c>
    </row>
    <row r="601" spans="1:21">
      <c r="A601" t="s">
        <v>1181</v>
      </c>
      <c r="B601" t="s">
        <v>208</v>
      </c>
      <c r="C601" t="s">
        <v>209</v>
      </c>
      <c r="D601" t="s">
        <v>714</v>
      </c>
      <c r="E601" t="s">
        <v>715</v>
      </c>
      <c r="F601" t="s">
        <v>71</v>
      </c>
      <c r="G601" t="s">
        <v>72</v>
      </c>
      <c r="H601" s="1">
        <v>45895</v>
      </c>
      <c r="I601">
        <v>25</v>
      </c>
      <c r="J601">
        <v>107.99</v>
      </c>
      <c r="K601">
        <v>2699.75</v>
      </c>
      <c r="L601">
        <v>0.05</v>
      </c>
      <c r="M601">
        <v>0.02</v>
      </c>
      <c r="N601" t="str">
        <f>VLOOKUP(F601,products!$A$2:$C$31,3,FALSE)</f>
        <v>A</v>
      </c>
      <c r="O601">
        <f>VLOOKUP(F601,price_list!$A$2:$C$31,3,FALSE)</f>
        <v>123.65</v>
      </c>
      <c r="P601" t="str">
        <f t="shared" si="45"/>
        <v/>
      </c>
      <c r="Q601" t="str">
        <f t="shared" si="46"/>
        <v/>
      </c>
      <c r="R601">
        <f t="shared" si="47"/>
        <v>2564.7624999999998</v>
      </c>
      <c r="S601">
        <f t="shared" si="48"/>
        <v>51.295249999999996</v>
      </c>
      <c r="T601" t="str">
        <f>IF(ISNA(VLOOKUP(A601,ERP_transactions!$A:$A,1,FALSE)),"No","Yes")</f>
        <v>Yes</v>
      </c>
      <c r="U601" t="b">
        <f t="shared" si="49"/>
        <v>0</v>
      </c>
    </row>
    <row r="602" spans="1:21">
      <c r="A602" t="s">
        <v>1182</v>
      </c>
      <c r="B602" t="s">
        <v>81</v>
      </c>
      <c r="C602" t="s">
        <v>82</v>
      </c>
      <c r="D602" t="s">
        <v>1183</v>
      </c>
      <c r="E602" t="s">
        <v>1184</v>
      </c>
      <c r="F602" t="s">
        <v>275</v>
      </c>
      <c r="G602" t="s">
        <v>276</v>
      </c>
      <c r="H602" s="1">
        <v>45874</v>
      </c>
      <c r="I602">
        <v>21</v>
      </c>
      <c r="J602">
        <v>44.71</v>
      </c>
      <c r="K602">
        <v>938.91</v>
      </c>
      <c r="L602">
        <v>0</v>
      </c>
      <c r="M602">
        <v>0.02</v>
      </c>
      <c r="N602" t="str">
        <f>VLOOKUP(F602,products!$A$2:$C$31,3,FALSE)</f>
        <v>C</v>
      </c>
      <c r="O602">
        <f>VLOOKUP(F602,price_list!$A$2:$C$31,3,FALSE)</f>
        <v>44.71</v>
      </c>
      <c r="P602" t="str">
        <f t="shared" si="45"/>
        <v/>
      </c>
      <c r="Q602" t="str">
        <f t="shared" si="46"/>
        <v/>
      </c>
      <c r="R602">
        <f t="shared" si="47"/>
        <v>938.91</v>
      </c>
      <c r="S602">
        <f t="shared" si="48"/>
        <v>18.778199999999998</v>
      </c>
      <c r="T602" t="str">
        <f>IF(ISNA(VLOOKUP(A602,ERP_transactions!$A:$A,1,FALSE)),"No","Yes")</f>
        <v>Yes</v>
      </c>
      <c r="U602" t="b">
        <f t="shared" si="49"/>
        <v>0</v>
      </c>
    </row>
    <row r="603" spans="1:21">
      <c r="A603" t="s">
        <v>1185</v>
      </c>
      <c r="B603" t="s">
        <v>62</v>
      </c>
      <c r="C603" t="s">
        <v>63</v>
      </c>
      <c r="D603" t="s">
        <v>506</v>
      </c>
      <c r="E603" t="s">
        <v>507</v>
      </c>
      <c r="F603" t="s">
        <v>18</v>
      </c>
      <c r="G603" t="s">
        <v>19</v>
      </c>
      <c r="H603" s="1">
        <v>45880</v>
      </c>
      <c r="I603">
        <v>23</v>
      </c>
      <c r="J603">
        <v>52.65</v>
      </c>
      <c r="K603">
        <v>1210.95</v>
      </c>
      <c r="L603">
        <v>0.05</v>
      </c>
      <c r="M603">
        <v>0.02</v>
      </c>
      <c r="N603" t="str">
        <f>VLOOKUP(F603,products!$A$2:$C$31,3,FALSE)</f>
        <v>A</v>
      </c>
      <c r="O603">
        <f>VLOOKUP(F603,price_list!$A$2:$C$31,3,FALSE)</f>
        <v>52.65</v>
      </c>
      <c r="P603" t="str">
        <f t="shared" si="45"/>
        <v/>
      </c>
      <c r="Q603" t="str">
        <f t="shared" si="46"/>
        <v/>
      </c>
      <c r="R603">
        <f t="shared" si="47"/>
        <v>1150.4025000000001</v>
      </c>
      <c r="S603">
        <f t="shared" si="48"/>
        <v>23.008050000000004</v>
      </c>
      <c r="T603" t="str">
        <f>IF(ISNA(VLOOKUP(A603,ERP_transactions!$A:$A,1,FALSE)),"No","Yes")</f>
        <v>Yes</v>
      </c>
      <c r="U603" t="b">
        <f t="shared" si="49"/>
        <v>0</v>
      </c>
    </row>
    <row r="604" spans="1:21">
      <c r="A604" t="s">
        <v>1186</v>
      </c>
      <c r="B604" t="s">
        <v>35</v>
      </c>
      <c r="C604" t="s">
        <v>36</v>
      </c>
      <c r="D604" t="s">
        <v>828</v>
      </c>
      <c r="E604" t="s">
        <v>829</v>
      </c>
      <c r="F604" t="s">
        <v>174</v>
      </c>
      <c r="G604" t="s">
        <v>175</v>
      </c>
      <c r="H604" s="1">
        <v>45882</v>
      </c>
      <c r="I604">
        <v>22</v>
      </c>
      <c r="J604">
        <v>183.4</v>
      </c>
      <c r="K604">
        <v>4034.8</v>
      </c>
      <c r="L604">
        <v>0.1</v>
      </c>
      <c r="M604">
        <v>0.02</v>
      </c>
      <c r="N604" t="str">
        <f>VLOOKUP(F604,products!$A$2:$C$31,3,FALSE)</f>
        <v>B</v>
      </c>
      <c r="O604">
        <f>VLOOKUP(F604,price_list!$A$2:$C$31,3,FALSE)</f>
        <v>183.4</v>
      </c>
      <c r="P604" t="str">
        <f t="shared" si="45"/>
        <v/>
      </c>
      <c r="Q604" t="str">
        <f t="shared" si="46"/>
        <v/>
      </c>
      <c r="R604">
        <f t="shared" si="47"/>
        <v>3631.32</v>
      </c>
      <c r="S604">
        <f t="shared" si="48"/>
        <v>72.626400000000004</v>
      </c>
      <c r="T604" t="str">
        <f>IF(ISNA(VLOOKUP(A604,ERP_transactions!$A:$A,1,FALSE)),"No","Yes")</f>
        <v>Yes</v>
      </c>
      <c r="U604" t="b">
        <f t="shared" si="49"/>
        <v>0</v>
      </c>
    </row>
    <row r="605" spans="1:21">
      <c r="A605" t="s">
        <v>1187</v>
      </c>
      <c r="B605" t="s">
        <v>55</v>
      </c>
      <c r="C605" t="s">
        <v>56</v>
      </c>
      <c r="D605" t="s">
        <v>516</v>
      </c>
      <c r="E605" t="s">
        <v>517</v>
      </c>
      <c r="F605" t="s">
        <v>100</v>
      </c>
      <c r="G605" t="s">
        <v>101</v>
      </c>
      <c r="H605" s="1">
        <v>45890</v>
      </c>
      <c r="I605">
        <v>9</v>
      </c>
      <c r="J605">
        <v>181.7</v>
      </c>
      <c r="K605">
        <v>1635.3</v>
      </c>
      <c r="L605">
        <v>0.1</v>
      </c>
      <c r="M605">
        <v>0.02</v>
      </c>
      <c r="N605" t="str">
        <f>VLOOKUP(F605,products!$A$2:$C$31,3,FALSE)</f>
        <v>B</v>
      </c>
      <c r="O605">
        <f>VLOOKUP(F605,price_list!$A$2:$C$31,3,FALSE)</f>
        <v>181.7</v>
      </c>
      <c r="P605" t="str">
        <f t="shared" si="45"/>
        <v/>
      </c>
      <c r="Q605" t="str">
        <f t="shared" si="46"/>
        <v/>
      </c>
      <c r="R605">
        <f t="shared" si="47"/>
        <v>1471.77</v>
      </c>
      <c r="S605">
        <f t="shared" si="48"/>
        <v>29.435400000000001</v>
      </c>
      <c r="T605" t="str">
        <f>IF(ISNA(VLOOKUP(A605,ERP_transactions!$A:$A,1,FALSE)),"No","Yes")</f>
        <v>Yes</v>
      </c>
      <c r="U605" t="b">
        <f t="shared" si="49"/>
        <v>0</v>
      </c>
    </row>
    <row r="606" spans="1:21">
      <c r="A606" t="s">
        <v>1188</v>
      </c>
      <c r="B606" t="s">
        <v>81</v>
      </c>
      <c r="C606" t="s">
        <v>82</v>
      </c>
      <c r="D606" t="s">
        <v>726</v>
      </c>
      <c r="E606" t="s">
        <v>727</v>
      </c>
      <c r="F606" t="s">
        <v>25</v>
      </c>
      <c r="G606" t="s">
        <v>26</v>
      </c>
      <c r="H606" s="1">
        <v>45895</v>
      </c>
      <c r="I606">
        <v>21</v>
      </c>
      <c r="J606">
        <v>120.83</v>
      </c>
      <c r="K606">
        <v>2537.4299999999998</v>
      </c>
      <c r="L606">
        <v>0.1</v>
      </c>
      <c r="M606">
        <v>0.02</v>
      </c>
      <c r="N606" t="str">
        <f>VLOOKUP(F606,products!$A$2:$C$31,3,FALSE)</f>
        <v>B</v>
      </c>
      <c r="O606">
        <f>VLOOKUP(F606,price_list!$A$2:$C$31,3,FALSE)</f>
        <v>120.83</v>
      </c>
      <c r="P606" t="str">
        <f t="shared" si="45"/>
        <v/>
      </c>
      <c r="Q606" t="str">
        <f t="shared" si="46"/>
        <v/>
      </c>
      <c r="R606">
        <f t="shared" si="47"/>
        <v>2283.6869999999999</v>
      </c>
      <c r="S606">
        <f t="shared" si="48"/>
        <v>45.673740000000002</v>
      </c>
      <c r="T606" t="str">
        <f>IF(ISNA(VLOOKUP(A606,ERP_transactions!$A:$A,1,FALSE)),"No","Yes")</f>
        <v>Yes</v>
      </c>
      <c r="U606" t="b">
        <f t="shared" si="49"/>
        <v>0</v>
      </c>
    </row>
    <row r="607" spans="1:21">
      <c r="A607" t="s">
        <v>1189</v>
      </c>
      <c r="B607" t="s">
        <v>67</v>
      </c>
      <c r="C607" t="s">
        <v>68</v>
      </c>
      <c r="D607" t="s">
        <v>498</v>
      </c>
      <c r="E607" t="s">
        <v>499</v>
      </c>
      <c r="F607" t="s">
        <v>71</v>
      </c>
      <c r="G607" t="s">
        <v>72</v>
      </c>
      <c r="H607" s="1">
        <v>45893</v>
      </c>
      <c r="I607">
        <v>17</v>
      </c>
      <c r="J607">
        <v>123.65</v>
      </c>
      <c r="K607">
        <v>2102.0500000000002</v>
      </c>
      <c r="L607">
        <v>0.05</v>
      </c>
      <c r="M607">
        <v>0.02</v>
      </c>
      <c r="N607" t="str">
        <f>VLOOKUP(F607,products!$A$2:$C$31,3,FALSE)</f>
        <v>A</v>
      </c>
      <c r="O607">
        <f>VLOOKUP(F607,price_list!$A$2:$C$31,3,FALSE)</f>
        <v>123.65</v>
      </c>
      <c r="P607" t="str">
        <f t="shared" si="45"/>
        <v/>
      </c>
      <c r="Q607" t="str">
        <f t="shared" si="46"/>
        <v/>
      </c>
      <c r="R607">
        <f t="shared" si="47"/>
        <v>1996.9475000000002</v>
      </c>
      <c r="S607">
        <f t="shared" si="48"/>
        <v>39.938950000000006</v>
      </c>
      <c r="T607" t="str">
        <f>IF(ISNA(VLOOKUP(A607,ERP_transactions!$A:$A,1,FALSE)),"No","Yes")</f>
        <v>Yes</v>
      </c>
      <c r="U607" t="b">
        <f t="shared" si="49"/>
        <v>0</v>
      </c>
    </row>
    <row r="608" spans="1:21">
      <c r="A608" t="s">
        <v>1190</v>
      </c>
      <c r="B608" t="s">
        <v>230</v>
      </c>
      <c r="C608" t="s">
        <v>231</v>
      </c>
      <c r="D608" t="s">
        <v>76</v>
      </c>
      <c r="E608" t="s">
        <v>77</v>
      </c>
      <c r="F608" t="s">
        <v>356</v>
      </c>
      <c r="G608" t="s">
        <v>357</v>
      </c>
      <c r="H608" s="1">
        <v>45884</v>
      </c>
      <c r="I608">
        <v>12</v>
      </c>
      <c r="J608">
        <v>54.03</v>
      </c>
      <c r="K608">
        <v>648.36</v>
      </c>
      <c r="L608">
        <v>0</v>
      </c>
      <c r="M608">
        <v>0.02</v>
      </c>
      <c r="N608" t="str">
        <f>VLOOKUP(F608,products!$A$2:$C$31,3,FALSE)</f>
        <v>C</v>
      </c>
      <c r="O608">
        <f>VLOOKUP(F608,price_list!$A$2:$C$31,3,FALSE)</f>
        <v>54.03</v>
      </c>
      <c r="P608" t="str">
        <f t="shared" si="45"/>
        <v/>
      </c>
      <c r="Q608" t="str">
        <f t="shared" si="46"/>
        <v/>
      </c>
      <c r="R608">
        <f t="shared" si="47"/>
        <v>648.36</v>
      </c>
      <c r="S608">
        <f t="shared" si="48"/>
        <v>12.9672</v>
      </c>
      <c r="T608" t="str">
        <f>IF(ISNA(VLOOKUP(A608,ERP_transactions!$A:$A,1,FALSE)),"No","Yes")</f>
        <v>Yes</v>
      </c>
      <c r="U608" t="b">
        <f t="shared" si="49"/>
        <v>0</v>
      </c>
    </row>
    <row r="609" spans="1:21">
      <c r="A609" t="s">
        <v>1191</v>
      </c>
      <c r="B609" t="s">
        <v>55</v>
      </c>
      <c r="C609" t="s">
        <v>56</v>
      </c>
      <c r="D609" t="s">
        <v>243</v>
      </c>
      <c r="E609" t="s">
        <v>244</v>
      </c>
      <c r="F609" t="s">
        <v>100</v>
      </c>
      <c r="G609" t="s">
        <v>101</v>
      </c>
      <c r="H609" s="1">
        <v>45897</v>
      </c>
      <c r="I609">
        <v>25</v>
      </c>
      <c r="J609">
        <v>181.7</v>
      </c>
      <c r="K609">
        <v>4542.5</v>
      </c>
      <c r="L609">
        <v>0.1</v>
      </c>
      <c r="M609">
        <v>0.02</v>
      </c>
      <c r="N609" t="str">
        <f>VLOOKUP(F609,products!$A$2:$C$31,3,FALSE)</f>
        <v>B</v>
      </c>
      <c r="O609">
        <f>VLOOKUP(F609,price_list!$A$2:$C$31,3,FALSE)</f>
        <v>181.7</v>
      </c>
      <c r="P609" t="str">
        <f t="shared" si="45"/>
        <v/>
      </c>
      <c r="Q609" t="str">
        <f t="shared" si="46"/>
        <v/>
      </c>
      <c r="R609">
        <f t="shared" si="47"/>
        <v>4088.25</v>
      </c>
      <c r="S609">
        <f t="shared" si="48"/>
        <v>81.765000000000001</v>
      </c>
      <c r="T609" t="str">
        <f>IF(ISNA(VLOOKUP(A609,ERP_transactions!$A:$A,1,FALSE)),"No","Yes")</f>
        <v>Yes</v>
      </c>
      <c r="U609" t="b">
        <f t="shared" si="49"/>
        <v>0</v>
      </c>
    </row>
    <row r="610" spans="1:21">
      <c r="A610" t="s">
        <v>1192</v>
      </c>
      <c r="B610" t="s">
        <v>110</v>
      </c>
      <c r="C610" t="s">
        <v>111</v>
      </c>
      <c r="D610" t="s">
        <v>618</v>
      </c>
      <c r="E610" t="s">
        <v>619</v>
      </c>
      <c r="F610" t="s">
        <v>107</v>
      </c>
      <c r="G610" t="s">
        <v>108</v>
      </c>
      <c r="H610" s="1">
        <v>45890</v>
      </c>
      <c r="I610">
        <v>15</v>
      </c>
      <c r="J610">
        <v>179.53</v>
      </c>
      <c r="K610">
        <v>2692.95</v>
      </c>
      <c r="L610">
        <v>0.1</v>
      </c>
      <c r="M610">
        <v>0.02</v>
      </c>
      <c r="N610" t="str">
        <f>VLOOKUP(F610,products!$A$2:$C$31,3,FALSE)</f>
        <v>B</v>
      </c>
      <c r="O610">
        <f>VLOOKUP(F610,price_list!$A$2:$C$31,3,FALSE)</f>
        <v>179.53</v>
      </c>
      <c r="P610" t="str">
        <f t="shared" si="45"/>
        <v/>
      </c>
      <c r="Q610" t="str">
        <f t="shared" si="46"/>
        <v/>
      </c>
      <c r="R610">
        <f t="shared" si="47"/>
        <v>2423.6549999999997</v>
      </c>
      <c r="S610">
        <f t="shared" si="48"/>
        <v>48.473099999999995</v>
      </c>
      <c r="T610" t="str">
        <f>IF(ISNA(VLOOKUP(A610,ERP_transactions!$A:$A,1,FALSE)),"No","Yes")</f>
        <v>Yes</v>
      </c>
      <c r="U610" t="b">
        <f t="shared" si="49"/>
        <v>0</v>
      </c>
    </row>
    <row r="611" spans="1:21">
      <c r="A611" t="s">
        <v>1193</v>
      </c>
      <c r="B611" t="s">
        <v>208</v>
      </c>
      <c r="C611" t="s">
        <v>209</v>
      </c>
      <c r="D611" t="s">
        <v>401</v>
      </c>
      <c r="E611" t="s">
        <v>402</v>
      </c>
      <c r="F611" t="s">
        <v>85</v>
      </c>
      <c r="G611" t="s">
        <v>86</v>
      </c>
      <c r="H611" s="1">
        <v>45895</v>
      </c>
      <c r="I611">
        <v>3</v>
      </c>
      <c r="J611">
        <v>72.040000000000006</v>
      </c>
      <c r="K611">
        <v>216.12</v>
      </c>
      <c r="L611">
        <v>0.05</v>
      </c>
      <c r="M611">
        <v>0.02</v>
      </c>
      <c r="N611" t="str">
        <f>VLOOKUP(F611,products!$A$2:$C$31,3,FALSE)</f>
        <v>A</v>
      </c>
      <c r="O611">
        <f>VLOOKUP(F611,price_list!$A$2:$C$31,3,FALSE)</f>
        <v>72.040000000000006</v>
      </c>
      <c r="P611" t="str">
        <f t="shared" si="45"/>
        <v/>
      </c>
      <c r="Q611" t="str">
        <f t="shared" si="46"/>
        <v/>
      </c>
      <c r="R611">
        <f t="shared" si="47"/>
        <v>205.31399999999999</v>
      </c>
      <c r="S611">
        <f t="shared" si="48"/>
        <v>4.1062799999999999</v>
      </c>
      <c r="T611" t="str">
        <f>IF(ISNA(VLOOKUP(A611,ERP_transactions!$A:$A,1,FALSE)),"No","Yes")</f>
        <v>Yes</v>
      </c>
      <c r="U611" t="b">
        <f t="shared" si="49"/>
        <v>0</v>
      </c>
    </row>
    <row r="612" spans="1:21">
      <c r="A612" t="s">
        <v>1194</v>
      </c>
      <c r="B612" t="s">
        <v>259</v>
      </c>
      <c r="C612" t="s">
        <v>260</v>
      </c>
      <c r="D612" t="s">
        <v>548</v>
      </c>
      <c r="E612" t="s">
        <v>2622</v>
      </c>
      <c r="F612" t="s">
        <v>59</v>
      </c>
      <c r="G612" t="s">
        <v>60</v>
      </c>
      <c r="H612" s="1">
        <v>45896</v>
      </c>
      <c r="I612">
        <v>14</v>
      </c>
      <c r="J612">
        <v>71.86</v>
      </c>
      <c r="K612">
        <v>1006.04</v>
      </c>
      <c r="L612">
        <v>0.05</v>
      </c>
      <c r="M612">
        <v>0.02</v>
      </c>
      <c r="N612" t="str">
        <f>VLOOKUP(F612,products!$A$2:$C$31,3,FALSE)</f>
        <v>A</v>
      </c>
      <c r="O612">
        <f>VLOOKUP(F612,price_list!$A$2:$C$31,3,FALSE)</f>
        <v>71.86</v>
      </c>
      <c r="P612" t="str">
        <f t="shared" si="45"/>
        <v/>
      </c>
      <c r="Q612" t="str">
        <f t="shared" si="46"/>
        <v/>
      </c>
      <c r="R612">
        <f t="shared" si="47"/>
        <v>955.73799999999994</v>
      </c>
      <c r="S612">
        <f t="shared" si="48"/>
        <v>19.11476</v>
      </c>
      <c r="T612" t="str">
        <f>IF(ISNA(VLOOKUP(A612,ERP_transactions!$A:$A,1,FALSE)),"No","Yes")</f>
        <v>Yes</v>
      </c>
      <c r="U612" t="b">
        <f t="shared" si="49"/>
        <v>0</v>
      </c>
    </row>
    <row r="613" spans="1:21">
      <c r="A613" t="s">
        <v>1195</v>
      </c>
      <c r="B613" t="s">
        <v>254</v>
      </c>
      <c r="C613" t="s">
        <v>255</v>
      </c>
      <c r="D613" t="s">
        <v>845</v>
      </c>
      <c r="E613" t="s">
        <v>846</v>
      </c>
      <c r="F613" t="s">
        <v>18</v>
      </c>
      <c r="G613" t="s">
        <v>19</v>
      </c>
      <c r="H613" s="1">
        <v>45880</v>
      </c>
      <c r="I613">
        <v>10</v>
      </c>
      <c r="J613">
        <v>52.65</v>
      </c>
      <c r="K613">
        <v>526.5</v>
      </c>
      <c r="L613">
        <v>0.05</v>
      </c>
      <c r="M613">
        <v>0.02</v>
      </c>
      <c r="N613" t="str">
        <f>VLOOKUP(F613,products!$A$2:$C$31,3,FALSE)</f>
        <v>A</v>
      </c>
      <c r="O613">
        <f>VLOOKUP(F613,price_list!$A$2:$C$31,3,FALSE)</f>
        <v>52.65</v>
      </c>
      <c r="P613" t="str">
        <f t="shared" si="45"/>
        <v/>
      </c>
      <c r="Q613" t="str">
        <f t="shared" si="46"/>
        <v/>
      </c>
      <c r="R613">
        <f t="shared" si="47"/>
        <v>500.17500000000001</v>
      </c>
      <c r="S613">
        <f t="shared" si="48"/>
        <v>10.003500000000001</v>
      </c>
      <c r="T613" t="str">
        <f>IF(ISNA(VLOOKUP(A613,ERP_transactions!$A:$A,1,FALSE)),"No","Yes")</f>
        <v>Yes</v>
      </c>
      <c r="U613" t="b">
        <f t="shared" si="49"/>
        <v>0</v>
      </c>
    </row>
    <row r="614" spans="1:21">
      <c r="A614" t="s">
        <v>1196</v>
      </c>
      <c r="B614" t="s">
        <v>259</v>
      </c>
      <c r="C614" t="s">
        <v>260</v>
      </c>
      <c r="D614" t="s">
        <v>189</v>
      </c>
      <c r="E614" t="s">
        <v>190</v>
      </c>
      <c r="F614" t="s">
        <v>78</v>
      </c>
      <c r="G614" t="s">
        <v>79</v>
      </c>
      <c r="H614" s="1">
        <v>45895</v>
      </c>
      <c r="I614">
        <v>16</v>
      </c>
      <c r="J614">
        <v>139.22</v>
      </c>
      <c r="K614">
        <v>2227.52</v>
      </c>
      <c r="L614">
        <v>0.05</v>
      </c>
      <c r="M614">
        <v>0.02</v>
      </c>
      <c r="N614" t="str">
        <f>VLOOKUP(F614,products!$A$2:$C$31,3,FALSE)</f>
        <v>A</v>
      </c>
      <c r="O614">
        <f>VLOOKUP(F614,price_list!$A$2:$C$31,3,FALSE)</f>
        <v>139.22</v>
      </c>
      <c r="P614" t="str">
        <f t="shared" si="45"/>
        <v/>
      </c>
      <c r="Q614" t="str">
        <f t="shared" si="46"/>
        <v/>
      </c>
      <c r="R614">
        <f t="shared" si="47"/>
        <v>2116.1439999999998</v>
      </c>
      <c r="S614">
        <f t="shared" si="48"/>
        <v>42.322879999999998</v>
      </c>
      <c r="T614" t="str">
        <f>IF(ISNA(VLOOKUP(A614,ERP_transactions!$A:$A,1,FALSE)),"No","Yes")</f>
        <v>Yes</v>
      </c>
      <c r="U614" t="b">
        <f t="shared" si="49"/>
        <v>0</v>
      </c>
    </row>
    <row r="615" spans="1:21">
      <c r="A615" t="s">
        <v>1197</v>
      </c>
      <c r="B615" t="s">
        <v>145</v>
      </c>
      <c r="C615" t="s">
        <v>146</v>
      </c>
      <c r="D615" t="s">
        <v>900</v>
      </c>
      <c r="E615" t="s">
        <v>901</v>
      </c>
      <c r="F615" t="s">
        <v>174</v>
      </c>
      <c r="G615" t="s">
        <v>175</v>
      </c>
      <c r="H615" s="1">
        <v>45873</v>
      </c>
      <c r="I615">
        <v>2</v>
      </c>
      <c r="J615">
        <v>183.4</v>
      </c>
      <c r="K615">
        <v>366.8</v>
      </c>
      <c r="L615">
        <v>0.1</v>
      </c>
      <c r="M615">
        <v>0.02</v>
      </c>
      <c r="N615" t="str">
        <f>VLOOKUP(F615,products!$A$2:$C$31,3,FALSE)</f>
        <v>B</v>
      </c>
      <c r="O615">
        <f>VLOOKUP(F615,price_list!$A$2:$C$31,3,FALSE)</f>
        <v>183.4</v>
      </c>
      <c r="P615" t="str">
        <f t="shared" si="45"/>
        <v/>
      </c>
      <c r="Q615" t="str">
        <f t="shared" si="46"/>
        <v/>
      </c>
      <c r="R615">
        <f t="shared" si="47"/>
        <v>330.12</v>
      </c>
      <c r="S615">
        <f t="shared" si="48"/>
        <v>6.6024000000000003</v>
      </c>
      <c r="T615" t="str">
        <f>IF(ISNA(VLOOKUP(A615,ERP_transactions!$A:$A,1,FALSE)),"No","Yes")</f>
        <v>Yes</v>
      </c>
      <c r="U615" t="b">
        <f t="shared" si="49"/>
        <v>0</v>
      </c>
    </row>
    <row r="616" spans="1:21">
      <c r="A616" t="s">
        <v>1198</v>
      </c>
      <c r="B616" t="s">
        <v>159</v>
      </c>
      <c r="C616" t="s">
        <v>160</v>
      </c>
      <c r="D616" t="s">
        <v>205</v>
      </c>
      <c r="E616" t="s">
        <v>206</v>
      </c>
      <c r="F616" t="s">
        <v>90</v>
      </c>
      <c r="G616" t="s">
        <v>91</v>
      </c>
      <c r="H616" s="1">
        <v>45755</v>
      </c>
      <c r="I616">
        <v>1</v>
      </c>
      <c r="J616">
        <v>50.51</v>
      </c>
      <c r="K616">
        <v>50.51</v>
      </c>
      <c r="L616">
        <v>0</v>
      </c>
      <c r="M616">
        <v>0.02</v>
      </c>
      <c r="N616" t="str">
        <f>VLOOKUP(F616,products!$A$2:$C$31,3,FALSE)</f>
        <v>C</v>
      </c>
      <c r="O616">
        <f>VLOOKUP(F616,price_list!$A$2:$C$31,3,FALSE)</f>
        <v>50.51</v>
      </c>
      <c r="P616" t="str">
        <f t="shared" si="45"/>
        <v/>
      </c>
      <c r="Q616" t="str">
        <f t="shared" si="46"/>
        <v/>
      </c>
      <c r="R616">
        <f t="shared" si="47"/>
        <v>50.51</v>
      </c>
      <c r="S616">
        <f t="shared" si="48"/>
        <v>1.0102</v>
      </c>
      <c r="T616" t="str">
        <f>IF(ISNA(VLOOKUP(A616,ERP_transactions!$A:$A,1,FALSE)),"No","Yes")</f>
        <v>Yes</v>
      </c>
      <c r="U616" t="b">
        <f t="shared" si="49"/>
        <v>0</v>
      </c>
    </row>
    <row r="617" spans="1:21">
      <c r="A617" t="s">
        <v>1199</v>
      </c>
      <c r="B617" t="s">
        <v>42</v>
      </c>
      <c r="C617" t="s">
        <v>43</v>
      </c>
      <c r="D617" t="s">
        <v>561</v>
      </c>
      <c r="E617" t="s">
        <v>562</v>
      </c>
      <c r="F617" t="s">
        <v>78</v>
      </c>
      <c r="G617" t="s">
        <v>79</v>
      </c>
      <c r="H617" s="1">
        <v>45870</v>
      </c>
      <c r="I617">
        <v>15</v>
      </c>
      <c r="J617">
        <v>139.22</v>
      </c>
      <c r="K617">
        <v>2088.3000000000002</v>
      </c>
      <c r="L617">
        <v>0.05</v>
      </c>
      <c r="M617">
        <v>0.02</v>
      </c>
      <c r="N617" t="str">
        <f>VLOOKUP(F617,products!$A$2:$C$31,3,FALSE)</f>
        <v>A</v>
      </c>
      <c r="O617">
        <f>VLOOKUP(F617,price_list!$A$2:$C$31,3,FALSE)</f>
        <v>139.22</v>
      </c>
      <c r="P617" t="str">
        <f t="shared" si="45"/>
        <v/>
      </c>
      <c r="Q617" t="str">
        <f t="shared" si="46"/>
        <v/>
      </c>
      <c r="R617">
        <f t="shared" si="47"/>
        <v>1983.8850000000002</v>
      </c>
      <c r="S617">
        <f t="shared" si="48"/>
        <v>39.677700000000009</v>
      </c>
      <c r="T617" t="str">
        <f>IF(ISNA(VLOOKUP(A617,ERP_transactions!$A:$A,1,FALSE)),"No","Yes")</f>
        <v>Yes</v>
      </c>
      <c r="U617" t="b">
        <f t="shared" si="49"/>
        <v>0</v>
      </c>
    </row>
    <row r="618" spans="1:21">
      <c r="A618" t="s">
        <v>1200</v>
      </c>
      <c r="B618" t="s">
        <v>81</v>
      </c>
      <c r="C618" t="s">
        <v>82</v>
      </c>
      <c r="D618" t="s">
        <v>791</v>
      </c>
      <c r="E618" t="s">
        <v>792</v>
      </c>
      <c r="F618" t="s">
        <v>275</v>
      </c>
      <c r="G618" t="s">
        <v>276</v>
      </c>
      <c r="H618" s="1">
        <v>45898</v>
      </c>
      <c r="I618">
        <v>5</v>
      </c>
      <c r="J618">
        <v>44.71</v>
      </c>
      <c r="K618">
        <v>223.55</v>
      </c>
      <c r="L618">
        <v>0</v>
      </c>
      <c r="M618">
        <v>0.02</v>
      </c>
      <c r="N618" t="str">
        <f>VLOOKUP(F618,products!$A$2:$C$31,3,FALSE)</f>
        <v>C</v>
      </c>
      <c r="O618">
        <f>VLOOKUP(F618,price_list!$A$2:$C$31,3,FALSE)</f>
        <v>44.71</v>
      </c>
      <c r="P618" t="str">
        <f t="shared" si="45"/>
        <v/>
      </c>
      <c r="Q618" t="str">
        <f t="shared" si="46"/>
        <v/>
      </c>
      <c r="R618">
        <f t="shared" si="47"/>
        <v>223.55</v>
      </c>
      <c r="S618">
        <f t="shared" si="48"/>
        <v>4.4710000000000001</v>
      </c>
      <c r="T618" t="str">
        <f>IF(ISNA(VLOOKUP(A618,ERP_transactions!$A:$A,1,FALSE)),"No","Yes")</f>
        <v>Yes</v>
      </c>
      <c r="U618" t="b">
        <f t="shared" si="49"/>
        <v>0</v>
      </c>
    </row>
    <row r="619" spans="1:21">
      <c r="A619" t="s">
        <v>1201</v>
      </c>
      <c r="B619" t="s">
        <v>159</v>
      </c>
      <c r="C619" t="s">
        <v>160</v>
      </c>
      <c r="D619" t="s">
        <v>532</v>
      </c>
      <c r="E619" t="s">
        <v>533</v>
      </c>
      <c r="F619" t="s">
        <v>78</v>
      </c>
      <c r="G619" t="s">
        <v>79</v>
      </c>
      <c r="H619" s="1">
        <v>45872</v>
      </c>
      <c r="I619">
        <v>9</v>
      </c>
      <c r="J619">
        <v>139.22</v>
      </c>
      <c r="K619">
        <v>1252.98</v>
      </c>
      <c r="L619">
        <v>0.05</v>
      </c>
      <c r="M619">
        <v>0.02</v>
      </c>
      <c r="N619" t="str">
        <f>VLOOKUP(F619,products!$A$2:$C$31,3,FALSE)</f>
        <v>A</v>
      </c>
      <c r="O619">
        <f>VLOOKUP(F619,price_list!$A$2:$C$31,3,FALSE)</f>
        <v>139.22</v>
      </c>
      <c r="P619" t="str">
        <f t="shared" si="45"/>
        <v/>
      </c>
      <c r="Q619" t="str">
        <f t="shared" si="46"/>
        <v/>
      </c>
      <c r="R619">
        <f t="shared" si="47"/>
        <v>1190.3310000000001</v>
      </c>
      <c r="S619">
        <f t="shared" si="48"/>
        <v>23.806620000000002</v>
      </c>
      <c r="T619" t="str">
        <f>IF(ISNA(VLOOKUP(A619,ERP_transactions!$A:$A,1,FALSE)),"No","Yes")</f>
        <v>Yes</v>
      </c>
      <c r="U619" t="b">
        <f t="shared" si="49"/>
        <v>0</v>
      </c>
    </row>
    <row r="620" spans="1:21">
      <c r="A620" t="s">
        <v>1202</v>
      </c>
      <c r="B620" t="s">
        <v>159</v>
      </c>
      <c r="C620" t="s">
        <v>160</v>
      </c>
      <c r="D620" t="s">
        <v>218</v>
      </c>
      <c r="E620" t="s">
        <v>219</v>
      </c>
      <c r="F620" t="s">
        <v>18</v>
      </c>
      <c r="G620" t="s">
        <v>19</v>
      </c>
      <c r="H620" s="1">
        <v>45891</v>
      </c>
      <c r="I620">
        <v>12</v>
      </c>
      <c r="J620">
        <v>52.65</v>
      </c>
      <c r="K620">
        <v>631.79999999999995</v>
      </c>
      <c r="L620">
        <v>0.05</v>
      </c>
      <c r="M620">
        <v>0.02</v>
      </c>
      <c r="N620" t="str">
        <f>VLOOKUP(F620,products!$A$2:$C$31,3,FALSE)</f>
        <v>A</v>
      </c>
      <c r="O620">
        <f>VLOOKUP(F620,price_list!$A$2:$C$31,3,FALSE)</f>
        <v>52.65</v>
      </c>
      <c r="P620" t="str">
        <f t="shared" si="45"/>
        <v/>
      </c>
      <c r="Q620" t="str">
        <f t="shared" si="46"/>
        <v/>
      </c>
      <c r="R620">
        <f t="shared" si="47"/>
        <v>600.20999999999992</v>
      </c>
      <c r="S620">
        <f t="shared" si="48"/>
        <v>12.004199999999999</v>
      </c>
      <c r="T620" t="str">
        <f>IF(ISNA(VLOOKUP(A620,ERP_transactions!$A:$A,1,FALSE)),"No","Yes")</f>
        <v>Yes</v>
      </c>
      <c r="U620" t="b">
        <f t="shared" si="49"/>
        <v>0</v>
      </c>
    </row>
    <row r="621" spans="1:21">
      <c r="A621" t="s">
        <v>1203</v>
      </c>
      <c r="B621" t="s">
        <v>67</v>
      </c>
      <c r="C621" t="s">
        <v>68</v>
      </c>
      <c r="D621" t="s">
        <v>438</v>
      </c>
      <c r="E621" t="s">
        <v>439</v>
      </c>
      <c r="F621" t="s">
        <v>129</v>
      </c>
      <c r="G621" t="s">
        <v>130</v>
      </c>
      <c r="H621" s="1">
        <v>45890</v>
      </c>
      <c r="I621">
        <v>13</v>
      </c>
      <c r="J621">
        <v>92.19</v>
      </c>
      <c r="K621">
        <v>1198.47</v>
      </c>
      <c r="L621">
        <v>0.05</v>
      </c>
      <c r="M621">
        <v>0.02</v>
      </c>
      <c r="N621" t="str">
        <f>VLOOKUP(F621,products!$A$2:$C$31,3,FALSE)</f>
        <v>A</v>
      </c>
      <c r="O621">
        <f>VLOOKUP(F621,price_list!$A$2:$C$31,3,FALSE)</f>
        <v>92.19</v>
      </c>
      <c r="P621" t="str">
        <f t="shared" si="45"/>
        <v/>
      </c>
      <c r="Q621" t="str">
        <f t="shared" si="46"/>
        <v/>
      </c>
      <c r="R621">
        <f t="shared" si="47"/>
        <v>1138.5464999999999</v>
      </c>
      <c r="S621">
        <f t="shared" si="48"/>
        <v>22.77093</v>
      </c>
      <c r="T621" t="str">
        <f>IF(ISNA(VLOOKUP(A621,ERP_transactions!$A:$A,1,FALSE)),"No","Yes")</f>
        <v>Yes</v>
      </c>
      <c r="U621" t="b">
        <f t="shared" si="49"/>
        <v>0</v>
      </c>
    </row>
    <row r="622" spans="1:21">
      <c r="A622" t="s">
        <v>1204</v>
      </c>
      <c r="B622" t="s">
        <v>187</v>
      </c>
      <c r="C622" t="s">
        <v>188</v>
      </c>
      <c r="D622" t="s">
        <v>127</v>
      </c>
      <c r="E622" t="s">
        <v>128</v>
      </c>
      <c r="F622" t="s">
        <v>179</v>
      </c>
      <c r="G622" t="s">
        <v>180</v>
      </c>
      <c r="H622" s="1">
        <v>45883</v>
      </c>
      <c r="I622">
        <v>8</v>
      </c>
      <c r="J622">
        <v>125.42</v>
      </c>
      <c r="K622">
        <v>1003.36</v>
      </c>
      <c r="L622">
        <v>0.1</v>
      </c>
      <c r="M622">
        <v>0.02</v>
      </c>
      <c r="N622" t="str">
        <f>VLOOKUP(F622,products!$A$2:$C$31,3,FALSE)</f>
        <v>B</v>
      </c>
      <c r="O622">
        <f>VLOOKUP(F622,price_list!$A$2:$C$31,3,FALSE)</f>
        <v>125.42</v>
      </c>
      <c r="P622" t="str">
        <f t="shared" si="45"/>
        <v/>
      </c>
      <c r="Q622" t="str">
        <f t="shared" si="46"/>
        <v/>
      </c>
      <c r="R622">
        <f t="shared" si="47"/>
        <v>903.024</v>
      </c>
      <c r="S622">
        <f t="shared" si="48"/>
        <v>18.060480000000002</v>
      </c>
      <c r="T622" t="str">
        <f>IF(ISNA(VLOOKUP(A622,ERP_transactions!$A:$A,1,FALSE)),"No","Yes")</f>
        <v>Yes</v>
      </c>
      <c r="U622" t="b">
        <f t="shared" si="49"/>
        <v>0</v>
      </c>
    </row>
    <row r="623" spans="1:21">
      <c r="A623" t="s">
        <v>1205</v>
      </c>
      <c r="B623" t="s">
        <v>159</v>
      </c>
      <c r="C623" t="s">
        <v>160</v>
      </c>
      <c r="D623" t="s">
        <v>618</v>
      </c>
      <c r="E623" t="s">
        <v>619</v>
      </c>
      <c r="F623" t="s">
        <v>179</v>
      </c>
      <c r="G623" t="s">
        <v>180</v>
      </c>
      <c r="H623" s="1">
        <v>45846</v>
      </c>
      <c r="I623">
        <v>1</v>
      </c>
      <c r="J623">
        <v>125.42</v>
      </c>
      <c r="K623">
        <v>125.42</v>
      </c>
      <c r="L623">
        <v>0.1</v>
      </c>
      <c r="M623">
        <v>0.02</v>
      </c>
      <c r="N623" t="str">
        <f>VLOOKUP(F623,products!$A$2:$C$31,3,FALSE)</f>
        <v>B</v>
      </c>
      <c r="O623">
        <f>VLOOKUP(F623,price_list!$A$2:$C$31,3,FALSE)</f>
        <v>125.42</v>
      </c>
      <c r="P623" t="str">
        <f t="shared" si="45"/>
        <v/>
      </c>
      <c r="Q623" t="str">
        <f t="shared" si="46"/>
        <v/>
      </c>
      <c r="R623">
        <f t="shared" si="47"/>
        <v>112.878</v>
      </c>
      <c r="S623">
        <f t="shared" si="48"/>
        <v>2.2575600000000002</v>
      </c>
      <c r="T623" t="str">
        <f>IF(ISNA(VLOOKUP(A623,ERP_transactions!$A:$A,1,FALSE)),"No","Yes")</f>
        <v>Yes</v>
      </c>
      <c r="U623" t="b">
        <f t="shared" si="49"/>
        <v>0</v>
      </c>
    </row>
    <row r="624" spans="1:21">
      <c r="A624" t="s">
        <v>1206</v>
      </c>
      <c r="B624" t="s">
        <v>55</v>
      </c>
      <c r="C624" t="s">
        <v>56</v>
      </c>
      <c r="D624" t="s">
        <v>645</v>
      </c>
      <c r="E624" t="s">
        <v>646</v>
      </c>
      <c r="F624" t="s">
        <v>78</v>
      </c>
      <c r="G624" t="s">
        <v>79</v>
      </c>
      <c r="H624" s="1">
        <v>45886</v>
      </c>
      <c r="I624">
        <v>8</v>
      </c>
      <c r="J624">
        <v>139.22</v>
      </c>
      <c r="K624">
        <v>1113.76</v>
      </c>
      <c r="L624">
        <v>0.05</v>
      </c>
      <c r="M624">
        <v>0.02</v>
      </c>
      <c r="N624" t="str">
        <f>VLOOKUP(F624,products!$A$2:$C$31,3,FALSE)</f>
        <v>A</v>
      </c>
      <c r="O624">
        <f>VLOOKUP(F624,price_list!$A$2:$C$31,3,FALSE)</f>
        <v>139.22</v>
      </c>
      <c r="P624" t="str">
        <f t="shared" si="45"/>
        <v/>
      </c>
      <c r="Q624" t="str">
        <f t="shared" si="46"/>
        <v/>
      </c>
      <c r="R624">
        <f t="shared" si="47"/>
        <v>1058.0719999999999</v>
      </c>
      <c r="S624">
        <f t="shared" si="48"/>
        <v>21.161439999999999</v>
      </c>
      <c r="T624" t="str">
        <f>IF(ISNA(VLOOKUP(A624,ERP_transactions!$A:$A,1,FALSE)),"No","Yes")</f>
        <v>Yes</v>
      </c>
      <c r="U624" t="b">
        <f t="shared" si="49"/>
        <v>0</v>
      </c>
    </row>
    <row r="625" spans="1:21">
      <c r="A625" t="s">
        <v>1207</v>
      </c>
      <c r="B625" t="s">
        <v>208</v>
      </c>
      <c r="C625" t="s">
        <v>209</v>
      </c>
      <c r="D625" t="s">
        <v>374</v>
      </c>
      <c r="E625" t="s">
        <v>375</v>
      </c>
      <c r="F625" t="s">
        <v>139</v>
      </c>
      <c r="G625" t="s">
        <v>140</v>
      </c>
      <c r="H625" s="1">
        <v>45880</v>
      </c>
      <c r="I625">
        <v>23</v>
      </c>
      <c r="J625">
        <v>113.94</v>
      </c>
      <c r="K625">
        <v>2620.62</v>
      </c>
      <c r="L625">
        <v>0.05</v>
      </c>
      <c r="M625">
        <v>0.02</v>
      </c>
      <c r="N625" t="str">
        <f>VLOOKUP(F625,products!$A$2:$C$31,3,FALSE)</f>
        <v>A</v>
      </c>
      <c r="O625">
        <f>VLOOKUP(F625,price_list!$A$2:$C$31,3,FALSE)</f>
        <v>113.94</v>
      </c>
      <c r="P625" t="str">
        <f t="shared" si="45"/>
        <v/>
      </c>
      <c r="Q625" t="str">
        <f t="shared" si="46"/>
        <v/>
      </c>
      <c r="R625">
        <f t="shared" si="47"/>
        <v>2489.5889999999999</v>
      </c>
      <c r="S625">
        <f t="shared" si="48"/>
        <v>49.791780000000003</v>
      </c>
      <c r="T625" t="str">
        <f>IF(ISNA(VLOOKUP(A625,ERP_transactions!$A:$A,1,FALSE)),"No","Yes")</f>
        <v>Yes</v>
      </c>
      <c r="U625" t="b">
        <f t="shared" si="49"/>
        <v>0</v>
      </c>
    </row>
    <row r="626" spans="1:21">
      <c r="A626" t="s">
        <v>1208</v>
      </c>
      <c r="B626" t="s">
        <v>35</v>
      </c>
      <c r="C626" t="s">
        <v>36</v>
      </c>
      <c r="D626" t="s">
        <v>281</v>
      </c>
      <c r="E626" t="s">
        <v>282</v>
      </c>
      <c r="F626" t="s">
        <v>275</v>
      </c>
      <c r="G626" t="s">
        <v>276</v>
      </c>
      <c r="H626" s="1">
        <v>45892</v>
      </c>
      <c r="I626">
        <v>14</v>
      </c>
      <c r="J626">
        <v>44.71</v>
      </c>
      <c r="K626">
        <v>625.94000000000005</v>
      </c>
      <c r="L626">
        <v>0</v>
      </c>
      <c r="M626">
        <v>0.02</v>
      </c>
      <c r="N626" t="str">
        <f>VLOOKUP(F626,products!$A$2:$C$31,3,FALSE)</f>
        <v>C</v>
      </c>
      <c r="O626">
        <f>VLOOKUP(F626,price_list!$A$2:$C$31,3,FALSE)</f>
        <v>44.71</v>
      </c>
      <c r="P626" t="str">
        <f t="shared" si="45"/>
        <v/>
      </c>
      <c r="Q626" t="str">
        <f t="shared" si="46"/>
        <v/>
      </c>
      <c r="R626">
        <f t="shared" si="47"/>
        <v>625.94000000000005</v>
      </c>
      <c r="S626">
        <f t="shared" si="48"/>
        <v>12.518800000000001</v>
      </c>
      <c r="T626" t="str">
        <f>IF(ISNA(VLOOKUP(A626,ERP_transactions!$A:$A,1,FALSE)),"No","Yes")</f>
        <v>Yes</v>
      </c>
      <c r="U626" t="b">
        <f t="shared" si="49"/>
        <v>0</v>
      </c>
    </row>
    <row r="627" spans="1:21">
      <c r="A627" t="s">
        <v>1209</v>
      </c>
      <c r="B627" t="s">
        <v>21</v>
      </c>
      <c r="C627" t="s">
        <v>22</v>
      </c>
      <c r="D627" t="s">
        <v>311</v>
      </c>
      <c r="E627" t="s">
        <v>312</v>
      </c>
      <c r="F627" t="s">
        <v>196</v>
      </c>
      <c r="G627" t="s">
        <v>197</v>
      </c>
      <c r="H627" s="1">
        <v>45872</v>
      </c>
      <c r="I627">
        <v>13</v>
      </c>
      <c r="J627">
        <v>77.5</v>
      </c>
      <c r="K627">
        <v>1007.5</v>
      </c>
      <c r="L627">
        <v>0.05</v>
      </c>
      <c r="M627">
        <v>0.02</v>
      </c>
      <c r="N627" t="str">
        <f>VLOOKUP(F627,products!$A$2:$C$31,3,FALSE)</f>
        <v>A</v>
      </c>
      <c r="O627">
        <f>VLOOKUP(F627,price_list!$A$2:$C$31,3,FALSE)</f>
        <v>77.5</v>
      </c>
      <c r="P627" t="str">
        <f t="shared" si="45"/>
        <v/>
      </c>
      <c r="Q627" t="str">
        <f t="shared" si="46"/>
        <v/>
      </c>
      <c r="R627">
        <f t="shared" si="47"/>
        <v>957.125</v>
      </c>
      <c r="S627">
        <f t="shared" si="48"/>
        <v>19.142500000000002</v>
      </c>
      <c r="T627" t="str">
        <f>IF(ISNA(VLOOKUP(A627,ERP_transactions!$A:$A,1,FALSE)),"No","Yes")</f>
        <v>Yes</v>
      </c>
      <c r="U627" t="b">
        <f t="shared" si="49"/>
        <v>0</v>
      </c>
    </row>
    <row r="628" spans="1:21">
      <c r="A628" t="s">
        <v>1210</v>
      </c>
      <c r="B628" t="s">
        <v>110</v>
      </c>
      <c r="C628" t="s">
        <v>111</v>
      </c>
      <c r="D628" t="s">
        <v>1211</v>
      </c>
      <c r="E628" t="s">
        <v>1212</v>
      </c>
      <c r="F628" t="s">
        <v>71</v>
      </c>
      <c r="G628" t="s">
        <v>72</v>
      </c>
      <c r="H628" s="1">
        <v>45881</v>
      </c>
      <c r="I628">
        <v>11</v>
      </c>
      <c r="J628">
        <v>123.65</v>
      </c>
      <c r="K628">
        <v>1360.15</v>
      </c>
      <c r="L628">
        <v>0.05</v>
      </c>
      <c r="M628">
        <v>0.02</v>
      </c>
      <c r="N628" t="str">
        <f>VLOOKUP(F628,products!$A$2:$C$31,3,FALSE)</f>
        <v>A</v>
      </c>
      <c r="O628">
        <f>VLOOKUP(F628,price_list!$A$2:$C$31,3,FALSE)</f>
        <v>123.65</v>
      </c>
      <c r="P628" t="str">
        <f t="shared" si="45"/>
        <v/>
      </c>
      <c r="Q628" t="str">
        <f t="shared" si="46"/>
        <v/>
      </c>
      <c r="R628">
        <f t="shared" si="47"/>
        <v>1292.1425000000002</v>
      </c>
      <c r="S628">
        <f t="shared" si="48"/>
        <v>25.842850000000002</v>
      </c>
      <c r="T628" t="str">
        <f>IF(ISNA(VLOOKUP(A628,ERP_transactions!$A:$A,1,FALSE)),"No","Yes")</f>
        <v>Yes</v>
      </c>
      <c r="U628" t="b">
        <f t="shared" si="49"/>
        <v>0</v>
      </c>
    </row>
    <row r="629" spans="1:21">
      <c r="A629" t="s">
        <v>1213</v>
      </c>
      <c r="B629" t="s">
        <v>67</v>
      </c>
      <c r="C629" t="s">
        <v>68</v>
      </c>
      <c r="D629" t="s">
        <v>105</v>
      </c>
      <c r="E629" t="s">
        <v>106</v>
      </c>
      <c r="F629" t="s">
        <v>78</v>
      </c>
      <c r="G629" t="s">
        <v>79</v>
      </c>
      <c r="H629" s="1">
        <v>45896</v>
      </c>
      <c r="I629">
        <v>25</v>
      </c>
      <c r="J629">
        <v>139.22</v>
      </c>
      <c r="K629">
        <v>3480.5</v>
      </c>
      <c r="L629">
        <v>0.05</v>
      </c>
      <c r="M629">
        <v>0.02</v>
      </c>
      <c r="N629" t="str">
        <f>VLOOKUP(F629,products!$A$2:$C$31,3,FALSE)</f>
        <v>A</v>
      </c>
      <c r="O629">
        <f>VLOOKUP(F629,price_list!$A$2:$C$31,3,FALSE)</f>
        <v>139.22</v>
      </c>
      <c r="P629" t="str">
        <f t="shared" si="45"/>
        <v/>
      </c>
      <c r="Q629" t="str">
        <f t="shared" si="46"/>
        <v/>
      </c>
      <c r="R629">
        <f t="shared" si="47"/>
        <v>3306.4749999999999</v>
      </c>
      <c r="S629">
        <f t="shared" si="48"/>
        <v>66.129499999999993</v>
      </c>
      <c r="T629" t="str">
        <f>IF(ISNA(VLOOKUP(A629,ERP_transactions!$A:$A,1,FALSE)),"No","Yes")</f>
        <v>Yes</v>
      </c>
      <c r="U629" t="b">
        <f t="shared" si="49"/>
        <v>0</v>
      </c>
    </row>
    <row r="630" spans="1:21">
      <c r="A630" t="s">
        <v>1214</v>
      </c>
      <c r="B630" t="s">
        <v>93</v>
      </c>
      <c r="C630" t="s">
        <v>94</v>
      </c>
      <c r="D630" t="s">
        <v>834</v>
      </c>
      <c r="E630" t="s">
        <v>835</v>
      </c>
      <c r="F630" t="s">
        <v>191</v>
      </c>
      <c r="G630" t="s">
        <v>192</v>
      </c>
      <c r="H630" s="1">
        <v>45874</v>
      </c>
      <c r="I630">
        <v>22</v>
      </c>
      <c r="J630">
        <v>144.35</v>
      </c>
      <c r="K630">
        <v>3175.7</v>
      </c>
      <c r="L630">
        <v>0.12</v>
      </c>
      <c r="M630">
        <v>0.02</v>
      </c>
      <c r="N630" t="str">
        <f>VLOOKUP(F630,products!$A$2:$C$31,3,FALSE)</f>
        <v>B</v>
      </c>
      <c r="O630">
        <f>VLOOKUP(F630,price_list!$A$2:$C$31,3,FALSE)</f>
        <v>144.35</v>
      </c>
      <c r="P630" t="str">
        <f t="shared" si="45"/>
        <v>Rebate_Error</v>
      </c>
      <c r="Q630" t="str">
        <f t="shared" si="46"/>
        <v/>
      </c>
      <c r="R630">
        <f t="shared" si="47"/>
        <v>2794.616</v>
      </c>
      <c r="S630">
        <f t="shared" si="48"/>
        <v>55.892319999999998</v>
      </c>
      <c r="T630" t="str">
        <f>IF(ISNA(VLOOKUP(A630,ERP_transactions!$A:$A,1,FALSE)),"No","Yes")</f>
        <v>Yes</v>
      </c>
      <c r="U630" t="b">
        <f t="shared" si="49"/>
        <v>1</v>
      </c>
    </row>
    <row r="631" spans="1:21">
      <c r="A631" t="s">
        <v>1215</v>
      </c>
      <c r="B631" t="s">
        <v>423</v>
      </c>
      <c r="C631" t="s">
        <v>424</v>
      </c>
      <c r="D631" t="s">
        <v>825</v>
      </c>
      <c r="E631" t="s">
        <v>826</v>
      </c>
      <c r="F631" t="s">
        <v>100</v>
      </c>
      <c r="G631" t="s">
        <v>101</v>
      </c>
      <c r="H631" s="1">
        <v>45890</v>
      </c>
      <c r="I631">
        <v>20</v>
      </c>
      <c r="J631">
        <v>181.7</v>
      </c>
      <c r="K631">
        <v>3634</v>
      </c>
      <c r="L631">
        <v>0.1</v>
      </c>
      <c r="M631">
        <v>0.02</v>
      </c>
      <c r="N631" t="str">
        <f>VLOOKUP(F631,products!$A$2:$C$31,3,FALSE)</f>
        <v>B</v>
      </c>
      <c r="O631">
        <f>VLOOKUP(F631,price_list!$A$2:$C$31,3,FALSE)</f>
        <v>181.7</v>
      </c>
      <c r="P631" t="str">
        <f t="shared" si="45"/>
        <v/>
      </c>
      <c r="Q631" t="str">
        <f t="shared" si="46"/>
        <v/>
      </c>
      <c r="R631">
        <f t="shared" si="47"/>
        <v>3270.6</v>
      </c>
      <c r="S631">
        <f t="shared" si="48"/>
        <v>65.412000000000006</v>
      </c>
      <c r="T631" t="str">
        <f>IF(ISNA(VLOOKUP(A631,ERP_transactions!$A:$A,1,FALSE)),"No","Yes")</f>
        <v>Yes</v>
      </c>
      <c r="U631" t="b">
        <f t="shared" si="49"/>
        <v>0</v>
      </c>
    </row>
    <row r="632" spans="1:21">
      <c r="A632" t="s">
        <v>1216</v>
      </c>
      <c r="B632" t="s">
        <v>182</v>
      </c>
      <c r="C632" t="s">
        <v>183</v>
      </c>
      <c r="D632" t="s">
        <v>694</v>
      </c>
      <c r="E632" t="s">
        <v>695</v>
      </c>
      <c r="F632" t="s">
        <v>85</v>
      </c>
      <c r="G632" t="s">
        <v>86</v>
      </c>
      <c r="H632" s="1">
        <v>45890</v>
      </c>
      <c r="I632">
        <v>7</v>
      </c>
      <c r="J632">
        <v>72.040000000000006</v>
      </c>
      <c r="K632">
        <v>504.28</v>
      </c>
      <c r="L632">
        <v>0.05</v>
      </c>
      <c r="M632">
        <v>0.02</v>
      </c>
      <c r="N632" t="str">
        <f>VLOOKUP(F632,products!$A$2:$C$31,3,FALSE)</f>
        <v>A</v>
      </c>
      <c r="O632">
        <f>VLOOKUP(F632,price_list!$A$2:$C$31,3,FALSE)</f>
        <v>72.040000000000006</v>
      </c>
      <c r="P632" t="str">
        <f t="shared" si="45"/>
        <v/>
      </c>
      <c r="Q632" t="str">
        <f t="shared" si="46"/>
        <v/>
      </c>
      <c r="R632">
        <f t="shared" si="47"/>
        <v>479.06599999999997</v>
      </c>
      <c r="S632">
        <f t="shared" si="48"/>
        <v>9.5813199999999998</v>
      </c>
      <c r="T632" t="str">
        <f>IF(ISNA(VLOOKUP(A632,ERP_transactions!$A:$A,1,FALSE)),"No","Yes")</f>
        <v>Yes</v>
      </c>
      <c r="U632" t="b">
        <f t="shared" si="49"/>
        <v>0</v>
      </c>
    </row>
    <row r="633" spans="1:21">
      <c r="A633" t="s">
        <v>1218</v>
      </c>
      <c r="B633" t="s">
        <v>306</v>
      </c>
      <c r="C633" t="s">
        <v>307</v>
      </c>
      <c r="D633" t="s">
        <v>287</v>
      </c>
      <c r="E633" t="s">
        <v>288</v>
      </c>
      <c r="F633" t="s">
        <v>71</v>
      </c>
      <c r="G633" t="s">
        <v>72</v>
      </c>
      <c r="H633" s="1">
        <v>45874</v>
      </c>
      <c r="I633">
        <v>4</v>
      </c>
      <c r="J633">
        <v>123.65</v>
      </c>
      <c r="K633">
        <v>494.6</v>
      </c>
      <c r="L633">
        <v>0.05</v>
      </c>
      <c r="M633">
        <v>0.02</v>
      </c>
      <c r="N633" t="str">
        <f>VLOOKUP(F633,products!$A$2:$C$31,3,FALSE)</f>
        <v>A</v>
      </c>
      <c r="O633">
        <f>VLOOKUP(F633,price_list!$A$2:$C$31,3,FALSE)</f>
        <v>123.65</v>
      </c>
      <c r="P633" t="str">
        <f t="shared" si="45"/>
        <v/>
      </c>
      <c r="Q633" t="str">
        <f t="shared" si="46"/>
        <v/>
      </c>
      <c r="R633">
        <f t="shared" si="47"/>
        <v>469.87</v>
      </c>
      <c r="S633">
        <f t="shared" si="48"/>
        <v>9.3974000000000011</v>
      </c>
      <c r="T633" t="str">
        <f>IF(ISNA(VLOOKUP(A633,ERP_transactions!$A:$A,1,FALSE)),"No","Yes")</f>
        <v>Yes</v>
      </c>
      <c r="U633" t="b">
        <f t="shared" si="49"/>
        <v>0</v>
      </c>
    </row>
    <row r="634" spans="1:21">
      <c r="A634" t="s">
        <v>1219</v>
      </c>
      <c r="B634" t="s">
        <v>93</v>
      </c>
      <c r="C634" t="s">
        <v>94</v>
      </c>
      <c r="D634" t="s">
        <v>765</v>
      </c>
      <c r="E634" t="s">
        <v>766</v>
      </c>
      <c r="F634" t="s">
        <v>100</v>
      </c>
      <c r="G634" t="s">
        <v>101</v>
      </c>
      <c r="H634" s="1">
        <v>45881</v>
      </c>
      <c r="I634">
        <v>13</v>
      </c>
      <c r="J634">
        <v>181.7</v>
      </c>
      <c r="K634">
        <v>2362.1</v>
      </c>
      <c r="L634">
        <v>0.1</v>
      </c>
      <c r="M634">
        <v>0.02</v>
      </c>
      <c r="N634" t="str">
        <f>VLOOKUP(F634,products!$A$2:$C$31,3,FALSE)</f>
        <v>B</v>
      </c>
      <c r="O634">
        <f>VLOOKUP(F634,price_list!$A$2:$C$31,3,FALSE)</f>
        <v>181.7</v>
      </c>
      <c r="P634" t="str">
        <f t="shared" si="45"/>
        <v/>
      </c>
      <c r="Q634" t="str">
        <f t="shared" si="46"/>
        <v/>
      </c>
      <c r="R634">
        <f t="shared" si="47"/>
        <v>2125.89</v>
      </c>
      <c r="S634">
        <f t="shared" si="48"/>
        <v>42.517800000000001</v>
      </c>
      <c r="T634" t="str">
        <f>IF(ISNA(VLOOKUP(A634,ERP_transactions!$A:$A,1,FALSE)),"No","Yes")</f>
        <v>Yes</v>
      </c>
      <c r="U634" t="b">
        <f t="shared" si="49"/>
        <v>0</v>
      </c>
    </row>
    <row r="635" spans="1:21">
      <c r="A635" t="s">
        <v>1220</v>
      </c>
      <c r="B635" t="s">
        <v>81</v>
      </c>
      <c r="C635" t="s">
        <v>82</v>
      </c>
      <c r="D635" t="s">
        <v>1071</v>
      </c>
      <c r="E635" t="s">
        <v>1072</v>
      </c>
      <c r="F635" t="s">
        <v>174</v>
      </c>
      <c r="G635" t="s">
        <v>175</v>
      </c>
      <c r="H635" s="1">
        <v>45878</v>
      </c>
      <c r="I635">
        <v>8</v>
      </c>
      <c r="J635">
        <v>149.58000000000001</v>
      </c>
      <c r="K635">
        <v>1196.6400000000001</v>
      </c>
      <c r="L635">
        <v>0.1</v>
      </c>
      <c r="M635">
        <v>0.02</v>
      </c>
      <c r="N635" t="str">
        <f>VLOOKUP(F635,products!$A$2:$C$31,3,FALSE)</f>
        <v>B</v>
      </c>
      <c r="O635">
        <f>VLOOKUP(F635,price_list!$A$2:$C$31,3,FALSE)</f>
        <v>183.4</v>
      </c>
      <c r="P635" t="str">
        <f t="shared" si="45"/>
        <v/>
      </c>
      <c r="Q635" t="str">
        <f t="shared" si="46"/>
        <v/>
      </c>
      <c r="R635">
        <f t="shared" si="47"/>
        <v>1076.9760000000001</v>
      </c>
      <c r="S635">
        <f t="shared" si="48"/>
        <v>21.539520000000003</v>
      </c>
      <c r="T635" t="str">
        <f>IF(ISNA(VLOOKUP(A635,ERP_transactions!$A:$A,1,FALSE)),"No","Yes")</f>
        <v>Yes</v>
      </c>
      <c r="U635" t="b">
        <f t="shared" si="49"/>
        <v>0</v>
      </c>
    </row>
    <row r="636" spans="1:21">
      <c r="A636" t="s">
        <v>1221</v>
      </c>
      <c r="B636" t="s">
        <v>159</v>
      </c>
      <c r="C636" t="s">
        <v>160</v>
      </c>
      <c r="D636" t="s">
        <v>256</v>
      </c>
      <c r="E636" t="s">
        <v>257</v>
      </c>
      <c r="F636" t="s">
        <v>18</v>
      </c>
      <c r="G636" t="s">
        <v>19</v>
      </c>
      <c r="H636" s="1">
        <v>45889</v>
      </c>
      <c r="I636">
        <v>20</v>
      </c>
      <c r="J636">
        <v>46.55</v>
      </c>
      <c r="K636">
        <v>931</v>
      </c>
      <c r="L636">
        <v>0.05</v>
      </c>
      <c r="M636">
        <v>0.02</v>
      </c>
      <c r="N636" t="str">
        <f>VLOOKUP(F636,products!$A$2:$C$31,3,FALSE)</f>
        <v>A</v>
      </c>
      <c r="O636">
        <f>VLOOKUP(F636,price_list!$A$2:$C$31,3,FALSE)</f>
        <v>52.65</v>
      </c>
      <c r="P636" t="str">
        <f t="shared" si="45"/>
        <v/>
      </c>
      <c r="Q636" t="str">
        <f t="shared" si="46"/>
        <v/>
      </c>
      <c r="R636">
        <f t="shared" si="47"/>
        <v>884.45</v>
      </c>
      <c r="S636">
        <f t="shared" si="48"/>
        <v>17.689</v>
      </c>
      <c r="T636" t="str">
        <f>IF(ISNA(VLOOKUP(A636,ERP_transactions!$A:$A,1,FALSE)),"No","Yes")</f>
        <v>Yes</v>
      </c>
      <c r="U636" t="b">
        <f t="shared" si="49"/>
        <v>0</v>
      </c>
    </row>
    <row r="637" spans="1:21">
      <c r="A637" t="s">
        <v>1222</v>
      </c>
      <c r="B637" t="s">
        <v>110</v>
      </c>
      <c r="C637" t="s">
        <v>111</v>
      </c>
      <c r="D637" t="s">
        <v>907</v>
      </c>
      <c r="E637" t="s">
        <v>908</v>
      </c>
      <c r="F637" t="s">
        <v>293</v>
      </c>
      <c r="G637" t="s">
        <v>294</v>
      </c>
      <c r="H637" s="1">
        <v>45870</v>
      </c>
      <c r="I637">
        <v>23</v>
      </c>
      <c r="J637">
        <v>114.99</v>
      </c>
      <c r="K637">
        <v>2644.77</v>
      </c>
      <c r="L637">
        <v>0.05</v>
      </c>
      <c r="M637">
        <v>0.02</v>
      </c>
      <c r="N637" t="str">
        <f>VLOOKUP(F637,products!$A$2:$C$31,3,FALSE)</f>
        <v>A</v>
      </c>
      <c r="O637">
        <f>VLOOKUP(F637,price_list!$A$2:$C$31,3,FALSE)</f>
        <v>114.99</v>
      </c>
      <c r="P637" t="str">
        <f t="shared" si="45"/>
        <v/>
      </c>
      <c r="Q637" t="str">
        <f t="shared" si="46"/>
        <v/>
      </c>
      <c r="R637">
        <f t="shared" si="47"/>
        <v>2512.5315000000001</v>
      </c>
      <c r="S637">
        <f t="shared" si="48"/>
        <v>50.250630000000001</v>
      </c>
      <c r="T637" t="str">
        <f>IF(ISNA(VLOOKUP(A637,ERP_transactions!$A:$A,1,FALSE)),"No","Yes")</f>
        <v>Yes</v>
      </c>
      <c r="U637" t="b">
        <f t="shared" si="49"/>
        <v>0</v>
      </c>
    </row>
    <row r="638" spans="1:21">
      <c r="A638" t="s">
        <v>1223</v>
      </c>
      <c r="B638" t="s">
        <v>47</v>
      </c>
      <c r="C638" t="s">
        <v>48</v>
      </c>
      <c r="D638" t="s">
        <v>482</v>
      </c>
      <c r="E638" t="s">
        <v>483</v>
      </c>
      <c r="F638" t="s">
        <v>191</v>
      </c>
      <c r="G638" t="s">
        <v>192</v>
      </c>
      <c r="H638" s="1">
        <v>45876</v>
      </c>
      <c r="I638">
        <v>10</v>
      </c>
      <c r="J638">
        <v>144.35</v>
      </c>
      <c r="K638">
        <v>1443.5</v>
      </c>
      <c r="L638">
        <v>0.1</v>
      </c>
      <c r="M638">
        <v>0.02</v>
      </c>
      <c r="N638" t="str">
        <f>VLOOKUP(F638,products!$A$2:$C$31,3,FALSE)</f>
        <v>B</v>
      </c>
      <c r="O638">
        <f>VLOOKUP(F638,price_list!$A$2:$C$31,3,FALSE)</f>
        <v>144.35</v>
      </c>
      <c r="P638" t="str">
        <f t="shared" si="45"/>
        <v/>
      </c>
      <c r="Q638" t="str">
        <f t="shared" si="46"/>
        <v/>
      </c>
      <c r="R638">
        <f t="shared" si="47"/>
        <v>1299.1500000000001</v>
      </c>
      <c r="S638">
        <f t="shared" si="48"/>
        <v>25.983000000000004</v>
      </c>
      <c r="T638" t="str">
        <f>IF(ISNA(VLOOKUP(A638,ERP_transactions!$A:$A,1,FALSE)),"No","Yes")</f>
        <v>Yes</v>
      </c>
      <c r="U638" t="b">
        <f t="shared" si="49"/>
        <v>0</v>
      </c>
    </row>
    <row r="639" spans="1:21">
      <c r="A639" t="s">
        <v>1224</v>
      </c>
      <c r="B639" t="s">
        <v>414</v>
      </c>
      <c r="C639" t="s">
        <v>415</v>
      </c>
      <c r="D639" t="s">
        <v>907</v>
      </c>
      <c r="E639" t="s">
        <v>908</v>
      </c>
      <c r="F639" t="s">
        <v>396</v>
      </c>
      <c r="G639" t="s">
        <v>397</v>
      </c>
      <c r="H639" s="1">
        <v>45882</v>
      </c>
      <c r="I639">
        <v>24</v>
      </c>
      <c r="J639">
        <v>194.87</v>
      </c>
      <c r="K639">
        <v>4676.88</v>
      </c>
      <c r="L639">
        <v>0.1</v>
      </c>
      <c r="M639">
        <v>0.02</v>
      </c>
      <c r="N639" t="str">
        <f>VLOOKUP(F639,products!$A$2:$C$31,3,FALSE)</f>
        <v>B</v>
      </c>
      <c r="O639">
        <f>VLOOKUP(F639,price_list!$A$2:$C$31,3,FALSE)</f>
        <v>194.87</v>
      </c>
      <c r="P639" t="str">
        <f t="shared" si="45"/>
        <v/>
      </c>
      <c r="Q639" t="str">
        <f t="shared" si="46"/>
        <v/>
      </c>
      <c r="R639">
        <f t="shared" si="47"/>
        <v>4209.192</v>
      </c>
      <c r="S639">
        <f t="shared" si="48"/>
        <v>84.183840000000004</v>
      </c>
      <c r="T639" t="str">
        <f>IF(ISNA(VLOOKUP(A639,ERP_transactions!$A:$A,1,FALSE)),"No","Yes")</f>
        <v>Yes</v>
      </c>
      <c r="U639" t="b">
        <f t="shared" si="49"/>
        <v>0</v>
      </c>
    </row>
    <row r="640" spans="1:21">
      <c r="A640" t="s">
        <v>1225</v>
      </c>
      <c r="B640" t="s">
        <v>187</v>
      </c>
      <c r="C640" t="s">
        <v>188</v>
      </c>
      <c r="D640" t="s">
        <v>818</v>
      </c>
      <c r="E640" t="s">
        <v>819</v>
      </c>
      <c r="F640" t="s">
        <v>196</v>
      </c>
      <c r="G640" t="s">
        <v>197</v>
      </c>
      <c r="H640" s="1">
        <v>45885</v>
      </c>
      <c r="I640">
        <v>8</v>
      </c>
      <c r="J640">
        <v>77.5</v>
      </c>
      <c r="K640">
        <v>620</v>
      </c>
      <c r="L640">
        <v>0.05</v>
      </c>
      <c r="M640">
        <v>0.02</v>
      </c>
      <c r="N640" t="str">
        <f>VLOOKUP(F640,products!$A$2:$C$31,3,FALSE)</f>
        <v>A</v>
      </c>
      <c r="O640">
        <f>VLOOKUP(F640,price_list!$A$2:$C$31,3,FALSE)</f>
        <v>77.5</v>
      </c>
      <c r="P640" t="str">
        <f t="shared" si="45"/>
        <v/>
      </c>
      <c r="Q640" t="str">
        <f t="shared" si="46"/>
        <v/>
      </c>
      <c r="R640">
        <f t="shared" si="47"/>
        <v>589</v>
      </c>
      <c r="S640">
        <f t="shared" si="48"/>
        <v>11.78</v>
      </c>
      <c r="T640" t="str">
        <f>IF(ISNA(VLOOKUP(A640,ERP_transactions!$A:$A,1,FALSE)),"No","Yes")</f>
        <v>Yes</v>
      </c>
      <c r="U640" t="b">
        <f t="shared" si="49"/>
        <v>0</v>
      </c>
    </row>
    <row r="641" spans="1:21">
      <c r="A641" t="s">
        <v>1226</v>
      </c>
      <c r="B641" t="s">
        <v>74</v>
      </c>
      <c r="C641" t="s">
        <v>75</v>
      </c>
      <c r="D641" t="s">
        <v>916</v>
      </c>
      <c r="E641" t="s">
        <v>917</v>
      </c>
      <c r="F641" t="s">
        <v>18</v>
      </c>
      <c r="G641" t="s">
        <v>19</v>
      </c>
      <c r="H641" s="1">
        <v>45889</v>
      </c>
      <c r="I641">
        <v>21</v>
      </c>
      <c r="J641">
        <v>52.65</v>
      </c>
      <c r="K641">
        <v>1105.6500000000001</v>
      </c>
      <c r="L641">
        <v>0.05</v>
      </c>
      <c r="M641">
        <v>0.02</v>
      </c>
      <c r="N641" t="str">
        <f>VLOOKUP(F641,products!$A$2:$C$31,3,FALSE)</f>
        <v>A</v>
      </c>
      <c r="O641">
        <f>VLOOKUP(F641,price_list!$A$2:$C$31,3,FALSE)</f>
        <v>52.65</v>
      </c>
      <c r="P641" t="str">
        <f t="shared" si="45"/>
        <v/>
      </c>
      <c r="Q641" t="str">
        <f t="shared" si="46"/>
        <v/>
      </c>
      <c r="R641">
        <f t="shared" si="47"/>
        <v>1050.3675000000001</v>
      </c>
      <c r="S641">
        <f t="shared" si="48"/>
        <v>21.007350000000002</v>
      </c>
      <c r="T641" t="str">
        <f>IF(ISNA(VLOOKUP(A641,ERP_transactions!$A:$A,1,FALSE)),"No","Yes")</f>
        <v>Yes</v>
      </c>
      <c r="U641" t="b">
        <f t="shared" si="49"/>
        <v>0</v>
      </c>
    </row>
    <row r="642" spans="1:21">
      <c r="A642" t="s">
        <v>1227</v>
      </c>
      <c r="B642" t="s">
        <v>423</v>
      </c>
      <c r="C642" t="s">
        <v>424</v>
      </c>
      <c r="D642" t="s">
        <v>825</v>
      </c>
      <c r="E642" t="s">
        <v>826</v>
      </c>
      <c r="F642" t="s">
        <v>39</v>
      </c>
      <c r="G642" t="s">
        <v>40</v>
      </c>
      <c r="H642" s="1">
        <v>45881</v>
      </c>
      <c r="I642">
        <v>1</v>
      </c>
      <c r="J642">
        <v>87.21</v>
      </c>
      <c r="K642">
        <v>87.21</v>
      </c>
      <c r="L642">
        <v>0</v>
      </c>
      <c r="M642">
        <v>0.02</v>
      </c>
      <c r="N642" t="str">
        <f>VLOOKUP(F642,products!$A$2:$C$31,3,FALSE)</f>
        <v>C</v>
      </c>
      <c r="O642">
        <f>VLOOKUP(F642,price_list!$A$2:$C$31,3,FALSE)</f>
        <v>87.21</v>
      </c>
      <c r="P642" t="str">
        <f t="shared" ref="P642:P705" si="50">IF(N642="A",IF(ABS(L642-0.05)&gt;0.001,"Rebate_Error",""),IF(N642="B",IF(ABS(L642-0.1)&gt;0.001,"Rebate_Error",""),IF(N642="C",IF(L642&lt;&gt;0,"Rebate_Error",""))))</f>
        <v/>
      </c>
      <c r="Q642" t="str">
        <f t="shared" ref="Q642:Q705" si="51">IF(J642&lt;O642*0.75,"Price_Breach","")</f>
        <v/>
      </c>
      <c r="R642">
        <f t="shared" ref="R642:R705" si="52">K642-(K642*L642)</f>
        <v>87.21</v>
      </c>
      <c r="S642">
        <f t="shared" ref="S642:S705" si="53">R642*M642</f>
        <v>1.7442</v>
      </c>
      <c r="T642" t="str">
        <f>IF(ISNA(VLOOKUP(A642,ERP_transactions!$A:$A,1,FALSE)),"No","Yes")</f>
        <v>Yes</v>
      </c>
      <c r="U642" t="b">
        <f t="shared" ref="U642:U705" si="54">OR($P642="Rebate_Error",$Q642="Price_Breach",$T642="No")</f>
        <v>0</v>
      </c>
    </row>
    <row r="643" spans="1:21">
      <c r="A643" t="s">
        <v>1228</v>
      </c>
      <c r="B643" t="s">
        <v>42</v>
      </c>
      <c r="C643" t="s">
        <v>43</v>
      </c>
      <c r="D643" t="s">
        <v>30</v>
      </c>
      <c r="E643" t="s">
        <v>31</v>
      </c>
      <c r="F643" t="s">
        <v>78</v>
      </c>
      <c r="G643" t="s">
        <v>79</v>
      </c>
      <c r="H643" s="1">
        <v>45883</v>
      </c>
      <c r="I643">
        <v>19</v>
      </c>
      <c r="J643">
        <v>139.22</v>
      </c>
      <c r="K643">
        <v>2645.18</v>
      </c>
      <c r="L643">
        <v>0.05</v>
      </c>
      <c r="M643">
        <v>0.02</v>
      </c>
      <c r="N643" t="str">
        <f>VLOOKUP(F643,products!$A$2:$C$31,3,FALSE)</f>
        <v>A</v>
      </c>
      <c r="O643">
        <f>VLOOKUP(F643,price_list!$A$2:$C$31,3,FALSE)</f>
        <v>139.22</v>
      </c>
      <c r="P643" t="str">
        <f t="shared" si="50"/>
        <v/>
      </c>
      <c r="Q643" t="str">
        <f t="shared" si="51"/>
        <v/>
      </c>
      <c r="R643">
        <f t="shared" si="52"/>
        <v>2512.9209999999998</v>
      </c>
      <c r="S643">
        <f t="shared" si="53"/>
        <v>50.258420000000001</v>
      </c>
      <c r="T643" t="str">
        <f>IF(ISNA(VLOOKUP(A643,ERP_transactions!$A:$A,1,FALSE)),"No","Yes")</f>
        <v>Yes</v>
      </c>
      <c r="U643" t="b">
        <f t="shared" si="54"/>
        <v>0</v>
      </c>
    </row>
    <row r="644" spans="1:21">
      <c r="A644" t="s">
        <v>1229</v>
      </c>
      <c r="B644" t="s">
        <v>103</v>
      </c>
      <c r="C644" t="s">
        <v>104</v>
      </c>
      <c r="D644" t="s">
        <v>545</v>
      </c>
      <c r="E644" t="s">
        <v>546</v>
      </c>
      <c r="F644" t="s">
        <v>179</v>
      </c>
      <c r="G644" t="s">
        <v>180</v>
      </c>
      <c r="H644" s="1">
        <v>45885</v>
      </c>
      <c r="I644">
        <v>25</v>
      </c>
      <c r="J644">
        <v>125.42</v>
      </c>
      <c r="K644">
        <v>3135.5</v>
      </c>
      <c r="L644">
        <v>0.1</v>
      </c>
      <c r="M644">
        <v>0.02</v>
      </c>
      <c r="N644" t="str">
        <f>VLOOKUP(F644,products!$A$2:$C$31,3,FALSE)</f>
        <v>B</v>
      </c>
      <c r="O644">
        <f>VLOOKUP(F644,price_list!$A$2:$C$31,3,FALSE)</f>
        <v>125.42</v>
      </c>
      <c r="P644" t="str">
        <f t="shared" si="50"/>
        <v/>
      </c>
      <c r="Q644" t="str">
        <f t="shared" si="51"/>
        <v/>
      </c>
      <c r="R644">
        <f t="shared" si="52"/>
        <v>2821.95</v>
      </c>
      <c r="S644">
        <f t="shared" si="53"/>
        <v>56.439</v>
      </c>
      <c r="T644" t="str">
        <f>IF(ISNA(VLOOKUP(A644,ERP_transactions!$A:$A,1,FALSE)),"No","Yes")</f>
        <v>Yes</v>
      </c>
      <c r="U644" t="b">
        <f t="shared" si="54"/>
        <v>0</v>
      </c>
    </row>
    <row r="645" spans="1:21">
      <c r="A645" t="s">
        <v>1230</v>
      </c>
      <c r="B645" t="s">
        <v>93</v>
      </c>
      <c r="C645" t="s">
        <v>94</v>
      </c>
      <c r="D645" t="s">
        <v>314</v>
      </c>
      <c r="E645" t="s">
        <v>315</v>
      </c>
      <c r="F645" t="s">
        <v>139</v>
      </c>
      <c r="G645" t="s">
        <v>140</v>
      </c>
      <c r="H645" s="1">
        <v>45870</v>
      </c>
      <c r="I645">
        <v>3</v>
      </c>
      <c r="J645">
        <v>113.94</v>
      </c>
      <c r="K645">
        <v>341.82</v>
      </c>
      <c r="L645">
        <v>0.05</v>
      </c>
      <c r="M645">
        <v>0.02</v>
      </c>
      <c r="N645" t="str">
        <f>VLOOKUP(F645,products!$A$2:$C$31,3,FALSE)</f>
        <v>A</v>
      </c>
      <c r="O645">
        <f>VLOOKUP(F645,price_list!$A$2:$C$31,3,FALSE)</f>
        <v>113.94</v>
      </c>
      <c r="P645" t="str">
        <f t="shared" si="50"/>
        <v/>
      </c>
      <c r="Q645" t="str">
        <f t="shared" si="51"/>
        <v/>
      </c>
      <c r="R645">
        <f t="shared" si="52"/>
        <v>324.72899999999998</v>
      </c>
      <c r="S645">
        <f t="shared" si="53"/>
        <v>6.49458</v>
      </c>
      <c r="T645" t="str">
        <f>IF(ISNA(VLOOKUP(A645,ERP_transactions!$A:$A,1,FALSE)),"No","Yes")</f>
        <v>Yes</v>
      </c>
      <c r="U645" t="b">
        <f t="shared" si="54"/>
        <v>0</v>
      </c>
    </row>
    <row r="646" spans="1:21">
      <c r="A646" t="s">
        <v>1231</v>
      </c>
      <c r="B646" t="s">
        <v>230</v>
      </c>
      <c r="C646" t="s">
        <v>231</v>
      </c>
      <c r="D646" t="s">
        <v>287</v>
      </c>
      <c r="E646" t="s">
        <v>288</v>
      </c>
      <c r="F646" t="s">
        <v>139</v>
      </c>
      <c r="G646" t="s">
        <v>140</v>
      </c>
      <c r="H646" s="1">
        <v>45900</v>
      </c>
      <c r="I646">
        <v>2</v>
      </c>
      <c r="J646">
        <v>113.94</v>
      </c>
      <c r="K646">
        <v>227.88</v>
      </c>
      <c r="L646">
        <v>7.0000000000000007E-2</v>
      </c>
      <c r="M646">
        <v>0.02</v>
      </c>
      <c r="N646" t="str">
        <f>VLOOKUP(F646,products!$A$2:$C$31,3,FALSE)</f>
        <v>A</v>
      </c>
      <c r="O646">
        <f>VLOOKUP(F646,price_list!$A$2:$C$31,3,FALSE)</f>
        <v>113.94</v>
      </c>
      <c r="P646" t="str">
        <f t="shared" si="50"/>
        <v>Rebate_Error</v>
      </c>
      <c r="Q646" t="str">
        <f t="shared" si="51"/>
        <v/>
      </c>
      <c r="R646">
        <f t="shared" si="52"/>
        <v>211.92839999999998</v>
      </c>
      <c r="S646">
        <f t="shared" si="53"/>
        <v>4.2385679999999999</v>
      </c>
      <c r="T646" t="str">
        <f>IF(ISNA(VLOOKUP(A646,ERP_transactions!$A:$A,1,FALSE)),"No","Yes")</f>
        <v>Yes</v>
      </c>
      <c r="U646" t="b">
        <f t="shared" si="54"/>
        <v>1</v>
      </c>
    </row>
    <row r="647" spans="1:21">
      <c r="A647" t="s">
        <v>1232</v>
      </c>
      <c r="B647" t="s">
        <v>246</v>
      </c>
      <c r="C647" t="s">
        <v>247</v>
      </c>
      <c r="D647" t="s">
        <v>548</v>
      </c>
      <c r="E647" t="s">
        <v>549</v>
      </c>
      <c r="F647" t="s">
        <v>396</v>
      </c>
      <c r="G647" t="s">
        <v>397</v>
      </c>
      <c r="H647" s="1">
        <v>45892</v>
      </c>
      <c r="I647">
        <v>21</v>
      </c>
      <c r="J647">
        <v>194.87</v>
      </c>
      <c r="K647">
        <v>4092.27</v>
      </c>
      <c r="L647">
        <v>0.1</v>
      </c>
      <c r="M647">
        <v>0.02</v>
      </c>
      <c r="N647" t="str">
        <f>VLOOKUP(F647,products!$A$2:$C$31,3,FALSE)</f>
        <v>B</v>
      </c>
      <c r="O647">
        <f>VLOOKUP(F647,price_list!$A$2:$C$31,3,FALSE)</f>
        <v>194.87</v>
      </c>
      <c r="P647" t="str">
        <f t="shared" si="50"/>
        <v/>
      </c>
      <c r="Q647" t="str">
        <f t="shared" si="51"/>
        <v/>
      </c>
      <c r="R647">
        <f t="shared" si="52"/>
        <v>3683.0430000000001</v>
      </c>
      <c r="S647">
        <f t="shared" si="53"/>
        <v>73.66086</v>
      </c>
      <c r="T647" t="str">
        <f>IF(ISNA(VLOOKUP(A647,ERP_transactions!$A:$A,1,FALSE)),"No","Yes")</f>
        <v>Yes</v>
      </c>
      <c r="U647" t="b">
        <f t="shared" si="54"/>
        <v>0</v>
      </c>
    </row>
    <row r="648" spans="1:21">
      <c r="A648" t="s">
        <v>1233</v>
      </c>
      <c r="B648" t="s">
        <v>414</v>
      </c>
      <c r="C648" t="s">
        <v>415</v>
      </c>
      <c r="D648" t="s">
        <v>498</v>
      </c>
      <c r="E648" t="s">
        <v>499</v>
      </c>
      <c r="F648" t="s">
        <v>215</v>
      </c>
      <c r="G648" t="s">
        <v>216</v>
      </c>
      <c r="H648" s="1">
        <v>45882</v>
      </c>
      <c r="I648">
        <v>23</v>
      </c>
      <c r="J648">
        <v>176.7</v>
      </c>
      <c r="K648">
        <v>4064.1</v>
      </c>
      <c r="L648">
        <v>0.1</v>
      </c>
      <c r="M648">
        <v>0.02</v>
      </c>
      <c r="N648" t="str">
        <f>VLOOKUP(F648,products!$A$2:$C$31,3,FALSE)</f>
        <v>B</v>
      </c>
      <c r="O648">
        <f>VLOOKUP(F648,price_list!$A$2:$C$31,3,FALSE)</f>
        <v>176.7</v>
      </c>
      <c r="P648" t="str">
        <f t="shared" si="50"/>
        <v/>
      </c>
      <c r="Q648" t="str">
        <f t="shared" si="51"/>
        <v/>
      </c>
      <c r="R648">
        <f t="shared" si="52"/>
        <v>3657.69</v>
      </c>
      <c r="S648">
        <f t="shared" si="53"/>
        <v>73.153800000000004</v>
      </c>
      <c r="T648" t="str">
        <f>IF(ISNA(VLOOKUP(A648,ERP_transactions!$A:$A,1,FALSE)),"No","Yes")</f>
        <v>Yes</v>
      </c>
      <c r="U648" t="b">
        <f t="shared" si="54"/>
        <v>0</v>
      </c>
    </row>
    <row r="649" spans="1:21">
      <c r="A649" t="s">
        <v>1234</v>
      </c>
      <c r="B649" t="s">
        <v>423</v>
      </c>
      <c r="C649" t="s">
        <v>424</v>
      </c>
      <c r="D649" t="s">
        <v>52</v>
      </c>
      <c r="E649" t="s">
        <v>53</v>
      </c>
      <c r="F649" t="s">
        <v>114</v>
      </c>
      <c r="G649" t="s">
        <v>115</v>
      </c>
      <c r="H649" s="1">
        <v>45874</v>
      </c>
      <c r="I649">
        <v>20</v>
      </c>
      <c r="J649">
        <v>91.13</v>
      </c>
      <c r="K649">
        <v>1822.6</v>
      </c>
      <c r="L649">
        <v>0.1</v>
      </c>
      <c r="M649">
        <v>0.02</v>
      </c>
      <c r="N649" t="str">
        <f>VLOOKUP(F649,products!$A$2:$C$31,3,FALSE)</f>
        <v>B</v>
      </c>
      <c r="O649">
        <f>VLOOKUP(F649,price_list!$A$2:$C$31,3,FALSE)</f>
        <v>91.13</v>
      </c>
      <c r="P649" t="str">
        <f t="shared" si="50"/>
        <v/>
      </c>
      <c r="Q649" t="str">
        <f t="shared" si="51"/>
        <v/>
      </c>
      <c r="R649">
        <f t="shared" si="52"/>
        <v>1640.34</v>
      </c>
      <c r="S649">
        <f t="shared" si="53"/>
        <v>32.806799999999996</v>
      </c>
      <c r="T649" t="str">
        <f>IF(ISNA(VLOOKUP(A649,ERP_transactions!$A:$A,1,FALSE)),"No","Yes")</f>
        <v>Yes</v>
      </c>
      <c r="U649" t="b">
        <f t="shared" si="54"/>
        <v>0</v>
      </c>
    </row>
    <row r="650" spans="1:21">
      <c r="A650" t="s">
        <v>1235</v>
      </c>
      <c r="B650" t="s">
        <v>230</v>
      </c>
      <c r="C650" t="s">
        <v>231</v>
      </c>
      <c r="D650" t="s">
        <v>256</v>
      </c>
      <c r="E650" t="s">
        <v>257</v>
      </c>
      <c r="F650" t="s">
        <v>293</v>
      </c>
      <c r="G650" t="s">
        <v>294</v>
      </c>
      <c r="H650" s="1">
        <v>45899</v>
      </c>
      <c r="I650">
        <v>17</v>
      </c>
      <c r="J650">
        <v>114.99</v>
      </c>
      <c r="K650">
        <v>1954.83</v>
      </c>
      <c r="L650">
        <v>0.05</v>
      </c>
      <c r="M650">
        <v>0.02</v>
      </c>
      <c r="N650" t="str">
        <f>VLOOKUP(F650,products!$A$2:$C$31,3,FALSE)</f>
        <v>A</v>
      </c>
      <c r="O650">
        <f>VLOOKUP(F650,price_list!$A$2:$C$31,3,FALSE)</f>
        <v>114.99</v>
      </c>
      <c r="P650" t="str">
        <f t="shared" si="50"/>
        <v/>
      </c>
      <c r="Q650" t="str">
        <f t="shared" si="51"/>
        <v/>
      </c>
      <c r="R650">
        <f t="shared" si="52"/>
        <v>1857.0884999999998</v>
      </c>
      <c r="S650">
        <f t="shared" si="53"/>
        <v>37.141770000000001</v>
      </c>
      <c r="T650" t="str">
        <f>IF(ISNA(VLOOKUP(A650,ERP_transactions!$A:$A,1,FALSE)),"No","Yes")</f>
        <v>Yes</v>
      </c>
      <c r="U650" t="b">
        <f t="shared" si="54"/>
        <v>0</v>
      </c>
    </row>
    <row r="651" spans="1:21">
      <c r="A651" t="s">
        <v>1236</v>
      </c>
      <c r="B651" t="s">
        <v>254</v>
      </c>
      <c r="C651" t="s">
        <v>255</v>
      </c>
      <c r="D651" t="s">
        <v>1211</v>
      </c>
      <c r="E651" t="s">
        <v>1212</v>
      </c>
      <c r="F651" t="s">
        <v>78</v>
      </c>
      <c r="G651" t="s">
        <v>79</v>
      </c>
      <c r="H651" s="1">
        <v>45882</v>
      </c>
      <c r="I651">
        <v>11</v>
      </c>
      <c r="J651">
        <v>139.22</v>
      </c>
      <c r="K651">
        <v>1531.42</v>
      </c>
      <c r="L651">
        <v>0.05</v>
      </c>
      <c r="M651">
        <v>0.02</v>
      </c>
      <c r="N651" t="str">
        <f>VLOOKUP(F651,products!$A$2:$C$31,3,FALSE)</f>
        <v>A</v>
      </c>
      <c r="O651">
        <f>VLOOKUP(F651,price_list!$A$2:$C$31,3,FALSE)</f>
        <v>139.22</v>
      </c>
      <c r="P651" t="str">
        <f t="shared" si="50"/>
        <v/>
      </c>
      <c r="Q651" t="str">
        <f t="shared" si="51"/>
        <v/>
      </c>
      <c r="R651">
        <f t="shared" si="52"/>
        <v>1454.8490000000002</v>
      </c>
      <c r="S651">
        <f t="shared" si="53"/>
        <v>29.096980000000002</v>
      </c>
      <c r="T651" t="str">
        <f>IF(ISNA(VLOOKUP(A651,ERP_transactions!$A:$A,1,FALSE)),"No","Yes")</f>
        <v>Yes</v>
      </c>
      <c r="U651" t="b">
        <f t="shared" si="54"/>
        <v>0</v>
      </c>
    </row>
    <row r="652" spans="1:21">
      <c r="A652" t="s">
        <v>1237</v>
      </c>
      <c r="B652" t="s">
        <v>135</v>
      </c>
      <c r="C652" t="s">
        <v>136</v>
      </c>
      <c r="D652" t="s">
        <v>377</v>
      </c>
      <c r="E652" t="s">
        <v>378</v>
      </c>
      <c r="F652" t="s">
        <v>174</v>
      </c>
      <c r="G652" t="s">
        <v>175</v>
      </c>
      <c r="H652" s="1">
        <v>45891</v>
      </c>
      <c r="I652">
        <v>21</v>
      </c>
      <c r="J652">
        <v>183.4</v>
      </c>
      <c r="K652">
        <v>3851.4</v>
      </c>
      <c r="L652">
        <v>0.1</v>
      </c>
      <c r="M652">
        <v>0.02</v>
      </c>
      <c r="N652" t="str">
        <f>VLOOKUP(F652,products!$A$2:$C$31,3,FALSE)</f>
        <v>B</v>
      </c>
      <c r="O652">
        <f>VLOOKUP(F652,price_list!$A$2:$C$31,3,FALSE)</f>
        <v>183.4</v>
      </c>
      <c r="P652" t="str">
        <f t="shared" si="50"/>
        <v/>
      </c>
      <c r="Q652" t="str">
        <f t="shared" si="51"/>
        <v/>
      </c>
      <c r="R652">
        <f t="shared" si="52"/>
        <v>3466.26</v>
      </c>
      <c r="S652">
        <f t="shared" si="53"/>
        <v>69.325200000000009</v>
      </c>
      <c r="T652" t="str">
        <f>IF(ISNA(VLOOKUP(A652,ERP_transactions!$A:$A,1,FALSE)),"No","Yes")</f>
        <v>Yes</v>
      </c>
      <c r="U652" t="b">
        <f t="shared" si="54"/>
        <v>0</v>
      </c>
    </row>
    <row r="653" spans="1:21">
      <c r="A653" t="s">
        <v>1238</v>
      </c>
      <c r="B653" t="s">
        <v>159</v>
      </c>
      <c r="C653" t="s">
        <v>160</v>
      </c>
      <c r="D653" t="s">
        <v>839</v>
      </c>
      <c r="E653" t="s">
        <v>2623</v>
      </c>
      <c r="F653" t="s">
        <v>293</v>
      </c>
      <c r="G653" t="s">
        <v>294</v>
      </c>
      <c r="H653" s="1">
        <v>45893</v>
      </c>
      <c r="I653">
        <v>14</v>
      </c>
      <c r="J653">
        <v>114.99</v>
      </c>
      <c r="K653">
        <v>1609.86</v>
      </c>
      <c r="L653">
        <v>0.09</v>
      </c>
      <c r="M653">
        <v>0.02</v>
      </c>
      <c r="N653" t="str">
        <f>VLOOKUP(F653,products!$A$2:$C$31,3,FALSE)</f>
        <v>A</v>
      </c>
      <c r="O653">
        <f>VLOOKUP(F653,price_list!$A$2:$C$31,3,FALSE)</f>
        <v>114.99</v>
      </c>
      <c r="P653" t="str">
        <f t="shared" si="50"/>
        <v>Rebate_Error</v>
      </c>
      <c r="Q653" t="str">
        <f t="shared" si="51"/>
        <v/>
      </c>
      <c r="R653">
        <f t="shared" si="52"/>
        <v>1464.9725999999998</v>
      </c>
      <c r="S653">
        <f t="shared" si="53"/>
        <v>29.299451999999999</v>
      </c>
      <c r="T653" t="str">
        <f>IF(ISNA(VLOOKUP(A653,ERP_transactions!$A:$A,1,FALSE)),"No","Yes")</f>
        <v>Yes</v>
      </c>
      <c r="U653" t="b">
        <f t="shared" si="54"/>
        <v>1</v>
      </c>
    </row>
    <row r="654" spans="1:21">
      <c r="A654" t="s">
        <v>1239</v>
      </c>
      <c r="B654" t="s">
        <v>47</v>
      </c>
      <c r="C654" t="s">
        <v>48</v>
      </c>
      <c r="D654" t="s">
        <v>1057</v>
      </c>
      <c r="E654" t="s">
        <v>1058</v>
      </c>
      <c r="F654" t="s">
        <v>196</v>
      </c>
      <c r="G654" t="s">
        <v>197</v>
      </c>
      <c r="H654" s="1">
        <v>45899</v>
      </c>
      <c r="I654">
        <v>3</v>
      </c>
      <c r="J654">
        <v>77.5</v>
      </c>
      <c r="K654">
        <v>232.5</v>
      </c>
      <c r="L654">
        <v>0.05</v>
      </c>
      <c r="M654">
        <v>0.02</v>
      </c>
      <c r="N654" t="str">
        <f>VLOOKUP(F654,products!$A$2:$C$31,3,FALSE)</f>
        <v>A</v>
      </c>
      <c r="O654">
        <f>VLOOKUP(F654,price_list!$A$2:$C$31,3,FALSE)</f>
        <v>77.5</v>
      </c>
      <c r="P654" t="str">
        <f t="shared" si="50"/>
        <v/>
      </c>
      <c r="Q654" t="str">
        <f t="shared" si="51"/>
        <v/>
      </c>
      <c r="R654">
        <f t="shared" si="52"/>
        <v>220.875</v>
      </c>
      <c r="S654">
        <f t="shared" si="53"/>
        <v>4.4175000000000004</v>
      </c>
      <c r="T654" t="str">
        <f>IF(ISNA(VLOOKUP(A654,ERP_transactions!$A:$A,1,FALSE)),"No","Yes")</f>
        <v>Yes</v>
      </c>
      <c r="U654" t="b">
        <f t="shared" si="54"/>
        <v>0</v>
      </c>
    </row>
    <row r="655" spans="1:21">
      <c r="A655" t="s">
        <v>1240</v>
      </c>
      <c r="B655" t="s">
        <v>81</v>
      </c>
      <c r="C655" t="s">
        <v>82</v>
      </c>
      <c r="D655" t="s">
        <v>408</v>
      </c>
      <c r="E655" t="s">
        <v>409</v>
      </c>
      <c r="F655" t="s">
        <v>25</v>
      </c>
      <c r="G655" t="s">
        <v>26</v>
      </c>
      <c r="H655" s="1">
        <v>45871</v>
      </c>
      <c r="I655">
        <v>20</v>
      </c>
      <c r="J655">
        <v>120.83</v>
      </c>
      <c r="K655">
        <v>2416.6</v>
      </c>
      <c r="L655">
        <v>0.1</v>
      </c>
      <c r="M655">
        <v>0.02</v>
      </c>
      <c r="N655" t="str">
        <f>VLOOKUP(F655,products!$A$2:$C$31,3,FALSE)</f>
        <v>B</v>
      </c>
      <c r="O655">
        <f>VLOOKUP(F655,price_list!$A$2:$C$31,3,FALSE)</f>
        <v>120.83</v>
      </c>
      <c r="P655" t="str">
        <f t="shared" si="50"/>
        <v/>
      </c>
      <c r="Q655" t="str">
        <f t="shared" si="51"/>
        <v/>
      </c>
      <c r="R655">
        <f t="shared" si="52"/>
        <v>2174.94</v>
      </c>
      <c r="S655">
        <f t="shared" si="53"/>
        <v>43.498800000000003</v>
      </c>
      <c r="T655" t="str">
        <f>IF(ISNA(VLOOKUP(A655,ERP_transactions!$A:$A,1,FALSE)),"No","Yes")</f>
        <v>Yes</v>
      </c>
      <c r="U655" t="b">
        <f t="shared" si="54"/>
        <v>0</v>
      </c>
    </row>
    <row r="656" spans="1:21">
      <c r="A656" t="s">
        <v>1241</v>
      </c>
      <c r="B656" t="s">
        <v>187</v>
      </c>
      <c r="C656" t="s">
        <v>188</v>
      </c>
      <c r="D656" t="s">
        <v>632</v>
      </c>
      <c r="E656" t="s">
        <v>633</v>
      </c>
      <c r="F656" t="s">
        <v>107</v>
      </c>
      <c r="G656" t="s">
        <v>108</v>
      </c>
      <c r="H656" s="1">
        <v>45816</v>
      </c>
      <c r="I656">
        <v>24</v>
      </c>
      <c r="J656">
        <v>179.53</v>
      </c>
      <c r="K656">
        <v>4308.72</v>
      </c>
      <c r="L656">
        <v>0.12</v>
      </c>
      <c r="M656">
        <v>0.02</v>
      </c>
      <c r="N656" t="str">
        <f>VLOOKUP(F656,products!$A$2:$C$31,3,FALSE)</f>
        <v>B</v>
      </c>
      <c r="O656">
        <f>VLOOKUP(F656,price_list!$A$2:$C$31,3,FALSE)</f>
        <v>179.53</v>
      </c>
      <c r="P656" t="str">
        <f t="shared" si="50"/>
        <v>Rebate_Error</v>
      </c>
      <c r="Q656" t="str">
        <f t="shared" si="51"/>
        <v/>
      </c>
      <c r="R656">
        <f t="shared" si="52"/>
        <v>3791.6736000000001</v>
      </c>
      <c r="S656">
        <f t="shared" si="53"/>
        <v>75.833472</v>
      </c>
      <c r="T656" t="str">
        <f>IF(ISNA(VLOOKUP(A656,ERP_transactions!$A:$A,1,FALSE)),"No","Yes")</f>
        <v>Yes</v>
      </c>
      <c r="U656" t="b">
        <f t="shared" si="54"/>
        <v>1</v>
      </c>
    </row>
    <row r="657" spans="1:21">
      <c r="A657" t="s">
        <v>1242</v>
      </c>
      <c r="B657" t="s">
        <v>386</v>
      </c>
      <c r="C657" t="s">
        <v>387</v>
      </c>
      <c r="D657" t="s">
        <v>296</v>
      </c>
      <c r="E657" t="s">
        <v>297</v>
      </c>
      <c r="F657" t="s">
        <v>179</v>
      </c>
      <c r="G657" t="s">
        <v>180</v>
      </c>
      <c r="H657" s="1">
        <v>45870</v>
      </c>
      <c r="I657">
        <v>23</v>
      </c>
      <c r="J657">
        <v>125.42</v>
      </c>
      <c r="K657">
        <v>2884.66</v>
      </c>
      <c r="L657">
        <v>0.1</v>
      </c>
      <c r="M657">
        <v>0.02</v>
      </c>
      <c r="N657" t="str">
        <f>VLOOKUP(F657,products!$A$2:$C$31,3,FALSE)</f>
        <v>B</v>
      </c>
      <c r="O657">
        <f>VLOOKUP(F657,price_list!$A$2:$C$31,3,FALSE)</f>
        <v>125.42</v>
      </c>
      <c r="P657" t="str">
        <f t="shared" si="50"/>
        <v/>
      </c>
      <c r="Q657" t="str">
        <f t="shared" si="51"/>
        <v/>
      </c>
      <c r="R657">
        <f t="shared" si="52"/>
        <v>2596.194</v>
      </c>
      <c r="S657">
        <f t="shared" si="53"/>
        <v>51.923879999999997</v>
      </c>
      <c r="T657" t="str">
        <f>IF(ISNA(VLOOKUP(A657,ERP_transactions!$A:$A,1,FALSE)),"No","Yes")</f>
        <v>Yes</v>
      </c>
      <c r="U657" t="b">
        <f t="shared" si="54"/>
        <v>0</v>
      </c>
    </row>
    <row r="658" spans="1:21">
      <c r="A658" t="s">
        <v>1243</v>
      </c>
      <c r="B658" t="s">
        <v>182</v>
      </c>
      <c r="C658" t="s">
        <v>183</v>
      </c>
      <c r="D658" t="s">
        <v>769</v>
      </c>
      <c r="E658" t="s">
        <v>770</v>
      </c>
      <c r="F658" t="s">
        <v>32</v>
      </c>
      <c r="G658" t="s">
        <v>33</v>
      </c>
      <c r="H658" s="1">
        <v>45886</v>
      </c>
      <c r="I658">
        <v>17</v>
      </c>
      <c r="J658">
        <v>88.32</v>
      </c>
      <c r="K658">
        <v>1501.44</v>
      </c>
      <c r="L658">
        <v>0</v>
      </c>
      <c r="M658">
        <v>0.02</v>
      </c>
      <c r="N658" t="str">
        <f>VLOOKUP(F658,products!$A$2:$C$31,3,FALSE)</f>
        <v>C</v>
      </c>
      <c r="O658">
        <f>VLOOKUP(F658,price_list!$A$2:$C$31,3,FALSE)</f>
        <v>88.32</v>
      </c>
      <c r="P658" t="str">
        <f t="shared" si="50"/>
        <v/>
      </c>
      <c r="Q658" t="str">
        <f t="shared" si="51"/>
        <v/>
      </c>
      <c r="R658">
        <f t="shared" si="52"/>
        <v>1501.44</v>
      </c>
      <c r="S658">
        <f t="shared" si="53"/>
        <v>30.0288</v>
      </c>
      <c r="T658" t="str">
        <f>IF(ISNA(VLOOKUP(A658,ERP_transactions!$A:$A,1,FALSE)),"No","Yes")</f>
        <v>Yes</v>
      </c>
      <c r="U658" t="b">
        <f t="shared" si="54"/>
        <v>0</v>
      </c>
    </row>
    <row r="659" spans="1:21">
      <c r="A659" t="s">
        <v>1244</v>
      </c>
      <c r="B659" t="s">
        <v>246</v>
      </c>
      <c r="C659" t="s">
        <v>247</v>
      </c>
      <c r="D659" t="s">
        <v>525</v>
      </c>
      <c r="E659" t="s">
        <v>526</v>
      </c>
      <c r="F659" t="s">
        <v>107</v>
      </c>
      <c r="G659" t="s">
        <v>108</v>
      </c>
      <c r="H659" s="1">
        <v>45881</v>
      </c>
      <c r="I659">
        <v>6</v>
      </c>
      <c r="J659">
        <v>179.53</v>
      </c>
      <c r="K659">
        <v>1077.18</v>
      </c>
      <c r="L659">
        <v>0.1</v>
      </c>
      <c r="M659">
        <v>0.02</v>
      </c>
      <c r="N659" t="str">
        <f>VLOOKUP(F659,products!$A$2:$C$31,3,FALSE)</f>
        <v>B</v>
      </c>
      <c r="O659">
        <f>VLOOKUP(F659,price_list!$A$2:$C$31,3,FALSE)</f>
        <v>179.53</v>
      </c>
      <c r="P659" t="str">
        <f t="shared" si="50"/>
        <v/>
      </c>
      <c r="Q659" t="str">
        <f t="shared" si="51"/>
        <v/>
      </c>
      <c r="R659">
        <f t="shared" si="52"/>
        <v>969.46199999999999</v>
      </c>
      <c r="S659">
        <f t="shared" si="53"/>
        <v>19.389240000000001</v>
      </c>
      <c r="T659" t="str">
        <f>IF(ISNA(VLOOKUP(A659,ERP_transactions!$A:$A,1,FALSE)),"No","Yes")</f>
        <v>Yes</v>
      </c>
      <c r="U659" t="b">
        <f t="shared" si="54"/>
        <v>0</v>
      </c>
    </row>
    <row r="660" spans="1:21">
      <c r="A660" t="s">
        <v>1245</v>
      </c>
      <c r="B660" t="s">
        <v>21</v>
      </c>
      <c r="C660" t="s">
        <v>22</v>
      </c>
      <c r="D660" t="s">
        <v>177</v>
      </c>
      <c r="E660" t="s">
        <v>178</v>
      </c>
      <c r="F660" t="s">
        <v>174</v>
      </c>
      <c r="G660" t="s">
        <v>175</v>
      </c>
      <c r="H660" s="1">
        <v>45893</v>
      </c>
      <c r="I660">
        <v>9</v>
      </c>
      <c r="J660">
        <v>183.4</v>
      </c>
      <c r="K660">
        <v>1650.6</v>
      </c>
      <c r="L660">
        <v>0.1</v>
      </c>
      <c r="M660">
        <v>0.02</v>
      </c>
      <c r="N660" t="str">
        <f>VLOOKUP(F660,products!$A$2:$C$31,3,FALSE)</f>
        <v>B</v>
      </c>
      <c r="O660">
        <f>VLOOKUP(F660,price_list!$A$2:$C$31,3,FALSE)</f>
        <v>183.4</v>
      </c>
      <c r="P660" t="str">
        <f t="shared" si="50"/>
        <v/>
      </c>
      <c r="Q660" t="str">
        <f t="shared" si="51"/>
        <v/>
      </c>
      <c r="R660">
        <f t="shared" si="52"/>
        <v>1485.54</v>
      </c>
      <c r="S660">
        <f t="shared" si="53"/>
        <v>29.710799999999999</v>
      </c>
      <c r="T660" t="str">
        <f>IF(ISNA(VLOOKUP(A660,ERP_transactions!$A:$A,1,FALSE)),"No","Yes")</f>
        <v>Yes</v>
      </c>
      <c r="U660" t="b">
        <f t="shared" si="54"/>
        <v>0</v>
      </c>
    </row>
    <row r="661" spans="1:21">
      <c r="A661" t="s">
        <v>1246</v>
      </c>
      <c r="B661" t="s">
        <v>67</v>
      </c>
      <c r="C661" t="s">
        <v>68</v>
      </c>
      <c r="D661" t="s">
        <v>281</v>
      </c>
      <c r="E661" t="s">
        <v>282</v>
      </c>
      <c r="F661" t="s">
        <v>174</v>
      </c>
      <c r="G661" t="s">
        <v>175</v>
      </c>
      <c r="H661" s="1">
        <v>45969</v>
      </c>
      <c r="I661">
        <v>1</v>
      </c>
      <c r="J661">
        <v>183.4</v>
      </c>
      <c r="K661">
        <v>183.4</v>
      </c>
      <c r="L661">
        <v>0.12</v>
      </c>
      <c r="M661">
        <v>0.02</v>
      </c>
      <c r="N661" t="str">
        <f>VLOOKUP(F661,products!$A$2:$C$31,3,FALSE)</f>
        <v>B</v>
      </c>
      <c r="O661">
        <f>VLOOKUP(F661,price_list!$A$2:$C$31,3,FALSE)</f>
        <v>183.4</v>
      </c>
      <c r="P661" t="str">
        <f t="shared" si="50"/>
        <v>Rebate_Error</v>
      </c>
      <c r="Q661" t="str">
        <f t="shared" si="51"/>
        <v/>
      </c>
      <c r="R661">
        <f t="shared" si="52"/>
        <v>161.392</v>
      </c>
      <c r="S661">
        <f t="shared" si="53"/>
        <v>3.22784</v>
      </c>
      <c r="T661" t="str">
        <f>IF(ISNA(VLOOKUP(A661,ERP_transactions!$A:$A,1,FALSE)),"No","Yes")</f>
        <v>Yes</v>
      </c>
      <c r="U661" t="b">
        <f t="shared" si="54"/>
        <v>1</v>
      </c>
    </row>
    <row r="662" spans="1:21">
      <c r="A662" t="s">
        <v>1247</v>
      </c>
      <c r="B662" t="s">
        <v>246</v>
      </c>
      <c r="C662" t="s">
        <v>247</v>
      </c>
      <c r="D662" t="s">
        <v>329</v>
      </c>
      <c r="E662" t="s">
        <v>330</v>
      </c>
      <c r="F662" t="s">
        <v>18</v>
      </c>
      <c r="G662" t="s">
        <v>19</v>
      </c>
      <c r="H662" s="1">
        <v>45878</v>
      </c>
      <c r="I662">
        <v>3</v>
      </c>
      <c r="J662">
        <v>37.67</v>
      </c>
      <c r="K662">
        <v>113.01</v>
      </c>
      <c r="L662">
        <v>0.05</v>
      </c>
      <c r="M662">
        <v>0.02</v>
      </c>
      <c r="N662" t="str">
        <f>VLOOKUP(F662,products!$A$2:$C$31,3,FALSE)</f>
        <v>A</v>
      </c>
      <c r="O662">
        <f>VLOOKUP(F662,price_list!$A$2:$C$31,3,FALSE)</f>
        <v>52.65</v>
      </c>
      <c r="P662" t="str">
        <f t="shared" si="50"/>
        <v/>
      </c>
      <c r="Q662" t="str">
        <f t="shared" si="51"/>
        <v>Price_Breach</v>
      </c>
      <c r="R662">
        <f t="shared" si="52"/>
        <v>107.3595</v>
      </c>
      <c r="S662">
        <f t="shared" si="53"/>
        <v>2.1471900000000002</v>
      </c>
      <c r="T662" t="str">
        <f>IF(ISNA(VLOOKUP(A662,ERP_transactions!$A:$A,1,FALSE)),"No","Yes")</f>
        <v>Yes</v>
      </c>
      <c r="U662" t="b">
        <f t="shared" si="54"/>
        <v>1</v>
      </c>
    </row>
    <row r="663" spans="1:21">
      <c r="A663" t="s">
        <v>1248</v>
      </c>
      <c r="B663" t="s">
        <v>62</v>
      </c>
      <c r="C663" t="s">
        <v>63</v>
      </c>
      <c r="D663" t="s">
        <v>189</v>
      </c>
      <c r="E663" t="s">
        <v>190</v>
      </c>
      <c r="F663" t="s">
        <v>166</v>
      </c>
      <c r="G663" t="s">
        <v>167</v>
      </c>
      <c r="H663" s="1">
        <v>45884</v>
      </c>
      <c r="I663">
        <v>16</v>
      </c>
      <c r="J663">
        <v>176.86</v>
      </c>
      <c r="K663">
        <v>2829.76</v>
      </c>
      <c r="L663">
        <v>0.1</v>
      </c>
      <c r="M663">
        <v>0.02</v>
      </c>
      <c r="N663" t="str">
        <f>VLOOKUP(F663,products!$A$2:$C$31,3,FALSE)</f>
        <v>B</v>
      </c>
      <c r="O663">
        <f>VLOOKUP(F663,price_list!$A$2:$C$31,3,FALSE)</f>
        <v>176.86</v>
      </c>
      <c r="P663" t="str">
        <f t="shared" si="50"/>
        <v/>
      </c>
      <c r="Q663" t="str">
        <f t="shared" si="51"/>
        <v/>
      </c>
      <c r="R663">
        <f t="shared" si="52"/>
        <v>2546.7840000000001</v>
      </c>
      <c r="S663">
        <f t="shared" si="53"/>
        <v>50.935680000000005</v>
      </c>
      <c r="T663" t="str">
        <f>IF(ISNA(VLOOKUP(A663,ERP_transactions!$A:$A,1,FALSE)),"No","Yes")</f>
        <v>Yes</v>
      </c>
      <c r="U663" t="b">
        <f t="shared" si="54"/>
        <v>0</v>
      </c>
    </row>
    <row r="664" spans="1:21">
      <c r="A664" t="s">
        <v>1249</v>
      </c>
      <c r="B664" t="s">
        <v>414</v>
      </c>
      <c r="C664" t="s">
        <v>415</v>
      </c>
      <c r="D664" t="s">
        <v>218</v>
      </c>
      <c r="E664" t="s">
        <v>219</v>
      </c>
      <c r="F664" t="s">
        <v>196</v>
      </c>
      <c r="G664" t="s">
        <v>197</v>
      </c>
      <c r="H664" s="1">
        <v>45875</v>
      </c>
      <c r="I664">
        <v>19</v>
      </c>
      <c r="J664">
        <v>77.5</v>
      </c>
      <c r="K664">
        <v>1472.5</v>
      </c>
      <c r="L664">
        <v>0.05</v>
      </c>
      <c r="M664">
        <v>0.02</v>
      </c>
      <c r="N664" t="str">
        <f>VLOOKUP(F664,products!$A$2:$C$31,3,FALSE)</f>
        <v>A</v>
      </c>
      <c r="O664">
        <f>VLOOKUP(F664,price_list!$A$2:$C$31,3,FALSE)</f>
        <v>77.5</v>
      </c>
      <c r="P664" t="str">
        <f t="shared" si="50"/>
        <v/>
      </c>
      <c r="Q664" t="str">
        <f t="shared" si="51"/>
        <v/>
      </c>
      <c r="R664">
        <f t="shared" si="52"/>
        <v>1398.875</v>
      </c>
      <c r="S664">
        <f t="shared" si="53"/>
        <v>27.977499999999999</v>
      </c>
      <c r="T664" t="str">
        <f>IF(ISNA(VLOOKUP(A664,ERP_transactions!$A:$A,1,FALSE)),"No","Yes")</f>
        <v>Yes</v>
      </c>
      <c r="U664" t="b">
        <f t="shared" si="54"/>
        <v>0</v>
      </c>
    </row>
    <row r="665" spans="1:21">
      <c r="A665" t="s">
        <v>1250</v>
      </c>
      <c r="B665" t="s">
        <v>103</v>
      </c>
      <c r="C665" t="s">
        <v>104</v>
      </c>
      <c r="D665" t="s">
        <v>697</v>
      </c>
      <c r="E665" t="s">
        <v>698</v>
      </c>
      <c r="F665" t="s">
        <v>18</v>
      </c>
      <c r="G665" t="s">
        <v>19</v>
      </c>
      <c r="H665" s="1">
        <v>45898</v>
      </c>
      <c r="I665">
        <v>4</v>
      </c>
      <c r="J665">
        <v>52.65</v>
      </c>
      <c r="K665">
        <v>210.6</v>
      </c>
      <c r="L665">
        <v>0.05</v>
      </c>
      <c r="M665">
        <v>0.02</v>
      </c>
      <c r="N665" t="str">
        <f>VLOOKUP(F665,products!$A$2:$C$31,3,FALSE)</f>
        <v>A</v>
      </c>
      <c r="O665">
        <f>VLOOKUP(F665,price_list!$A$2:$C$31,3,FALSE)</f>
        <v>52.65</v>
      </c>
      <c r="P665" t="str">
        <f t="shared" si="50"/>
        <v/>
      </c>
      <c r="Q665" t="str">
        <f t="shared" si="51"/>
        <v/>
      </c>
      <c r="R665">
        <f t="shared" si="52"/>
        <v>200.07</v>
      </c>
      <c r="S665">
        <f t="shared" si="53"/>
        <v>4.0014000000000003</v>
      </c>
      <c r="T665" t="str">
        <f>IF(ISNA(VLOOKUP(A665,ERP_transactions!$A:$A,1,FALSE)),"No","Yes")</f>
        <v>Yes</v>
      </c>
      <c r="U665" t="b">
        <f t="shared" si="54"/>
        <v>0</v>
      </c>
    </row>
    <row r="666" spans="1:21">
      <c r="A666" t="s">
        <v>1251</v>
      </c>
      <c r="B666" t="s">
        <v>135</v>
      </c>
      <c r="C666" t="s">
        <v>136</v>
      </c>
      <c r="D666" t="s">
        <v>522</v>
      </c>
      <c r="E666" t="s">
        <v>523</v>
      </c>
      <c r="F666" t="s">
        <v>107</v>
      </c>
      <c r="G666" t="s">
        <v>108</v>
      </c>
      <c r="H666" s="1">
        <v>45893</v>
      </c>
      <c r="I666">
        <v>8</v>
      </c>
      <c r="J666">
        <v>179.53</v>
      </c>
      <c r="K666">
        <v>1436.24</v>
      </c>
      <c r="L666">
        <v>0.1</v>
      </c>
      <c r="M666">
        <v>0.02</v>
      </c>
      <c r="N666" t="str">
        <f>VLOOKUP(F666,products!$A$2:$C$31,3,FALSE)</f>
        <v>B</v>
      </c>
      <c r="O666">
        <f>VLOOKUP(F666,price_list!$A$2:$C$31,3,FALSE)</f>
        <v>179.53</v>
      </c>
      <c r="P666" t="str">
        <f t="shared" si="50"/>
        <v/>
      </c>
      <c r="Q666" t="str">
        <f t="shared" si="51"/>
        <v/>
      </c>
      <c r="R666">
        <f t="shared" si="52"/>
        <v>1292.616</v>
      </c>
      <c r="S666">
        <f t="shared" si="53"/>
        <v>25.852319999999999</v>
      </c>
      <c r="T666" t="str">
        <f>IF(ISNA(VLOOKUP(A666,ERP_transactions!$A:$A,1,FALSE)),"No","Yes")</f>
        <v>Yes</v>
      </c>
      <c r="U666" t="b">
        <f t="shared" si="54"/>
        <v>0</v>
      </c>
    </row>
    <row r="667" spans="1:21">
      <c r="A667" t="s">
        <v>1252</v>
      </c>
      <c r="B667" t="s">
        <v>414</v>
      </c>
      <c r="C667" t="s">
        <v>415</v>
      </c>
      <c r="D667" t="s">
        <v>773</v>
      </c>
      <c r="E667" t="s">
        <v>774</v>
      </c>
      <c r="F667" t="s">
        <v>196</v>
      </c>
      <c r="G667" t="s">
        <v>197</v>
      </c>
      <c r="H667" s="1">
        <v>45877</v>
      </c>
      <c r="I667">
        <v>1</v>
      </c>
      <c r="J667">
        <v>77.5</v>
      </c>
      <c r="K667">
        <v>77.5</v>
      </c>
      <c r="L667">
        <v>0.05</v>
      </c>
      <c r="M667">
        <v>0.02</v>
      </c>
      <c r="N667" t="str">
        <f>VLOOKUP(F667,products!$A$2:$C$31,3,FALSE)</f>
        <v>A</v>
      </c>
      <c r="O667">
        <f>VLOOKUP(F667,price_list!$A$2:$C$31,3,FALSE)</f>
        <v>77.5</v>
      </c>
      <c r="P667" t="str">
        <f t="shared" si="50"/>
        <v/>
      </c>
      <c r="Q667" t="str">
        <f t="shared" si="51"/>
        <v/>
      </c>
      <c r="R667">
        <f t="shared" si="52"/>
        <v>73.625</v>
      </c>
      <c r="S667">
        <f t="shared" si="53"/>
        <v>1.4724999999999999</v>
      </c>
      <c r="T667" t="str">
        <f>IF(ISNA(VLOOKUP(A667,ERP_transactions!$A:$A,1,FALSE)),"No","Yes")</f>
        <v>Yes</v>
      </c>
      <c r="U667" t="b">
        <f t="shared" si="54"/>
        <v>0</v>
      </c>
    </row>
    <row r="668" spans="1:21">
      <c r="A668" t="s">
        <v>1253</v>
      </c>
      <c r="B668" t="s">
        <v>14</v>
      </c>
      <c r="C668" t="s">
        <v>15</v>
      </c>
      <c r="D668" t="s">
        <v>927</v>
      </c>
      <c r="E668" t="s">
        <v>928</v>
      </c>
      <c r="F668" t="s">
        <v>240</v>
      </c>
      <c r="G668" t="s">
        <v>241</v>
      </c>
      <c r="H668" s="1">
        <v>45875</v>
      </c>
      <c r="I668">
        <v>5</v>
      </c>
      <c r="J668">
        <v>130.94</v>
      </c>
      <c r="K668">
        <v>654.70000000000005</v>
      </c>
      <c r="L668">
        <v>0.05</v>
      </c>
      <c r="M668">
        <v>0.02</v>
      </c>
      <c r="N668" t="str">
        <f>VLOOKUP(F668,products!$A$2:$C$31,3,FALSE)</f>
        <v>A</v>
      </c>
      <c r="O668">
        <f>VLOOKUP(F668,price_list!$A$2:$C$31,3,FALSE)</f>
        <v>130.94</v>
      </c>
      <c r="P668" t="str">
        <f t="shared" si="50"/>
        <v/>
      </c>
      <c r="Q668" t="str">
        <f t="shared" si="51"/>
        <v/>
      </c>
      <c r="R668">
        <f t="shared" si="52"/>
        <v>621.96500000000003</v>
      </c>
      <c r="S668">
        <f t="shared" si="53"/>
        <v>12.439300000000001</v>
      </c>
      <c r="T668" t="str">
        <f>IF(ISNA(VLOOKUP(A668,ERP_transactions!$A:$A,1,FALSE)),"No","Yes")</f>
        <v>Yes</v>
      </c>
      <c r="U668" t="b">
        <f t="shared" si="54"/>
        <v>0</v>
      </c>
    </row>
    <row r="669" spans="1:21">
      <c r="A669" t="s">
        <v>1254</v>
      </c>
      <c r="B669" t="s">
        <v>42</v>
      </c>
      <c r="C669" t="s">
        <v>43</v>
      </c>
      <c r="D669" t="s">
        <v>561</v>
      </c>
      <c r="E669" t="s">
        <v>2624</v>
      </c>
      <c r="F669" t="s">
        <v>139</v>
      </c>
      <c r="G669" t="s">
        <v>140</v>
      </c>
      <c r="H669" s="1">
        <v>45893</v>
      </c>
      <c r="I669">
        <v>23</v>
      </c>
      <c r="J669">
        <v>113.94</v>
      </c>
      <c r="K669">
        <v>2620.62</v>
      </c>
      <c r="L669">
        <v>0.05</v>
      </c>
      <c r="M669">
        <v>0.02</v>
      </c>
      <c r="N669" t="str">
        <f>VLOOKUP(F669,products!$A$2:$C$31,3,FALSE)</f>
        <v>A</v>
      </c>
      <c r="O669">
        <f>VLOOKUP(F669,price_list!$A$2:$C$31,3,FALSE)</f>
        <v>113.94</v>
      </c>
      <c r="P669" t="str">
        <f t="shared" si="50"/>
        <v/>
      </c>
      <c r="Q669" t="str">
        <f t="shared" si="51"/>
        <v/>
      </c>
      <c r="R669">
        <f t="shared" si="52"/>
        <v>2489.5889999999999</v>
      </c>
      <c r="S669">
        <f t="shared" si="53"/>
        <v>49.791780000000003</v>
      </c>
      <c r="T669" t="str">
        <f>IF(ISNA(VLOOKUP(A669,ERP_transactions!$A:$A,1,FALSE)),"No","Yes")</f>
        <v>Yes</v>
      </c>
      <c r="U669" t="b">
        <f t="shared" si="54"/>
        <v>0</v>
      </c>
    </row>
    <row r="670" spans="1:21">
      <c r="A670" t="s">
        <v>1255</v>
      </c>
      <c r="B670" t="s">
        <v>159</v>
      </c>
      <c r="C670" t="s">
        <v>160</v>
      </c>
      <c r="D670" t="s">
        <v>569</v>
      </c>
      <c r="E670" t="s">
        <v>2625</v>
      </c>
      <c r="F670" t="s">
        <v>59</v>
      </c>
      <c r="G670" t="s">
        <v>60</v>
      </c>
      <c r="H670" s="1">
        <v>45883</v>
      </c>
      <c r="I670">
        <v>8</v>
      </c>
      <c r="J670">
        <v>71.86</v>
      </c>
      <c r="K670">
        <v>574.88</v>
      </c>
      <c r="L670">
        <v>0.05</v>
      </c>
      <c r="M670">
        <v>0.02</v>
      </c>
      <c r="N670" t="str">
        <f>VLOOKUP(F670,products!$A$2:$C$31,3,FALSE)</f>
        <v>A</v>
      </c>
      <c r="O670">
        <f>VLOOKUP(F670,price_list!$A$2:$C$31,3,FALSE)</f>
        <v>71.86</v>
      </c>
      <c r="P670" t="str">
        <f t="shared" si="50"/>
        <v/>
      </c>
      <c r="Q670" t="str">
        <f t="shared" si="51"/>
        <v/>
      </c>
      <c r="R670">
        <f t="shared" si="52"/>
        <v>546.13599999999997</v>
      </c>
      <c r="S670">
        <f t="shared" si="53"/>
        <v>10.92272</v>
      </c>
      <c r="T670" t="str">
        <f>IF(ISNA(VLOOKUP(A670,ERP_transactions!$A:$A,1,FALSE)),"No","Yes")</f>
        <v>Yes</v>
      </c>
      <c r="U670" t="b">
        <f t="shared" si="54"/>
        <v>0</v>
      </c>
    </row>
    <row r="671" spans="1:21">
      <c r="A671" t="s">
        <v>1256</v>
      </c>
      <c r="B671" t="s">
        <v>42</v>
      </c>
      <c r="C671" t="s">
        <v>43</v>
      </c>
      <c r="D671" t="s">
        <v>37</v>
      </c>
      <c r="E671" t="s">
        <v>38</v>
      </c>
      <c r="F671" t="s">
        <v>293</v>
      </c>
      <c r="G671" t="s">
        <v>294</v>
      </c>
      <c r="H671" s="1">
        <v>45888</v>
      </c>
      <c r="I671">
        <v>3</v>
      </c>
      <c r="J671">
        <v>114.99</v>
      </c>
      <c r="K671">
        <v>344.97</v>
      </c>
      <c r="L671">
        <v>0.05</v>
      </c>
      <c r="M671">
        <v>0.02</v>
      </c>
      <c r="N671" t="str">
        <f>VLOOKUP(F671,products!$A$2:$C$31,3,FALSE)</f>
        <v>A</v>
      </c>
      <c r="O671">
        <f>VLOOKUP(F671,price_list!$A$2:$C$31,3,FALSE)</f>
        <v>114.99</v>
      </c>
      <c r="P671" t="str">
        <f t="shared" si="50"/>
        <v/>
      </c>
      <c r="Q671" t="str">
        <f t="shared" si="51"/>
        <v/>
      </c>
      <c r="R671">
        <f t="shared" si="52"/>
        <v>327.72150000000005</v>
      </c>
      <c r="S671">
        <f t="shared" si="53"/>
        <v>6.5544300000000009</v>
      </c>
      <c r="T671" t="str">
        <f>IF(ISNA(VLOOKUP(A671,ERP_transactions!$A:$A,1,FALSE)),"No","Yes")</f>
        <v>Yes</v>
      </c>
      <c r="U671" t="b">
        <f t="shared" si="54"/>
        <v>0</v>
      </c>
    </row>
    <row r="672" spans="1:21">
      <c r="A672" t="s">
        <v>1257</v>
      </c>
      <c r="B672" t="s">
        <v>103</v>
      </c>
      <c r="C672" t="s">
        <v>104</v>
      </c>
      <c r="D672" t="s">
        <v>281</v>
      </c>
      <c r="E672" t="s">
        <v>282</v>
      </c>
      <c r="F672" t="s">
        <v>396</v>
      </c>
      <c r="G672" t="s">
        <v>397</v>
      </c>
      <c r="H672" s="1">
        <v>45875</v>
      </c>
      <c r="I672">
        <v>2</v>
      </c>
      <c r="J672">
        <v>194.87</v>
      </c>
      <c r="K672">
        <v>389.74</v>
      </c>
      <c r="L672">
        <v>0.1</v>
      </c>
      <c r="M672">
        <v>0.02</v>
      </c>
      <c r="N672" t="str">
        <f>VLOOKUP(F672,products!$A$2:$C$31,3,FALSE)</f>
        <v>B</v>
      </c>
      <c r="O672">
        <f>VLOOKUP(F672,price_list!$A$2:$C$31,3,FALSE)</f>
        <v>194.87</v>
      </c>
      <c r="P672" t="str">
        <f t="shared" si="50"/>
        <v/>
      </c>
      <c r="Q672" t="str">
        <f t="shared" si="51"/>
        <v/>
      </c>
      <c r="R672">
        <f t="shared" si="52"/>
        <v>350.76600000000002</v>
      </c>
      <c r="S672">
        <f t="shared" si="53"/>
        <v>7.0153200000000009</v>
      </c>
      <c r="T672" t="str">
        <f>IF(ISNA(VLOOKUP(A672,ERP_transactions!$A:$A,1,FALSE)),"No","Yes")</f>
        <v>Yes</v>
      </c>
      <c r="U672" t="b">
        <f t="shared" si="54"/>
        <v>0</v>
      </c>
    </row>
    <row r="673" spans="1:21">
      <c r="A673" t="s">
        <v>1258</v>
      </c>
      <c r="B673" t="s">
        <v>117</v>
      </c>
      <c r="C673" t="s">
        <v>118</v>
      </c>
      <c r="D673" t="s">
        <v>23</v>
      </c>
      <c r="E673" t="s">
        <v>24</v>
      </c>
      <c r="F673" t="s">
        <v>396</v>
      </c>
      <c r="G673" t="s">
        <v>397</v>
      </c>
      <c r="H673" s="1">
        <v>45900</v>
      </c>
      <c r="I673">
        <v>2</v>
      </c>
      <c r="J673">
        <v>194.87</v>
      </c>
      <c r="K673">
        <v>389.74</v>
      </c>
      <c r="L673">
        <v>0.1</v>
      </c>
      <c r="M673">
        <v>0.02</v>
      </c>
      <c r="N673" t="str">
        <f>VLOOKUP(F673,products!$A$2:$C$31,3,FALSE)</f>
        <v>B</v>
      </c>
      <c r="O673">
        <f>VLOOKUP(F673,price_list!$A$2:$C$31,3,FALSE)</f>
        <v>194.87</v>
      </c>
      <c r="P673" t="str">
        <f t="shared" si="50"/>
        <v/>
      </c>
      <c r="Q673" t="str">
        <f t="shared" si="51"/>
        <v/>
      </c>
      <c r="R673">
        <f t="shared" si="52"/>
        <v>350.76600000000002</v>
      </c>
      <c r="S673">
        <f t="shared" si="53"/>
        <v>7.0153200000000009</v>
      </c>
      <c r="T673" t="str">
        <f>IF(ISNA(VLOOKUP(A673,ERP_transactions!$A:$A,1,FALSE)),"No","Yes")</f>
        <v>Yes</v>
      </c>
      <c r="U673" t="b">
        <f t="shared" si="54"/>
        <v>0</v>
      </c>
    </row>
    <row r="674" spans="1:21">
      <c r="A674" t="s">
        <v>1259</v>
      </c>
      <c r="B674" t="s">
        <v>74</v>
      </c>
      <c r="C674" t="s">
        <v>75</v>
      </c>
      <c r="D674" t="s">
        <v>459</v>
      </c>
      <c r="E674" t="s">
        <v>460</v>
      </c>
      <c r="F674" t="s">
        <v>302</v>
      </c>
      <c r="G674" t="s">
        <v>303</v>
      </c>
      <c r="H674" s="1">
        <v>45894</v>
      </c>
      <c r="I674">
        <v>10</v>
      </c>
      <c r="J674">
        <v>39.090000000000003</v>
      </c>
      <c r="K674">
        <v>390.9</v>
      </c>
      <c r="L674">
        <v>0</v>
      </c>
      <c r="M674">
        <v>0.02</v>
      </c>
      <c r="N674" t="str">
        <f>VLOOKUP(F674,products!$A$2:$C$31,3,FALSE)</f>
        <v>C</v>
      </c>
      <c r="O674">
        <f>VLOOKUP(F674,price_list!$A$2:$C$31,3,FALSE)</f>
        <v>39.090000000000003</v>
      </c>
      <c r="P674" t="str">
        <f t="shared" si="50"/>
        <v/>
      </c>
      <c r="Q674" t="str">
        <f t="shared" si="51"/>
        <v/>
      </c>
      <c r="R674">
        <f t="shared" si="52"/>
        <v>390.9</v>
      </c>
      <c r="S674">
        <f t="shared" si="53"/>
        <v>7.8179999999999996</v>
      </c>
      <c r="T674" t="str">
        <f>IF(ISNA(VLOOKUP(A674,ERP_transactions!$A:$A,1,FALSE)),"No","Yes")</f>
        <v>Yes</v>
      </c>
      <c r="U674" t="b">
        <f t="shared" si="54"/>
        <v>0</v>
      </c>
    </row>
    <row r="675" spans="1:21">
      <c r="A675" t="s">
        <v>1260</v>
      </c>
      <c r="B675" t="s">
        <v>47</v>
      </c>
      <c r="C675" t="s">
        <v>48</v>
      </c>
      <c r="D675" t="s">
        <v>184</v>
      </c>
      <c r="E675" t="s">
        <v>185</v>
      </c>
      <c r="F675" t="s">
        <v>85</v>
      </c>
      <c r="G675" t="s">
        <v>86</v>
      </c>
      <c r="H675" s="1">
        <v>45884</v>
      </c>
      <c r="I675">
        <v>18</v>
      </c>
      <c r="J675">
        <v>72.040000000000006</v>
      </c>
      <c r="K675">
        <v>1296.72</v>
      </c>
      <c r="L675">
        <v>0.05</v>
      </c>
      <c r="M675">
        <v>0.02</v>
      </c>
      <c r="N675" t="str">
        <f>VLOOKUP(F675,products!$A$2:$C$31,3,FALSE)</f>
        <v>A</v>
      </c>
      <c r="O675">
        <f>VLOOKUP(F675,price_list!$A$2:$C$31,3,FALSE)</f>
        <v>72.040000000000006</v>
      </c>
      <c r="P675" t="str">
        <f t="shared" si="50"/>
        <v/>
      </c>
      <c r="Q675" t="str">
        <f t="shared" si="51"/>
        <v/>
      </c>
      <c r="R675">
        <f t="shared" si="52"/>
        <v>1231.884</v>
      </c>
      <c r="S675">
        <f t="shared" si="53"/>
        <v>24.63768</v>
      </c>
      <c r="T675" t="str">
        <f>IF(ISNA(VLOOKUP(A675,ERP_transactions!$A:$A,1,FALSE)),"No","Yes")</f>
        <v>Yes</v>
      </c>
      <c r="U675" t="b">
        <f t="shared" si="54"/>
        <v>0</v>
      </c>
    </row>
    <row r="676" spans="1:21">
      <c r="A676" t="s">
        <v>1261</v>
      </c>
      <c r="B676" t="s">
        <v>122</v>
      </c>
      <c r="C676" t="s">
        <v>123</v>
      </c>
      <c r="D676" t="s">
        <v>210</v>
      </c>
      <c r="E676" t="s">
        <v>211</v>
      </c>
      <c r="F676" t="s">
        <v>59</v>
      </c>
      <c r="G676" t="s">
        <v>60</v>
      </c>
      <c r="H676" s="1">
        <v>45895</v>
      </c>
      <c r="I676">
        <v>19</v>
      </c>
      <c r="J676">
        <v>71.86</v>
      </c>
      <c r="K676">
        <v>1365.34</v>
      </c>
      <c r="L676">
        <v>0.05</v>
      </c>
      <c r="M676">
        <v>0.02</v>
      </c>
      <c r="N676" t="str">
        <f>VLOOKUP(F676,products!$A$2:$C$31,3,FALSE)</f>
        <v>A</v>
      </c>
      <c r="O676">
        <f>VLOOKUP(F676,price_list!$A$2:$C$31,3,FALSE)</f>
        <v>71.86</v>
      </c>
      <c r="P676" t="str">
        <f t="shared" si="50"/>
        <v/>
      </c>
      <c r="Q676" t="str">
        <f t="shared" si="51"/>
        <v/>
      </c>
      <c r="R676">
        <f t="shared" si="52"/>
        <v>1297.0729999999999</v>
      </c>
      <c r="S676">
        <f t="shared" si="53"/>
        <v>25.941459999999999</v>
      </c>
      <c r="T676" t="str">
        <f>IF(ISNA(VLOOKUP(A676,ERP_transactions!$A:$A,1,FALSE)),"No","Yes")</f>
        <v>Yes</v>
      </c>
      <c r="U676" t="b">
        <f t="shared" si="54"/>
        <v>0</v>
      </c>
    </row>
    <row r="677" spans="1:21">
      <c r="A677" t="s">
        <v>1262</v>
      </c>
      <c r="B677" t="s">
        <v>187</v>
      </c>
      <c r="C677" t="s">
        <v>188</v>
      </c>
      <c r="D677" t="s">
        <v>332</v>
      </c>
      <c r="E677" t="s">
        <v>333</v>
      </c>
      <c r="F677" t="s">
        <v>166</v>
      </c>
      <c r="G677" t="s">
        <v>167</v>
      </c>
      <c r="H677" s="1">
        <v>45881</v>
      </c>
      <c r="I677">
        <v>15</v>
      </c>
      <c r="J677">
        <v>176.86</v>
      </c>
      <c r="K677">
        <v>2652.9</v>
      </c>
      <c r="L677">
        <v>0.1</v>
      </c>
      <c r="M677">
        <v>0.02</v>
      </c>
      <c r="N677" t="str">
        <f>VLOOKUP(F677,products!$A$2:$C$31,3,FALSE)</f>
        <v>B</v>
      </c>
      <c r="O677">
        <f>VLOOKUP(F677,price_list!$A$2:$C$31,3,FALSE)</f>
        <v>176.86</v>
      </c>
      <c r="P677" t="str">
        <f t="shared" si="50"/>
        <v/>
      </c>
      <c r="Q677" t="str">
        <f t="shared" si="51"/>
        <v/>
      </c>
      <c r="R677">
        <f t="shared" si="52"/>
        <v>2387.61</v>
      </c>
      <c r="S677">
        <f t="shared" si="53"/>
        <v>47.752200000000002</v>
      </c>
      <c r="T677" t="str">
        <f>IF(ISNA(VLOOKUP(A677,ERP_transactions!$A:$A,1,FALSE)),"No","Yes")</f>
        <v>Yes</v>
      </c>
      <c r="U677" t="b">
        <f t="shared" si="54"/>
        <v>0</v>
      </c>
    </row>
    <row r="678" spans="1:21">
      <c r="A678" t="s">
        <v>1263</v>
      </c>
      <c r="B678" t="s">
        <v>135</v>
      </c>
      <c r="C678" t="s">
        <v>136</v>
      </c>
      <c r="D678" t="s">
        <v>845</v>
      </c>
      <c r="E678" t="s">
        <v>846</v>
      </c>
      <c r="F678" t="s">
        <v>275</v>
      </c>
      <c r="G678" t="s">
        <v>276</v>
      </c>
      <c r="H678" s="1">
        <v>45876</v>
      </c>
      <c r="I678">
        <v>25</v>
      </c>
      <c r="J678">
        <v>44.71</v>
      </c>
      <c r="K678">
        <v>1117.75</v>
      </c>
      <c r="L678">
        <v>0.08</v>
      </c>
      <c r="M678">
        <v>0.02</v>
      </c>
      <c r="N678" t="str">
        <f>VLOOKUP(F678,products!$A$2:$C$31,3,FALSE)</f>
        <v>C</v>
      </c>
      <c r="O678">
        <f>VLOOKUP(F678,price_list!$A$2:$C$31,3,FALSE)</f>
        <v>44.71</v>
      </c>
      <c r="P678" t="str">
        <f t="shared" si="50"/>
        <v>Rebate_Error</v>
      </c>
      <c r="Q678" t="str">
        <f t="shared" si="51"/>
        <v/>
      </c>
      <c r="R678">
        <f t="shared" si="52"/>
        <v>1028.33</v>
      </c>
      <c r="S678">
        <f t="shared" si="53"/>
        <v>20.566599999999998</v>
      </c>
      <c r="T678" t="str">
        <f>IF(ISNA(VLOOKUP(A678,ERP_transactions!$A:$A,1,FALSE)),"No","Yes")</f>
        <v>Yes</v>
      </c>
      <c r="U678" t="b">
        <f t="shared" si="54"/>
        <v>1</v>
      </c>
    </row>
    <row r="679" spans="1:21">
      <c r="A679" t="s">
        <v>1264</v>
      </c>
      <c r="B679" t="s">
        <v>110</v>
      </c>
      <c r="C679" t="s">
        <v>111</v>
      </c>
      <c r="D679" t="s">
        <v>545</v>
      </c>
      <c r="E679" t="s">
        <v>546</v>
      </c>
      <c r="F679" t="s">
        <v>174</v>
      </c>
      <c r="G679" t="s">
        <v>175</v>
      </c>
      <c r="H679" s="1">
        <v>45874</v>
      </c>
      <c r="I679">
        <v>8</v>
      </c>
      <c r="J679">
        <v>183.4</v>
      </c>
      <c r="K679">
        <v>1467.2</v>
      </c>
      <c r="L679">
        <v>0.1</v>
      </c>
      <c r="M679">
        <v>0.02</v>
      </c>
      <c r="N679" t="str">
        <f>VLOOKUP(F679,products!$A$2:$C$31,3,FALSE)</f>
        <v>B</v>
      </c>
      <c r="O679">
        <f>VLOOKUP(F679,price_list!$A$2:$C$31,3,FALSE)</f>
        <v>183.4</v>
      </c>
      <c r="P679" t="str">
        <f t="shared" si="50"/>
        <v/>
      </c>
      <c r="Q679" t="str">
        <f t="shared" si="51"/>
        <v/>
      </c>
      <c r="R679">
        <f t="shared" si="52"/>
        <v>1320.48</v>
      </c>
      <c r="S679">
        <f t="shared" si="53"/>
        <v>26.409600000000001</v>
      </c>
      <c r="T679" t="str">
        <f>IF(ISNA(VLOOKUP(A679,ERP_transactions!$A:$A,1,FALSE)),"No","Yes")</f>
        <v>Yes</v>
      </c>
      <c r="U679" t="b">
        <f t="shared" si="54"/>
        <v>0</v>
      </c>
    </row>
    <row r="680" spans="1:21">
      <c r="A680" t="s">
        <v>1265</v>
      </c>
      <c r="B680" t="s">
        <v>122</v>
      </c>
      <c r="C680" t="s">
        <v>123</v>
      </c>
      <c r="D680" t="s">
        <v>83</v>
      </c>
      <c r="E680" t="s">
        <v>84</v>
      </c>
      <c r="F680" t="s">
        <v>139</v>
      </c>
      <c r="G680" t="s">
        <v>140</v>
      </c>
      <c r="H680" s="1">
        <v>45881</v>
      </c>
      <c r="I680">
        <v>18</v>
      </c>
      <c r="J680">
        <v>113.94</v>
      </c>
      <c r="K680">
        <v>2050.92</v>
      </c>
      <c r="L680">
        <v>0.05</v>
      </c>
      <c r="M680">
        <v>0.02</v>
      </c>
      <c r="N680" t="str">
        <f>VLOOKUP(F680,products!$A$2:$C$31,3,FALSE)</f>
        <v>A</v>
      </c>
      <c r="O680">
        <f>VLOOKUP(F680,price_list!$A$2:$C$31,3,FALSE)</f>
        <v>113.94</v>
      </c>
      <c r="P680" t="str">
        <f t="shared" si="50"/>
        <v/>
      </c>
      <c r="Q680" t="str">
        <f t="shared" si="51"/>
        <v/>
      </c>
      <c r="R680">
        <f t="shared" si="52"/>
        <v>1948.374</v>
      </c>
      <c r="S680">
        <f t="shared" si="53"/>
        <v>38.967480000000002</v>
      </c>
      <c r="T680" t="str">
        <f>IF(ISNA(VLOOKUP(A680,ERP_transactions!$A:$A,1,FALSE)),"No","Yes")</f>
        <v>Yes</v>
      </c>
      <c r="U680" t="b">
        <f t="shared" si="54"/>
        <v>0</v>
      </c>
    </row>
    <row r="681" spans="1:21">
      <c r="A681" t="s">
        <v>1266</v>
      </c>
      <c r="B681" t="s">
        <v>159</v>
      </c>
      <c r="C681" t="s">
        <v>160</v>
      </c>
      <c r="D681" t="s">
        <v>369</v>
      </c>
      <c r="E681" t="s">
        <v>2626</v>
      </c>
      <c r="F681" t="s">
        <v>179</v>
      </c>
      <c r="G681" t="s">
        <v>180</v>
      </c>
      <c r="H681" s="1">
        <v>45900</v>
      </c>
      <c r="I681">
        <v>1</v>
      </c>
      <c r="J681">
        <v>125.42</v>
      </c>
      <c r="K681">
        <v>125.42</v>
      </c>
      <c r="L681">
        <v>0.1</v>
      </c>
      <c r="M681">
        <v>0.02</v>
      </c>
      <c r="N681" t="str">
        <f>VLOOKUP(F681,products!$A$2:$C$31,3,FALSE)</f>
        <v>B</v>
      </c>
      <c r="O681">
        <f>VLOOKUP(F681,price_list!$A$2:$C$31,3,FALSE)</f>
        <v>125.42</v>
      </c>
      <c r="P681" t="str">
        <f t="shared" si="50"/>
        <v/>
      </c>
      <c r="Q681" t="str">
        <f t="shared" si="51"/>
        <v/>
      </c>
      <c r="R681">
        <f t="shared" si="52"/>
        <v>112.878</v>
      </c>
      <c r="S681">
        <f t="shared" si="53"/>
        <v>2.2575600000000002</v>
      </c>
      <c r="T681" t="str">
        <f>IF(ISNA(VLOOKUP(A681,ERP_transactions!$A:$A,1,FALSE)),"No","Yes")</f>
        <v>Yes</v>
      </c>
      <c r="U681" t="b">
        <f t="shared" si="54"/>
        <v>0</v>
      </c>
    </row>
    <row r="682" spans="1:21">
      <c r="A682" t="s">
        <v>1267</v>
      </c>
      <c r="B682" t="s">
        <v>145</v>
      </c>
      <c r="C682" t="s">
        <v>146</v>
      </c>
      <c r="D682" t="s">
        <v>773</v>
      </c>
      <c r="E682" t="s">
        <v>774</v>
      </c>
      <c r="F682" t="s">
        <v>107</v>
      </c>
      <c r="G682" t="s">
        <v>108</v>
      </c>
      <c r="H682" s="1">
        <v>45897</v>
      </c>
      <c r="I682">
        <v>13</v>
      </c>
      <c r="J682">
        <v>179.53</v>
      </c>
      <c r="K682">
        <v>2333.89</v>
      </c>
      <c r="L682">
        <v>0.1</v>
      </c>
      <c r="M682">
        <v>0.02</v>
      </c>
      <c r="N682" t="str">
        <f>VLOOKUP(F682,products!$A$2:$C$31,3,FALSE)</f>
        <v>B</v>
      </c>
      <c r="O682">
        <f>VLOOKUP(F682,price_list!$A$2:$C$31,3,FALSE)</f>
        <v>179.53</v>
      </c>
      <c r="P682" t="str">
        <f t="shared" si="50"/>
        <v/>
      </c>
      <c r="Q682" t="str">
        <f t="shared" si="51"/>
        <v/>
      </c>
      <c r="R682">
        <f t="shared" si="52"/>
        <v>2100.5009999999997</v>
      </c>
      <c r="S682">
        <f t="shared" si="53"/>
        <v>42.010019999999997</v>
      </c>
      <c r="T682" t="str">
        <f>IF(ISNA(VLOOKUP(A682,ERP_transactions!$A:$A,1,FALSE)),"No","Yes")</f>
        <v>Yes</v>
      </c>
      <c r="U682" t="b">
        <f t="shared" si="54"/>
        <v>0</v>
      </c>
    </row>
    <row r="683" spans="1:21">
      <c r="A683" t="s">
        <v>1268</v>
      </c>
      <c r="B683" t="s">
        <v>110</v>
      </c>
      <c r="C683" t="s">
        <v>111</v>
      </c>
      <c r="D683" t="s">
        <v>591</v>
      </c>
      <c r="E683" t="s">
        <v>592</v>
      </c>
      <c r="F683" t="s">
        <v>293</v>
      </c>
      <c r="G683" t="s">
        <v>294</v>
      </c>
      <c r="H683" s="1">
        <v>45886</v>
      </c>
      <c r="I683">
        <v>7</v>
      </c>
      <c r="J683">
        <v>114.99</v>
      </c>
      <c r="K683">
        <v>804.93</v>
      </c>
      <c r="L683">
        <v>0.05</v>
      </c>
      <c r="M683">
        <v>0.02</v>
      </c>
      <c r="N683" t="str">
        <f>VLOOKUP(F683,products!$A$2:$C$31,3,FALSE)</f>
        <v>A</v>
      </c>
      <c r="O683">
        <f>VLOOKUP(F683,price_list!$A$2:$C$31,3,FALSE)</f>
        <v>114.99</v>
      </c>
      <c r="P683" t="str">
        <f t="shared" si="50"/>
        <v/>
      </c>
      <c r="Q683" t="str">
        <f t="shared" si="51"/>
        <v/>
      </c>
      <c r="R683">
        <f t="shared" si="52"/>
        <v>764.68349999999998</v>
      </c>
      <c r="S683">
        <f t="shared" si="53"/>
        <v>15.293670000000001</v>
      </c>
      <c r="T683" t="str">
        <f>IF(ISNA(VLOOKUP(A683,ERP_transactions!$A:$A,1,FALSE)),"No","Yes")</f>
        <v>Yes</v>
      </c>
      <c r="U683" t="b">
        <f t="shared" si="54"/>
        <v>0</v>
      </c>
    </row>
    <row r="684" spans="1:21">
      <c r="A684" t="s">
        <v>1269</v>
      </c>
      <c r="B684" t="s">
        <v>117</v>
      </c>
      <c r="C684" t="s">
        <v>118</v>
      </c>
      <c r="D684" t="s">
        <v>569</v>
      </c>
      <c r="E684" t="s">
        <v>570</v>
      </c>
      <c r="F684" t="s">
        <v>396</v>
      </c>
      <c r="G684" t="s">
        <v>397</v>
      </c>
      <c r="H684" s="1">
        <v>45874</v>
      </c>
      <c r="I684">
        <v>2</v>
      </c>
      <c r="J684">
        <v>194.87</v>
      </c>
      <c r="K684">
        <v>389.74</v>
      </c>
      <c r="L684">
        <v>0.1</v>
      </c>
      <c r="M684">
        <v>0.02</v>
      </c>
      <c r="N684" t="str">
        <f>VLOOKUP(F684,products!$A$2:$C$31,3,FALSE)</f>
        <v>B</v>
      </c>
      <c r="O684">
        <f>VLOOKUP(F684,price_list!$A$2:$C$31,3,FALSE)</f>
        <v>194.87</v>
      </c>
      <c r="P684" t="str">
        <f t="shared" si="50"/>
        <v/>
      </c>
      <c r="Q684" t="str">
        <f t="shared" si="51"/>
        <v/>
      </c>
      <c r="R684">
        <f t="shared" si="52"/>
        <v>350.76600000000002</v>
      </c>
      <c r="S684">
        <f t="shared" si="53"/>
        <v>7.0153200000000009</v>
      </c>
      <c r="T684" t="str">
        <f>IF(ISNA(VLOOKUP(A684,ERP_transactions!$A:$A,1,FALSE)),"No","Yes")</f>
        <v>Yes</v>
      </c>
      <c r="U684" t="b">
        <f t="shared" si="54"/>
        <v>0</v>
      </c>
    </row>
    <row r="685" spans="1:21">
      <c r="A685" t="s">
        <v>1270</v>
      </c>
      <c r="B685" t="s">
        <v>62</v>
      </c>
      <c r="C685" t="s">
        <v>63</v>
      </c>
      <c r="D685" t="s">
        <v>1144</v>
      </c>
      <c r="E685" t="s">
        <v>1145</v>
      </c>
      <c r="F685" t="s">
        <v>71</v>
      </c>
      <c r="G685" t="s">
        <v>72</v>
      </c>
      <c r="H685" s="1">
        <v>45898</v>
      </c>
      <c r="I685">
        <v>8</v>
      </c>
      <c r="J685">
        <v>123.65</v>
      </c>
      <c r="K685">
        <v>989.2</v>
      </c>
      <c r="L685">
        <v>0.05</v>
      </c>
      <c r="M685">
        <v>0.02</v>
      </c>
      <c r="N685" t="str">
        <f>VLOOKUP(F685,products!$A$2:$C$31,3,FALSE)</f>
        <v>A</v>
      </c>
      <c r="O685">
        <f>VLOOKUP(F685,price_list!$A$2:$C$31,3,FALSE)</f>
        <v>123.65</v>
      </c>
      <c r="P685" t="str">
        <f t="shared" si="50"/>
        <v/>
      </c>
      <c r="Q685" t="str">
        <f t="shared" si="51"/>
        <v/>
      </c>
      <c r="R685">
        <f t="shared" si="52"/>
        <v>939.74</v>
      </c>
      <c r="S685">
        <f t="shared" si="53"/>
        <v>18.794800000000002</v>
      </c>
      <c r="T685" t="str">
        <f>IF(ISNA(VLOOKUP(A685,ERP_transactions!$A:$A,1,FALSE)),"No","Yes")</f>
        <v>Yes</v>
      </c>
      <c r="U685" t="b">
        <f t="shared" si="54"/>
        <v>0</v>
      </c>
    </row>
    <row r="686" spans="1:21">
      <c r="A686" t="s">
        <v>1271</v>
      </c>
      <c r="B686" t="s">
        <v>47</v>
      </c>
      <c r="C686" t="s">
        <v>48</v>
      </c>
      <c r="D686" t="s">
        <v>1272</v>
      </c>
      <c r="E686" t="s">
        <v>1273</v>
      </c>
      <c r="F686" t="s">
        <v>215</v>
      </c>
      <c r="G686" t="s">
        <v>216</v>
      </c>
      <c r="H686" s="1">
        <v>45884</v>
      </c>
      <c r="I686">
        <v>12</v>
      </c>
      <c r="J686">
        <v>176.7</v>
      </c>
      <c r="K686">
        <v>2120.4</v>
      </c>
      <c r="L686">
        <v>0.1</v>
      </c>
      <c r="M686">
        <v>0.02</v>
      </c>
      <c r="N686" t="str">
        <f>VLOOKUP(F686,products!$A$2:$C$31,3,FALSE)</f>
        <v>B</v>
      </c>
      <c r="O686">
        <f>VLOOKUP(F686,price_list!$A$2:$C$31,3,FALSE)</f>
        <v>176.7</v>
      </c>
      <c r="P686" t="str">
        <f t="shared" si="50"/>
        <v/>
      </c>
      <c r="Q686" t="str">
        <f t="shared" si="51"/>
        <v/>
      </c>
      <c r="R686">
        <f t="shared" si="52"/>
        <v>1908.3600000000001</v>
      </c>
      <c r="S686">
        <f t="shared" si="53"/>
        <v>38.167200000000001</v>
      </c>
      <c r="T686" t="str">
        <f>IF(ISNA(VLOOKUP(A686,ERP_transactions!$A:$A,1,FALSE)),"No","Yes")</f>
        <v>Yes</v>
      </c>
      <c r="U686" t="b">
        <f t="shared" si="54"/>
        <v>0</v>
      </c>
    </row>
    <row r="687" spans="1:21">
      <c r="A687" t="s">
        <v>1274</v>
      </c>
      <c r="B687" t="s">
        <v>110</v>
      </c>
      <c r="C687" t="s">
        <v>111</v>
      </c>
      <c r="D687" t="s">
        <v>256</v>
      </c>
      <c r="E687" t="s">
        <v>257</v>
      </c>
      <c r="F687" t="s">
        <v>100</v>
      </c>
      <c r="G687" t="s">
        <v>101</v>
      </c>
      <c r="H687" s="1">
        <v>45874</v>
      </c>
      <c r="I687">
        <v>17</v>
      </c>
      <c r="J687">
        <v>181.7</v>
      </c>
      <c r="K687">
        <v>3088.9</v>
      </c>
      <c r="L687">
        <v>0.1</v>
      </c>
      <c r="M687">
        <v>0.02</v>
      </c>
      <c r="N687" t="str">
        <f>VLOOKUP(F687,products!$A$2:$C$31,3,FALSE)</f>
        <v>B</v>
      </c>
      <c r="O687">
        <f>VLOOKUP(F687,price_list!$A$2:$C$31,3,FALSE)</f>
        <v>181.7</v>
      </c>
      <c r="P687" t="str">
        <f t="shared" si="50"/>
        <v/>
      </c>
      <c r="Q687" t="str">
        <f t="shared" si="51"/>
        <v/>
      </c>
      <c r="R687">
        <f t="shared" si="52"/>
        <v>2780.01</v>
      </c>
      <c r="S687">
        <f t="shared" si="53"/>
        <v>55.600200000000008</v>
      </c>
      <c r="T687" t="str">
        <f>IF(ISNA(VLOOKUP(A687,ERP_transactions!$A:$A,1,FALSE)),"No","Yes")</f>
        <v>Yes</v>
      </c>
      <c r="U687" t="b">
        <f t="shared" si="54"/>
        <v>0</v>
      </c>
    </row>
    <row r="688" spans="1:21">
      <c r="A688" t="s">
        <v>1275</v>
      </c>
      <c r="B688" t="s">
        <v>159</v>
      </c>
      <c r="C688" t="s">
        <v>160</v>
      </c>
      <c r="D688" t="s">
        <v>742</v>
      </c>
      <c r="E688" t="s">
        <v>743</v>
      </c>
      <c r="F688" t="s">
        <v>240</v>
      </c>
      <c r="G688" t="s">
        <v>241</v>
      </c>
      <c r="H688" s="1">
        <v>45888</v>
      </c>
      <c r="I688">
        <v>19</v>
      </c>
      <c r="J688">
        <v>130.94</v>
      </c>
      <c r="K688">
        <v>2487.86</v>
      </c>
      <c r="L688">
        <v>0.05</v>
      </c>
      <c r="M688">
        <v>0.02</v>
      </c>
      <c r="N688" t="str">
        <f>VLOOKUP(F688,products!$A$2:$C$31,3,FALSE)</f>
        <v>A</v>
      </c>
      <c r="O688">
        <f>VLOOKUP(F688,price_list!$A$2:$C$31,3,FALSE)</f>
        <v>130.94</v>
      </c>
      <c r="P688" t="str">
        <f t="shared" si="50"/>
        <v/>
      </c>
      <c r="Q688" t="str">
        <f t="shared" si="51"/>
        <v/>
      </c>
      <c r="R688">
        <f t="shared" si="52"/>
        <v>2363.4670000000001</v>
      </c>
      <c r="S688">
        <f t="shared" si="53"/>
        <v>47.26934</v>
      </c>
      <c r="T688" t="str">
        <f>IF(ISNA(VLOOKUP(A688,ERP_transactions!$A:$A,1,FALSE)),"No","Yes")</f>
        <v>Yes</v>
      </c>
      <c r="U688" t="b">
        <f t="shared" si="54"/>
        <v>0</v>
      </c>
    </row>
    <row r="689" spans="1:21">
      <c r="A689" t="s">
        <v>1276</v>
      </c>
      <c r="B689" t="s">
        <v>14</v>
      </c>
      <c r="C689" t="s">
        <v>15</v>
      </c>
      <c r="D689" t="s">
        <v>221</v>
      </c>
      <c r="E689" t="s">
        <v>2627</v>
      </c>
      <c r="F689" t="s">
        <v>191</v>
      </c>
      <c r="G689" t="s">
        <v>192</v>
      </c>
      <c r="H689" s="1">
        <v>45877</v>
      </c>
      <c r="I689">
        <v>5</v>
      </c>
      <c r="J689">
        <v>144.35</v>
      </c>
      <c r="K689">
        <v>721.75</v>
      </c>
      <c r="L689">
        <v>0.1</v>
      </c>
      <c r="M689">
        <v>0.02</v>
      </c>
      <c r="N689" t="str">
        <f>VLOOKUP(F689,products!$A$2:$C$31,3,FALSE)</f>
        <v>B</v>
      </c>
      <c r="O689">
        <f>VLOOKUP(F689,price_list!$A$2:$C$31,3,FALSE)</f>
        <v>144.35</v>
      </c>
      <c r="P689" t="str">
        <f t="shared" si="50"/>
        <v/>
      </c>
      <c r="Q689" t="str">
        <f t="shared" si="51"/>
        <v/>
      </c>
      <c r="R689">
        <f t="shared" si="52"/>
        <v>649.57500000000005</v>
      </c>
      <c r="S689">
        <f t="shared" si="53"/>
        <v>12.991500000000002</v>
      </c>
      <c r="T689" t="str">
        <f>IF(ISNA(VLOOKUP(A689,ERP_transactions!$A:$A,1,FALSE)),"No","Yes")</f>
        <v>Yes</v>
      </c>
      <c r="U689" t="b">
        <f t="shared" si="54"/>
        <v>0</v>
      </c>
    </row>
    <row r="690" spans="1:21">
      <c r="A690" t="s">
        <v>1277</v>
      </c>
      <c r="B690" t="s">
        <v>187</v>
      </c>
      <c r="C690" t="s">
        <v>188</v>
      </c>
      <c r="D690" t="s">
        <v>248</v>
      </c>
      <c r="E690" t="s">
        <v>249</v>
      </c>
      <c r="F690" t="s">
        <v>234</v>
      </c>
      <c r="G690" t="s">
        <v>235</v>
      </c>
      <c r="H690" s="1">
        <v>45892</v>
      </c>
      <c r="I690">
        <v>13</v>
      </c>
      <c r="J690">
        <v>37.18</v>
      </c>
      <c r="K690">
        <v>483.34</v>
      </c>
      <c r="L690">
        <v>0</v>
      </c>
      <c r="M690">
        <v>0.02</v>
      </c>
      <c r="N690" t="str">
        <f>VLOOKUP(F690,products!$A$2:$C$31,3,FALSE)</f>
        <v>C</v>
      </c>
      <c r="O690">
        <f>VLOOKUP(F690,price_list!$A$2:$C$31,3,FALSE)</f>
        <v>37.18</v>
      </c>
      <c r="P690" t="str">
        <f t="shared" si="50"/>
        <v/>
      </c>
      <c r="Q690" t="str">
        <f t="shared" si="51"/>
        <v/>
      </c>
      <c r="R690">
        <f t="shared" si="52"/>
        <v>483.34</v>
      </c>
      <c r="S690">
        <f t="shared" si="53"/>
        <v>9.6668000000000003</v>
      </c>
      <c r="T690" t="str">
        <f>IF(ISNA(VLOOKUP(A690,ERP_transactions!$A:$A,1,FALSE)),"No","Yes")</f>
        <v>Yes</v>
      </c>
      <c r="U690" t="b">
        <f t="shared" si="54"/>
        <v>0</v>
      </c>
    </row>
    <row r="691" spans="1:21">
      <c r="A691" t="s">
        <v>1278</v>
      </c>
      <c r="B691" t="s">
        <v>35</v>
      </c>
      <c r="C691" t="s">
        <v>36</v>
      </c>
      <c r="D691" t="s">
        <v>112</v>
      </c>
      <c r="E691" t="s">
        <v>113</v>
      </c>
      <c r="F691" t="s">
        <v>85</v>
      </c>
      <c r="G691" t="s">
        <v>86</v>
      </c>
      <c r="H691" s="1">
        <v>45878</v>
      </c>
      <c r="I691">
        <v>15</v>
      </c>
      <c r="J691">
        <v>72.040000000000006</v>
      </c>
      <c r="K691">
        <v>1080.5999999999999</v>
      </c>
      <c r="L691">
        <v>0.05</v>
      </c>
      <c r="M691">
        <v>0.02</v>
      </c>
      <c r="N691" t="str">
        <f>VLOOKUP(F691,products!$A$2:$C$31,3,FALSE)</f>
        <v>A</v>
      </c>
      <c r="O691">
        <f>VLOOKUP(F691,price_list!$A$2:$C$31,3,FALSE)</f>
        <v>72.040000000000006</v>
      </c>
      <c r="P691" t="str">
        <f t="shared" si="50"/>
        <v/>
      </c>
      <c r="Q691" t="str">
        <f t="shared" si="51"/>
        <v/>
      </c>
      <c r="R691">
        <f t="shared" si="52"/>
        <v>1026.57</v>
      </c>
      <c r="S691">
        <f t="shared" si="53"/>
        <v>20.531399999999998</v>
      </c>
      <c r="T691" t="str">
        <f>IF(ISNA(VLOOKUP(A691,ERP_transactions!$A:$A,1,FALSE)),"No","Yes")</f>
        <v>Yes</v>
      </c>
      <c r="U691" t="b">
        <f t="shared" si="54"/>
        <v>0</v>
      </c>
    </row>
    <row r="692" spans="1:21">
      <c r="A692" t="s">
        <v>1279</v>
      </c>
      <c r="B692" t="s">
        <v>117</v>
      </c>
      <c r="C692" t="s">
        <v>118</v>
      </c>
      <c r="D692" t="s">
        <v>645</v>
      </c>
      <c r="E692" t="s">
        <v>646</v>
      </c>
      <c r="F692" t="s">
        <v>32</v>
      </c>
      <c r="G692" t="s">
        <v>33</v>
      </c>
      <c r="H692" s="1">
        <v>45894</v>
      </c>
      <c r="I692">
        <v>5</v>
      </c>
      <c r="J692">
        <v>88.32</v>
      </c>
      <c r="K692">
        <v>441.6</v>
      </c>
      <c r="L692">
        <v>0</v>
      </c>
      <c r="M692">
        <v>0.02</v>
      </c>
      <c r="N692" t="str">
        <f>VLOOKUP(F692,products!$A$2:$C$31,3,FALSE)</f>
        <v>C</v>
      </c>
      <c r="O692">
        <f>VLOOKUP(F692,price_list!$A$2:$C$31,3,FALSE)</f>
        <v>88.32</v>
      </c>
      <c r="P692" t="str">
        <f t="shared" si="50"/>
        <v/>
      </c>
      <c r="Q692" t="str">
        <f t="shared" si="51"/>
        <v/>
      </c>
      <c r="R692">
        <f t="shared" si="52"/>
        <v>441.6</v>
      </c>
      <c r="S692">
        <f t="shared" si="53"/>
        <v>8.8320000000000007</v>
      </c>
      <c r="T692" t="str">
        <f>IF(ISNA(VLOOKUP(A692,ERP_transactions!$A:$A,1,FALSE)),"No","Yes")</f>
        <v>Yes</v>
      </c>
      <c r="U692" t="b">
        <f t="shared" si="54"/>
        <v>0</v>
      </c>
    </row>
    <row r="693" spans="1:21">
      <c r="A693" t="s">
        <v>1280</v>
      </c>
      <c r="B693" t="s">
        <v>93</v>
      </c>
      <c r="C693" t="s">
        <v>94</v>
      </c>
      <c r="D693" t="s">
        <v>95</v>
      </c>
      <c r="E693" t="s">
        <v>96</v>
      </c>
      <c r="F693" t="s">
        <v>71</v>
      </c>
      <c r="G693" t="s">
        <v>72</v>
      </c>
      <c r="H693" s="1">
        <v>45875</v>
      </c>
      <c r="I693">
        <v>4</v>
      </c>
      <c r="J693">
        <v>123.65</v>
      </c>
      <c r="K693">
        <v>494.6</v>
      </c>
      <c r="L693">
        <v>0.08</v>
      </c>
      <c r="M693">
        <v>0.02</v>
      </c>
      <c r="N693" t="str">
        <f>VLOOKUP(F693,products!$A$2:$C$31,3,FALSE)</f>
        <v>A</v>
      </c>
      <c r="O693">
        <f>VLOOKUP(F693,price_list!$A$2:$C$31,3,FALSE)</f>
        <v>123.65</v>
      </c>
      <c r="P693" t="str">
        <f t="shared" si="50"/>
        <v>Rebate_Error</v>
      </c>
      <c r="Q693" t="str">
        <f t="shared" si="51"/>
        <v/>
      </c>
      <c r="R693">
        <f t="shared" si="52"/>
        <v>455.03200000000004</v>
      </c>
      <c r="S693">
        <f t="shared" si="53"/>
        <v>9.1006400000000003</v>
      </c>
      <c r="T693" t="str">
        <f>IF(ISNA(VLOOKUP(A693,ERP_transactions!$A:$A,1,FALSE)),"No","Yes")</f>
        <v>Yes</v>
      </c>
      <c r="U693" t="b">
        <f t="shared" si="54"/>
        <v>1</v>
      </c>
    </row>
    <row r="694" spans="1:21">
      <c r="A694" t="s">
        <v>1281</v>
      </c>
      <c r="B694" t="s">
        <v>306</v>
      </c>
      <c r="C694" t="s">
        <v>307</v>
      </c>
      <c r="D694" t="s">
        <v>227</v>
      </c>
      <c r="E694" t="s">
        <v>228</v>
      </c>
      <c r="F694" t="s">
        <v>293</v>
      </c>
      <c r="G694" t="s">
        <v>294</v>
      </c>
      <c r="H694" s="1">
        <v>45887</v>
      </c>
      <c r="I694">
        <v>4</v>
      </c>
      <c r="J694">
        <v>114.99</v>
      </c>
      <c r="K694">
        <v>459.96</v>
      </c>
      <c r="L694">
        <v>0.05</v>
      </c>
      <c r="M694">
        <v>0.02</v>
      </c>
      <c r="N694" t="str">
        <f>VLOOKUP(F694,products!$A$2:$C$31,3,FALSE)</f>
        <v>A</v>
      </c>
      <c r="O694">
        <f>VLOOKUP(F694,price_list!$A$2:$C$31,3,FALSE)</f>
        <v>114.99</v>
      </c>
      <c r="P694" t="str">
        <f t="shared" si="50"/>
        <v/>
      </c>
      <c r="Q694" t="str">
        <f t="shared" si="51"/>
        <v/>
      </c>
      <c r="R694">
        <f t="shared" si="52"/>
        <v>436.96199999999999</v>
      </c>
      <c r="S694">
        <f t="shared" si="53"/>
        <v>8.7392400000000006</v>
      </c>
      <c r="T694" t="str">
        <f>IF(ISNA(VLOOKUP(A694,ERP_transactions!$A:$A,1,FALSE)),"No","Yes")</f>
        <v>Yes</v>
      </c>
      <c r="U694" t="b">
        <f t="shared" si="54"/>
        <v>0</v>
      </c>
    </row>
    <row r="695" spans="1:21">
      <c r="A695" t="s">
        <v>1282</v>
      </c>
      <c r="B695" t="s">
        <v>103</v>
      </c>
      <c r="C695" t="s">
        <v>104</v>
      </c>
      <c r="D695" t="s">
        <v>388</v>
      </c>
      <c r="E695" t="s">
        <v>2628</v>
      </c>
      <c r="F695" t="s">
        <v>59</v>
      </c>
      <c r="G695" t="s">
        <v>60</v>
      </c>
      <c r="H695" s="1">
        <v>45884</v>
      </c>
      <c r="I695">
        <v>10</v>
      </c>
      <c r="J695">
        <v>64.09</v>
      </c>
      <c r="K695">
        <v>640.9</v>
      </c>
      <c r="L695">
        <v>0.05</v>
      </c>
      <c r="M695">
        <v>0.02</v>
      </c>
      <c r="N695" t="str">
        <f>VLOOKUP(F695,products!$A$2:$C$31,3,FALSE)</f>
        <v>A</v>
      </c>
      <c r="O695">
        <f>VLOOKUP(F695,price_list!$A$2:$C$31,3,FALSE)</f>
        <v>71.86</v>
      </c>
      <c r="P695" t="str">
        <f t="shared" si="50"/>
        <v/>
      </c>
      <c r="Q695" t="str">
        <f t="shared" si="51"/>
        <v/>
      </c>
      <c r="R695">
        <f t="shared" si="52"/>
        <v>608.85500000000002</v>
      </c>
      <c r="S695">
        <f t="shared" si="53"/>
        <v>12.177100000000001</v>
      </c>
      <c r="T695" t="str">
        <f>IF(ISNA(VLOOKUP(A695,ERP_transactions!$A:$A,1,FALSE)),"No","Yes")</f>
        <v>Yes</v>
      </c>
      <c r="U695" t="b">
        <f t="shared" si="54"/>
        <v>0</v>
      </c>
    </row>
    <row r="696" spans="1:21">
      <c r="A696" t="s">
        <v>1283</v>
      </c>
      <c r="B696" t="s">
        <v>230</v>
      </c>
      <c r="C696" t="s">
        <v>231</v>
      </c>
      <c r="D696" t="s">
        <v>686</v>
      </c>
      <c r="E696" t="s">
        <v>687</v>
      </c>
      <c r="F696" t="s">
        <v>71</v>
      </c>
      <c r="G696" t="s">
        <v>72</v>
      </c>
      <c r="H696" s="1">
        <v>45895</v>
      </c>
      <c r="I696">
        <v>6</v>
      </c>
      <c r="J696">
        <v>123.65</v>
      </c>
      <c r="K696">
        <v>741.9</v>
      </c>
      <c r="L696">
        <v>0.05</v>
      </c>
      <c r="M696">
        <v>0.02</v>
      </c>
      <c r="N696" t="str">
        <f>VLOOKUP(F696,products!$A$2:$C$31,3,FALSE)</f>
        <v>A</v>
      </c>
      <c r="O696">
        <f>VLOOKUP(F696,price_list!$A$2:$C$31,3,FALSE)</f>
        <v>123.65</v>
      </c>
      <c r="P696" t="str">
        <f t="shared" si="50"/>
        <v/>
      </c>
      <c r="Q696" t="str">
        <f t="shared" si="51"/>
        <v/>
      </c>
      <c r="R696">
        <f t="shared" si="52"/>
        <v>704.80499999999995</v>
      </c>
      <c r="S696">
        <f t="shared" si="53"/>
        <v>14.0961</v>
      </c>
      <c r="T696" t="str">
        <f>IF(ISNA(VLOOKUP(A696,ERP_transactions!$A:$A,1,FALSE)),"No","Yes")</f>
        <v>Yes</v>
      </c>
      <c r="U696" t="b">
        <f t="shared" si="54"/>
        <v>0</v>
      </c>
    </row>
    <row r="697" spans="1:21">
      <c r="A697" t="s">
        <v>1284</v>
      </c>
      <c r="B697" t="s">
        <v>208</v>
      </c>
      <c r="C697" t="s">
        <v>209</v>
      </c>
      <c r="D697" t="s">
        <v>532</v>
      </c>
      <c r="E697" t="s">
        <v>533</v>
      </c>
      <c r="F697" t="s">
        <v>90</v>
      </c>
      <c r="G697" t="s">
        <v>91</v>
      </c>
      <c r="H697" s="1">
        <v>45889</v>
      </c>
      <c r="I697">
        <v>23</v>
      </c>
      <c r="J697">
        <v>38.25</v>
      </c>
      <c r="K697">
        <v>879.75</v>
      </c>
      <c r="L697">
        <v>0</v>
      </c>
      <c r="M697">
        <v>0.02</v>
      </c>
      <c r="N697" t="str">
        <f>VLOOKUP(F697,products!$A$2:$C$31,3,FALSE)</f>
        <v>C</v>
      </c>
      <c r="O697">
        <f>VLOOKUP(F697,price_list!$A$2:$C$31,3,FALSE)</f>
        <v>50.51</v>
      </c>
      <c r="P697" t="str">
        <f t="shared" si="50"/>
        <v/>
      </c>
      <c r="Q697" t="str">
        <f t="shared" si="51"/>
        <v/>
      </c>
      <c r="R697">
        <f t="shared" si="52"/>
        <v>879.75</v>
      </c>
      <c r="S697">
        <f t="shared" si="53"/>
        <v>17.594999999999999</v>
      </c>
      <c r="T697" t="str">
        <f>IF(ISNA(VLOOKUP(A697,ERP_transactions!$A:$A,1,FALSE)),"No","Yes")</f>
        <v>Yes</v>
      </c>
      <c r="U697" t="b">
        <f t="shared" si="54"/>
        <v>0</v>
      </c>
    </row>
    <row r="698" spans="1:21">
      <c r="A698" t="s">
        <v>1285</v>
      </c>
      <c r="B698" t="s">
        <v>14</v>
      </c>
      <c r="C698" t="s">
        <v>15</v>
      </c>
      <c r="D698" t="s">
        <v>287</v>
      </c>
      <c r="E698" t="s">
        <v>288</v>
      </c>
      <c r="F698" t="s">
        <v>90</v>
      </c>
      <c r="G698" t="s">
        <v>91</v>
      </c>
      <c r="H698" s="1">
        <v>45874</v>
      </c>
      <c r="I698">
        <v>11</v>
      </c>
      <c r="J698">
        <v>50.51</v>
      </c>
      <c r="K698">
        <v>555.61</v>
      </c>
      <c r="L698">
        <v>0</v>
      </c>
      <c r="M698">
        <v>0.02</v>
      </c>
      <c r="N698" t="str">
        <f>VLOOKUP(F698,products!$A$2:$C$31,3,FALSE)</f>
        <v>C</v>
      </c>
      <c r="O698">
        <f>VLOOKUP(F698,price_list!$A$2:$C$31,3,FALSE)</f>
        <v>50.51</v>
      </c>
      <c r="P698" t="str">
        <f t="shared" si="50"/>
        <v/>
      </c>
      <c r="Q698" t="str">
        <f t="shared" si="51"/>
        <v/>
      </c>
      <c r="R698">
        <f t="shared" si="52"/>
        <v>555.61</v>
      </c>
      <c r="S698">
        <f t="shared" si="53"/>
        <v>11.1122</v>
      </c>
      <c r="T698" t="str">
        <f>IF(ISNA(VLOOKUP(A698,ERP_transactions!$A:$A,1,FALSE)),"No","Yes")</f>
        <v>Yes</v>
      </c>
      <c r="U698" t="b">
        <f t="shared" si="54"/>
        <v>0</v>
      </c>
    </row>
    <row r="699" spans="1:21">
      <c r="A699" t="s">
        <v>1286</v>
      </c>
      <c r="B699" t="s">
        <v>423</v>
      </c>
      <c r="C699" t="s">
        <v>424</v>
      </c>
      <c r="D699" t="s">
        <v>579</v>
      </c>
      <c r="E699" t="s">
        <v>2629</v>
      </c>
      <c r="F699" t="s">
        <v>18</v>
      </c>
      <c r="G699" t="s">
        <v>19</v>
      </c>
      <c r="H699" s="1">
        <v>45882</v>
      </c>
      <c r="I699">
        <v>12</v>
      </c>
      <c r="J699">
        <v>52.65</v>
      </c>
      <c r="K699">
        <v>631.79999999999995</v>
      </c>
      <c r="L699">
        <v>0.05</v>
      </c>
      <c r="M699">
        <v>0.02</v>
      </c>
      <c r="N699" t="str">
        <f>VLOOKUP(F699,products!$A$2:$C$31,3,FALSE)</f>
        <v>A</v>
      </c>
      <c r="O699">
        <f>VLOOKUP(F699,price_list!$A$2:$C$31,3,FALSE)</f>
        <v>52.65</v>
      </c>
      <c r="P699" t="str">
        <f t="shared" si="50"/>
        <v/>
      </c>
      <c r="Q699" t="str">
        <f t="shared" si="51"/>
        <v/>
      </c>
      <c r="R699">
        <f t="shared" si="52"/>
        <v>600.20999999999992</v>
      </c>
      <c r="S699">
        <f t="shared" si="53"/>
        <v>12.004199999999999</v>
      </c>
      <c r="T699" t="str">
        <f>IF(ISNA(VLOOKUP(A699,ERP_transactions!$A:$A,1,FALSE)),"No","Yes")</f>
        <v>Yes</v>
      </c>
      <c r="U699" t="b">
        <f t="shared" si="54"/>
        <v>0</v>
      </c>
    </row>
    <row r="700" spans="1:21">
      <c r="A700" t="s">
        <v>1287</v>
      </c>
      <c r="B700" t="s">
        <v>414</v>
      </c>
      <c r="C700" t="s">
        <v>415</v>
      </c>
      <c r="D700" t="s">
        <v>881</v>
      </c>
      <c r="E700" t="s">
        <v>882</v>
      </c>
      <c r="F700" t="s">
        <v>191</v>
      </c>
      <c r="G700" t="s">
        <v>192</v>
      </c>
      <c r="H700" s="1">
        <v>45896</v>
      </c>
      <c r="I700">
        <v>9</v>
      </c>
      <c r="J700">
        <v>144.35</v>
      </c>
      <c r="K700">
        <v>1299.1500000000001</v>
      </c>
      <c r="L700">
        <v>0.1</v>
      </c>
      <c r="M700">
        <v>0.02</v>
      </c>
      <c r="N700" t="str">
        <f>VLOOKUP(F700,products!$A$2:$C$31,3,FALSE)</f>
        <v>B</v>
      </c>
      <c r="O700">
        <f>VLOOKUP(F700,price_list!$A$2:$C$31,3,FALSE)</f>
        <v>144.35</v>
      </c>
      <c r="P700" t="str">
        <f t="shared" si="50"/>
        <v/>
      </c>
      <c r="Q700" t="str">
        <f t="shared" si="51"/>
        <v/>
      </c>
      <c r="R700">
        <f t="shared" si="52"/>
        <v>1169.2350000000001</v>
      </c>
      <c r="S700">
        <f t="shared" si="53"/>
        <v>23.384700000000002</v>
      </c>
      <c r="T700" t="str">
        <f>IF(ISNA(VLOOKUP(A700,ERP_transactions!$A:$A,1,FALSE)),"No","Yes")</f>
        <v>Yes</v>
      </c>
      <c r="U700" t="b">
        <f t="shared" si="54"/>
        <v>0</v>
      </c>
    </row>
    <row r="701" spans="1:21">
      <c r="A701" t="s">
        <v>1288</v>
      </c>
      <c r="B701" t="s">
        <v>182</v>
      </c>
      <c r="C701" t="s">
        <v>183</v>
      </c>
      <c r="D701" t="s">
        <v>814</v>
      </c>
      <c r="E701" t="s">
        <v>2630</v>
      </c>
      <c r="F701" t="s">
        <v>32</v>
      </c>
      <c r="G701" t="s">
        <v>33</v>
      </c>
      <c r="H701" s="1">
        <v>45887</v>
      </c>
      <c r="I701">
        <v>15</v>
      </c>
      <c r="J701">
        <v>88.32</v>
      </c>
      <c r="K701">
        <v>1324.8</v>
      </c>
      <c r="L701">
        <v>0</v>
      </c>
      <c r="M701">
        <v>0.02</v>
      </c>
      <c r="N701" t="str">
        <f>VLOOKUP(F701,products!$A$2:$C$31,3,FALSE)</f>
        <v>C</v>
      </c>
      <c r="O701">
        <f>VLOOKUP(F701,price_list!$A$2:$C$31,3,FALSE)</f>
        <v>88.32</v>
      </c>
      <c r="P701" t="str">
        <f t="shared" si="50"/>
        <v/>
      </c>
      <c r="Q701" t="str">
        <f t="shared" si="51"/>
        <v/>
      </c>
      <c r="R701">
        <f t="shared" si="52"/>
        <v>1324.8</v>
      </c>
      <c r="S701">
        <f t="shared" si="53"/>
        <v>26.495999999999999</v>
      </c>
      <c r="T701" t="str">
        <f>IF(ISNA(VLOOKUP(A701,ERP_transactions!$A:$A,1,FALSE)),"No","Yes")</f>
        <v>Yes</v>
      </c>
      <c r="U701" t="b">
        <f t="shared" si="54"/>
        <v>0</v>
      </c>
    </row>
    <row r="702" spans="1:21">
      <c r="A702" t="s">
        <v>1289</v>
      </c>
      <c r="B702" t="s">
        <v>110</v>
      </c>
      <c r="C702" t="s">
        <v>111</v>
      </c>
      <c r="D702" t="s">
        <v>44</v>
      </c>
      <c r="E702" t="s">
        <v>45</v>
      </c>
      <c r="F702" t="s">
        <v>18</v>
      </c>
      <c r="G702" t="s">
        <v>19</v>
      </c>
      <c r="H702" s="1">
        <v>45873</v>
      </c>
      <c r="I702">
        <v>15</v>
      </c>
      <c r="J702">
        <v>52.65</v>
      </c>
      <c r="K702">
        <v>789.75</v>
      </c>
      <c r="L702">
        <v>0.05</v>
      </c>
      <c r="M702">
        <v>0.02</v>
      </c>
      <c r="N702" t="str">
        <f>VLOOKUP(F702,products!$A$2:$C$31,3,FALSE)</f>
        <v>A</v>
      </c>
      <c r="O702">
        <f>VLOOKUP(F702,price_list!$A$2:$C$31,3,FALSE)</f>
        <v>52.65</v>
      </c>
      <c r="P702" t="str">
        <f t="shared" si="50"/>
        <v/>
      </c>
      <c r="Q702" t="str">
        <f t="shared" si="51"/>
        <v/>
      </c>
      <c r="R702">
        <f t="shared" si="52"/>
        <v>750.26250000000005</v>
      </c>
      <c r="S702">
        <f t="shared" si="53"/>
        <v>15.005250000000002</v>
      </c>
      <c r="T702" t="str">
        <f>IF(ISNA(VLOOKUP(A702,ERP_transactions!$A:$A,1,FALSE)),"No","Yes")</f>
        <v>Yes</v>
      </c>
      <c r="U702" t="b">
        <f t="shared" si="54"/>
        <v>0</v>
      </c>
    </row>
    <row r="703" spans="1:21">
      <c r="A703" t="s">
        <v>1290</v>
      </c>
      <c r="B703" t="s">
        <v>246</v>
      </c>
      <c r="C703" t="s">
        <v>247</v>
      </c>
      <c r="D703" t="s">
        <v>467</v>
      </c>
      <c r="E703" t="s">
        <v>2631</v>
      </c>
      <c r="F703" t="s">
        <v>78</v>
      </c>
      <c r="G703" t="s">
        <v>79</v>
      </c>
      <c r="H703" s="1">
        <v>45871</v>
      </c>
      <c r="I703">
        <v>1</v>
      </c>
      <c r="J703">
        <v>139.22</v>
      </c>
      <c r="K703">
        <v>139.22</v>
      </c>
      <c r="L703">
        <v>0.05</v>
      </c>
      <c r="M703">
        <v>0.02</v>
      </c>
      <c r="N703" t="str">
        <f>VLOOKUP(F703,products!$A$2:$C$31,3,FALSE)</f>
        <v>A</v>
      </c>
      <c r="O703">
        <f>VLOOKUP(F703,price_list!$A$2:$C$31,3,FALSE)</f>
        <v>139.22</v>
      </c>
      <c r="P703" t="str">
        <f t="shared" si="50"/>
        <v/>
      </c>
      <c r="Q703" t="str">
        <f t="shared" si="51"/>
        <v/>
      </c>
      <c r="R703">
        <f t="shared" si="52"/>
        <v>132.25899999999999</v>
      </c>
      <c r="S703">
        <f t="shared" si="53"/>
        <v>2.6451799999999999</v>
      </c>
      <c r="T703" t="str">
        <f>IF(ISNA(VLOOKUP(A703,ERP_transactions!$A:$A,1,FALSE)),"No","Yes")</f>
        <v>Yes</v>
      </c>
      <c r="U703" t="b">
        <f t="shared" si="54"/>
        <v>0</v>
      </c>
    </row>
    <row r="704" spans="1:21">
      <c r="A704" t="s">
        <v>1291</v>
      </c>
      <c r="B704" t="s">
        <v>35</v>
      </c>
      <c r="C704" t="s">
        <v>36</v>
      </c>
      <c r="D704" t="s">
        <v>739</v>
      </c>
      <c r="E704" t="s">
        <v>740</v>
      </c>
      <c r="F704" t="s">
        <v>275</v>
      </c>
      <c r="G704" t="s">
        <v>276</v>
      </c>
      <c r="H704" s="1">
        <v>45876</v>
      </c>
      <c r="I704">
        <v>5</v>
      </c>
      <c r="J704">
        <v>44.71</v>
      </c>
      <c r="K704">
        <v>223.55</v>
      </c>
      <c r="L704">
        <v>0.08</v>
      </c>
      <c r="M704">
        <v>0.02</v>
      </c>
      <c r="N704" t="str">
        <f>VLOOKUP(F704,products!$A$2:$C$31,3,FALSE)</f>
        <v>C</v>
      </c>
      <c r="O704">
        <f>VLOOKUP(F704,price_list!$A$2:$C$31,3,FALSE)</f>
        <v>44.71</v>
      </c>
      <c r="P704" t="str">
        <f t="shared" si="50"/>
        <v>Rebate_Error</v>
      </c>
      <c r="Q704" t="str">
        <f t="shared" si="51"/>
        <v/>
      </c>
      <c r="R704">
        <f t="shared" si="52"/>
        <v>205.666</v>
      </c>
      <c r="S704">
        <f t="shared" si="53"/>
        <v>4.1133199999999999</v>
      </c>
      <c r="T704" t="str">
        <f>IF(ISNA(VLOOKUP(A704,ERP_transactions!$A:$A,1,FALSE)),"No","Yes")</f>
        <v>Yes</v>
      </c>
      <c r="U704" t="b">
        <f t="shared" si="54"/>
        <v>1</v>
      </c>
    </row>
    <row r="705" spans="1:21">
      <c r="A705" t="s">
        <v>1292</v>
      </c>
      <c r="B705" t="s">
        <v>35</v>
      </c>
      <c r="C705" t="s">
        <v>36</v>
      </c>
      <c r="D705" t="s">
        <v>615</v>
      </c>
      <c r="E705" t="s">
        <v>616</v>
      </c>
      <c r="F705" t="s">
        <v>240</v>
      </c>
      <c r="G705" t="s">
        <v>241</v>
      </c>
      <c r="H705" s="1">
        <v>45900</v>
      </c>
      <c r="I705">
        <v>21</v>
      </c>
      <c r="J705">
        <v>130.94</v>
      </c>
      <c r="K705">
        <v>2749.74</v>
      </c>
      <c r="L705">
        <v>0.05</v>
      </c>
      <c r="M705">
        <v>0.02</v>
      </c>
      <c r="N705" t="str">
        <f>VLOOKUP(F705,products!$A$2:$C$31,3,FALSE)</f>
        <v>A</v>
      </c>
      <c r="O705">
        <f>VLOOKUP(F705,price_list!$A$2:$C$31,3,FALSE)</f>
        <v>130.94</v>
      </c>
      <c r="P705" t="str">
        <f t="shared" si="50"/>
        <v/>
      </c>
      <c r="Q705" t="str">
        <f t="shared" si="51"/>
        <v/>
      </c>
      <c r="R705">
        <f t="shared" si="52"/>
        <v>2612.2529999999997</v>
      </c>
      <c r="S705">
        <f t="shared" si="53"/>
        <v>52.245059999999995</v>
      </c>
      <c r="T705" t="str">
        <f>IF(ISNA(VLOOKUP(A705,ERP_transactions!$A:$A,1,FALSE)),"No","Yes")</f>
        <v>Yes</v>
      </c>
      <c r="U705" t="b">
        <f t="shared" si="54"/>
        <v>0</v>
      </c>
    </row>
    <row r="706" spans="1:21">
      <c r="A706" t="s">
        <v>1293</v>
      </c>
      <c r="B706" t="s">
        <v>159</v>
      </c>
      <c r="C706" t="s">
        <v>160</v>
      </c>
      <c r="D706" t="s">
        <v>256</v>
      </c>
      <c r="E706" t="s">
        <v>257</v>
      </c>
      <c r="F706" t="s">
        <v>100</v>
      </c>
      <c r="G706" t="s">
        <v>101</v>
      </c>
      <c r="H706" s="1">
        <v>45899</v>
      </c>
      <c r="I706">
        <v>9</v>
      </c>
      <c r="J706">
        <v>153.4</v>
      </c>
      <c r="K706">
        <v>1380.6</v>
      </c>
      <c r="L706">
        <v>0.1</v>
      </c>
      <c r="M706">
        <v>0.02</v>
      </c>
      <c r="N706" t="str">
        <f>VLOOKUP(F706,products!$A$2:$C$31,3,FALSE)</f>
        <v>B</v>
      </c>
      <c r="O706">
        <f>VLOOKUP(F706,price_list!$A$2:$C$31,3,FALSE)</f>
        <v>181.7</v>
      </c>
      <c r="P706" t="str">
        <f t="shared" ref="P706:P769" si="55">IF(N706="A",IF(ABS(L706-0.05)&gt;0.001,"Rebate_Error",""),IF(N706="B",IF(ABS(L706-0.1)&gt;0.001,"Rebate_Error",""),IF(N706="C",IF(L706&lt;&gt;0,"Rebate_Error",""))))</f>
        <v/>
      </c>
      <c r="Q706" t="str">
        <f t="shared" ref="Q706:Q769" si="56">IF(J706&lt;O706*0.75,"Price_Breach","")</f>
        <v/>
      </c>
      <c r="R706">
        <f t="shared" ref="R706:R769" si="57">K706-(K706*L706)</f>
        <v>1242.54</v>
      </c>
      <c r="S706">
        <f t="shared" ref="S706:S769" si="58">R706*M706</f>
        <v>24.8508</v>
      </c>
      <c r="T706" t="str">
        <f>IF(ISNA(VLOOKUP(A706,ERP_transactions!$A:$A,1,FALSE)),"No","Yes")</f>
        <v>Yes</v>
      </c>
      <c r="U706" t="b">
        <f t="shared" ref="U706:U769" si="59">OR($P706="Rebate_Error",$Q706="Price_Breach",$T706="No")</f>
        <v>0</v>
      </c>
    </row>
    <row r="707" spans="1:21">
      <c r="A707" t="s">
        <v>1294</v>
      </c>
      <c r="B707" t="s">
        <v>35</v>
      </c>
      <c r="C707" t="s">
        <v>36</v>
      </c>
      <c r="D707" t="s">
        <v>645</v>
      </c>
      <c r="E707" t="s">
        <v>646</v>
      </c>
      <c r="F707" t="s">
        <v>139</v>
      </c>
      <c r="G707" t="s">
        <v>140</v>
      </c>
      <c r="H707" s="1">
        <v>45876</v>
      </c>
      <c r="I707">
        <v>3</v>
      </c>
      <c r="J707">
        <v>113.94</v>
      </c>
      <c r="K707">
        <v>341.82</v>
      </c>
      <c r="L707">
        <v>0.09</v>
      </c>
      <c r="M707">
        <v>0.02</v>
      </c>
      <c r="N707" t="str">
        <f>VLOOKUP(F707,products!$A$2:$C$31,3,FALSE)</f>
        <v>A</v>
      </c>
      <c r="O707">
        <f>VLOOKUP(F707,price_list!$A$2:$C$31,3,FALSE)</f>
        <v>113.94</v>
      </c>
      <c r="P707" t="str">
        <f t="shared" si="55"/>
        <v>Rebate_Error</v>
      </c>
      <c r="Q707" t="str">
        <f t="shared" si="56"/>
        <v/>
      </c>
      <c r="R707">
        <f t="shared" si="57"/>
        <v>311.05619999999999</v>
      </c>
      <c r="S707">
        <f t="shared" si="58"/>
        <v>6.2211239999999997</v>
      </c>
      <c r="T707" t="str">
        <f>IF(ISNA(VLOOKUP(A707,ERP_transactions!$A:$A,1,FALSE)),"No","Yes")</f>
        <v>Yes</v>
      </c>
      <c r="U707" t="b">
        <f t="shared" si="59"/>
        <v>1</v>
      </c>
    </row>
    <row r="708" spans="1:21">
      <c r="A708" t="s">
        <v>1295</v>
      </c>
      <c r="B708" t="s">
        <v>67</v>
      </c>
      <c r="C708" t="s">
        <v>68</v>
      </c>
      <c r="D708" t="s">
        <v>818</v>
      </c>
      <c r="E708" t="s">
        <v>819</v>
      </c>
      <c r="F708" t="s">
        <v>25</v>
      </c>
      <c r="G708" t="s">
        <v>26</v>
      </c>
      <c r="H708" s="1">
        <v>45872</v>
      </c>
      <c r="I708">
        <v>5</v>
      </c>
      <c r="J708">
        <v>120.83</v>
      </c>
      <c r="K708">
        <v>604.15</v>
      </c>
      <c r="L708">
        <v>0.1</v>
      </c>
      <c r="M708">
        <v>0.02</v>
      </c>
      <c r="N708" t="str">
        <f>VLOOKUP(F708,products!$A$2:$C$31,3,FALSE)</f>
        <v>B</v>
      </c>
      <c r="O708">
        <f>VLOOKUP(F708,price_list!$A$2:$C$31,3,FALSE)</f>
        <v>120.83</v>
      </c>
      <c r="P708" t="str">
        <f t="shared" si="55"/>
        <v/>
      </c>
      <c r="Q708" t="str">
        <f t="shared" si="56"/>
        <v/>
      </c>
      <c r="R708">
        <f t="shared" si="57"/>
        <v>543.73500000000001</v>
      </c>
      <c r="S708">
        <f t="shared" si="58"/>
        <v>10.874700000000001</v>
      </c>
      <c r="T708" t="str">
        <f>IF(ISNA(VLOOKUP(A708,ERP_transactions!$A:$A,1,FALSE)),"No","Yes")</f>
        <v>Yes</v>
      </c>
      <c r="U708" t="b">
        <f t="shared" si="59"/>
        <v>0</v>
      </c>
    </row>
    <row r="709" spans="1:21">
      <c r="A709" t="s">
        <v>1296</v>
      </c>
      <c r="B709" t="s">
        <v>67</v>
      </c>
      <c r="C709" t="s">
        <v>68</v>
      </c>
      <c r="D709" t="s">
        <v>482</v>
      </c>
      <c r="E709" t="s">
        <v>483</v>
      </c>
      <c r="F709" t="s">
        <v>90</v>
      </c>
      <c r="G709" t="s">
        <v>91</v>
      </c>
      <c r="H709" s="1">
        <v>45873</v>
      </c>
      <c r="I709">
        <v>11</v>
      </c>
      <c r="J709">
        <v>50.51</v>
      </c>
      <c r="K709">
        <v>555.61</v>
      </c>
      <c r="L709">
        <v>0</v>
      </c>
      <c r="M709">
        <v>0.02</v>
      </c>
      <c r="N709" t="str">
        <f>VLOOKUP(F709,products!$A$2:$C$31,3,FALSE)</f>
        <v>C</v>
      </c>
      <c r="O709">
        <f>VLOOKUP(F709,price_list!$A$2:$C$31,3,FALSE)</f>
        <v>50.51</v>
      </c>
      <c r="P709" t="str">
        <f t="shared" si="55"/>
        <v/>
      </c>
      <c r="Q709" t="str">
        <f t="shared" si="56"/>
        <v/>
      </c>
      <c r="R709">
        <f t="shared" si="57"/>
        <v>555.61</v>
      </c>
      <c r="S709">
        <f t="shared" si="58"/>
        <v>11.1122</v>
      </c>
      <c r="T709" t="str">
        <f>IF(ISNA(VLOOKUP(A709,ERP_transactions!$A:$A,1,FALSE)),"No","Yes")</f>
        <v>Yes</v>
      </c>
      <c r="U709" t="b">
        <f t="shared" si="59"/>
        <v>0</v>
      </c>
    </row>
    <row r="710" spans="1:21">
      <c r="A710" t="s">
        <v>1297</v>
      </c>
      <c r="B710" t="s">
        <v>14</v>
      </c>
      <c r="C710" t="s">
        <v>15</v>
      </c>
      <c r="D710" t="s">
        <v>142</v>
      </c>
      <c r="E710" t="s">
        <v>143</v>
      </c>
      <c r="F710" t="s">
        <v>196</v>
      </c>
      <c r="G710" t="s">
        <v>197</v>
      </c>
      <c r="H710" s="1">
        <v>45883</v>
      </c>
      <c r="I710">
        <v>19</v>
      </c>
      <c r="J710">
        <v>54.75</v>
      </c>
      <c r="K710">
        <v>1040.25</v>
      </c>
      <c r="L710">
        <v>0.05</v>
      </c>
      <c r="M710">
        <v>0.02</v>
      </c>
      <c r="N710" t="str">
        <f>VLOOKUP(F710,products!$A$2:$C$31,3,FALSE)</f>
        <v>A</v>
      </c>
      <c r="O710">
        <f>VLOOKUP(F710,price_list!$A$2:$C$31,3,FALSE)</f>
        <v>77.5</v>
      </c>
      <c r="P710" t="str">
        <f t="shared" si="55"/>
        <v/>
      </c>
      <c r="Q710" t="str">
        <f t="shared" si="56"/>
        <v>Price_Breach</v>
      </c>
      <c r="R710">
        <f t="shared" si="57"/>
        <v>988.23749999999995</v>
      </c>
      <c r="S710">
        <f t="shared" si="58"/>
        <v>19.764749999999999</v>
      </c>
      <c r="T710" t="str">
        <f>IF(ISNA(VLOOKUP(A710,ERP_transactions!$A:$A,1,FALSE)),"No","Yes")</f>
        <v>Yes</v>
      </c>
      <c r="U710" t="b">
        <f t="shared" si="59"/>
        <v>1</v>
      </c>
    </row>
    <row r="711" spans="1:21">
      <c r="A711" t="s">
        <v>1298</v>
      </c>
      <c r="B711" t="s">
        <v>35</v>
      </c>
      <c r="C711" t="s">
        <v>36</v>
      </c>
      <c r="D711" t="s">
        <v>127</v>
      </c>
      <c r="E711" t="s">
        <v>128</v>
      </c>
      <c r="F711" t="s">
        <v>240</v>
      </c>
      <c r="G711" t="s">
        <v>241</v>
      </c>
      <c r="H711" s="1">
        <v>45882</v>
      </c>
      <c r="I711">
        <v>1</v>
      </c>
      <c r="J711">
        <v>130.94</v>
      </c>
      <c r="K711">
        <v>130.94</v>
      </c>
      <c r="L711">
        <v>0.09</v>
      </c>
      <c r="M711">
        <v>0.02</v>
      </c>
      <c r="N711" t="str">
        <f>VLOOKUP(F711,products!$A$2:$C$31,3,FALSE)</f>
        <v>A</v>
      </c>
      <c r="O711">
        <f>VLOOKUP(F711,price_list!$A$2:$C$31,3,FALSE)</f>
        <v>130.94</v>
      </c>
      <c r="P711" t="str">
        <f t="shared" si="55"/>
        <v>Rebate_Error</v>
      </c>
      <c r="Q711" t="str">
        <f t="shared" si="56"/>
        <v/>
      </c>
      <c r="R711">
        <f t="shared" si="57"/>
        <v>119.1554</v>
      </c>
      <c r="S711">
        <f t="shared" si="58"/>
        <v>2.383108</v>
      </c>
      <c r="T711" t="str">
        <f>IF(ISNA(VLOOKUP(A711,ERP_transactions!$A:$A,1,FALSE)),"No","Yes")</f>
        <v>Yes</v>
      </c>
      <c r="U711" t="b">
        <f t="shared" si="59"/>
        <v>1</v>
      </c>
    </row>
    <row r="712" spans="1:21">
      <c r="A712" t="s">
        <v>1299</v>
      </c>
      <c r="B712" t="s">
        <v>208</v>
      </c>
      <c r="C712" t="s">
        <v>209</v>
      </c>
      <c r="D712" t="s">
        <v>329</v>
      </c>
      <c r="E712" t="s">
        <v>330</v>
      </c>
      <c r="F712" t="s">
        <v>129</v>
      </c>
      <c r="G712" t="s">
        <v>130</v>
      </c>
      <c r="H712" s="1">
        <v>45899</v>
      </c>
      <c r="I712">
        <v>7</v>
      </c>
      <c r="J712">
        <v>92.19</v>
      </c>
      <c r="K712">
        <v>645.33000000000004</v>
      </c>
      <c r="L712">
        <v>0.05</v>
      </c>
      <c r="M712">
        <v>0.02</v>
      </c>
      <c r="N712" t="str">
        <f>VLOOKUP(F712,products!$A$2:$C$31,3,FALSE)</f>
        <v>A</v>
      </c>
      <c r="O712">
        <f>VLOOKUP(F712,price_list!$A$2:$C$31,3,FALSE)</f>
        <v>92.19</v>
      </c>
      <c r="P712" t="str">
        <f t="shared" si="55"/>
        <v/>
      </c>
      <c r="Q712" t="str">
        <f t="shared" si="56"/>
        <v/>
      </c>
      <c r="R712">
        <f t="shared" si="57"/>
        <v>613.06350000000009</v>
      </c>
      <c r="S712">
        <f t="shared" si="58"/>
        <v>12.261270000000001</v>
      </c>
      <c r="T712" t="str">
        <f>IF(ISNA(VLOOKUP(A712,ERP_transactions!$A:$A,1,FALSE)),"No","Yes")</f>
        <v>Yes</v>
      </c>
      <c r="U712" t="b">
        <f t="shared" si="59"/>
        <v>0</v>
      </c>
    </row>
    <row r="713" spans="1:21">
      <c r="A713" t="s">
        <v>1300</v>
      </c>
      <c r="B713" t="s">
        <v>182</v>
      </c>
      <c r="C713" t="s">
        <v>183</v>
      </c>
      <c r="D713" t="s">
        <v>251</v>
      </c>
      <c r="E713" t="s">
        <v>252</v>
      </c>
      <c r="F713" t="s">
        <v>18</v>
      </c>
      <c r="G713" t="s">
        <v>19</v>
      </c>
      <c r="H713" s="1">
        <v>45871</v>
      </c>
      <c r="I713">
        <v>5</v>
      </c>
      <c r="J713">
        <v>52.65</v>
      </c>
      <c r="K713">
        <v>263.25</v>
      </c>
      <c r="L713">
        <v>0.05</v>
      </c>
      <c r="M713">
        <v>0.02</v>
      </c>
      <c r="N713" t="str">
        <f>VLOOKUP(F713,products!$A$2:$C$31,3,FALSE)</f>
        <v>A</v>
      </c>
      <c r="O713">
        <f>VLOOKUP(F713,price_list!$A$2:$C$31,3,FALSE)</f>
        <v>52.65</v>
      </c>
      <c r="P713" t="str">
        <f t="shared" si="55"/>
        <v/>
      </c>
      <c r="Q713" t="str">
        <f t="shared" si="56"/>
        <v/>
      </c>
      <c r="R713">
        <f t="shared" si="57"/>
        <v>250.08750000000001</v>
      </c>
      <c r="S713">
        <f t="shared" si="58"/>
        <v>5.0017500000000004</v>
      </c>
      <c r="T713" t="str">
        <f>IF(ISNA(VLOOKUP(A713,ERP_transactions!$A:$A,1,FALSE)),"No","Yes")</f>
        <v>Yes</v>
      </c>
      <c r="U713" t="b">
        <f t="shared" si="59"/>
        <v>0</v>
      </c>
    </row>
    <row r="714" spans="1:21">
      <c r="A714" t="s">
        <v>1301</v>
      </c>
      <c r="B714" t="s">
        <v>28</v>
      </c>
      <c r="C714" t="s">
        <v>29</v>
      </c>
      <c r="D714" t="s">
        <v>652</v>
      </c>
      <c r="E714" t="s">
        <v>653</v>
      </c>
      <c r="F714" t="s">
        <v>166</v>
      </c>
      <c r="G714" t="s">
        <v>167</v>
      </c>
      <c r="H714" s="1">
        <v>45879</v>
      </c>
      <c r="I714">
        <v>21</v>
      </c>
      <c r="J714">
        <v>176.86</v>
      </c>
      <c r="K714">
        <v>3714.06</v>
      </c>
      <c r="L714">
        <v>0.1</v>
      </c>
      <c r="M714">
        <v>0.02</v>
      </c>
      <c r="N714" t="str">
        <f>VLOOKUP(F714,products!$A$2:$C$31,3,FALSE)</f>
        <v>B</v>
      </c>
      <c r="O714">
        <f>VLOOKUP(F714,price_list!$A$2:$C$31,3,FALSE)</f>
        <v>176.86</v>
      </c>
      <c r="P714" t="str">
        <f t="shared" si="55"/>
        <v/>
      </c>
      <c r="Q714" t="str">
        <f t="shared" si="56"/>
        <v/>
      </c>
      <c r="R714">
        <f t="shared" si="57"/>
        <v>3342.654</v>
      </c>
      <c r="S714">
        <f t="shared" si="58"/>
        <v>66.853080000000006</v>
      </c>
      <c r="T714" t="str">
        <f>IF(ISNA(VLOOKUP(A714,ERP_transactions!$A:$A,1,FALSE)),"No","Yes")</f>
        <v>Yes</v>
      </c>
      <c r="U714" t="b">
        <f t="shared" si="59"/>
        <v>0</v>
      </c>
    </row>
    <row r="715" spans="1:21">
      <c r="A715" t="s">
        <v>1302</v>
      </c>
      <c r="B715" t="s">
        <v>55</v>
      </c>
      <c r="C715" t="s">
        <v>56</v>
      </c>
      <c r="D715" t="s">
        <v>1035</v>
      </c>
      <c r="E715" t="s">
        <v>1036</v>
      </c>
      <c r="F715" t="s">
        <v>39</v>
      </c>
      <c r="G715" t="s">
        <v>40</v>
      </c>
      <c r="H715" s="1">
        <v>45871</v>
      </c>
      <c r="I715">
        <v>16</v>
      </c>
      <c r="J715">
        <v>87.21</v>
      </c>
      <c r="K715">
        <v>1395.36</v>
      </c>
      <c r="L715">
        <v>0</v>
      </c>
      <c r="M715">
        <v>0.02</v>
      </c>
      <c r="N715" t="str">
        <f>VLOOKUP(F715,products!$A$2:$C$31,3,FALSE)</f>
        <v>C</v>
      </c>
      <c r="O715">
        <f>VLOOKUP(F715,price_list!$A$2:$C$31,3,FALSE)</f>
        <v>87.21</v>
      </c>
      <c r="P715" t="str">
        <f t="shared" si="55"/>
        <v/>
      </c>
      <c r="Q715" t="str">
        <f t="shared" si="56"/>
        <v/>
      </c>
      <c r="R715">
        <f t="shared" si="57"/>
        <v>1395.36</v>
      </c>
      <c r="S715">
        <f t="shared" si="58"/>
        <v>27.9072</v>
      </c>
      <c r="T715" t="str">
        <f>IF(ISNA(VLOOKUP(A715,ERP_transactions!$A:$A,1,FALSE)),"No","Yes")</f>
        <v>Yes</v>
      </c>
      <c r="U715" t="b">
        <f t="shared" si="59"/>
        <v>0</v>
      </c>
    </row>
    <row r="716" spans="1:21">
      <c r="A716" t="s">
        <v>1303</v>
      </c>
      <c r="B716" t="s">
        <v>423</v>
      </c>
      <c r="C716" t="s">
        <v>424</v>
      </c>
      <c r="D716" t="s">
        <v>1144</v>
      </c>
      <c r="E716" t="s">
        <v>1145</v>
      </c>
      <c r="F716" t="s">
        <v>240</v>
      </c>
      <c r="G716" t="s">
        <v>241</v>
      </c>
      <c r="H716" s="1">
        <v>45876</v>
      </c>
      <c r="I716">
        <v>14</v>
      </c>
      <c r="J716">
        <v>130.94</v>
      </c>
      <c r="K716">
        <v>1833.16</v>
      </c>
      <c r="L716">
        <v>7.0000000000000007E-2</v>
      </c>
      <c r="M716">
        <v>0.02</v>
      </c>
      <c r="N716" t="str">
        <f>VLOOKUP(F716,products!$A$2:$C$31,3,FALSE)</f>
        <v>A</v>
      </c>
      <c r="O716">
        <f>VLOOKUP(F716,price_list!$A$2:$C$31,3,FALSE)</f>
        <v>130.94</v>
      </c>
      <c r="P716" t="str">
        <f t="shared" si="55"/>
        <v>Rebate_Error</v>
      </c>
      <c r="Q716" t="str">
        <f t="shared" si="56"/>
        <v/>
      </c>
      <c r="R716">
        <f t="shared" si="57"/>
        <v>1704.8388</v>
      </c>
      <c r="S716">
        <f t="shared" si="58"/>
        <v>34.096775999999998</v>
      </c>
      <c r="T716" t="str">
        <f>IF(ISNA(VLOOKUP(A716,ERP_transactions!$A:$A,1,FALSE)),"No","Yes")</f>
        <v>Yes</v>
      </c>
      <c r="U716" t="b">
        <f t="shared" si="59"/>
        <v>1</v>
      </c>
    </row>
    <row r="717" spans="1:21">
      <c r="A717" t="s">
        <v>1304</v>
      </c>
      <c r="B717" t="s">
        <v>159</v>
      </c>
      <c r="C717" t="s">
        <v>160</v>
      </c>
      <c r="D717" t="s">
        <v>404</v>
      </c>
      <c r="E717" t="s">
        <v>405</v>
      </c>
      <c r="F717" t="s">
        <v>114</v>
      </c>
      <c r="G717" t="s">
        <v>115</v>
      </c>
      <c r="H717" s="1">
        <v>45895</v>
      </c>
      <c r="I717">
        <v>21</v>
      </c>
      <c r="J717">
        <v>91.13</v>
      </c>
      <c r="K717">
        <v>1913.73</v>
      </c>
      <c r="L717">
        <v>0.1</v>
      </c>
      <c r="M717">
        <v>0.02</v>
      </c>
      <c r="N717" t="str">
        <f>VLOOKUP(F717,products!$A$2:$C$31,3,FALSE)</f>
        <v>B</v>
      </c>
      <c r="O717">
        <f>VLOOKUP(F717,price_list!$A$2:$C$31,3,FALSE)</f>
        <v>91.13</v>
      </c>
      <c r="P717" t="str">
        <f t="shared" si="55"/>
        <v/>
      </c>
      <c r="Q717" t="str">
        <f t="shared" si="56"/>
        <v/>
      </c>
      <c r="R717">
        <f t="shared" si="57"/>
        <v>1722.357</v>
      </c>
      <c r="S717">
        <f t="shared" si="58"/>
        <v>34.447139999999997</v>
      </c>
      <c r="T717" t="str">
        <f>IF(ISNA(VLOOKUP(A717,ERP_transactions!$A:$A,1,FALSE)),"No","Yes")</f>
        <v>Yes</v>
      </c>
      <c r="U717" t="b">
        <f t="shared" si="59"/>
        <v>0</v>
      </c>
    </row>
    <row r="718" spans="1:21">
      <c r="A718" t="s">
        <v>1305</v>
      </c>
      <c r="B718" t="s">
        <v>259</v>
      </c>
      <c r="C718" t="s">
        <v>260</v>
      </c>
      <c r="D718" t="s">
        <v>467</v>
      </c>
      <c r="E718" t="s">
        <v>468</v>
      </c>
      <c r="F718" t="s">
        <v>139</v>
      </c>
      <c r="G718" t="s">
        <v>140</v>
      </c>
      <c r="H718" s="1">
        <v>45895</v>
      </c>
      <c r="I718">
        <v>13</v>
      </c>
      <c r="J718">
        <v>113.94</v>
      </c>
      <c r="K718">
        <v>1481.22</v>
      </c>
      <c r="L718">
        <v>0.05</v>
      </c>
      <c r="M718">
        <v>0.02</v>
      </c>
      <c r="N718" t="str">
        <f>VLOOKUP(F718,products!$A$2:$C$31,3,FALSE)</f>
        <v>A</v>
      </c>
      <c r="O718">
        <f>VLOOKUP(F718,price_list!$A$2:$C$31,3,FALSE)</f>
        <v>113.94</v>
      </c>
      <c r="P718" t="str">
        <f t="shared" si="55"/>
        <v/>
      </c>
      <c r="Q718" t="str">
        <f t="shared" si="56"/>
        <v/>
      </c>
      <c r="R718">
        <f t="shared" si="57"/>
        <v>1407.1590000000001</v>
      </c>
      <c r="S718">
        <f t="shared" si="58"/>
        <v>28.143180000000001</v>
      </c>
      <c r="T718" t="str">
        <f>IF(ISNA(VLOOKUP(A718,ERP_transactions!$A:$A,1,FALSE)),"No","Yes")</f>
        <v>Yes</v>
      </c>
      <c r="U718" t="b">
        <f t="shared" si="59"/>
        <v>0</v>
      </c>
    </row>
    <row r="719" spans="1:21">
      <c r="A719" t="s">
        <v>1306</v>
      </c>
      <c r="B719" t="s">
        <v>62</v>
      </c>
      <c r="C719" t="s">
        <v>63</v>
      </c>
      <c r="D719" t="s">
        <v>1030</v>
      </c>
      <c r="E719" t="s">
        <v>1031</v>
      </c>
      <c r="F719" t="s">
        <v>25</v>
      </c>
      <c r="G719" t="s">
        <v>26</v>
      </c>
      <c r="H719" s="1">
        <v>45881</v>
      </c>
      <c r="I719">
        <v>16</v>
      </c>
      <c r="J719">
        <v>120.83</v>
      </c>
      <c r="K719">
        <v>1933.28</v>
      </c>
      <c r="L719">
        <v>0.1</v>
      </c>
      <c r="M719">
        <v>0.02</v>
      </c>
      <c r="N719" t="str">
        <f>VLOOKUP(F719,products!$A$2:$C$31,3,FALSE)</f>
        <v>B</v>
      </c>
      <c r="O719">
        <f>VLOOKUP(F719,price_list!$A$2:$C$31,3,FALSE)</f>
        <v>120.83</v>
      </c>
      <c r="P719" t="str">
        <f t="shared" si="55"/>
        <v/>
      </c>
      <c r="Q719" t="str">
        <f t="shared" si="56"/>
        <v/>
      </c>
      <c r="R719">
        <f t="shared" si="57"/>
        <v>1739.952</v>
      </c>
      <c r="S719">
        <f t="shared" si="58"/>
        <v>34.799039999999998</v>
      </c>
      <c r="T719" t="str">
        <f>IF(ISNA(VLOOKUP(A719,ERP_transactions!$A:$A,1,FALSE)),"No","Yes")</f>
        <v>Yes</v>
      </c>
      <c r="U719" t="b">
        <f t="shared" si="59"/>
        <v>0</v>
      </c>
    </row>
    <row r="720" spans="1:21">
      <c r="A720" t="s">
        <v>1307</v>
      </c>
      <c r="B720" t="s">
        <v>42</v>
      </c>
      <c r="C720" t="s">
        <v>43</v>
      </c>
      <c r="D720" t="s">
        <v>675</v>
      </c>
      <c r="E720" t="s">
        <v>676</v>
      </c>
      <c r="F720" t="s">
        <v>396</v>
      </c>
      <c r="G720" t="s">
        <v>397</v>
      </c>
      <c r="H720" s="1">
        <v>45908</v>
      </c>
      <c r="I720">
        <v>13</v>
      </c>
      <c r="J720">
        <v>194.87</v>
      </c>
      <c r="K720">
        <v>2533.31</v>
      </c>
      <c r="L720">
        <v>0.1</v>
      </c>
      <c r="M720">
        <v>0.02</v>
      </c>
      <c r="N720" t="str">
        <f>VLOOKUP(F720,products!$A$2:$C$31,3,FALSE)</f>
        <v>B</v>
      </c>
      <c r="O720">
        <f>VLOOKUP(F720,price_list!$A$2:$C$31,3,FALSE)</f>
        <v>194.87</v>
      </c>
      <c r="P720" t="str">
        <f t="shared" si="55"/>
        <v/>
      </c>
      <c r="Q720" t="str">
        <f t="shared" si="56"/>
        <v/>
      </c>
      <c r="R720">
        <f t="shared" si="57"/>
        <v>2279.9789999999998</v>
      </c>
      <c r="S720">
        <f t="shared" si="58"/>
        <v>45.599579999999996</v>
      </c>
      <c r="T720" t="str">
        <f>IF(ISNA(VLOOKUP(A720,ERP_transactions!$A:$A,1,FALSE)),"No","Yes")</f>
        <v>Yes</v>
      </c>
      <c r="U720" t="b">
        <f t="shared" si="59"/>
        <v>0</v>
      </c>
    </row>
    <row r="721" spans="1:21">
      <c r="A721" t="s">
        <v>1308</v>
      </c>
      <c r="B721" t="s">
        <v>182</v>
      </c>
      <c r="C721" t="s">
        <v>183</v>
      </c>
      <c r="D721" t="s">
        <v>1309</v>
      </c>
      <c r="E721" t="s">
        <v>1310</v>
      </c>
      <c r="F721" t="s">
        <v>293</v>
      </c>
      <c r="G721" t="s">
        <v>294</v>
      </c>
      <c r="H721" s="1">
        <v>45870</v>
      </c>
      <c r="I721">
        <v>8</v>
      </c>
      <c r="J721">
        <v>114.99</v>
      </c>
      <c r="K721">
        <v>919.92</v>
      </c>
      <c r="L721">
        <v>0.05</v>
      </c>
      <c r="M721">
        <v>0.02</v>
      </c>
      <c r="N721" t="str">
        <f>VLOOKUP(F721,products!$A$2:$C$31,3,FALSE)</f>
        <v>A</v>
      </c>
      <c r="O721">
        <f>VLOOKUP(F721,price_list!$A$2:$C$31,3,FALSE)</f>
        <v>114.99</v>
      </c>
      <c r="P721" t="str">
        <f t="shared" si="55"/>
        <v/>
      </c>
      <c r="Q721" t="str">
        <f t="shared" si="56"/>
        <v/>
      </c>
      <c r="R721">
        <f t="shared" si="57"/>
        <v>873.92399999999998</v>
      </c>
      <c r="S721">
        <f t="shared" si="58"/>
        <v>17.478480000000001</v>
      </c>
      <c r="T721" t="str">
        <f>IF(ISNA(VLOOKUP(A721,ERP_transactions!$A:$A,1,FALSE)),"No","Yes")</f>
        <v>Yes</v>
      </c>
      <c r="U721" t="b">
        <f t="shared" si="59"/>
        <v>0</v>
      </c>
    </row>
    <row r="722" spans="1:21">
      <c r="A722" t="s">
        <v>1314</v>
      </c>
      <c r="B722" t="s">
        <v>55</v>
      </c>
      <c r="C722" t="s">
        <v>56</v>
      </c>
      <c r="D722" t="s">
        <v>825</v>
      </c>
      <c r="E722" t="s">
        <v>826</v>
      </c>
      <c r="F722" t="s">
        <v>85</v>
      </c>
      <c r="G722" t="s">
        <v>86</v>
      </c>
      <c r="H722" s="1">
        <v>45877</v>
      </c>
      <c r="I722">
        <v>19</v>
      </c>
      <c r="J722">
        <v>72.040000000000006</v>
      </c>
      <c r="K722">
        <v>1368.76</v>
      </c>
      <c r="L722">
        <v>0.05</v>
      </c>
      <c r="M722">
        <v>0.02</v>
      </c>
      <c r="N722" t="str">
        <f>VLOOKUP(F722,products!$A$2:$C$31,3,FALSE)</f>
        <v>A</v>
      </c>
      <c r="O722">
        <f>VLOOKUP(F722,price_list!$A$2:$C$31,3,FALSE)</f>
        <v>72.040000000000006</v>
      </c>
      <c r="P722" t="str">
        <f t="shared" si="55"/>
        <v/>
      </c>
      <c r="Q722" t="str">
        <f t="shared" si="56"/>
        <v/>
      </c>
      <c r="R722">
        <f t="shared" si="57"/>
        <v>1300.3219999999999</v>
      </c>
      <c r="S722">
        <f t="shared" si="58"/>
        <v>26.006439999999998</v>
      </c>
      <c r="T722" t="str">
        <f>IF(ISNA(VLOOKUP(A722,ERP_transactions!$A:$A,1,FALSE)),"No","Yes")</f>
        <v>Yes</v>
      </c>
      <c r="U722" t="b">
        <f t="shared" si="59"/>
        <v>0</v>
      </c>
    </row>
    <row r="723" spans="1:21">
      <c r="A723" t="s">
        <v>1315</v>
      </c>
      <c r="B723" t="s">
        <v>182</v>
      </c>
      <c r="C723" t="s">
        <v>183</v>
      </c>
      <c r="D723" t="s">
        <v>444</v>
      </c>
      <c r="E723" t="s">
        <v>445</v>
      </c>
      <c r="F723" t="s">
        <v>18</v>
      </c>
      <c r="G723" t="s">
        <v>19</v>
      </c>
      <c r="H723" s="1">
        <v>45878</v>
      </c>
      <c r="I723">
        <v>8</v>
      </c>
      <c r="J723">
        <v>52.65</v>
      </c>
      <c r="K723">
        <v>421.2</v>
      </c>
      <c r="L723">
        <v>0.05</v>
      </c>
      <c r="M723">
        <v>0.02</v>
      </c>
      <c r="N723" t="str">
        <f>VLOOKUP(F723,products!$A$2:$C$31,3,FALSE)</f>
        <v>A</v>
      </c>
      <c r="O723">
        <f>VLOOKUP(F723,price_list!$A$2:$C$31,3,FALSE)</f>
        <v>52.65</v>
      </c>
      <c r="P723" t="str">
        <f t="shared" si="55"/>
        <v/>
      </c>
      <c r="Q723" t="str">
        <f t="shared" si="56"/>
        <v/>
      </c>
      <c r="R723">
        <f t="shared" si="57"/>
        <v>400.14</v>
      </c>
      <c r="S723">
        <f t="shared" si="58"/>
        <v>8.0028000000000006</v>
      </c>
      <c r="T723" t="str">
        <f>IF(ISNA(VLOOKUP(A723,ERP_transactions!$A:$A,1,FALSE)),"No","Yes")</f>
        <v>Yes</v>
      </c>
      <c r="U723" t="b">
        <f t="shared" si="59"/>
        <v>0</v>
      </c>
    </row>
    <row r="724" spans="1:21">
      <c r="A724" t="s">
        <v>1316</v>
      </c>
      <c r="B724" t="s">
        <v>259</v>
      </c>
      <c r="C724" t="s">
        <v>260</v>
      </c>
      <c r="D724" t="s">
        <v>714</v>
      </c>
      <c r="E724" t="s">
        <v>715</v>
      </c>
      <c r="F724" t="s">
        <v>174</v>
      </c>
      <c r="G724" t="s">
        <v>175</v>
      </c>
      <c r="H724" s="1">
        <v>45871</v>
      </c>
      <c r="I724">
        <v>24</v>
      </c>
      <c r="J724">
        <v>183.4</v>
      </c>
      <c r="K724">
        <v>4401.6000000000004</v>
      </c>
      <c r="L724">
        <v>0.1</v>
      </c>
      <c r="M724">
        <v>0.02</v>
      </c>
      <c r="N724" t="str">
        <f>VLOOKUP(F724,products!$A$2:$C$31,3,FALSE)</f>
        <v>B</v>
      </c>
      <c r="O724">
        <f>VLOOKUP(F724,price_list!$A$2:$C$31,3,FALSE)</f>
        <v>183.4</v>
      </c>
      <c r="P724" t="str">
        <f t="shared" si="55"/>
        <v/>
      </c>
      <c r="Q724" t="str">
        <f t="shared" si="56"/>
        <v/>
      </c>
      <c r="R724">
        <f t="shared" si="57"/>
        <v>3961.4400000000005</v>
      </c>
      <c r="S724">
        <f t="shared" si="58"/>
        <v>79.228800000000007</v>
      </c>
      <c r="T724" t="str">
        <f>IF(ISNA(VLOOKUP(A724,ERP_transactions!$A:$A,1,FALSE)),"No","Yes")</f>
        <v>Yes</v>
      </c>
      <c r="U724" t="b">
        <f t="shared" si="59"/>
        <v>0</v>
      </c>
    </row>
    <row r="725" spans="1:21">
      <c r="A725" t="s">
        <v>1317</v>
      </c>
      <c r="B725" t="s">
        <v>93</v>
      </c>
      <c r="C725" t="s">
        <v>94</v>
      </c>
      <c r="D725" t="s">
        <v>267</v>
      </c>
      <c r="E725" t="s">
        <v>268</v>
      </c>
      <c r="F725" t="s">
        <v>100</v>
      </c>
      <c r="G725" t="s">
        <v>101</v>
      </c>
      <c r="H725" s="1">
        <v>45881</v>
      </c>
      <c r="I725">
        <v>13</v>
      </c>
      <c r="J725">
        <v>181.7</v>
      </c>
      <c r="K725">
        <v>2362.1</v>
      </c>
      <c r="L725">
        <v>0.1</v>
      </c>
      <c r="M725">
        <v>0.02</v>
      </c>
      <c r="N725" t="str">
        <f>VLOOKUP(F725,products!$A$2:$C$31,3,FALSE)</f>
        <v>B</v>
      </c>
      <c r="O725">
        <f>VLOOKUP(F725,price_list!$A$2:$C$31,3,FALSE)</f>
        <v>181.7</v>
      </c>
      <c r="P725" t="str">
        <f t="shared" si="55"/>
        <v/>
      </c>
      <c r="Q725" t="str">
        <f t="shared" si="56"/>
        <v/>
      </c>
      <c r="R725">
        <f t="shared" si="57"/>
        <v>2125.89</v>
      </c>
      <c r="S725">
        <f t="shared" si="58"/>
        <v>42.517800000000001</v>
      </c>
      <c r="T725" t="str">
        <f>IF(ISNA(VLOOKUP(A725,ERP_transactions!$A:$A,1,FALSE)),"No","Yes")</f>
        <v>Yes</v>
      </c>
      <c r="U725" t="b">
        <f t="shared" si="59"/>
        <v>0</v>
      </c>
    </row>
    <row r="726" spans="1:21">
      <c r="A726" t="s">
        <v>1318</v>
      </c>
      <c r="B726" t="s">
        <v>42</v>
      </c>
      <c r="C726" t="s">
        <v>43</v>
      </c>
      <c r="D726" t="s">
        <v>369</v>
      </c>
      <c r="E726" t="s">
        <v>370</v>
      </c>
      <c r="F726" t="s">
        <v>275</v>
      </c>
      <c r="G726" t="s">
        <v>276</v>
      </c>
      <c r="H726" s="1">
        <v>45875</v>
      </c>
      <c r="I726">
        <v>6</v>
      </c>
      <c r="J726">
        <v>44.71</v>
      </c>
      <c r="K726">
        <v>268.26</v>
      </c>
      <c r="L726">
        <v>0</v>
      </c>
      <c r="M726">
        <v>0.02</v>
      </c>
      <c r="N726" t="str">
        <f>VLOOKUP(F726,products!$A$2:$C$31,3,FALSE)</f>
        <v>C</v>
      </c>
      <c r="O726">
        <f>VLOOKUP(F726,price_list!$A$2:$C$31,3,FALSE)</f>
        <v>44.71</v>
      </c>
      <c r="P726" t="str">
        <f t="shared" si="55"/>
        <v/>
      </c>
      <c r="Q726" t="str">
        <f t="shared" si="56"/>
        <v/>
      </c>
      <c r="R726">
        <f t="shared" si="57"/>
        <v>268.26</v>
      </c>
      <c r="S726">
        <f t="shared" si="58"/>
        <v>5.3651999999999997</v>
      </c>
      <c r="T726" t="str">
        <f>IF(ISNA(VLOOKUP(A726,ERP_transactions!$A:$A,1,FALSE)),"No","Yes")</f>
        <v>Yes</v>
      </c>
      <c r="U726" t="b">
        <f t="shared" si="59"/>
        <v>0</v>
      </c>
    </row>
    <row r="727" spans="1:21">
      <c r="A727" t="s">
        <v>1319</v>
      </c>
      <c r="B727" t="s">
        <v>117</v>
      </c>
      <c r="C727" t="s">
        <v>118</v>
      </c>
      <c r="D727" t="s">
        <v>1153</v>
      </c>
      <c r="E727" t="s">
        <v>1154</v>
      </c>
      <c r="F727" t="s">
        <v>293</v>
      </c>
      <c r="G727" t="s">
        <v>294</v>
      </c>
      <c r="H727" s="1">
        <v>45892</v>
      </c>
      <c r="I727">
        <v>24</v>
      </c>
      <c r="J727">
        <v>114.99</v>
      </c>
      <c r="K727">
        <v>2759.76</v>
      </c>
      <c r="L727">
        <v>0.05</v>
      </c>
      <c r="M727">
        <v>0.02</v>
      </c>
      <c r="N727" t="str">
        <f>VLOOKUP(F727,products!$A$2:$C$31,3,FALSE)</f>
        <v>A</v>
      </c>
      <c r="O727">
        <f>VLOOKUP(F727,price_list!$A$2:$C$31,3,FALSE)</f>
        <v>114.99</v>
      </c>
      <c r="P727" t="str">
        <f t="shared" si="55"/>
        <v/>
      </c>
      <c r="Q727" t="str">
        <f t="shared" si="56"/>
        <v/>
      </c>
      <c r="R727">
        <f t="shared" si="57"/>
        <v>2621.7720000000004</v>
      </c>
      <c r="S727">
        <f t="shared" si="58"/>
        <v>52.435440000000007</v>
      </c>
      <c r="T727" t="str">
        <f>IF(ISNA(VLOOKUP(A727,ERP_transactions!$A:$A,1,FALSE)),"No","Yes")</f>
        <v>Yes</v>
      </c>
      <c r="U727" t="b">
        <f t="shared" si="59"/>
        <v>0</v>
      </c>
    </row>
    <row r="728" spans="1:21">
      <c r="A728" t="s">
        <v>1321</v>
      </c>
      <c r="B728" t="s">
        <v>135</v>
      </c>
      <c r="C728" t="s">
        <v>136</v>
      </c>
      <c r="D728" t="s">
        <v>675</v>
      </c>
      <c r="E728" t="s">
        <v>676</v>
      </c>
      <c r="F728" t="s">
        <v>78</v>
      </c>
      <c r="G728" t="s">
        <v>79</v>
      </c>
      <c r="H728" s="1">
        <v>45896</v>
      </c>
      <c r="I728">
        <v>7</v>
      </c>
      <c r="J728">
        <v>139.22</v>
      </c>
      <c r="K728">
        <v>974.54</v>
      </c>
      <c r="L728">
        <v>0.05</v>
      </c>
      <c r="M728">
        <v>0.02</v>
      </c>
      <c r="N728" t="str">
        <f>VLOOKUP(F728,products!$A$2:$C$31,3,FALSE)</f>
        <v>A</v>
      </c>
      <c r="O728">
        <f>VLOOKUP(F728,price_list!$A$2:$C$31,3,FALSE)</f>
        <v>139.22</v>
      </c>
      <c r="P728" t="str">
        <f t="shared" si="55"/>
        <v/>
      </c>
      <c r="Q728" t="str">
        <f t="shared" si="56"/>
        <v/>
      </c>
      <c r="R728">
        <f t="shared" si="57"/>
        <v>925.81299999999999</v>
      </c>
      <c r="S728">
        <f t="shared" si="58"/>
        <v>18.516259999999999</v>
      </c>
      <c r="T728" t="str">
        <f>IF(ISNA(VLOOKUP(A728,ERP_transactions!$A:$A,1,FALSE)),"No","Yes")</f>
        <v>Yes</v>
      </c>
      <c r="U728" t="b">
        <f t="shared" si="59"/>
        <v>0</v>
      </c>
    </row>
    <row r="729" spans="1:21">
      <c r="A729" t="s">
        <v>1322</v>
      </c>
      <c r="B729" t="s">
        <v>246</v>
      </c>
      <c r="C729" t="s">
        <v>247</v>
      </c>
      <c r="D729" t="s">
        <v>845</v>
      </c>
      <c r="E729" t="s">
        <v>846</v>
      </c>
      <c r="F729" t="s">
        <v>114</v>
      </c>
      <c r="G729" t="s">
        <v>115</v>
      </c>
      <c r="H729" s="1">
        <v>45885</v>
      </c>
      <c r="I729">
        <v>6</v>
      </c>
      <c r="J729">
        <v>91.13</v>
      </c>
      <c r="K729">
        <v>546.78</v>
      </c>
      <c r="L729">
        <v>0.1</v>
      </c>
      <c r="M729">
        <v>0.02</v>
      </c>
      <c r="N729" t="str">
        <f>VLOOKUP(F729,products!$A$2:$C$31,3,FALSE)</f>
        <v>B</v>
      </c>
      <c r="O729">
        <f>VLOOKUP(F729,price_list!$A$2:$C$31,3,FALSE)</f>
        <v>91.13</v>
      </c>
      <c r="P729" t="str">
        <f t="shared" si="55"/>
        <v/>
      </c>
      <c r="Q729" t="str">
        <f t="shared" si="56"/>
        <v/>
      </c>
      <c r="R729">
        <f t="shared" si="57"/>
        <v>492.10199999999998</v>
      </c>
      <c r="S729">
        <f t="shared" si="58"/>
        <v>9.842039999999999</v>
      </c>
      <c r="T729" t="str">
        <f>IF(ISNA(VLOOKUP(A729,ERP_transactions!$A:$A,1,FALSE)),"No","Yes")</f>
        <v>Yes</v>
      </c>
      <c r="U729" t="b">
        <f t="shared" si="59"/>
        <v>0</v>
      </c>
    </row>
    <row r="730" spans="1:21">
      <c r="A730" t="s">
        <v>1323</v>
      </c>
      <c r="B730" t="s">
        <v>14</v>
      </c>
      <c r="C730" t="s">
        <v>15</v>
      </c>
      <c r="D730" t="s">
        <v>618</v>
      </c>
      <c r="E730" t="s">
        <v>2632</v>
      </c>
      <c r="F730" t="s">
        <v>196</v>
      </c>
      <c r="G730" t="s">
        <v>197</v>
      </c>
      <c r="H730" s="1">
        <v>45877</v>
      </c>
      <c r="I730">
        <v>20</v>
      </c>
      <c r="J730">
        <v>77.5</v>
      </c>
      <c r="K730">
        <v>1550</v>
      </c>
      <c r="L730">
        <v>0.05</v>
      </c>
      <c r="M730">
        <v>0.02</v>
      </c>
      <c r="N730" t="str">
        <f>VLOOKUP(F730,products!$A$2:$C$31,3,FALSE)</f>
        <v>A</v>
      </c>
      <c r="O730">
        <f>VLOOKUP(F730,price_list!$A$2:$C$31,3,FALSE)</f>
        <v>77.5</v>
      </c>
      <c r="P730" t="str">
        <f t="shared" si="55"/>
        <v/>
      </c>
      <c r="Q730" t="str">
        <f t="shared" si="56"/>
        <v/>
      </c>
      <c r="R730">
        <f t="shared" si="57"/>
        <v>1472.5</v>
      </c>
      <c r="S730">
        <f t="shared" si="58"/>
        <v>29.45</v>
      </c>
      <c r="T730" t="str">
        <f>IF(ISNA(VLOOKUP(A730,ERP_transactions!$A:$A,1,FALSE)),"No","Yes")</f>
        <v>Yes</v>
      </c>
      <c r="U730" t="b">
        <f t="shared" si="59"/>
        <v>0</v>
      </c>
    </row>
    <row r="731" spans="1:21">
      <c r="A731" t="s">
        <v>1324</v>
      </c>
      <c r="B731" t="s">
        <v>122</v>
      </c>
      <c r="C731" t="s">
        <v>123</v>
      </c>
      <c r="D731" t="s">
        <v>1325</v>
      </c>
      <c r="E731" t="s">
        <v>1326</v>
      </c>
      <c r="F731" t="s">
        <v>25</v>
      </c>
      <c r="G731" t="s">
        <v>26</v>
      </c>
      <c r="H731" s="1">
        <v>45899</v>
      </c>
      <c r="I731">
        <v>11</v>
      </c>
      <c r="J731">
        <v>120.83</v>
      </c>
      <c r="K731">
        <v>1329.13</v>
      </c>
      <c r="L731">
        <v>0.1</v>
      </c>
      <c r="M731">
        <v>0.02</v>
      </c>
      <c r="N731" t="str">
        <f>VLOOKUP(F731,products!$A$2:$C$31,3,FALSE)</f>
        <v>B</v>
      </c>
      <c r="O731">
        <f>VLOOKUP(F731,price_list!$A$2:$C$31,3,FALSE)</f>
        <v>120.83</v>
      </c>
      <c r="P731" t="str">
        <f t="shared" si="55"/>
        <v/>
      </c>
      <c r="Q731" t="str">
        <f t="shared" si="56"/>
        <v/>
      </c>
      <c r="R731">
        <f t="shared" si="57"/>
        <v>1196.2170000000001</v>
      </c>
      <c r="S731">
        <f t="shared" si="58"/>
        <v>23.924340000000001</v>
      </c>
      <c r="T731" t="str">
        <f>IF(ISNA(VLOOKUP(A731,ERP_transactions!$A:$A,1,FALSE)),"No","Yes")</f>
        <v>Yes</v>
      </c>
      <c r="U731" t="b">
        <f t="shared" si="59"/>
        <v>0</v>
      </c>
    </row>
    <row r="732" spans="1:21">
      <c r="A732" t="s">
        <v>1327</v>
      </c>
      <c r="B732" t="s">
        <v>28</v>
      </c>
      <c r="C732" t="s">
        <v>29</v>
      </c>
      <c r="D732" t="s">
        <v>791</v>
      </c>
      <c r="E732" t="s">
        <v>792</v>
      </c>
      <c r="F732" t="s">
        <v>319</v>
      </c>
      <c r="G732" t="s">
        <v>320</v>
      </c>
      <c r="H732" s="1">
        <v>45892</v>
      </c>
      <c r="I732">
        <v>11</v>
      </c>
      <c r="J732">
        <v>93.41</v>
      </c>
      <c r="K732">
        <v>1027.51</v>
      </c>
      <c r="L732">
        <v>0</v>
      </c>
      <c r="M732">
        <v>0.02</v>
      </c>
      <c r="N732" t="str">
        <f>VLOOKUP(F732,products!$A$2:$C$31,3,FALSE)</f>
        <v>C</v>
      </c>
      <c r="O732">
        <f>VLOOKUP(F732,price_list!$A$2:$C$31,3,FALSE)</f>
        <v>93.41</v>
      </c>
      <c r="P732" t="str">
        <f t="shared" si="55"/>
        <v/>
      </c>
      <c r="Q732" t="str">
        <f t="shared" si="56"/>
        <v/>
      </c>
      <c r="R732">
        <f t="shared" si="57"/>
        <v>1027.51</v>
      </c>
      <c r="S732">
        <f t="shared" si="58"/>
        <v>20.5502</v>
      </c>
      <c r="T732" t="str">
        <f>IF(ISNA(VLOOKUP(A732,ERP_transactions!$A:$A,1,FALSE)),"No","Yes")</f>
        <v>Yes</v>
      </c>
      <c r="U732" t="b">
        <f t="shared" si="59"/>
        <v>0</v>
      </c>
    </row>
    <row r="733" spans="1:21">
      <c r="A733" t="s">
        <v>1328</v>
      </c>
      <c r="B733" t="s">
        <v>182</v>
      </c>
      <c r="C733" t="s">
        <v>183</v>
      </c>
      <c r="D733" t="s">
        <v>23</v>
      </c>
      <c r="E733" t="s">
        <v>24</v>
      </c>
      <c r="F733" t="s">
        <v>234</v>
      </c>
      <c r="G733" t="s">
        <v>235</v>
      </c>
      <c r="H733" s="1">
        <v>45871</v>
      </c>
      <c r="I733">
        <v>11</v>
      </c>
      <c r="J733">
        <v>37.18</v>
      </c>
      <c r="K733">
        <v>408.98</v>
      </c>
      <c r="L733">
        <v>0</v>
      </c>
      <c r="M733">
        <v>0.02</v>
      </c>
      <c r="N733" t="str">
        <f>VLOOKUP(F733,products!$A$2:$C$31,3,FALSE)</f>
        <v>C</v>
      </c>
      <c r="O733">
        <f>VLOOKUP(F733,price_list!$A$2:$C$31,3,FALSE)</f>
        <v>37.18</v>
      </c>
      <c r="P733" t="str">
        <f t="shared" si="55"/>
        <v/>
      </c>
      <c r="Q733" t="str">
        <f t="shared" si="56"/>
        <v/>
      </c>
      <c r="R733">
        <f t="shared" si="57"/>
        <v>408.98</v>
      </c>
      <c r="S733">
        <f t="shared" si="58"/>
        <v>8.1796000000000006</v>
      </c>
      <c r="T733" t="str">
        <f>IF(ISNA(VLOOKUP(A733,ERP_transactions!$A:$A,1,FALSE)),"No","Yes")</f>
        <v>Yes</v>
      </c>
      <c r="U733" t="b">
        <f t="shared" si="59"/>
        <v>0</v>
      </c>
    </row>
    <row r="734" spans="1:21">
      <c r="A734" t="s">
        <v>1329</v>
      </c>
      <c r="B734" t="s">
        <v>122</v>
      </c>
      <c r="C734" t="s">
        <v>123</v>
      </c>
      <c r="D734" t="s">
        <v>470</v>
      </c>
      <c r="E734" t="s">
        <v>471</v>
      </c>
      <c r="F734" t="s">
        <v>100</v>
      </c>
      <c r="G734" t="s">
        <v>101</v>
      </c>
      <c r="H734" s="1">
        <v>45894</v>
      </c>
      <c r="I734">
        <v>5</v>
      </c>
      <c r="J734">
        <v>181.7</v>
      </c>
      <c r="K734">
        <v>908.5</v>
      </c>
      <c r="L734">
        <v>0.1</v>
      </c>
      <c r="M734">
        <v>0.02</v>
      </c>
      <c r="N734" t="str">
        <f>VLOOKUP(F734,products!$A$2:$C$31,3,FALSE)</f>
        <v>B</v>
      </c>
      <c r="O734">
        <f>VLOOKUP(F734,price_list!$A$2:$C$31,3,FALSE)</f>
        <v>181.7</v>
      </c>
      <c r="P734" t="str">
        <f t="shared" si="55"/>
        <v/>
      </c>
      <c r="Q734" t="str">
        <f t="shared" si="56"/>
        <v/>
      </c>
      <c r="R734">
        <f t="shared" si="57"/>
        <v>817.65</v>
      </c>
      <c r="S734">
        <f t="shared" si="58"/>
        <v>16.353000000000002</v>
      </c>
      <c r="T734" t="str">
        <f>IF(ISNA(VLOOKUP(A734,ERP_transactions!$A:$A,1,FALSE)),"No","Yes")</f>
        <v>Yes</v>
      </c>
      <c r="U734" t="b">
        <f t="shared" si="59"/>
        <v>0</v>
      </c>
    </row>
    <row r="735" spans="1:21">
      <c r="A735" t="s">
        <v>1330</v>
      </c>
      <c r="B735" t="s">
        <v>386</v>
      </c>
      <c r="C735" t="s">
        <v>387</v>
      </c>
      <c r="D735" t="s">
        <v>482</v>
      </c>
      <c r="E735" t="s">
        <v>2633</v>
      </c>
      <c r="F735" t="s">
        <v>114</v>
      </c>
      <c r="G735" t="s">
        <v>115</v>
      </c>
      <c r="H735" s="1">
        <v>45900</v>
      </c>
      <c r="I735">
        <v>12</v>
      </c>
      <c r="J735">
        <v>65.44</v>
      </c>
      <c r="K735">
        <v>785.28</v>
      </c>
      <c r="L735">
        <v>0.1</v>
      </c>
      <c r="M735">
        <v>0.02</v>
      </c>
      <c r="N735" t="str">
        <f>VLOOKUP(F735,products!$A$2:$C$31,3,FALSE)</f>
        <v>B</v>
      </c>
      <c r="O735">
        <f>VLOOKUP(F735,price_list!$A$2:$C$31,3,FALSE)</f>
        <v>91.13</v>
      </c>
      <c r="P735" t="str">
        <f t="shared" si="55"/>
        <v/>
      </c>
      <c r="Q735" t="str">
        <f t="shared" si="56"/>
        <v>Price_Breach</v>
      </c>
      <c r="R735">
        <f t="shared" si="57"/>
        <v>706.75199999999995</v>
      </c>
      <c r="S735">
        <f t="shared" si="58"/>
        <v>14.13504</v>
      </c>
      <c r="T735" t="str">
        <f>IF(ISNA(VLOOKUP(A735,ERP_transactions!$A:$A,1,FALSE)),"No","Yes")</f>
        <v>Yes</v>
      </c>
      <c r="U735" t="b">
        <f t="shared" si="59"/>
        <v>1</v>
      </c>
    </row>
    <row r="736" spans="1:21">
      <c r="A736" t="s">
        <v>1331</v>
      </c>
      <c r="B736" t="s">
        <v>423</v>
      </c>
      <c r="C736" t="s">
        <v>424</v>
      </c>
      <c r="D736" t="s">
        <v>822</v>
      </c>
      <c r="E736" t="s">
        <v>823</v>
      </c>
      <c r="F736" t="s">
        <v>179</v>
      </c>
      <c r="G736" t="s">
        <v>180</v>
      </c>
      <c r="H736" s="1">
        <v>45882</v>
      </c>
      <c r="I736">
        <v>22</v>
      </c>
      <c r="J736">
        <v>125.42</v>
      </c>
      <c r="K736">
        <v>2759.24</v>
      </c>
      <c r="L736">
        <v>0.1</v>
      </c>
      <c r="M736">
        <v>0.02</v>
      </c>
      <c r="N736" t="str">
        <f>VLOOKUP(F736,products!$A$2:$C$31,3,FALSE)</f>
        <v>B</v>
      </c>
      <c r="O736">
        <f>VLOOKUP(F736,price_list!$A$2:$C$31,3,FALSE)</f>
        <v>125.42</v>
      </c>
      <c r="P736" t="str">
        <f t="shared" si="55"/>
        <v/>
      </c>
      <c r="Q736" t="str">
        <f t="shared" si="56"/>
        <v/>
      </c>
      <c r="R736">
        <f t="shared" si="57"/>
        <v>2483.3159999999998</v>
      </c>
      <c r="S736">
        <f t="shared" si="58"/>
        <v>49.666319999999999</v>
      </c>
      <c r="T736" t="str">
        <f>IF(ISNA(VLOOKUP(A736,ERP_transactions!$A:$A,1,FALSE)),"No","Yes")</f>
        <v>Yes</v>
      </c>
      <c r="U736" t="b">
        <f t="shared" si="59"/>
        <v>0</v>
      </c>
    </row>
    <row r="737" spans="1:21">
      <c r="A737" t="s">
        <v>1332</v>
      </c>
      <c r="B737" t="s">
        <v>135</v>
      </c>
      <c r="C737" t="s">
        <v>136</v>
      </c>
      <c r="D737" t="s">
        <v>444</v>
      </c>
      <c r="E737" t="s">
        <v>2634</v>
      </c>
      <c r="F737" t="s">
        <v>85</v>
      </c>
      <c r="G737" t="s">
        <v>86</v>
      </c>
      <c r="H737" s="1">
        <v>45874</v>
      </c>
      <c r="I737">
        <v>11</v>
      </c>
      <c r="J737">
        <v>72.040000000000006</v>
      </c>
      <c r="K737">
        <v>792.44</v>
      </c>
      <c r="L737">
        <v>0.05</v>
      </c>
      <c r="M737">
        <v>0.02</v>
      </c>
      <c r="N737" t="str">
        <f>VLOOKUP(F737,products!$A$2:$C$31,3,FALSE)</f>
        <v>A</v>
      </c>
      <c r="O737">
        <f>VLOOKUP(F737,price_list!$A$2:$C$31,3,FALSE)</f>
        <v>72.040000000000006</v>
      </c>
      <c r="P737" t="str">
        <f t="shared" si="55"/>
        <v/>
      </c>
      <c r="Q737" t="str">
        <f t="shared" si="56"/>
        <v/>
      </c>
      <c r="R737">
        <f t="shared" si="57"/>
        <v>752.8180000000001</v>
      </c>
      <c r="S737">
        <f t="shared" si="58"/>
        <v>15.056360000000002</v>
      </c>
      <c r="T737" t="str">
        <f>IF(ISNA(VLOOKUP(A737,ERP_transactions!$A:$A,1,FALSE)),"No","Yes")</f>
        <v>Yes</v>
      </c>
      <c r="U737" t="b">
        <f t="shared" si="59"/>
        <v>0</v>
      </c>
    </row>
    <row r="738" spans="1:21">
      <c r="A738" t="s">
        <v>1333</v>
      </c>
      <c r="B738" t="s">
        <v>182</v>
      </c>
      <c r="C738" t="s">
        <v>183</v>
      </c>
      <c r="D738" t="s">
        <v>783</v>
      </c>
      <c r="E738" t="s">
        <v>784</v>
      </c>
      <c r="F738" t="s">
        <v>32</v>
      </c>
      <c r="G738" t="s">
        <v>33</v>
      </c>
      <c r="H738" s="1">
        <v>45900</v>
      </c>
      <c r="I738">
        <v>21</v>
      </c>
      <c r="J738">
        <v>88.32</v>
      </c>
      <c r="K738">
        <v>1854.72</v>
      </c>
      <c r="L738">
        <v>0</v>
      </c>
      <c r="M738">
        <v>0.02</v>
      </c>
      <c r="N738" t="str">
        <f>VLOOKUP(F738,products!$A$2:$C$31,3,FALSE)</f>
        <v>C</v>
      </c>
      <c r="O738">
        <f>VLOOKUP(F738,price_list!$A$2:$C$31,3,FALSE)</f>
        <v>88.32</v>
      </c>
      <c r="P738" t="str">
        <f t="shared" si="55"/>
        <v/>
      </c>
      <c r="Q738" t="str">
        <f t="shared" si="56"/>
        <v/>
      </c>
      <c r="R738">
        <f t="shared" si="57"/>
        <v>1854.72</v>
      </c>
      <c r="S738">
        <f t="shared" si="58"/>
        <v>37.0944</v>
      </c>
      <c r="T738" t="str">
        <f>IF(ISNA(VLOOKUP(A738,ERP_transactions!$A:$A,1,FALSE)),"No","Yes")</f>
        <v>Yes</v>
      </c>
      <c r="U738" t="b">
        <f t="shared" si="59"/>
        <v>0</v>
      </c>
    </row>
    <row r="739" spans="1:21">
      <c r="A739" t="s">
        <v>1334</v>
      </c>
      <c r="B739" t="s">
        <v>55</v>
      </c>
      <c r="C739" t="s">
        <v>56</v>
      </c>
      <c r="D739" t="s">
        <v>438</v>
      </c>
      <c r="E739" t="s">
        <v>439</v>
      </c>
      <c r="F739" t="s">
        <v>293</v>
      </c>
      <c r="G739" t="s">
        <v>294</v>
      </c>
      <c r="H739" s="1">
        <v>45900</v>
      </c>
      <c r="I739">
        <v>23</v>
      </c>
      <c r="J739">
        <v>114.99</v>
      </c>
      <c r="K739">
        <v>2644.77</v>
      </c>
      <c r="L739">
        <v>0.05</v>
      </c>
      <c r="M739">
        <v>0.02</v>
      </c>
      <c r="N739" t="str">
        <f>VLOOKUP(F739,products!$A$2:$C$31,3,FALSE)</f>
        <v>A</v>
      </c>
      <c r="O739">
        <f>VLOOKUP(F739,price_list!$A$2:$C$31,3,FALSE)</f>
        <v>114.99</v>
      </c>
      <c r="P739" t="str">
        <f t="shared" si="55"/>
        <v/>
      </c>
      <c r="Q739" t="str">
        <f t="shared" si="56"/>
        <v/>
      </c>
      <c r="R739">
        <f t="shared" si="57"/>
        <v>2512.5315000000001</v>
      </c>
      <c r="S739">
        <f t="shared" si="58"/>
        <v>50.250630000000001</v>
      </c>
      <c r="T739" t="str">
        <f>IF(ISNA(VLOOKUP(A739,ERP_transactions!$A:$A,1,FALSE)),"No","Yes")</f>
        <v>Yes</v>
      </c>
      <c r="U739" t="b">
        <f t="shared" si="59"/>
        <v>0</v>
      </c>
    </row>
    <row r="740" spans="1:21">
      <c r="A740" t="s">
        <v>1335</v>
      </c>
      <c r="B740" t="s">
        <v>259</v>
      </c>
      <c r="C740" t="s">
        <v>260</v>
      </c>
      <c r="D740" t="s">
        <v>76</v>
      </c>
      <c r="E740" t="s">
        <v>2635</v>
      </c>
      <c r="F740" t="s">
        <v>39</v>
      </c>
      <c r="G740" t="s">
        <v>40</v>
      </c>
      <c r="H740" s="1">
        <v>45895</v>
      </c>
      <c r="I740">
        <v>20</v>
      </c>
      <c r="J740">
        <v>87.21</v>
      </c>
      <c r="K740">
        <v>1744.2</v>
      </c>
      <c r="L740">
        <v>0</v>
      </c>
      <c r="M740">
        <v>0.02</v>
      </c>
      <c r="N740" t="str">
        <f>VLOOKUP(F740,products!$A$2:$C$31,3,FALSE)</f>
        <v>C</v>
      </c>
      <c r="O740">
        <f>VLOOKUP(F740,price_list!$A$2:$C$31,3,FALSE)</f>
        <v>87.21</v>
      </c>
      <c r="P740" t="str">
        <f t="shared" si="55"/>
        <v/>
      </c>
      <c r="Q740" t="str">
        <f t="shared" si="56"/>
        <v/>
      </c>
      <c r="R740">
        <f t="shared" si="57"/>
        <v>1744.2</v>
      </c>
      <c r="S740">
        <f t="shared" si="58"/>
        <v>34.884</v>
      </c>
      <c r="T740" t="str">
        <f>IF(ISNA(VLOOKUP(A740,ERP_transactions!$A:$A,1,FALSE)),"No","Yes")</f>
        <v>Yes</v>
      </c>
      <c r="U740" t="b">
        <f t="shared" si="59"/>
        <v>0</v>
      </c>
    </row>
    <row r="741" spans="1:21">
      <c r="A741" t="s">
        <v>1337</v>
      </c>
      <c r="B741" t="s">
        <v>187</v>
      </c>
      <c r="C741" t="s">
        <v>188</v>
      </c>
      <c r="D741" t="s">
        <v>783</v>
      </c>
      <c r="E741" t="s">
        <v>2636</v>
      </c>
      <c r="F741" t="s">
        <v>179</v>
      </c>
      <c r="G741" t="s">
        <v>180</v>
      </c>
      <c r="H741" s="1">
        <v>45875</v>
      </c>
      <c r="I741">
        <v>5</v>
      </c>
      <c r="J741">
        <v>125.42</v>
      </c>
      <c r="K741">
        <v>627.1</v>
      </c>
      <c r="L741">
        <v>0.1</v>
      </c>
      <c r="M741">
        <v>0.02</v>
      </c>
      <c r="N741" t="str">
        <f>VLOOKUP(F741,products!$A$2:$C$31,3,FALSE)</f>
        <v>B</v>
      </c>
      <c r="O741">
        <f>VLOOKUP(F741,price_list!$A$2:$C$31,3,FALSE)</f>
        <v>125.42</v>
      </c>
      <c r="P741" t="str">
        <f t="shared" si="55"/>
        <v/>
      </c>
      <c r="Q741" t="str">
        <f t="shared" si="56"/>
        <v/>
      </c>
      <c r="R741">
        <f t="shared" si="57"/>
        <v>564.39</v>
      </c>
      <c r="S741">
        <f t="shared" si="58"/>
        <v>11.287800000000001</v>
      </c>
      <c r="T741" t="str">
        <f>IF(ISNA(VLOOKUP(A741,ERP_transactions!$A:$A,1,FALSE)),"No","Yes")</f>
        <v>Yes</v>
      </c>
      <c r="U741" t="b">
        <f t="shared" si="59"/>
        <v>0</v>
      </c>
    </row>
    <row r="742" spans="1:21">
      <c r="A742" t="s">
        <v>1338</v>
      </c>
      <c r="B742" t="s">
        <v>110</v>
      </c>
      <c r="C742" t="s">
        <v>111</v>
      </c>
      <c r="D742" t="s">
        <v>773</v>
      </c>
      <c r="E742" t="s">
        <v>774</v>
      </c>
      <c r="F742" t="s">
        <v>32</v>
      </c>
      <c r="G742" t="s">
        <v>33</v>
      </c>
      <c r="H742" s="1">
        <v>45882</v>
      </c>
      <c r="I742">
        <v>19</v>
      </c>
      <c r="J742">
        <v>88.32</v>
      </c>
      <c r="K742">
        <v>1678.08</v>
      </c>
      <c r="L742">
        <v>0</v>
      </c>
      <c r="M742">
        <v>0.02</v>
      </c>
      <c r="N742" t="str">
        <f>VLOOKUP(F742,products!$A$2:$C$31,3,FALSE)</f>
        <v>C</v>
      </c>
      <c r="O742">
        <f>VLOOKUP(F742,price_list!$A$2:$C$31,3,FALSE)</f>
        <v>88.32</v>
      </c>
      <c r="P742" t="str">
        <f t="shared" si="55"/>
        <v/>
      </c>
      <c r="Q742" t="str">
        <f t="shared" si="56"/>
        <v/>
      </c>
      <c r="R742">
        <f t="shared" si="57"/>
        <v>1678.08</v>
      </c>
      <c r="S742">
        <f t="shared" si="58"/>
        <v>33.561599999999999</v>
      </c>
      <c r="T742" t="str">
        <f>IF(ISNA(VLOOKUP(A742,ERP_transactions!$A:$A,1,FALSE)),"No","Yes")</f>
        <v>Yes</v>
      </c>
      <c r="U742" t="b">
        <f t="shared" si="59"/>
        <v>0</v>
      </c>
    </row>
    <row r="743" spans="1:21">
      <c r="A743" t="s">
        <v>1339</v>
      </c>
      <c r="B743" t="s">
        <v>47</v>
      </c>
      <c r="C743" t="s">
        <v>48</v>
      </c>
      <c r="D743" t="s">
        <v>388</v>
      </c>
      <c r="E743" t="s">
        <v>389</v>
      </c>
      <c r="F743" t="s">
        <v>450</v>
      </c>
      <c r="G743" t="s">
        <v>451</v>
      </c>
      <c r="H743" s="1">
        <v>45875</v>
      </c>
      <c r="I743">
        <v>2</v>
      </c>
      <c r="J743">
        <v>45.4</v>
      </c>
      <c r="K743">
        <v>90.8</v>
      </c>
      <c r="L743">
        <v>0</v>
      </c>
      <c r="M743">
        <v>0.02</v>
      </c>
      <c r="N743" t="str">
        <f>VLOOKUP(F743,products!$A$2:$C$31,3,FALSE)</f>
        <v>C</v>
      </c>
      <c r="O743">
        <f>VLOOKUP(F743,price_list!$A$2:$C$31,3,FALSE)</f>
        <v>45.4</v>
      </c>
      <c r="P743" t="str">
        <f t="shared" si="55"/>
        <v/>
      </c>
      <c r="Q743" t="str">
        <f t="shared" si="56"/>
        <v/>
      </c>
      <c r="R743">
        <f t="shared" si="57"/>
        <v>90.8</v>
      </c>
      <c r="S743">
        <f t="shared" si="58"/>
        <v>1.8160000000000001</v>
      </c>
      <c r="T743" t="str">
        <f>IF(ISNA(VLOOKUP(A743,ERP_transactions!$A:$A,1,FALSE)),"No","Yes")</f>
        <v>Yes</v>
      </c>
      <c r="U743" t="b">
        <f t="shared" si="59"/>
        <v>0</v>
      </c>
    </row>
    <row r="744" spans="1:21">
      <c r="A744" t="s">
        <v>1340</v>
      </c>
      <c r="B744" t="s">
        <v>28</v>
      </c>
      <c r="C744" t="s">
        <v>29</v>
      </c>
      <c r="D744" t="s">
        <v>30</v>
      </c>
      <c r="E744" t="s">
        <v>31</v>
      </c>
      <c r="F744" t="s">
        <v>356</v>
      </c>
      <c r="G744" t="s">
        <v>357</v>
      </c>
      <c r="H744" s="1">
        <v>45877</v>
      </c>
      <c r="I744">
        <v>20</v>
      </c>
      <c r="J744">
        <v>54.03</v>
      </c>
      <c r="K744">
        <v>1080.5999999999999</v>
      </c>
      <c r="L744">
        <v>0</v>
      </c>
      <c r="M744">
        <v>0.02</v>
      </c>
      <c r="N744" t="str">
        <f>VLOOKUP(F744,products!$A$2:$C$31,3,FALSE)</f>
        <v>C</v>
      </c>
      <c r="O744">
        <f>VLOOKUP(F744,price_list!$A$2:$C$31,3,FALSE)</f>
        <v>54.03</v>
      </c>
      <c r="P744" t="str">
        <f t="shared" si="55"/>
        <v/>
      </c>
      <c r="Q744" t="str">
        <f t="shared" si="56"/>
        <v/>
      </c>
      <c r="R744">
        <f t="shared" si="57"/>
        <v>1080.5999999999999</v>
      </c>
      <c r="S744">
        <f t="shared" si="58"/>
        <v>21.611999999999998</v>
      </c>
      <c r="T744" t="str">
        <f>IF(ISNA(VLOOKUP(A744,ERP_transactions!$A:$A,1,FALSE)),"No","Yes")</f>
        <v>Yes</v>
      </c>
      <c r="U744" t="b">
        <f t="shared" si="59"/>
        <v>0</v>
      </c>
    </row>
    <row r="745" spans="1:21">
      <c r="A745" t="s">
        <v>1341</v>
      </c>
      <c r="B745" t="s">
        <v>159</v>
      </c>
      <c r="C745" t="s">
        <v>160</v>
      </c>
      <c r="D745" t="s">
        <v>675</v>
      </c>
      <c r="E745" t="s">
        <v>2619</v>
      </c>
      <c r="F745" t="s">
        <v>71</v>
      </c>
      <c r="G745" t="s">
        <v>72</v>
      </c>
      <c r="H745" s="1">
        <v>45874</v>
      </c>
      <c r="I745">
        <v>16</v>
      </c>
      <c r="J745">
        <v>123.65</v>
      </c>
      <c r="K745">
        <v>1978.4</v>
      </c>
      <c r="L745">
        <v>0.05</v>
      </c>
      <c r="M745">
        <v>0.02</v>
      </c>
      <c r="N745" t="str">
        <f>VLOOKUP(F745,products!$A$2:$C$31,3,FALSE)</f>
        <v>A</v>
      </c>
      <c r="O745">
        <f>VLOOKUP(F745,price_list!$A$2:$C$31,3,FALSE)</f>
        <v>123.65</v>
      </c>
      <c r="P745" t="str">
        <f t="shared" si="55"/>
        <v/>
      </c>
      <c r="Q745" t="str">
        <f t="shared" si="56"/>
        <v/>
      </c>
      <c r="R745">
        <f t="shared" si="57"/>
        <v>1879.48</v>
      </c>
      <c r="S745">
        <f t="shared" si="58"/>
        <v>37.589600000000004</v>
      </c>
      <c r="T745" t="str">
        <f>IF(ISNA(VLOOKUP(A745,ERP_transactions!$A:$A,1,FALSE)),"No","Yes")</f>
        <v>Yes</v>
      </c>
      <c r="U745" t="b">
        <f t="shared" si="59"/>
        <v>0</v>
      </c>
    </row>
    <row r="746" spans="1:21">
      <c r="A746" t="s">
        <v>1342</v>
      </c>
      <c r="B746" t="s">
        <v>145</v>
      </c>
      <c r="C746" t="s">
        <v>146</v>
      </c>
      <c r="D746" t="s">
        <v>493</v>
      </c>
      <c r="E746" t="s">
        <v>494</v>
      </c>
      <c r="F746" t="s">
        <v>196</v>
      </c>
      <c r="G746" t="s">
        <v>197</v>
      </c>
      <c r="H746" s="1">
        <v>45880</v>
      </c>
      <c r="I746">
        <v>12</v>
      </c>
      <c r="J746">
        <v>77.5</v>
      </c>
      <c r="K746">
        <v>930</v>
      </c>
      <c r="L746">
        <v>0.05</v>
      </c>
      <c r="M746">
        <v>0.02</v>
      </c>
      <c r="N746" t="str">
        <f>VLOOKUP(F746,products!$A$2:$C$31,3,FALSE)</f>
        <v>A</v>
      </c>
      <c r="O746">
        <f>VLOOKUP(F746,price_list!$A$2:$C$31,3,FALSE)</f>
        <v>77.5</v>
      </c>
      <c r="P746" t="str">
        <f t="shared" si="55"/>
        <v/>
      </c>
      <c r="Q746" t="str">
        <f t="shared" si="56"/>
        <v/>
      </c>
      <c r="R746">
        <f t="shared" si="57"/>
        <v>883.5</v>
      </c>
      <c r="S746">
        <f t="shared" si="58"/>
        <v>17.670000000000002</v>
      </c>
      <c r="T746" t="str">
        <f>IF(ISNA(VLOOKUP(A746,ERP_transactions!$A:$A,1,FALSE)),"No","Yes")</f>
        <v>Yes</v>
      </c>
      <c r="U746" t="b">
        <f t="shared" si="59"/>
        <v>0</v>
      </c>
    </row>
    <row r="747" spans="1:21">
      <c r="A747" t="s">
        <v>1343</v>
      </c>
      <c r="B747" t="s">
        <v>182</v>
      </c>
      <c r="C747" t="s">
        <v>183</v>
      </c>
      <c r="D747" t="s">
        <v>377</v>
      </c>
      <c r="E747" t="s">
        <v>378</v>
      </c>
      <c r="F747" t="s">
        <v>39</v>
      </c>
      <c r="G747" t="s">
        <v>40</v>
      </c>
      <c r="H747" s="1">
        <v>45896</v>
      </c>
      <c r="I747">
        <v>3</v>
      </c>
      <c r="J747">
        <v>87.21</v>
      </c>
      <c r="K747">
        <v>261.63</v>
      </c>
      <c r="L747">
        <v>0</v>
      </c>
      <c r="M747">
        <v>0.02</v>
      </c>
      <c r="N747" t="str">
        <f>VLOOKUP(F747,products!$A$2:$C$31,3,FALSE)</f>
        <v>C</v>
      </c>
      <c r="O747">
        <f>VLOOKUP(F747,price_list!$A$2:$C$31,3,FALSE)</f>
        <v>87.21</v>
      </c>
      <c r="P747" t="str">
        <f t="shared" si="55"/>
        <v/>
      </c>
      <c r="Q747" t="str">
        <f t="shared" si="56"/>
        <v/>
      </c>
      <c r="R747">
        <f t="shared" si="57"/>
        <v>261.63</v>
      </c>
      <c r="S747">
        <f t="shared" si="58"/>
        <v>5.2325999999999997</v>
      </c>
      <c r="T747" t="str">
        <f>IF(ISNA(VLOOKUP(A747,ERP_transactions!$A:$A,1,FALSE)),"No","Yes")</f>
        <v>Yes</v>
      </c>
      <c r="U747" t="b">
        <f t="shared" si="59"/>
        <v>0</v>
      </c>
    </row>
    <row r="748" spans="1:21">
      <c r="A748" t="s">
        <v>1344</v>
      </c>
      <c r="B748" t="s">
        <v>62</v>
      </c>
      <c r="C748" t="s">
        <v>63</v>
      </c>
      <c r="D748" t="s">
        <v>169</v>
      </c>
      <c r="E748" t="s">
        <v>170</v>
      </c>
      <c r="F748" t="s">
        <v>166</v>
      </c>
      <c r="G748" t="s">
        <v>167</v>
      </c>
      <c r="H748" s="1">
        <v>45884</v>
      </c>
      <c r="I748">
        <v>11</v>
      </c>
      <c r="J748">
        <v>176.86</v>
      </c>
      <c r="K748">
        <v>1945.46</v>
      </c>
      <c r="L748">
        <v>0.1</v>
      </c>
      <c r="M748">
        <v>0.02</v>
      </c>
      <c r="N748" t="str">
        <f>VLOOKUP(F748,products!$A$2:$C$31,3,FALSE)</f>
        <v>B</v>
      </c>
      <c r="O748">
        <f>VLOOKUP(F748,price_list!$A$2:$C$31,3,FALSE)</f>
        <v>176.86</v>
      </c>
      <c r="P748" t="str">
        <f t="shared" si="55"/>
        <v/>
      </c>
      <c r="Q748" t="str">
        <f t="shared" si="56"/>
        <v/>
      </c>
      <c r="R748">
        <f t="shared" si="57"/>
        <v>1750.914</v>
      </c>
      <c r="S748">
        <f t="shared" si="58"/>
        <v>35.018279999999997</v>
      </c>
      <c r="T748" t="str">
        <f>IF(ISNA(VLOOKUP(A748,ERP_transactions!$A:$A,1,FALSE)),"No","Yes")</f>
        <v>Yes</v>
      </c>
      <c r="U748" t="b">
        <f t="shared" si="59"/>
        <v>0</v>
      </c>
    </row>
    <row r="749" spans="1:21">
      <c r="A749" t="s">
        <v>1345</v>
      </c>
      <c r="B749" t="s">
        <v>122</v>
      </c>
      <c r="C749" t="s">
        <v>123</v>
      </c>
      <c r="D749" t="s">
        <v>453</v>
      </c>
      <c r="E749" t="s">
        <v>454</v>
      </c>
      <c r="F749" t="s">
        <v>59</v>
      </c>
      <c r="G749" t="s">
        <v>60</v>
      </c>
      <c r="H749" s="1">
        <v>45872</v>
      </c>
      <c r="I749">
        <v>23</v>
      </c>
      <c r="J749">
        <v>71.86</v>
      </c>
      <c r="K749">
        <v>1652.78</v>
      </c>
      <c r="L749">
        <v>0.05</v>
      </c>
      <c r="M749">
        <v>0.02</v>
      </c>
      <c r="N749" t="str">
        <f>VLOOKUP(F749,products!$A$2:$C$31,3,FALSE)</f>
        <v>A</v>
      </c>
      <c r="O749">
        <f>VLOOKUP(F749,price_list!$A$2:$C$31,3,FALSE)</f>
        <v>71.86</v>
      </c>
      <c r="P749" t="str">
        <f t="shared" si="55"/>
        <v/>
      </c>
      <c r="Q749" t="str">
        <f t="shared" si="56"/>
        <v/>
      </c>
      <c r="R749">
        <f t="shared" si="57"/>
        <v>1570.1410000000001</v>
      </c>
      <c r="S749">
        <f t="shared" si="58"/>
        <v>31.402820000000002</v>
      </c>
      <c r="T749" t="str">
        <f>IF(ISNA(VLOOKUP(A749,ERP_transactions!$A:$A,1,FALSE)),"No","Yes")</f>
        <v>Yes</v>
      </c>
      <c r="U749" t="b">
        <f t="shared" si="59"/>
        <v>0</v>
      </c>
    </row>
    <row r="750" spans="1:21">
      <c r="A750" t="s">
        <v>1346</v>
      </c>
      <c r="B750" t="s">
        <v>103</v>
      </c>
      <c r="C750" t="s">
        <v>104</v>
      </c>
      <c r="D750" t="s">
        <v>172</v>
      </c>
      <c r="E750" t="s">
        <v>2637</v>
      </c>
      <c r="F750" t="s">
        <v>174</v>
      </c>
      <c r="G750" t="s">
        <v>175</v>
      </c>
      <c r="H750" s="1">
        <v>45870</v>
      </c>
      <c r="I750">
        <v>24</v>
      </c>
      <c r="J750">
        <v>183.4</v>
      </c>
      <c r="K750">
        <v>4401.6000000000004</v>
      </c>
      <c r="L750">
        <v>0.1</v>
      </c>
      <c r="M750">
        <v>0.02</v>
      </c>
      <c r="N750" t="str">
        <f>VLOOKUP(F750,products!$A$2:$C$31,3,FALSE)</f>
        <v>B</v>
      </c>
      <c r="O750">
        <f>VLOOKUP(F750,price_list!$A$2:$C$31,3,FALSE)</f>
        <v>183.4</v>
      </c>
      <c r="P750" t="str">
        <f t="shared" si="55"/>
        <v/>
      </c>
      <c r="Q750" t="str">
        <f t="shared" si="56"/>
        <v/>
      </c>
      <c r="R750">
        <f t="shared" si="57"/>
        <v>3961.4400000000005</v>
      </c>
      <c r="S750">
        <f t="shared" si="58"/>
        <v>79.228800000000007</v>
      </c>
      <c r="T750" t="str">
        <f>IF(ISNA(VLOOKUP(A750,ERP_transactions!$A:$A,1,FALSE)),"No","Yes")</f>
        <v>Yes</v>
      </c>
      <c r="U750" t="b">
        <f t="shared" si="59"/>
        <v>0</v>
      </c>
    </row>
    <row r="751" spans="1:21">
      <c r="A751" t="s">
        <v>1347</v>
      </c>
      <c r="B751" t="s">
        <v>14</v>
      </c>
      <c r="C751" t="s">
        <v>15</v>
      </c>
      <c r="D751" t="s">
        <v>433</v>
      </c>
      <c r="E751" t="s">
        <v>434</v>
      </c>
      <c r="F751" t="s">
        <v>215</v>
      </c>
      <c r="G751" t="s">
        <v>216</v>
      </c>
      <c r="H751" s="1">
        <v>45875</v>
      </c>
      <c r="I751">
        <v>14</v>
      </c>
      <c r="J751">
        <v>176.7</v>
      </c>
      <c r="K751">
        <v>2473.8000000000002</v>
      </c>
      <c r="L751">
        <v>0.1</v>
      </c>
      <c r="M751">
        <v>0.02</v>
      </c>
      <c r="N751" t="str">
        <f>VLOOKUP(F751,products!$A$2:$C$31,3,FALSE)</f>
        <v>B</v>
      </c>
      <c r="O751">
        <f>VLOOKUP(F751,price_list!$A$2:$C$31,3,FALSE)</f>
        <v>176.7</v>
      </c>
      <c r="P751" t="str">
        <f t="shared" si="55"/>
        <v/>
      </c>
      <c r="Q751" t="str">
        <f t="shared" si="56"/>
        <v/>
      </c>
      <c r="R751">
        <f t="shared" si="57"/>
        <v>2226.42</v>
      </c>
      <c r="S751">
        <f t="shared" si="58"/>
        <v>44.528400000000005</v>
      </c>
      <c r="T751" t="str">
        <f>IF(ISNA(VLOOKUP(A751,ERP_transactions!$A:$A,1,FALSE)),"No","Yes")</f>
        <v>Yes</v>
      </c>
      <c r="U751" t="b">
        <f t="shared" si="59"/>
        <v>0</v>
      </c>
    </row>
    <row r="752" spans="1:21">
      <c r="A752" t="s">
        <v>1348</v>
      </c>
      <c r="B752" t="s">
        <v>67</v>
      </c>
      <c r="C752" t="s">
        <v>68</v>
      </c>
      <c r="D752" t="s">
        <v>1035</v>
      </c>
      <c r="E752" t="s">
        <v>1036</v>
      </c>
      <c r="F752" t="s">
        <v>396</v>
      </c>
      <c r="G752" t="s">
        <v>397</v>
      </c>
      <c r="H752" s="1">
        <v>45881</v>
      </c>
      <c r="I752">
        <v>13</v>
      </c>
      <c r="J752">
        <v>194.87</v>
      </c>
      <c r="K752">
        <v>2533.31</v>
      </c>
      <c r="L752">
        <v>0.1</v>
      </c>
      <c r="M752">
        <v>0.02</v>
      </c>
      <c r="N752" t="str">
        <f>VLOOKUP(F752,products!$A$2:$C$31,3,FALSE)</f>
        <v>B</v>
      </c>
      <c r="O752">
        <f>VLOOKUP(F752,price_list!$A$2:$C$31,3,FALSE)</f>
        <v>194.87</v>
      </c>
      <c r="P752" t="str">
        <f t="shared" si="55"/>
        <v/>
      </c>
      <c r="Q752" t="str">
        <f t="shared" si="56"/>
        <v/>
      </c>
      <c r="R752">
        <f t="shared" si="57"/>
        <v>2279.9789999999998</v>
      </c>
      <c r="S752">
        <f t="shared" si="58"/>
        <v>45.599579999999996</v>
      </c>
      <c r="T752" t="str">
        <f>IF(ISNA(VLOOKUP(A752,ERP_transactions!$A:$A,1,FALSE)),"No","Yes")</f>
        <v>Yes</v>
      </c>
      <c r="U752" t="b">
        <f t="shared" si="59"/>
        <v>0</v>
      </c>
    </row>
    <row r="753" spans="1:21">
      <c r="A753" t="s">
        <v>1350</v>
      </c>
      <c r="B753" t="s">
        <v>47</v>
      </c>
      <c r="C753" t="s">
        <v>48</v>
      </c>
      <c r="D753" t="s">
        <v>189</v>
      </c>
      <c r="E753" t="s">
        <v>190</v>
      </c>
      <c r="F753" t="s">
        <v>191</v>
      </c>
      <c r="G753" t="s">
        <v>192</v>
      </c>
      <c r="H753" s="1">
        <v>45877</v>
      </c>
      <c r="I753">
        <v>22</v>
      </c>
      <c r="J753">
        <v>144.35</v>
      </c>
      <c r="K753">
        <v>3175.7</v>
      </c>
      <c r="L753">
        <v>0.1</v>
      </c>
      <c r="M753">
        <v>0.02</v>
      </c>
      <c r="N753" t="str">
        <f>VLOOKUP(F753,products!$A$2:$C$31,3,FALSE)</f>
        <v>B</v>
      </c>
      <c r="O753">
        <f>VLOOKUP(F753,price_list!$A$2:$C$31,3,FALSE)</f>
        <v>144.35</v>
      </c>
      <c r="P753" t="str">
        <f t="shared" si="55"/>
        <v/>
      </c>
      <c r="Q753" t="str">
        <f t="shared" si="56"/>
        <v/>
      </c>
      <c r="R753">
        <f t="shared" si="57"/>
        <v>2858.1299999999997</v>
      </c>
      <c r="S753">
        <f t="shared" si="58"/>
        <v>57.162599999999998</v>
      </c>
      <c r="T753" t="str">
        <f>IF(ISNA(VLOOKUP(A753,ERP_transactions!$A:$A,1,FALSE)),"No","Yes")</f>
        <v>Yes</v>
      </c>
      <c r="U753" t="b">
        <f t="shared" si="59"/>
        <v>0</v>
      </c>
    </row>
    <row r="754" spans="1:21">
      <c r="A754" t="s">
        <v>1351</v>
      </c>
      <c r="B754" t="s">
        <v>182</v>
      </c>
      <c r="C754" t="s">
        <v>183</v>
      </c>
      <c r="D754" t="s">
        <v>237</v>
      </c>
      <c r="E754" t="s">
        <v>238</v>
      </c>
      <c r="F754" t="s">
        <v>196</v>
      </c>
      <c r="G754" t="s">
        <v>197</v>
      </c>
      <c r="H754" s="1">
        <v>45879</v>
      </c>
      <c r="I754">
        <v>2</v>
      </c>
      <c r="J754">
        <v>77.5</v>
      </c>
      <c r="K754">
        <v>155</v>
      </c>
      <c r="L754">
        <v>0.05</v>
      </c>
      <c r="M754">
        <v>0.02</v>
      </c>
      <c r="N754" t="str">
        <f>VLOOKUP(F754,products!$A$2:$C$31,3,FALSE)</f>
        <v>A</v>
      </c>
      <c r="O754">
        <f>VLOOKUP(F754,price_list!$A$2:$C$31,3,FALSE)</f>
        <v>77.5</v>
      </c>
      <c r="P754" t="str">
        <f t="shared" si="55"/>
        <v/>
      </c>
      <c r="Q754" t="str">
        <f t="shared" si="56"/>
        <v/>
      </c>
      <c r="R754">
        <f t="shared" si="57"/>
        <v>147.25</v>
      </c>
      <c r="S754">
        <f t="shared" si="58"/>
        <v>2.9449999999999998</v>
      </c>
      <c r="T754" t="str">
        <f>IF(ISNA(VLOOKUP(A754,ERP_transactions!$A:$A,1,FALSE)),"No","Yes")</f>
        <v>Yes</v>
      </c>
      <c r="U754" t="b">
        <f t="shared" si="59"/>
        <v>0</v>
      </c>
    </row>
    <row r="755" spans="1:21">
      <c r="A755" t="s">
        <v>1352</v>
      </c>
      <c r="B755" t="s">
        <v>122</v>
      </c>
      <c r="C755" t="s">
        <v>123</v>
      </c>
      <c r="D755" t="s">
        <v>30</v>
      </c>
      <c r="E755" t="s">
        <v>31</v>
      </c>
      <c r="F755" t="s">
        <v>18</v>
      </c>
      <c r="G755" t="s">
        <v>19</v>
      </c>
      <c r="H755" s="1">
        <v>45872</v>
      </c>
      <c r="I755">
        <v>4</v>
      </c>
      <c r="J755">
        <v>52.65</v>
      </c>
      <c r="K755">
        <v>210.6</v>
      </c>
      <c r="L755">
        <v>0.05</v>
      </c>
      <c r="M755">
        <v>0.02</v>
      </c>
      <c r="N755" t="str">
        <f>VLOOKUP(F755,products!$A$2:$C$31,3,FALSE)</f>
        <v>A</v>
      </c>
      <c r="O755">
        <f>VLOOKUP(F755,price_list!$A$2:$C$31,3,FALSE)</f>
        <v>52.65</v>
      </c>
      <c r="P755" t="str">
        <f t="shared" si="55"/>
        <v/>
      </c>
      <c r="Q755" t="str">
        <f t="shared" si="56"/>
        <v/>
      </c>
      <c r="R755">
        <f t="shared" si="57"/>
        <v>200.07</v>
      </c>
      <c r="S755">
        <f t="shared" si="58"/>
        <v>4.0014000000000003</v>
      </c>
      <c r="T755" t="str">
        <f>IF(ISNA(VLOOKUP(A755,ERP_transactions!$A:$A,1,FALSE)),"No","Yes")</f>
        <v>Yes</v>
      </c>
      <c r="U755" t="b">
        <f t="shared" si="59"/>
        <v>0</v>
      </c>
    </row>
    <row r="756" spans="1:21">
      <c r="A756" t="s">
        <v>1353</v>
      </c>
      <c r="B756" t="s">
        <v>145</v>
      </c>
      <c r="C756" t="s">
        <v>146</v>
      </c>
      <c r="D756" t="s">
        <v>660</v>
      </c>
      <c r="E756" t="s">
        <v>661</v>
      </c>
      <c r="F756" t="s">
        <v>39</v>
      </c>
      <c r="G756" t="s">
        <v>40</v>
      </c>
      <c r="H756" s="1">
        <v>45893</v>
      </c>
      <c r="I756">
        <v>6</v>
      </c>
      <c r="J756">
        <v>87.21</v>
      </c>
      <c r="K756">
        <v>523.26</v>
      </c>
      <c r="L756">
        <v>0</v>
      </c>
      <c r="M756">
        <v>0.02</v>
      </c>
      <c r="N756" t="str">
        <f>VLOOKUP(F756,products!$A$2:$C$31,3,FALSE)</f>
        <v>C</v>
      </c>
      <c r="O756">
        <f>VLOOKUP(F756,price_list!$A$2:$C$31,3,FALSE)</f>
        <v>87.21</v>
      </c>
      <c r="P756" t="str">
        <f t="shared" si="55"/>
        <v/>
      </c>
      <c r="Q756" t="str">
        <f t="shared" si="56"/>
        <v/>
      </c>
      <c r="R756">
        <f t="shared" si="57"/>
        <v>523.26</v>
      </c>
      <c r="S756">
        <f t="shared" si="58"/>
        <v>10.465199999999999</v>
      </c>
      <c r="T756" t="str">
        <f>IF(ISNA(VLOOKUP(A756,ERP_transactions!$A:$A,1,FALSE)),"No","Yes")</f>
        <v>Yes</v>
      </c>
      <c r="U756" t="b">
        <f t="shared" si="59"/>
        <v>0</v>
      </c>
    </row>
    <row r="757" spans="1:21">
      <c r="A757" t="s">
        <v>1355</v>
      </c>
      <c r="B757" t="s">
        <v>28</v>
      </c>
      <c r="C757" t="s">
        <v>29</v>
      </c>
      <c r="D757" t="s">
        <v>609</v>
      </c>
      <c r="E757" t="s">
        <v>610</v>
      </c>
      <c r="F757" t="s">
        <v>39</v>
      </c>
      <c r="G757" t="s">
        <v>40</v>
      </c>
      <c r="H757" s="1">
        <v>45665</v>
      </c>
      <c r="I757">
        <v>23</v>
      </c>
      <c r="J757">
        <v>87.21</v>
      </c>
      <c r="K757">
        <v>2005.83</v>
      </c>
      <c r="L757">
        <v>0</v>
      </c>
      <c r="M757">
        <v>0.02</v>
      </c>
      <c r="N757" t="str">
        <f>VLOOKUP(F757,products!$A$2:$C$31,3,FALSE)</f>
        <v>C</v>
      </c>
      <c r="O757">
        <f>VLOOKUP(F757,price_list!$A$2:$C$31,3,FALSE)</f>
        <v>87.21</v>
      </c>
      <c r="P757" t="str">
        <f t="shared" si="55"/>
        <v/>
      </c>
      <c r="Q757" t="str">
        <f t="shared" si="56"/>
        <v/>
      </c>
      <c r="R757">
        <f t="shared" si="57"/>
        <v>2005.83</v>
      </c>
      <c r="S757">
        <f t="shared" si="58"/>
        <v>40.116599999999998</v>
      </c>
      <c r="T757" t="str">
        <f>IF(ISNA(VLOOKUP(A757,ERP_transactions!$A:$A,1,FALSE)),"No","Yes")</f>
        <v>Yes</v>
      </c>
      <c r="U757" t="b">
        <f t="shared" si="59"/>
        <v>0</v>
      </c>
    </row>
    <row r="758" spans="1:21">
      <c r="A758" t="s">
        <v>1356</v>
      </c>
      <c r="B758" t="s">
        <v>81</v>
      </c>
      <c r="C758" t="s">
        <v>82</v>
      </c>
      <c r="D758" t="s">
        <v>448</v>
      </c>
      <c r="E758" t="s">
        <v>449</v>
      </c>
      <c r="F758" t="s">
        <v>129</v>
      </c>
      <c r="G758" t="s">
        <v>130</v>
      </c>
      <c r="H758" s="1">
        <v>45875</v>
      </c>
      <c r="I758">
        <v>14</v>
      </c>
      <c r="J758">
        <v>92.19</v>
      </c>
      <c r="K758">
        <v>1290.6600000000001</v>
      </c>
      <c r="L758">
        <v>0.05</v>
      </c>
      <c r="M758">
        <v>0.02</v>
      </c>
      <c r="N758" t="str">
        <f>VLOOKUP(F758,products!$A$2:$C$31,3,FALSE)</f>
        <v>A</v>
      </c>
      <c r="O758">
        <f>VLOOKUP(F758,price_list!$A$2:$C$31,3,FALSE)</f>
        <v>92.19</v>
      </c>
      <c r="P758" t="str">
        <f t="shared" si="55"/>
        <v/>
      </c>
      <c r="Q758" t="str">
        <f t="shared" si="56"/>
        <v/>
      </c>
      <c r="R758">
        <f t="shared" si="57"/>
        <v>1226.1270000000002</v>
      </c>
      <c r="S758">
        <f t="shared" si="58"/>
        <v>24.522540000000003</v>
      </c>
      <c r="T758" t="str">
        <f>IF(ISNA(VLOOKUP(A758,ERP_transactions!$A:$A,1,FALSE)),"No","Yes")</f>
        <v>Yes</v>
      </c>
      <c r="U758" t="b">
        <f t="shared" si="59"/>
        <v>0</v>
      </c>
    </row>
    <row r="759" spans="1:21">
      <c r="A759" t="s">
        <v>1357</v>
      </c>
      <c r="B759" t="s">
        <v>14</v>
      </c>
      <c r="C759" t="s">
        <v>15</v>
      </c>
      <c r="D759" t="s">
        <v>444</v>
      </c>
      <c r="E759" t="s">
        <v>2638</v>
      </c>
      <c r="F759" t="s">
        <v>85</v>
      </c>
      <c r="G759" t="s">
        <v>86</v>
      </c>
      <c r="H759" s="1">
        <v>45883</v>
      </c>
      <c r="I759">
        <v>7</v>
      </c>
      <c r="J759">
        <v>72.040000000000006</v>
      </c>
      <c r="K759">
        <v>504.28</v>
      </c>
      <c r="L759">
        <v>0.05</v>
      </c>
      <c r="M759">
        <v>0.02</v>
      </c>
      <c r="N759" t="str">
        <f>VLOOKUP(F759,products!$A$2:$C$31,3,FALSE)</f>
        <v>A</v>
      </c>
      <c r="O759">
        <f>VLOOKUP(F759,price_list!$A$2:$C$31,3,FALSE)</f>
        <v>72.040000000000006</v>
      </c>
      <c r="P759" t="str">
        <f t="shared" si="55"/>
        <v/>
      </c>
      <c r="Q759" t="str">
        <f t="shared" si="56"/>
        <v/>
      </c>
      <c r="R759">
        <f t="shared" si="57"/>
        <v>479.06599999999997</v>
      </c>
      <c r="S759">
        <f t="shared" si="58"/>
        <v>9.5813199999999998</v>
      </c>
      <c r="T759" t="str">
        <f>IF(ISNA(VLOOKUP(A759,ERP_transactions!$A:$A,1,FALSE)),"No","Yes")</f>
        <v>Yes</v>
      </c>
      <c r="U759" t="b">
        <f t="shared" si="59"/>
        <v>0</v>
      </c>
    </row>
    <row r="760" spans="1:21">
      <c r="A760" t="s">
        <v>1358</v>
      </c>
      <c r="B760" t="s">
        <v>62</v>
      </c>
      <c r="C760" t="s">
        <v>63</v>
      </c>
      <c r="D760" t="s">
        <v>429</v>
      </c>
      <c r="E760" t="s">
        <v>430</v>
      </c>
      <c r="F760" t="s">
        <v>107</v>
      </c>
      <c r="G760" t="s">
        <v>108</v>
      </c>
      <c r="H760" s="1">
        <v>45887</v>
      </c>
      <c r="I760">
        <v>24</v>
      </c>
      <c r="J760">
        <v>179.53</v>
      </c>
      <c r="K760">
        <v>4308.72</v>
      </c>
      <c r="L760">
        <v>0.1</v>
      </c>
      <c r="M760">
        <v>0.02</v>
      </c>
      <c r="N760" t="str">
        <f>VLOOKUP(F760,products!$A$2:$C$31,3,FALSE)</f>
        <v>B</v>
      </c>
      <c r="O760">
        <f>VLOOKUP(F760,price_list!$A$2:$C$31,3,FALSE)</f>
        <v>179.53</v>
      </c>
      <c r="P760" t="str">
        <f t="shared" si="55"/>
        <v/>
      </c>
      <c r="Q760" t="str">
        <f t="shared" si="56"/>
        <v/>
      </c>
      <c r="R760">
        <f t="shared" si="57"/>
        <v>3877.848</v>
      </c>
      <c r="S760">
        <f t="shared" si="58"/>
        <v>77.556960000000004</v>
      </c>
      <c r="T760" t="str">
        <f>IF(ISNA(VLOOKUP(A760,ERP_transactions!$A:$A,1,FALSE)),"No","Yes")</f>
        <v>Yes</v>
      </c>
      <c r="U760" t="b">
        <f t="shared" si="59"/>
        <v>0</v>
      </c>
    </row>
    <row r="761" spans="1:21">
      <c r="A761" t="s">
        <v>1359</v>
      </c>
      <c r="B761" t="s">
        <v>230</v>
      </c>
      <c r="C761" t="s">
        <v>231</v>
      </c>
      <c r="D761" t="s">
        <v>137</v>
      </c>
      <c r="E761" t="s">
        <v>138</v>
      </c>
      <c r="F761" t="s">
        <v>293</v>
      </c>
      <c r="G761" t="s">
        <v>294</v>
      </c>
      <c r="H761" s="1">
        <v>45873</v>
      </c>
      <c r="I761">
        <v>8</v>
      </c>
      <c r="J761">
        <v>114.99</v>
      </c>
      <c r="K761">
        <v>919.92</v>
      </c>
      <c r="L761">
        <v>0.05</v>
      </c>
      <c r="M761">
        <v>0.02</v>
      </c>
      <c r="N761" t="str">
        <f>VLOOKUP(F761,products!$A$2:$C$31,3,FALSE)</f>
        <v>A</v>
      </c>
      <c r="O761">
        <f>VLOOKUP(F761,price_list!$A$2:$C$31,3,FALSE)</f>
        <v>114.99</v>
      </c>
      <c r="P761" t="str">
        <f t="shared" si="55"/>
        <v/>
      </c>
      <c r="Q761" t="str">
        <f t="shared" si="56"/>
        <v/>
      </c>
      <c r="R761">
        <f t="shared" si="57"/>
        <v>873.92399999999998</v>
      </c>
      <c r="S761">
        <f t="shared" si="58"/>
        <v>17.478480000000001</v>
      </c>
      <c r="T761" t="str">
        <f>IF(ISNA(VLOOKUP(A761,ERP_transactions!$A:$A,1,FALSE)),"No","Yes")</f>
        <v>Yes</v>
      </c>
      <c r="U761" t="b">
        <f t="shared" si="59"/>
        <v>0</v>
      </c>
    </row>
    <row r="762" spans="1:21">
      <c r="A762" t="s">
        <v>1360</v>
      </c>
      <c r="B762" t="s">
        <v>14</v>
      </c>
      <c r="C762" t="s">
        <v>15</v>
      </c>
      <c r="D762" t="s">
        <v>710</v>
      </c>
      <c r="E762" t="s">
        <v>711</v>
      </c>
      <c r="F762" t="s">
        <v>100</v>
      </c>
      <c r="G762" t="s">
        <v>101</v>
      </c>
      <c r="H762" s="1">
        <v>45874</v>
      </c>
      <c r="I762">
        <v>16</v>
      </c>
      <c r="J762">
        <v>181.7</v>
      </c>
      <c r="K762">
        <v>2907.2</v>
      </c>
      <c r="L762">
        <v>0.1</v>
      </c>
      <c r="M762">
        <v>0.02</v>
      </c>
      <c r="N762" t="str">
        <f>VLOOKUP(F762,products!$A$2:$C$31,3,FALSE)</f>
        <v>B</v>
      </c>
      <c r="O762">
        <f>VLOOKUP(F762,price_list!$A$2:$C$31,3,FALSE)</f>
        <v>181.7</v>
      </c>
      <c r="P762" t="str">
        <f t="shared" si="55"/>
        <v/>
      </c>
      <c r="Q762" t="str">
        <f t="shared" si="56"/>
        <v/>
      </c>
      <c r="R762">
        <f t="shared" si="57"/>
        <v>2616.48</v>
      </c>
      <c r="S762">
        <f t="shared" si="58"/>
        <v>52.329599999999999</v>
      </c>
      <c r="T762" t="str">
        <f>IF(ISNA(VLOOKUP(A762,ERP_transactions!$A:$A,1,FALSE)),"No","Yes")</f>
        <v>Yes</v>
      </c>
      <c r="U762" t="b">
        <f t="shared" si="59"/>
        <v>0</v>
      </c>
    </row>
    <row r="763" spans="1:21">
      <c r="A763" t="s">
        <v>1362</v>
      </c>
      <c r="B763" t="s">
        <v>35</v>
      </c>
      <c r="C763" t="s">
        <v>36</v>
      </c>
      <c r="D763" t="s">
        <v>137</v>
      </c>
      <c r="E763" t="s">
        <v>138</v>
      </c>
      <c r="F763" t="s">
        <v>166</v>
      </c>
      <c r="G763" t="s">
        <v>167</v>
      </c>
      <c r="H763" s="1">
        <v>45876</v>
      </c>
      <c r="I763">
        <v>16</v>
      </c>
      <c r="J763">
        <v>176.86</v>
      </c>
      <c r="K763">
        <v>2829.76</v>
      </c>
      <c r="L763">
        <v>0.1</v>
      </c>
      <c r="M763">
        <v>0.02</v>
      </c>
      <c r="N763" t="str">
        <f>VLOOKUP(F763,products!$A$2:$C$31,3,FALSE)</f>
        <v>B</v>
      </c>
      <c r="O763">
        <f>VLOOKUP(F763,price_list!$A$2:$C$31,3,FALSE)</f>
        <v>176.86</v>
      </c>
      <c r="P763" t="str">
        <f t="shared" si="55"/>
        <v/>
      </c>
      <c r="Q763" t="str">
        <f t="shared" si="56"/>
        <v/>
      </c>
      <c r="R763">
        <f t="shared" si="57"/>
        <v>2546.7840000000001</v>
      </c>
      <c r="S763">
        <f t="shared" si="58"/>
        <v>50.935680000000005</v>
      </c>
      <c r="T763" t="str">
        <f>IF(ISNA(VLOOKUP(A763,ERP_transactions!$A:$A,1,FALSE)),"No","Yes")</f>
        <v>Yes</v>
      </c>
      <c r="U763" t="b">
        <f t="shared" si="59"/>
        <v>0</v>
      </c>
    </row>
    <row r="764" spans="1:21">
      <c r="A764" t="s">
        <v>1363</v>
      </c>
      <c r="B764" t="s">
        <v>386</v>
      </c>
      <c r="C764" t="s">
        <v>387</v>
      </c>
      <c r="D764" t="s">
        <v>1309</v>
      </c>
      <c r="E764" t="s">
        <v>2639</v>
      </c>
      <c r="F764" t="s">
        <v>59</v>
      </c>
      <c r="G764" t="s">
        <v>60</v>
      </c>
      <c r="H764" s="1">
        <v>45879</v>
      </c>
      <c r="I764">
        <v>21</v>
      </c>
      <c r="J764">
        <v>71.86</v>
      </c>
      <c r="K764">
        <v>1509.06</v>
      </c>
      <c r="L764">
        <v>0.05</v>
      </c>
      <c r="M764">
        <v>0.02</v>
      </c>
      <c r="N764" t="str">
        <f>VLOOKUP(F764,products!$A$2:$C$31,3,FALSE)</f>
        <v>A</v>
      </c>
      <c r="O764">
        <f>VLOOKUP(F764,price_list!$A$2:$C$31,3,FALSE)</f>
        <v>71.86</v>
      </c>
      <c r="P764" t="str">
        <f t="shared" si="55"/>
        <v/>
      </c>
      <c r="Q764" t="str">
        <f t="shared" si="56"/>
        <v/>
      </c>
      <c r="R764">
        <f t="shared" si="57"/>
        <v>1433.607</v>
      </c>
      <c r="S764">
        <f t="shared" si="58"/>
        <v>28.672139999999999</v>
      </c>
      <c r="T764" t="str">
        <f>IF(ISNA(VLOOKUP(A764,ERP_transactions!$A:$A,1,FALSE)),"No","Yes")</f>
        <v>Yes</v>
      </c>
      <c r="U764" t="b">
        <f t="shared" si="59"/>
        <v>0</v>
      </c>
    </row>
    <row r="765" spans="1:21">
      <c r="A765" t="s">
        <v>1364</v>
      </c>
      <c r="B765" t="s">
        <v>423</v>
      </c>
      <c r="C765" t="s">
        <v>424</v>
      </c>
      <c r="D765" t="s">
        <v>49</v>
      </c>
      <c r="E765" t="s">
        <v>50</v>
      </c>
      <c r="F765" t="s">
        <v>234</v>
      </c>
      <c r="G765" t="s">
        <v>235</v>
      </c>
      <c r="H765" s="1">
        <v>45895</v>
      </c>
      <c r="I765">
        <v>10</v>
      </c>
      <c r="J765">
        <v>37.18</v>
      </c>
      <c r="K765">
        <v>371.8</v>
      </c>
      <c r="L765">
        <v>0</v>
      </c>
      <c r="M765">
        <v>0.02</v>
      </c>
      <c r="N765" t="str">
        <f>VLOOKUP(F765,products!$A$2:$C$31,3,FALSE)</f>
        <v>C</v>
      </c>
      <c r="O765">
        <f>VLOOKUP(F765,price_list!$A$2:$C$31,3,FALSE)</f>
        <v>37.18</v>
      </c>
      <c r="P765" t="str">
        <f t="shared" si="55"/>
        <v/>
      </c>
      <c r="Q765" t="str">
        <f t="shared" si="56"/>
        <v/>
      </c>
      <c r="R765">
        <f t="shared" si="57"/>
        <v>371.8</v>
      </c>
      <c r="S765">
        <f t="shared" si="58"/>
        <v>7.4359999999999999</v>
      </c>
      <c r="T765" t="str">
        <f>IF(ISNA(VLOOKUP(A765,ERP_transactions!$A:$A,1,FALSE)),"No","Yes")</f>
        <v>Yes</v>
      </c>
      <c r="U765" t="b">
        <f t="shared" si="59"/>
        <v>0</v>
      </c>
    </row>
    <row r="766" spans="1:21">
      <c r="A766" t="s">
        <v>1365</v>
      </c>
      <c r="B766" t="s">
        <v>74</v>
      </c>
      <c r="C766" t="s">
        <v>75</v>
      </c>
      <c r="D766" t="s">
        <v>927</v>
      </c>
      <c r="E766" t="s">
        <v>928</v>
      </c>
      <c r="F766" t="s">
        <v>396</v>
      </c>
      <c r="G766" t="s">
        <v>397</v>
      </c>
      <c r="H766" s="1">
        <v>45878</v>
      </c>
      <c r="I766">
        <v>22</v>
      </c>
      <c r="J766">
        <v>194.87</v>
      </c>
      <c r="K766">
        <v>4287.1400000000003</v>
      </c>
      <c r="L766">
        <v>0.1</v>
      </c>
      <c r="M766">
        <v>0.02</v>
      </c>
      <c r="N766" t="str">
        <f>VLOOKUP(F766,products!$A$2:$C$31,3,FALSE)</f>
        <v>B</v>
      </c>
      <c r="O766">
        <f>VLOOKUP(F766,price_list!$A$2:$C$31,3,FALSE)</f>
        <v>194.87</v>
      </c>
      <c r="P766" t="str">
        <f t="shared" si="55"/>
        <v/>
      </c>
      <c r="Q766" t="str">
        <f t="shared" si="56"/>
        <v/>
      </c>
      <c r="R766">
        <f t="shared" si="57"/>
        <v>3858.4260000000004</v>
      </c>
      <c r="S766">
        <f t="shared" si="58"/>
        <v>77.168520000000015</v>
      </c>
      <c r="T766" t="str">
        <f>IF(ISNA(VLOOKUP(A766,ERP_transactions!$A:$A,1,FALSE)),"No","Yes")</f>
        <v>Yes</v>
      </c>
      <c r="U766" t="b">
        <f t="shared" si="59"/>
        <v>0</v>
      </c>
    </row>
    <row r="767" spans="1:21">
      <c r="A767" t="s">
        <v>1366</v>
      </c>
      <c r="B767" t="s">
        <v>423</v>
      </c>
      <c r="C767" t="s">
        <v>424</v>
      </c>
      <c r="D767" t="s">
        <v>865</v>
      </c>
      <c r="E767" t="s">
        <v>2640</v>
      </c>
      <c r="F767" t="s">
        <v>114</v>
      </c>
      <c r="G767" t="s">
        <v>115</v>
      </c>
      <c r="H767" s="1">
        <v>45881</v>
      </c>
      <c r="I767">
        <v>6</v>
      </c>
      <c r="J767">
        <v>91.13</v>
      </c>
      <c r="K767">
        <v>546.78</v>
      </c>
      <c r="L767">
        <v>0.1</v>
      </c>
      <c r="M767">
        <v>0.02</v>
      </c>
      <c r="N767" t="str">
        <f>VLOOKUP(F767,products!$A$2:$C$31,3,FALSE)</f>
        <v>B</v>
      </c>
      <c r="O767">
        <f>VLOOKUP(F767,price_list!$A$2:$C$31,3,FALSE)</f>
        <v>91.13</v>
      </c>
      <c r="P767" t="str">
        <f t="shared" si="55"/>
        <v/>
      </c>
      <c r="Q767" t="str">
        <f t="shared" si="56"/>
        <v/>
      </c>
      <c r="R767">
        <f t="shared" si="57"/>
        <v>492.10199999999998</v>
      </c>
      <c r="S767">
        <f t="shared" si="58"/>
        <v>9.842039999999999</v>
      </c>
      <c r="T767" t="str">
        <f>IF(ISNA(VLOOKUP(A767,ERP_transactions!$A:$A,1,FALSE)),"No","Yes")</f>
        <v>Yes</v>
      </c>
      <c r="U767" t="b">
        <f t="shared" si="59"/>
        <v>0</v>
      </c>
    </row>
    <row r="768" spans="1:21">
      <c r="A768" t="s">
        <v>1367</v>
      </c>
      <c r="B768" t="s">
        <v>67</v>
      </c>
      <c r="C768" t="s">
        <v>68</v>
      </c>
      <c r="D768" t="s">
        <v>150</v>
      </c>
      <c r="E768" t="s">
        <v>151</v>
      </c>
      <c r="F768" t="s">
        <v>240</v>
      </c>
      <c r="G768" t="s">
        <v>241</v>
      </c>
      <c r="H768" s="1">
        <v>45871</v>
      </c>
      <c r="I768">
        <v>15</v>
      </c>
      <c r="J768">
        <v>130.94</v>
      </c>
      <c r="K768">
        <v>1964.1</v>
      </c>
      <c r="L768">
        <v>0.05</v>
      </c>
      <c r="M768">
        <v>0.02</v>
      </c>
      <c r="N768" t="str">
        <f>VLOOKUP(F768,products!$A$2:$C$31,3,FALSE)</f>
        <v>A</v>
      </c>
      <c r="O768">
        <f>VLOOKUP(F768,price_list!$A$2:$C$31,3,FALSE)</f>
        <v>130.94</v>
      </c>
      <c r="P768" t="str">
        <f t="shared" si="55"/>
        <v/>
      </c>
      <c r="Q768" t="str">
        <f t="shared" si="56"/>
        <v/>
      </c>
      <c r="R768">
        <f t="shared" si="57"/>
        <v>1865.895</v>
      </c>
      <c r="S768">
        <f t="shared" si="58"/>
        <v>37.317900000000002</v>
      </c>
      <c r="T768" t="str">
        <f>IF(ISNA(VLOOKUP(A768,ERP_transactions!$A:$A,1,FALSE)),"No","Yes")</f>
        <v>Yes</v>
      </c>
      <c r="U768" t="b">
        <f t="shared" si="59"/>
        <v>0</v>
      </c>
    </row>
    <row r="769" spans="1:21">
      <c r="A769" t="s">
        <v>1368</v>
      </c>
      <c r="B769" t="s">
        <v>230</v>
      </c>
      <c r="C769" t="s">
        <v>231</v>
      </c>
      <c r="D769" t="s">
        <v>694</v>
      </c>
      <c r="E769" t="s">
        <v>695</v>
      </c>
      <c r="F769" t="s">
        <v>25</v>
      </c>
      <c r="G769" t="s">
        <v>26</v>
      </c>
      <c r="H769" s="1">
        <v>45896</v>
      </c>
      <c r="I769">
        <v>8</v>
      </c>
      <c r="J769">
        <v>120.83</v>
      </c>
      <c r="K769">
        <v>966.64</v>
      </c>
      <c r="L769">
        <v>0.1</v>
      </c>
      <c r="M769">
        <v>0.02</v>
      </c>
      <c r="N769" t="str">
        <f>VLOOKUP(F769,products!$A$2:$C$31,3,FALSE)</f>
        <v>B</v>
      </c>
      <c r="O769">
        <f>VLOOKUP(F769,price_list!$A$2:$C$31,3,FALSE)</f>
        <v>120.83</v>
      </c>
      <c r="P769" t="str">
        <f t="shared" si="55"/>
        <v/>
      </c>
      <c r="Q769" t="str">
        <f t="shared" si="56"/>
        <v/>
      </c>
      <c r="R769">
        <f t="shared" si="57"/>
        <v>869.976</v>
      </c>
      <c r="S769">
        <f t="shared" si="58"/>
        <v>17.399519999999999</v>
      </c>
      <c r="T769" t="str">
        <f>IF(ISNA(VLOOKUP(A769,ERP_transactions!$A:$A,1,FALSE)),"No","Yes")</f>
        <v>Yes</v>
      </c>
      <c r="U769" t="b">
        <f t="shared" si="59"/>
        <v>0</v>
      </c>
    </row>
    <row r="770" spans="1:21">
      <c r="A770" t="s">
        <v>1369</v>
      </c>
      <c r="B770" t="s">
        <v>230</v>
      </c>
      <c r="C770" t="s">
        <v>231</v>
      </c>
      <c r="D770" t="s">
        <v>675</v>
      </c>
      <c r="E770" t="s">
        <v>676</v>
      </c>
      <c r="F770" t="s">
        <v>196</v>
      </c>
      <c r="G770" t="s">
        <v>197</v>
      </c>
      <c r="H770" s="1">
        <v>45892</v>
      </c>
      <c r="I770">
        <v>25</v>
      </c>
      <c r="J770">
        <v>77.5</v>
      </c>
      <c r="K770">
        <v>1937.5</v>
      </c>
      <c r="L770">
        <v>0.05</v>
      </c>
      <c r="M770">
        <v>0.02</v>
      </c>
      <c r="N770" t="str">
        <f>VLOOKUP(F770,products!$A$2:$C$31,3,FALSE)</f>
        <v>A</v>
      </c>
      <c r="O770">
        <f>VLOOKUP(F770,price_list!$A$2:$C$31,3,FALSE)</f>
        <v>77.5</v>
      </c>
      <c r="P770" t="str">
        <f t="shared" ref="P770:P833" si="60">IF(N770="A",IF(ABS(L770-0.05)&gt;0.001,"Rebate_Error",""),IF(N770="B",IF(ABS(L770-0.1)&gt;0.001,"Rebate_Error",""),IF(N770="C",IF(L770&lt;&gt;0,"Rebate_Error",""))))</f>
        <v/>
      </c>
      <c r="Q770" t="str">
        <f t="shared" ref="Q770:Q833" si="61">IF(J770&lt;O770*0.75,"Price_Breach","")</f>
        <v/>
      </c>
      <c r="R770">
        <f t="shared" ref="R770:R833" si="62">K770-(K770*L770)</f>
        <v>1840.625</v>
      </c>
      <c r="S770">
        <f t="shared" ref="S770:S833" si="63">R770*M770</f>
        <v>36.8125</v>
      </c>
      <c r="T770" t="str">
        <f>IF(ISNA(VLOOKUP(A770,ERP_transactions!$A:$A,1,FALSE)),"No","Yes")</f>
        <v>Yes</v>
      </c>
      <c r="U770" t="b">
        <f t="shared" ref="U770:U833" si="64">OR($P770="Rebate_Error",$Q770="Price_Breach",$T770="No")</f>
        <v>0</v>
      </c>
    </row>
    <row r="771" spans="1:21">
      <c r="A771" t="s">
        <v>1370</v>
      </c>
      <c r="B771" t="s">
        <v>208</v>
      </c>
      <c r="C771" t="s">
        <v>209</v>
      </c>
      <c r="D771" t="s">
        <v>596</v>
      </c>
      <c r="E771" t="s">
        <v>597</v>
      </c>
      <c r="F771" t="s">
        <v>71</v>
      </c>
      <c r="G771" t="s">
        <v>72</v>
      </c>
      <c r="H771" s="1">
        <v>45895</v>
      </c>
      <c r="I771">
        <v>12</v>
      </c>
      <c r="J771">
        <v>123.65</v>
      </c>
      <c r="K771">
        <v>1483.8</v>
      </c>
      <c r="L771">
        <v>0.05</v>
      </c>
      <c r="M771">
        <v>0.02</v>
      </c>
      <c r="N771" t="str">
        <f>VLOOKUP(F771,products!$A$2:$C$31,3,FALSE)</f>
        <v>A</v>
      </c>
      <c r="O771">
        <f>VLOOKUP(F771,price_list!$A$2:$C$31,3,FALSE)</f>
        <v>123.65</v>
      </c>
      <c r="P771" t="str">
        <f t="shared" si="60"/>
        <v/>
      </c>
      <c r="Q771" t="str">
        <f t="shared" si="61"/>
        <v/>
      </c>
      <c r="R771">
        <f t="shared" si="62"/>
        <v>1409.61</v>
      </c>
      <c r="S771">
        <f t="shared" si="63"/>
        <v>28.1922</v>
      </c>
      <c r="T771" t="str">
        <f>IF(ISNA(VLOOKUP(A771,ERP_transactions!$A:$A,1,FALSE)),"No","Yes")</f>
        <v>Yes</v>
      </c>
      <c r="U771" t="b">
        <f t="shared" si="64"/>
        <v>0</v>
      </c>
    </row>
    <row r="772" spans="1:21">
      <c r="A772" t="s">
        <v>1371</v>
      </c>
      <c r="B772" t="s">
        <v>259</v>
      </c>
      <c r="C772" t="s">
        <v>260</v>
      </c>
      <c r="D772" t="s">
        <v>1035</v>
      </c>
      <c r="E772" t="s">
        <v>2641</v>
      </c>
      <c r="F772" t="s">
        <v>450</v>
      </c>
      <c r="G772" t="s">
        <v>451</v>
      </c>
      <c r="H772" s="1">
        <v>45877</v>
      </c>
      <c r="I772">
        <v>19</v>
      </c>
      <c r="J772">
        <v>45.4</v>
      </c>
      <c r="K772">
        <v>862.6</v>
      </c>
      <c r="L772">
        <v>0</v>
      </c>
      <c r="M772">
        <v>0.02</v>
      </c>
      <c r="N772" t="str">
        <f>VLOOKUP(F772,products!$A$2:$C$31,3,FALSE)</f>
        <v>C</v>
      </c>
      <c r="O772">
        <f>VLOOKUP(F772,price_list!$A$2:$C$31,3,FALSE)</f>
        <v>45.4</v>
      </c>
      <c r="P772" t="str">
        <f t="shared" si="60"/>
        <v/>
      </c>
      <c r="Q772" t="str">
        <f t="shared" si="61"/>
        <v/>
      </c>
      <c r="R772">
        <f t="shared" si="62"/>
        <v>862.6</v>
      </c>
      <c r="S772">
        <f t="shared" si="63"/>
        <v>17.252000000000002</v>
      </c>
      <c r="T772" t="str">
        <f>IF(ISNA(VLOOKUP(A772,ERP_transactions!$A:$A,1,FALSE)),"No","Yes")</f>
        <v>Yes</v>
      </c>
      <c r="U772" t="b">
        <f t="shared" si="64"/>
        <v>0</v>
      </c>
    </row>
    <row r="773" spans="1:21">
      <c r="A773" t="s">
        <v>1372</v>
      </c>
      <c r="B773" t="s">
        <v>259</v>
      </c>
      <c r="C773" t="s">
        <v>260</v>
      </c>
      <c r="D773" t="s">
        <v>1183</v>
      </c>
      <c r="E773" t="s">
        <v>1184</v>
      </c>
      <c r="F773" t="s">
        <v>234</v>
      </c>
      <c r="G773" t="s">
        <v>235</v>
      </c>
      <c r="H773" s="1">
        <v>45883</v>
      </c>
      <c r="I773">
        <v>17</v>
      </c>
      <c r="J773">
        <v>37.18</v>
      </c>
      <c r="K773">
        <v>632.05999999999995</v>
      </c>
      <c r="L773">
        <v>0</v>
      </c>
      <c r="M773">
        <v>0.02</v>
      </c>
      <c r="N773" t="str">
        <f>VLOOKUP(F773,products!$A$2:$C$31,3,FALSE)</f>
        <v>C</v>
      </c>
      <c r="O773">
        <f>VLOOKUP(F773,price_list!$A$2:$C$31,3,FALSE)</f>
        <v>37.18</v>
      </c>
      <c r="P773" t="str">
        <f t="shared" si="60"/>
        <v/>
      </c>
      <c r="Q773" t="str">
        <f t="shared" si="61"/>
        <v/>
      </c>
      <c r="R773">
        <f t="shared" si="62"/>
        <v>632.05999999999995</v>
      </c>
      <c r="S773">
        <f t="shared" si="63"/>
        <v>12.6412</v>
      </c>
      <c r="T773" t="str">
        <f>IF(ISNA(VLOOKUP(A773,ERP_transactions!$A:$A,1,FALSE)),"No","Yes")</f>
        <v>Yes</v>
      </c>
      <c r="U773" t="b">
        <f t="shared" si="64"/>
        <v>0</v>
      </c>
    </row>
    <row r="774" spans="1:21">
      <c r="A774" t="s">
        <v>1373</v>
      </c>
      <c r="B774" t="s">
        <v>259</v>
      </c>
      <c r="C774" t="s">
        <v>260</v>
      </c>
      <c r="D774" t="s">
        <v>202</v>
      </c>
      <c r="E774" t="s">
        <v>203</v>
      </c>
      <c r="F774" t="s">
        <v>302</v>
      </c>
      <c r="G774" t="s">
        <v>303</v>
      </c>
      <c r="H774" s="1">
        <v>45888</v>
      </c>
      <c r="I774">
        <v>16</v>
      </c>
      <c r="J774">
        <v>39.090000000000003</v>
      </c>
      <c r="K774">
        <v>625.44000000000005</v>
      </c>
      <c r="L774">
        <v>0</v>
      </c>
      <c r="M774">
        <v>0.02</v>
      </c>
      <c r="N774" t="str">
        <f>VLOOKUP(F774,products!$A$2:$C$31,3,FALSE)</f>
        <v>C</v>
      </c>
      <c r="O774">
        <f>VLOOKUP(F774,price_list!$A$2:$C$31,3,FALSE)</f>
        <v>39.090000000000003</v>
      </c>
      <c r="P774" t="str">
        <f t="shared" si="60"/>
        <v/>
      </c>
      <c r="Q774" t="str">
        <f t="shared" si="61"/>
        <v/>
      </c>
      <c r="R774">
        <f t="shared" si="62"/>
        <v>625.44000000000005</v>
      </c>
      <c r="S774">
        <f t="shared" si="63"/>
        <v>12.508800000000001</v>
      </c>
      <c r="T774" t="str">
        <f>IF(ISNA(VLOOKUP(A774,ERP_transactions!$A:$A,1,FALSE)),"No","Yes")</f>
        <v>Yes</v>
      </c>
      <c r="U774" t="b">
        <f t="shared" si="64"/>
        <v>0</v>
      </c>
    </row>
    <row r="775" spans="1:21">
      <c r="A775" t="s">
        <v>1374</v>
      </c>
      <c r="B775" t="s">
        <v>67</v>
      </c>
      <c r="C775" t="s">
        <v>68</v>
      </c>
      <c r="D775" t="s">
        <v>542</v>
      </c>
      <c r="E775" t="s">
        <v>543</v>
      </c>
      <c r="F775" t="s">
        <v>25</v>
      </c>
      <c r="G775" t="s">
        <v>26</v>
      </c>
      <c r="H775" s="1">
        <v>45882</v>
      </c>
      <c r="I775">
        <v>3</v>
      </c>
      <c r="J775">
        <v>120.83</v>
      </c>
      <c r="K775">
        <v>362.49</v>
      </c>
      <c r="L775">
        <v>0.1</v>
      </c>
      <c r="M775">
        <v>0.02</v>
      </c>
      <c r="N775" t="str">
        <f>VLOOKUP(F775,products!$A$2:$C$31,3,FALSE)</f>
        <v>B</v>
      </c>
      <c r="O775">
        <f>VLOOKUP(F775,price_list!$A$2:$C$31,3,FALSE)</f>
        <v>120.83</v>
      </c>
      <c r="P775" t="str">
        <f t="shared" si="60"/>
        <v/>
      </c>
      <c r="Q775" t="str">
        <f t="shared" si="61"/>
        <v/>
      </c>
      <c r="R775">
        <f t="shared" si="62"/>
        <v>326.24099999999999</v>
      </c>
      <c r="S775">
        <f t="shared" si="63"/>
        <v>6.5248200000000001</v>
      </c>
      <c r="T775" t="str">
        <f>IF(ISNA(VLOOKUP(A775,ERP_transactions!$A:$A,1,FALSE)),"No","Yes")</f>
        <v>Yes</v>
      </c>
      <c r="U775" t="b">
        <f t="shared" si="64"/>
        <v>0</v>
      </c>
    </row>
    <row r="776" spans="1:21">
      <c r="A776" t="s">
        <v>1375</v>
      </c>
      <c r="B776" t="s">
        <v>67</v>
      </c>
      <c r="C776" t="s">
        <v>68</v>
      </c>
      <c r="D776" t="s">
        <v>686</v>
      </c>
      <c r="E776" t="s">
        <v>687</v>
      </c>
      <c r="F776" t="s">
        <v>179</v>
      </c>
      <c r="G776" t="s">
        <v>180</v>
      </c>
      <c r="H776" s="1">
        <v>45888</v>
      </c>
      <c r="I776">
        <v>17</v>
      </c>
      <c r="J776">
        <v>125.42</v>
      </c>
      <c r="K776">
        <v>2132.14</v>
      </c>
      <c r="L776">
        <v>0.1</v>
      </c>
      <c r="M776">
        <v>0.02</v>
      </c>
      <c r="N776" t="str">
        <f>VLOOKUP(F776,products!$A$2:$C$31,3,FALSE)</f>
        <v>B</v>
      </c>
      <c r="O776">
        <f>VLOOKUP(F776,price_list!$A$2:$C$31,3,FALSE)</f>
        <v>125.42</v>
      </c>
      <c r="P776" t="str">
        <f t="shared" si="60"/>
        <v/>
      </c>
      <c r="Q776" t="str">
        <f t="shared" si="61"/>
        <v/>
      </c>
      <c r="R776">
        <f t="shared" si="62"/>
        <v>1918.9259999999999</v>
      </c>
      <c r="S776">
        <f t="shared" si="63"/>
        <v>38.378520000000002</v>
      </c>
      <c r="T776" t="str">
        <f>IF(ISNA(VLOOKUP(A776,ERP_transactions!$A:$A,1,FALSE)),"No","Yes")</f>
        <v>Yes</v>
      </c>
      <c r="U776" t="b">
        <f t="shared" si="64"/>
        <v>0</v>
      </c>
    </row>
    <row r="777" spans="1:21">
      <c r="A777" t="s">
        <v>1376</v>
      </c>
      <c r="B777" t="s">
        <v>67</v>
      </c>
      <c r="C777" t="s">
        <v>68</v>
      </c>
      <c r="D777" t="s">
        <v>802</v>
      </c>
      <c r="E777" t="s">
        <v>2642</v>
      </c>
      <c r="F777" t="s">
        <v>319</v>
      </c>
      <c r="G777" t="s">
        <v>320</v>
      </c>
      <c r="H777" s="1">
        <v>45889</v>
      </c>
      <c r="I777">
        <v>22</v>
      </c>
      <c r="J777">
        <v>93.41</v>
      </c>
      <c r="K777">
        <v>2055.02</v>
      </c>
      <c r="L777">
        <v>0</v>
      </c>
      <c r="M777">
        <v>0.02</v>
      </c>
      <c r="N777" t="str">
        <f>VLOOKUP(F777,products!$A$2:$C$31,3,FALSE)</f>
        <v>C</v>
      </c>
      <c r="O777">
        <f>VLOOKUP(F777,price_list!$A$2:$C$31,3,FALSE)</f>
        <v>93.41</v>
      </c>
      <c r="P777" t="str">
        <f t="shared" si="60"/>
        <v/>
      </c>
      <c r="Q777" t="str">
        <f t="shared" si="61"/>
        <v/>
      </c>
      <c r="R777">
        <f t="shared" si="62"/>
        <v>2055.02</v>
      </c>
      <c r="S777">
        <f t="shared" si="63"/>
        <v>41.1004</v>
      </c>
      <c r="T777" t="str">
        <f>IF(ISNA(VLOOKUP(A777,ERP_transactions!$A:$A,1,FALSE)),"No","Yes")</f>
        <v>Yes</v>
      </c>
      <c r="U777" t="b">
        <f t="shared" si="64"/>
        <v>0</v>
      </c>
    </row>
    <row r="778" spans="1:21">
      <c r="A778" t="s">
        <v>1377</v>
      </c>
      <c r="B778" t="s">
        <v>21</v>
      </c>
      <c r="C778" t="s">
        <v>22</v>
      </c>
      <c r="D778" t="s">
        <v>281</v>
      </c>
      <c r="E778" t="s">
        <v>282</v>
      </c>
      <c r="F778" t="s">
        <v>32</v>
      </c>
      <c r="G778" t="s">
        <v>33</v>
      </c>
      <c r="H778" s="1">
        <v>45875</v>
      </c>
      <c r="I778">
        <v>15</v>
      </c>
      <c r="J778">
        <v>88.32</v>
      </c>
      <c r="K778">
        <v>1324.8</v>
      </c>
      <c r="L778">
        <v>0</v>
      </c>
      <c r="M778">
        <v>0.02</v>
      </c>
      <c r="N778" t="str">
        <f>VLOOKUP(F778,products!$A$2:$C$31,3,FALSE)</f>
        <v>C</v>
      </c>
      <c r="O778">
        <f>VLOOKUP(F778,price_list!$A$2:$C$31,3,FALSE)</f>
        <v>88.32</v>
      </c>
      <c r="P778" t="str">
        <f t="shared" si="60"/>
        <v/>
      </c>
      <c r="Q778" t="str">
        <f t="shared" si="61"/>
        <v/>
      </c>
      <c r="R778">
        <f t="shared" si="62"/>
        <v>1324.8</v>
      </c>
      <c r="S778">
        <f t="shared" si="63"/>
        <v>26.495999999999999</v>
      </c>
      <c r="T778" t="str">
        <f>IF(ISNA(VLOOKUP(A778,ERP_transactions!$A:$A,1,FALSE)),"No","Yes")</f>
        <v>Yes</v>
      </c>
      <c r="U778" t="b">
        <f t="shared" si="64"/>
        <v>0</v>
      </c>
    </row>
    <row r="779" spans="1:21">
      <c r="A779" t="s">
        <v>1378</v>
      </c>
      <c r="B779" t="s">
        <v>182</v>
      </c>
      <c r="C779" t="s">
        <v>183</v>
      </c>
      <c r="D779" t="s">
        <v>147</v>
      </c>
      <c r="E779" t="s">
        <v>148</v>
      </c>
      <c r="F779" t="s">
        <v>319</v>
      </c>
      <c r="G779" t="s">
        <v>320</v>
      </c>
      <c r="H779" s="1">
        <v>45871</v>
      </c>
      <c r="I779">
        <v>5</v>
      </c>
      <c r="J779">
        <v>93.41</v>
      </c>
      <c r="K779">
        <v>467.05</v>
      </c>
      <c r="L779">
        <v>0</v>
      </c>
      <c r="M779">
        <v>0.02</v>
      </c>
      <c r="N779" t="str">
        <f>VLOOKUP(F779,products!$A$2:$C$31,3,FALSE)</f>
        <v>C</v>
      </c>
      <c r="O779">
        <f>VLOOKUP(F779,price_list!$A$2:$C$31,3,FALSE)</f>
        <v>93.41</v>
      </c>
      <c r="P779" t="str">
        <f t="shared" si="60"/>
        <v/>
      </c>
      <c r="Q779" t="str">
        <f t="shared" si="61"/>
        <v/>
      </c>
      <c r="R779">
        <f t="shared" si="62"/>
        <v>467.05</v>
      </c>
      <c r="S779">
        <f t="shared" si="63"/>
        <v>9.3410000000000011</v>
      </c>
      <c r="T779" t="str">
        <f>IF(ISNA(VLOOKUP(A779,ERP_transactions!$A:$A,1,FALSE)),"No","Yes")</f>
        <v>Yes</v>
      </c>
      <c r="U779" t="b">
        <f t="shared" si="64"/>
        <v>0</v>
      </c>
    </row>
    <row r="780" spans="1:21">
      <c r="A780" t="s">
        <v>1379</v>
      </c>
      <c r="B780" t="s">
        <v>81</v>
      </c>
      <c r="C780" t="s">
        <v>82</v>
      </c>
      <c r="D780" t="s">
        <v>153</v>
      </c>
      <c r="E780" t="s">
        <v>154</v>
      </c>
      <c r="F780" t="s">
        <v>275</v>
      </c>
      <c r="G780" t="s">
        <v>276</v>
      </c>
      <c r="H780" s="1">
        <v>45876</v>
      </c>
      <c r="I780">
        <v>14</v>
      </c>
      <c r="J780">
        <v>44.71</v>
      </c>
      <c r="K780">
        <v>625.94000000000005</v>
      </c>
      <c r="L780">
        <v>0</v>
      </c>
      <c r="M780">
        <v>0.02</v>
      </c>
      <c r="N780" t="str">
        <f>VLOOKUP(F780,products!$A$2:$C$31,3,FALSE)</f>
        <v>C</v>
      </c>
      <c r="O780">
        <f>VLOOKUP(F780,price_list!$A$2:$C$31,3,FALSE)</f>
        <v>44.71</v>
      </c>
      <c r="P780" t="str">
        <f t="shared" si="60"/>
        <v/>
      </c>
      <c r="Q780" t="str">
        <f t="shared" si="61"/>
        <v/>
      </c>
      <c r="R780">
        <f t="shared" si="62"/>
        <v>625.94000000000005</v>
      </c>
      <c r="S780">
        <f t="shared" si="63"/>
        <v>12.518800000000001</v>
      </c>
      <c r="T780" t="str">
        <f>IF(ISNA(VLOOKUP(A780,ERP_transactions!$A:$A,1,FALSE)),"No","Yes")</f>
        <v>Yes</v>
      </c>
      <c r="U780" t="b">
        <f t="shared" si="64"/>
        <v>0</v>
      </c>
    </row>
    <row r="781" spans="1:21">
      <c r="A781" t="s">
        <v>1380</v>
      </c>
      <c r="B781" t="s">
        <v>35</v>
      </c>
      <c r="C781" t="s">
        <v>36</v>
      </c>
      <c r="D781" t="s">
        <v>57</v>
      </c>
      <c r="E781" t="s">
        <v>58</v>
      </c>
      <c r="F781" t="s">
        <v>78</v>
      </c>
      <c r="G781" t="s">
        <v>79</v>
      </c>
      <c r="H781" s="1">
        <v>45878</v>
      </c>
      <c r="I781">
        <v>20</v>
      </c>
      <c r="J781">
        <v>139.22</v>
      </c>
      <c r="K781">
        <v>2784.4</v>
      </c>
      <c r="L781">
        <v>0.05</v>
      </c>
      <c r="M781">
        <v>0.02</v>
      </c>
      <c r="N781" t="str">
        <f>VLOOKUP(F781,products!$A$2:$C$31,3,FALSE)</f>
        <v>A</v>
      </c>
      <c r="O781">
        <f>VLOOKUP(F781,price_list!$A$2:$C$31,3,FALSE)</f>
        <v>139.22</v>
      </c>
      <c r="P781" t="str">
        <f t="shared" si="60"/>
        <v/>
      </c>
      <c r="Q781" t="str">
        <f t="shared" si="61"/>
        <v/>
      </c>
      <c r="R781">
        <f t="shared" si="62"/>
        <v>2645.1800000000003</v>
      </c>
      <c r="S781">
        <f t="shared" si="63"/>
        <v>52.903600000000004</v>
      </c>
      <c r="T781" t="str">
        <f>IF(ISNA(VLOOKUP(A781,ERP_transactions!$A:$A,1,FALSE)),"No","Yes")</f>
        <v>Yes</v>
      </c>
      <c r="U781" t="b">
        <f t="shared" si="64"/>
        <v>0</v>
      </c>
    </row>
    <row r="782" spans="1:21">
      <c r="A782" t="s">
        <v>1382</v>
      </c>
      <c r="B782" t="s">
        <v>74</v>
      </c>
      <c r="C782" t="s">
        <v>75</v>
      </c>
      <c r="D782" t="s">
        <v>16</v>
      </c>
      <c r="E782" t="s">
        <v>17</v>
      </c>
      <c r="F782" t="s">
        <v>240</v>
      </c>
      <c r="G782" t="s">
        <v>241</v>
      </c>
      <c r="H782" s="1">
        <v>45897</v>
      </c>
      <c r="I782">
        <v>11</v>
      </c>
      <c r="J782">
        <v>130.94</v>
      </c>
      <c r="K782">
        <v>1440.34</v>
      </c>
      <c r="L782">
        <v>0.05</v>
      </c>
      <c r="M782">
        <v>0.02</v>
      </c>
      <c r="N782" t="str">
        <f>VLOOKUP(F782,products!$A$2:$C$31,3,FALSE)</f>
        <v>A</v>
      </c>
      <c r="O782">
        <f>VLOOKUP(F782,price_list!$A$2:$C$31,3,FALSE)</f>
        <v>130.94</v>
      </c>
      <c r="P782" t="str">
        <f t="shared" si="60"/>
        <v/>
      </c>
      <c r="Q782" t="str">
        <f t="shared" si="61"/>
        <v/>
      </c>
      <c r="R782">
        <f t="shared" si="62"/>
        <v>1368.3229999999999</v>
      </c>
      <c r="S782">
        <f t="shared" si="63"/>
        <v>27.366459999999996</v>
      </c>
      <c r="T782" t="str">
        <f>IF(ISNA(VLOOKUP(A782,ERP_transactions!$A:$A,1,FALSE)),"No","Yes")</f>
        <v>Yes</v>
      </c>
      <c r="U782" t="b">
        <f t="shared" si="64"/>
        <v>0</v>
      </c>
    </row>
    <row r="783" spans="1:21">
      <c r="A783" t="s">
        <v>1383</v>
      </c>
      <c r="B783" t="s">
        <v>230</v>
      </c>
      <c r="C783" t="s">
        <v>231</v>
      </c>
      <c r="D783" t="s">
        <v>1272</v>
      </c>
      <c r="E783" t="s">
        <v>1273</v>
      </c>
      <c r="F783" t="s">
        <v>25</v>
      </c>
      <c r="G783" t="s">
        <v>26</v>
      </c>
      <c r="H783" s="1">
        <v>45895</v>
      </c>
      <c r="I783">
        <v>1</v>
      </c>
      <c r="J783">
        <v>120.83</v>
      </c>
      <c r="K783">
        <v>120.83</v>
      </c>
      <c r="L783">
        <v>0.1</v>
      </c>
      <c r="M783">
        <v>0.02</v>
      </c>
      <c r="N783" t="str">
        <f>VLOOKUP(F783,products!$A$2:$C$31,3,FALSE)</f>
        <v>B</v>
      </c>
      <c r="O783">
        <f>VLOOKUP(F783,price_list!$A$2:$C$31,3,FALSE)</f>
        <v>120.83</v>
      </c>
      <c r="P783" t="str">
        <f t="shared" si="60"/>
        <v/>
      </c>
      <c r="Q783" t="str">
        <f t="shared" si="61"/>
        <v/>
      </c>
      <c r="R783">
        <f t="shared" si="62"/>
        <v>108.747</v>
      </c>
      <c r="S783">
        <f t="shared" si="63"/>
        <v>2.1749399999999999</v>
      </c>
      <c r="T783" t="str">
        <f>IF(ISNA(VLOOKUP(A783,ERP_transactions!$A:$A,1,FALSE)),"No","Yes")</f>
        <v>Yes</v>
      </c>
      <c r="U783" t="b">
        <f t="shared" si="64"/>
        <v>0</v>
      </c>
    </row>
    <row r="784" spans="1:21">
      <c r="A784" t="s">
        <v>1384</v>
      </c>
      <c r="B784" t="s">
        <v>62</v>
      </c>
      <c r="C784" t="s">
        <v>63</v>
      </c>
      <c r="D784" t="s">
        <v>132</v>
      </c>
      <c r="E784" t="s">
        <v>133</v>
      </c>
      <c r="F784" t="s">
        <v>100</v>
      </c>
      <c r="G784" t="s">
        <v>101</v>
      </c>
      <c r="H784" s="1">
        <v>45873</v>
      </c>
      <c r="I784">
        <v>14</v>
      </c>
      <c r="J784">
        <v>181.7</v>
      </c>
      <c r="K784">
        <v>2543.8000000000002</v>
      </c>
      <c r="L784">
        <v>0.1</v>
      </c>
      <c r="M784">
        <v>0.02</v>
      </c>
      <c r="N784" t="str">
        <f>VLOOKUP(F784,products!$A$2:$C$31,3,FALSE)</f>
        <v>B</v>
      </c>
      <c r="O784">
        <f>VLOOKUP(F784,price_list!$A$2:$C$31,3,FALSE)</f>
        <v>181.7</v>
      </c>
      <c r="P784" t="str">
        <f t="shared" si="60"/>
        <v/>
      </c>
      <c r="Q784" t="str">
        <f t="shared" si="61"/>
        <v/>
      </c>
      <c r="R784">
        <f t="shared" si="62"/>
        <v>2289.42</v>
      </c>
      <c r="S784">
        <f t="shared" si="63"/>
        <v>45.788400000000003</v>
      </c>
      <c r="T784" t="str">
        <f>IF(ISNA(VLOOKUP(A784,ERP_transactions!$A:$A,1,FALSE)),"No","Yes")</f>
        <v>Yes</v>
      </c>
      <c r="U784" t="b">
        <f t="shared" si="64"/>
        <v>0</v>
      </c>
    </row>
    <row r="785" spans="1:21">
      <c r="A785" t="s">
        <v>1386</v>
      </c>
      <c r="B785" t="s">
        <v>93</v>
      </c>
      <c r="C785" t="s">
        <v>94</v>
      </c>
      <c r="D785" t="s">
        <v>444</v>
      </c>
      <c r="E785" t="s">
        <v>445</v>
      </c>
      <c r="F785" t="s">
        <v>356</v>
      </c>
      <c r="G785" t="s">
        <v>357</v>
      </c>
      <c r="H785" s="1">
        <v>45894</v>
      </c>
      <c r="I785">
        <v>19</v>
      </c>
      <c r="J785">
        <v>54.03</v>
      </c>
      <c r="K785">
        <v>1026.57</v>
      </c>
      <c r="L785">
        <v>0</v>
      </c>
      <c r="M785">
        <v>0.02</v>
      </c>
      <c r="N785" t="str">
        <f>VLOOKUP(F785,products!$A$2:$C$31,3,FALSE)</f>
        <v>C</v>
      </c>
      <c r="O785">
        <f>VLOOKUP(F785,price_list!$A$2:$C$31,3,FALSE)</f>
        <v>54.03</v>
      </c>
      <c r="P785" t="str">
        <f t="shared" si="60"/>
        <v/>
      </c>
      <c r="Q785" t="str">
        <f t="shared" si="61"/>
        <v/>
      </c>
      <c r="R785">
        <f t="shared" si="62"/>
        <v>1026.57</v>
      </c>
      <c r="S785">
        <f t="shared" si="63"/>
        <v>20.531399999999998</v>
      </c>
      <c r="T785" t="str">
        <f>IF(ISNA(VLOOKUP(A785,ERP_transactions!$A:$A,1,FALSE)),"No","Yes")</f>
        <v>Yes</v>
      </c>
      <c r="U785" t="b">
        <f t="shared" si="64"/>
        <v>0</v>
      </c>
    </row>
    <row r="786" spans="1:21">
      <c r="A786" t="s">
        <v>1387</v>
      </c>
      <c r="B786" t="s">
        <v>386</v>
      </c>
      <c r="C786" t="s">
        <v>387</v>
      </c>
      <c r="D786" t="s">
        <v>346</v>
      </c>
      <c r="E786" t="s">
        <v>347</v>
      </c>
      <c r="F786" t="s">
        <v>293</v>
      </c>
      <c r="G786" t="s">
        <v>294</v>
      </c>
      <c r="H786" s="1">
        <v>45898</v>
      </c>
      <c r="I786">
        <v>18</v>
      </c>
      <c r="J786">
        <v>114.99</v>
      </c>
      <c r="K786">
        <v>2069.8200000000002</v>
      </c>
      <c r="L786">
        <v>0.05</v>
      </c>
      <c r="M786">
        <v>0.02</v>
      </c>
      <c r="N786" t="str">
        <f>VLOOKUP(F786,products!$A$2:$C$31,3,FALSE)</f>
        <v>A</v>
      </c>
      <c r="O786">
        <f>VLOOKUP(F786,price_list!$A$2:$C$31,3,FALSE)</f>
        <v>114.99</v>
      </c>
      <c r="P786" t="str">
        <f t="shared" si="60"/>
        <v/>
      </c>
      <c r="Q786" t="str">
        <f t="shared" si="61"/>
        <v/>
      </c>
      <c r="R786">
        <f t="shared" si="62"/>
        <v>1966.3290000000002</v>
      </c>
      <c r="S786">
        <f t="shared" si="63"/>
        <v>39.326580000000007</v>
      </c>
      <c r="T786" t="str">
        <f>IF(ISNA(VLOOKUP(A786,ERP_transactions!$A:$A,1,FALSE)),"No","Yes")</f>
        <v>Yes</v>
      </c>
      <c r="U786" t="b">
        <f t="shared" si="64"/>
        <v>0</v>
      </c>
    </row>
    <row r="787" spans="1:21">
      <c r="A787" t="s">
        <v>1388</v>
      </c>
      <c r="B787" t="s">
        <v>103</v>
      </c>
      <c r="C787" t="s">
        <v>104</v>
      </c>
      <c r="D787" t="s">
        <v>1035</v>
      </c>
      <c r="E787" t="s">
        <v>1036</v>
      </c>
      <c r="F787" t="s">
        <v>18</v>
      </c>
      <c r="G787" t="s">
        <v>19</v>
      </c>
      <c r="H787" s="1">
        <v>45885</v>
      </c>
      <c r="I787">
        <v>21</v>
      </c>
      <c r="J787">
        <v>52.65</v>
      </c>
      <c r="K787">
        <v>1105.6500000000001</v>
      </c>
      <c r="L787">
        <v>0.05</v>
      </c>
      <c r="M787">
        <v>0.02</v>
      </c>
      <c r="N787" t="str">
        <f>VLOOKUP(F787,products!$A$2:$C$31,3,FALSE)</f>
        <v>A</v>
      </c>
      <c r="O787">
        <f>VLOOKUP(F787,price_list!$A$2:$C$31,3,FALSE)</f>
        <v>52.65</v>
      </c>
      <c r="P787" t="str">
        <f t="shared" si="60"/>
        <v/>
      </c>
      <c r="Q787" t="str">
        <f t="shared" si="61"/>
        <v/>
      </c>
      <c r="R787">
        <f t="shared" si="62"/>
        <v>1050.3675000000001</v>
      </c>
      <c r="S787">
        <f t="shared" si="63"/>
        <v>21.007350000000002</v>
      </c>
      <c r="T787" t="str">
        <f>IF(ISNA(VLOOKUP(A787,ERP_transactions!$A:$A,1,FALSE)),"No","Yes")</f>
        <v>Yes</v>
      </c>
      <c r="U787" t="b">
        <f t="shared" si="64"/>
        <v>0</v>
      </c>
    </row>
    <row r="788" spans="1:21">
      <c r="A788" t="s">
        <v>1389</v>
      </c>
      <c r="B788" t="s">
        <v>135</v>
      </c>
      <c r="C788" t="s">
        <v>136</v>
      </c>
      <c r="D788" t="s">
        <v>907</v>
      </c>
      <c r="E788" t="s">
        <v>908</v>
      </c>
      <c r="F788" t="s">
        <v>25</v>
      </c>
      <c r="G788" t="s">
        <v>26</v>
      </c>
      <c r="H788" s="1">
        <v>45878</v>
      </c>
      <c r="I788">
        <v>6</v>
      </c>
      <c r="J788">
        <v>108.6</v>
      </c>
      <c r="K788">
        <v>651.6</v>
      </c>
      <c r="L788">
        <v>0.1</v>
      </c>
      <c r="M788">
        <v>0.02</v>
      </c>
      <c r="N788" t="str">
        <f>VLOOKUP(F788,products!$A$2:$C$31,3,FALSE)</f>
        <v>B</v>
      </c>
      <c r="O788">
        <f>VLOOKUP(F788,price_list!$A$2:$C$31,3,FALSE)</f>
        <v>120.83</v>
      </c>
      <c r="P788" t="str">
        <f t="shared" si="60"/>
        <v/>
      </c>
      <c r="Q788" t="str">
        <f t="shared" si="61"/>
        <v/>
      </c>
      <c r="R788">
        <f t="shared" si="62"/>
        <v>586.44000000000005</v>
      </c>
      <c r="S788">
        <f t="shared" si="63"/>
        <v>11.728800000000001</v>
      </c>
      <c r="T788" t="str">
        <f>IF(ISNA(VLOOKUP(A788,ERP_transactions!$A:$A,1,FALSE)),"No","Yes")</f>
        <v>Yes</v>
      </c>
      <c r="U788" t="b">
        <f t="shared" si="64"/>
        <v>0</v>
      </c>
    </row>
    <row r="789" spans="1:21">
      <c r="A789" t="s">
        <v>1390</v>
      </c>
      <c r="B789" t="s">
        <v>74</v>
      </c>
      <c r="C789" t="s">
        <v>75</v>
      </c>
      <c r="D789" t="s">
        <v>516</v>
      </c>
      <c r="E789" t="s">
        <v>517</v>
      </c>
      <c r="F789" t="s">
        <v>166</v>
      </c>
      <c r="G789" t="s">
        <v>167</v>
      </c>
      <c r="H789" s="1">
        <v>45892</v>
      </c>
      <c r="I789">
        <v>22</v>
      </c>
      <c r="J789">
        <v>176.86</v>
      </c>
      <c r="K789">
        <v>3890.92</v>
      </c>
      <c r="L789">
        <v>0.13</v>
      </c>
      <c r="M789">
        <v>0.02</v>
      </c>
      <c r="N789" t="str">
        <f>VLOOKUP(F789,products!$A$2:$C$31,3,FALSE)</f>
        <v>B</v>
      </c>
      <c r="O789">
        <f>VLOOKUP(F789,price_list!$A$2:$C$31,3,FALSE)</f>
        <v>176.86</v>
      </c>
      <c r="P789" t="str">
        <f t="shared" si="60"/>
        <v>Rebate_Error</v>
      </c>
      <c r="Q789" t="str">
        <f t="shared" si="61"/>
        <v/>
      </c>
      <c r="R789">
        <f t="shared" si="62"/>
        <v>3385.1004000000003</v>
      </c>
      <c r="S789">
        <f t="shared" si="63"/>
        <v>67.702008000000006</v>
      </c>
      <c r="T789" t="str">
        <f>IF(ISNA(VLOOKUP(A789,ERP_transactions!$A:$A,1,FALSE)),"No","Yes")</f>
        <v>Yes</v>
      </c>
      <c r="U789" t="b">
        <f t="shared" si="64"/>
        <v>1</v>
      </c>
    </row>
    <row r="790" spans="1:21">
      <c r="A790" t="s">
        <v>1391</v>
      </c>
      <c r="B790" t="s">
        <v>74</v>
      </c>
      <c r="C790" t="s">
        <v>75</v>
      </c>
      <c r="D790" t="s">
        <v>683</v>
      </c>
      <c r="E790" t="s">
        <v>684</v>
      </c>
      <c r="F790" t="s">
        <v>240</v>
      </c>
      <c r="G790" t="s">
        <v>241</v>
      </c>
      <c r="H790" s="1">
        <v>45892</v>
      </c>
      <c r="I790">
        <v>11</v>
      </c>
      <c r="J790">
        <v>130.94</v>
      </c>
      <c r="K790">
        <v>1440.34</v>
      </c>
      <c r="L790">
        <v>0.05</v>
      </c>
      <c r="M790">
        <v>0.02</v>
      </c>
      <c r="N790" t="str">
        <f>VLOOKUP(F790,products!$A$2:$C$31,3,FALSE)</f>
        <v>A</v>
      </c>
      <c r="O790">
        <f>VLOOKUP(F790,price_list!$A$2:$C$31,3,FALSE)</f>
        <v>130.94</v>
      </c>
      <c r="P790" t="str">
        <f t="shared" si="60"/>
        <v/>
      </c>
      <c r="Q790" t="str">
        <f t="shared" si="61"/>
        <v/>
      </c>
      <c r="R790">
        <f t="shared" si="62"/>
        <v>1368.3229999999999</v>
      </c>
      <c r="S790">
        <f t="shared" si="63"/>
        <v>27.366459999999996</v>
      </c>
      <c r="T790" t="str">
        <f>IF(ISNA(VLOOKUP(A790,ERP_transactions!$A:$A,1,FALSE)),"No","Yes")</f>
        <v>Yes</v>
      </c>
      <c r="U790" t="b">
        <f t="shared" si="64"/>
        <v>0</v>
      </c>
    </row>
    <row r="791" spans="1:21">
      <c r="A791" t="s">
        <v>1392</v>
      </c>
      <c r="B791" t="s">
        <v>117</v>
      </c>
      <c r="C791" t="s">
        <v>118</v>
      </c>
      <c r="D791" t="s">
        <v>881</v>
      </c>
      <c r="E791" t="s">
        <v>2643</v>
      </c>
      <c r="F791" t="s">
        <v>107</v>
      </c>
      <c r="G791" t="s">
        <v>108</v>
      </c>
      <c r="H791" s="1">
        <v>45898</v>
      </c>
      <c r="I791">
        <v>9</v>
      </c>
      <c r="J791">
        <v>179.53</v>
      </c>
      <c r="K791">
        <v>1615.77</v>
      </c>
      <c r="L791">
        <v>0.1</v>
      </c>
      <c r="M791">
        <v>0.02</v>
      </c>
      <c r="N791" t="str">
        <f>VLOOKUP(F791,products!$A$2:$C$31,3,FALSE)</f>
        <v>B</v>
      </c>
      <c r="O791">
        <f>VLOOKUP(F791,price_list!$A$2:$C$31,3,FALSE)</f>
        <v>179.53</v>
      </c>
      <c r="P791" t="str">
        <f t="shared" si="60"/>
        <v/>
      </c>
      <c r="Q791" t="str">
        <f t="shared" si="61"/>
        <v/>
      </c>
      <c r="R791">
        <f t="shared" si="62"/>
        <v>1454.193</v>
      </c>
      <c r="S791">
        <f t="shared" si="63"/>
        <v>29.083860000000001</v>
      </c>
      <c r="T791" t="str">
        <f>IF(ISNA(VLOOKUP(A791,ERP_transactions!$A:$A,1,FALSE)),"No","Yes")</f>
        <v>Yes</v>
      </c>
      <c r="U791" t="b">
        <f t="shared" si="64"/>
        <v>0</v>
      </c>
    </row>
    <row r="792" spans="1:21">
      <c r="A792" t="s">
        <v>1393</v>
      </c>
      <c r="B792" t="s">
        <v>103</v>
      </c>
      <c r="C792" t="s">
        <v>104</v>
      </c>
      <c r="D792" t="s">
        <v>164</v>
      </c>
      <c r="E792" t="s">
        <v>165</v>
      </c>
      <c r="F792" t="s">
        <v>85</v>
      </c>
      <c r="G792" t="s">
        <v>86</v>
      </c>
      <c r="H792" s="1">
        <v>45879</v>
      </c>
      <c r="I792">
        <v>10</v>
      </c>
      <c r="J792">
        <v>72.040000000000006</v>
      </c>
      <c r="K792">
        <v>720.4</v>
      </c>
      <c r="L792">
        <v>0.05</v>
      </c>
      <c r="M792">
        <v>0.02</v>
      </c>
      <c r="N792" t="str">
        <f>VLOOKUP(F792,products!$A$2:$C$31,3,FALSE)</f>
        <v>A</v>
      </c>
      <c r="O792">
        <f>VLOOKUP(F792,price_list!$A$2:$C$31,3,FALSE)</f>
        <v>72.040000000000006</v>
      </c>
      <c r="P792" t="str">
        <f t="shared" si="60"/>
        <v/>
      </c>
      <c r="Q792" t="str">
        <f t="shared" si="61"/>
        <v/>
      </c>
      <c r="R792">
        <f t="shared" si="62"/>
        <v>684.38</v>
      </c>
      <c r="S792">
        <f t="shared" si="63"/>
        <v>13.6876</v>
      </c>
      <c r="T792" t="str">
        <f>IF(ISNA(VLOOKUP(A792,ERP_transactions!$A:$A,1,FALSE)),"No","Yes")</f>
        <v>Yes</v>
      </c>
      <c r="U792" t="b">
        <f t="shared" si="64"/>
        <v>0</v>
      </c>
    </row>
    <row r="793" spans="1:21">
      <c r="A793" t="s">
        <v>1394</v>
      </c>
      <c r="B793" t="s">
        <v>230</v>
      </c>
      <c r="C793" t="s">
        <v>231</v>
      </c>
      <c r="D793" t="s">
        <v>890</v>
      </c>
      <c r="E793" t="s">
        <v>891</v>
      </c>
      <c r="F793" t="s">
        <v>396</v>
      </c>
      <c r="G793" t="s">
        <v>397</v>
      </c>
      <c r="H793" s="1">
        <v>45891</v>
      </c>
      <c r="I793">
        <v>23</v>
      </c>
      <c r="J793">
        <v>194.87</v>
      </c>
      <c r="K793">
        <v>4482.01</v>
      </c>
      <c r="L793">
        <v>0.12</v>
      </c>
      <c r="M793">
        <v>0.02</v>
      </c>
      <c r="N793" t="str">
        <f>VLOOKUP(F793,products!$A$2:$C$31,3,FALSE)</f>
        <v>B</v>
      </c>
      <c r="O793">
        <f>VLOOKUP(F793,price_list!$A$2:$C$31,3,FALSE)</f>
        <v>194.87</v>
      </c>
      <c r="P793" t="str">
        <f t="shared" si="60"/>
        <v>Rebate_Error</v>
      </c>
      <c r="Q793" t="str">
        <f t="shared" si="61"/>
        <v/>
      </c>
      <c r="R793">
        <f t="shared" si="62"/>
        <v>3944.1688000000004</v>
      </c>
      <c r="S793">
        <f t="shared" si="63"/>
        <v>78.883376000000013</v>
      </c>
      <c r="T793" t="str">
        <f>IF(ISNA(VLOOKUP(A793,ERP_transactions!$A:$A,1,FALSE)),"No","Yes")</f>
        <v>Yes</v>
      </c>
      <c r="U793" t="b">
        <f t="shared" si="64"/>
        <v>1</v>
      </c>
    </row>
    <row r="794" spans="1:21">
      <c r="A794" t="s">
        <v>1395</v>
      </c>
      <c r="B794" t="s">
        <v>386</v>
      </c>
      <c r="C794" t="s">
        <v>387</v>
      </c>
      <c r="D794" t="s">
        <v>462</v>
      </c>
      <c r="E794" t="s">
        <v>463</v>
      </c>
      <c r="F794" t="s">
        <v>78</v>
      </c>
      <c r="G794" t="s">
        <v>79</v>
      </c>
      <c r="H794" s="1">
        <v>45884</v>
      </c>
      <c r="I794">
        <v>24</v>
      </c>
      <c r="J794">
        <v>139.22</v>
      </c>
      <c r="K794">
        <v>3341.28</v>
      </c>
      <c r="L794">
        <v>0.05</v>
      </c>
      <c r="M794">
        <v>0.02</v>
      </c>
      <c r="N794" t="str">
        <f>VLOOKUP(F794,products!$A$2:$C$31,3,FALSE)</f>
        <v>A</v>
      </c>
      <c r="O794">
        <f>VLOOKUP(F794,price_list!$A$2:$C$31,3,FALSE)</f>
        <v>139.22</v>
      </c>
      <c r="P794" t="str">
        <f t="shared" si="60"/>
        <v/>
      </c>
      <c r="Q794" t="str">
        <f t="shared" si="61"/>
        <v/>
      </c>
      <c r="R794">
        <f t="shared" si="62"/>
        <v>3174.2160000000003</v>
      </c>
      <c r="S794">
        <f t="shared" si="63"/>
        <v>63.484320000000011</v>
      </c>
      <c r="T794" t="str">
        <f>IF(ISNA(VLOOKUP(A794,ERP_transactions!$A:$A,1,FALSE)),"No","Yes")</f>
        <v>Yes</v>
      </c>
      <c r="U794" t="b">
        <f t="shared" si="64"/>
        <v>0</v>
      </c>
    </row>
    <row r="795" spans="1:21">
      <c r="A795" t="s">
        <v>1396</v>
      </c>
      <c r="B795" t="s">
        <v>93</v>
      </c>
      <c r="C795" t="s">
        <v>94</v>
      </c>
      <c r="D795" t="s">
        <v>1397</v>
      </c>
      <c r="E795" t="s">
        <v>1398</v>
      </c>
      <c r="F795" t="s">
        <v>85</v>
      </c>
      <c r="G795" t="s">
        <v>86</v>
      </c>
      <c r="H795" s="1">
        <v>45883</v>
      </c>
      <c r="I795">
        <v>24</v>
      </c>
      <c r="J795">
        <v>72.040000000000006</v>
      </c>
      <c r="K795">
        <v>1728.96</v>
      </c>
      <c r="L795">
        <v>0.05</v>
      </c>
      <c r="M795">
        <v>0.02</v>
      </c>
      <c r="N795" t="str">
        <f>VLOOKUP(F795,products!$A$2:$C$31,3,FALSE)</f>
        <v>A</v>
      </c>
      <c r="O795">
        <f>VLOOKUP(F795,price_list!$A$2:$C$31,3,FALSE)</f>
        <v>72.040000000000006</v>
      </c>
      <c r="P795" t="str">
        <f t="shared" si="60"/>
        <v/>
      </c>
      <c r="Q795" t="str">
        <f t="shared" si="61"/>
        <v/>
      </c>
      <c r="R795">
        <f t="shared" si="62"/>
        <v>1642.5119999999999</v>
      </c>
      <c r="S795">
        <f t="shared" si="63"/>
        <v>32.850239999999999</v>
      </c>
      <c r="T795" t="str">
        <f>IF(ISNA(VLOOKUP(A795,ERP_transactions!$A:$A,1,FALSE)),"No","Yes")</f>
        <v>Yes</v>
      </c>
      <c r="U795" t="b">
        <f t="shared" si="64"/>
        <v>0</v>
      </c>
    </row>
    <row r="796" spans="1:21">
      <c r="A796" t="s">
        <v>1399</v>
      </c>
      <c r="B796" t="s">
        <v>28</v>
      </c>
      <c r="C796" t="s">
        <v>29</v>
      </c>
      <c r="D796" t="s">
        <v>818</v>
      </c>
      <c r="E796" t="s">
        <v>2644</v>
      </c>
      <c r="F796" t="s">
        <v>71</v>
      </c>
      <c r="G796" t="s">
        <v>72</v>
      </c>
      <c r="H796" s="1">
        <v>45876</v>
      </c>
      <c r="I796">
        <v>15</v>
      </c>
      <c r="J796">
        <v>123.65</v>
      </c>
      <c r="K796">
        <v>1854.75</v>
      </c>
      <c r="L796">
        <v>0.05</v>
      </c>
      <c r="M796">
        <v>0.02</v>
      </c>
      <c r="N796" t="str">
        <f>VLOOKUP(F796,products!$A$2:$C$31,3,FALSE)</f>
        <v>A</v>
      </c>
      <c r="O796">
        <f>VLOOKUP(F796,price_list!$A$2:$C$31,3,FALSE)</f>
        <v>123.65</v>
      </c>
      <c r="P796" t="str">
        <f t="shared" si="60"/>
        <v/>
      </c>
      <c r="Q796" t="str">
        <f t="shared" si="61"/>
        <v/>
      </c>
      <c r="R796">
        <f t="shared" si="62"/>
        <v>1762.0125</v>
      </c>
      <c r="S796">
        <f t="shared" si="63"/>
        <v>35.240250000000003</v>
      </c>
      <c r="T796" t="str">
        <f>IF(ISNA(VLOOKUP(A796,ERP_transactions!$A:$A,1,FALSE)),"No","Yes")</f>
        <v>Yes</v>
      </c>
      <c r="U796" t="b">
        <f t="shared" si="64"/>
        <v>0</v>
      </c>
    </row>
    <row r="797" spans="1:21">
      <c r="A797" t="s">
        <v>1400</v>
      </c>
      <c r="B797" t="s">
        <v>42</v>
      </c>
      <c r="C797" t="s">
        <v>43</v>
      </c>
      <c r="D797" t="s">
        <v>525</v>
      </c>
      <c r="E797" t="s">
        <v>526</v>
      </c>
      <c r="F797" t="s">
        <v>215</v>
      </c>
      <c r="G797" t="s">
        <v>216</v>
      </c>
      <c r="H797" s="1">
        <v>45894</v>
      </c>
      <c r="I797">
        <v>16</v>
      </c>
      <c r="J797">
        <v>176.7</v>
      </c>
      <c r="K797">
        <v>2827.2</v>
      </c>
      <c r="L797">
        <v>0.1</v>
      </c>
      <c r="M797">
        <v>0.02</v>
      </c>
      <c r="N797" t="str">
        <f>VLOOKUP(F797,products!$A$2:$C$31,3,FALSE)</f>
        <v>B</v>
      </c>
      <c r="O797">
        <f>VLOOKUP(F797,price_list!$A$2:$C$31,3,FALSE)</f>
        <v>176.7</v>
      </c>
      <c r="P797" t="str">
        <f t="shared" si="60"/>
        <v/>
      </c>
      <c r="Q797" t="str">
        <f t="shared" si="61"/>
        <v/>
      </c>
      <c r="R797">
        <f t="shared" si="62"/>
        <v>2544.48</v>
      </c>
      <c r="S797">
        <f t="shared" si="63"/>
        <v>50.889600000000002</v>
      </c>
      <c r="T797" t="str">
        <f>IF(ISNA(VLOOKUP(A797,ERP_transactions!$A:$A,1,FALSE)),"No","Yes")</f>
        <v>Yes</v>
      </c>
      <c r="U797" t="b">
        <f t="shared" si="64"/>
        <v>0</v>
      </c>
    </row>
    <row r="798" spans="1:21">
      <c r="A798" t="s">
        <v>1401</v>
      </c>
      <c r="B798" t="s">
        <v>414</v>
      </c>
      <c r="C798" t="s">
        <v>415</v>
      </c>
      <c r="D798" t="s">
        <v>822</v>
      </c>
      <c r="E798" t="s">
        <v>823</v>
      </c>
      <c r="F798" t="s">
        <v>90</v>
      </c>
      <c r="G798" t="s">
        <v>91</v>
      </c>
      <c r="H798" s="1">
        <v>45895</v>
      </c>
      <c r="I798">
        <v>17</v>
      </c>
      <c r="J798">
        <v>50.51</v>
      </c>
      <c r="K798">
        <v>858.67</v>
      </c>
      <c r="L798">
        <v>0</v>
      </c>
      <c r="M798">
        <v>0.02</v>
      </c>
      <c r="N798" t="str">
        <f>VLOOKUP(F798,products!$A$2:$C$31,3,FALSE)</f>
        <v>C</v>
      </c>
      <c r="O798">
        <f>VLOOKUP(F798,price_list!$A$2:$C$31,3,FALSE)</f>
        <v>50.51</v>
      </c>
      <c r="P798" t="str">
        <f t="shared" si="60"/>
        <v/>
      </c>
      <c r="Q798" t="str">
        <f t="shared" si="61"/>
        <v/>
      </c>
      <c r="R798">
        <f t="shared" si="62"/>
        <v>858.67</v>
      </c>
      <c r="S798">
        <f t="shared" si="63"/>
        <v>17.173400000000001</v>
      </c>
      <c r="T798" t="str">
        <f>IF(ISNA(VLOOKUP(A798,ERP_transactions!$A:$A,1,FALSE)),"No","Yes")</f>
        <v>Yes</v>
      </c>
      <c r="U798" t="b">
        <f t="shared" si="64"/>
        <v>0</v>
      </c>
    </row>
    <row r="799" spans="1:21">
      <c r="A799" t="s">
        <v>1402</v>
      </c>
      <c r="B799" t="s">
        <v>182</v>
      </c>
      <c r="C799" t="s">
        <v>183</v>
      </c>
      <c r="D799" t="s">
        <v>839</v>
      </c>
      <c r="E799" t="s">
        <v>840</v>
      </c>
      <c r="F799" t="s">
        <v>293</v>
      </c>
      <c r="G799" t="s">
        <v>294</v>
      </c>
      <c r="H799" s="1">
        <v>45882</v>
      </c>
      <c r="I799">
        <v>17</v>
      </c>
      <c r="J799">
        <v>114.99</v>
      </c>
      <c r="K799">
        <v>1954.83</v>
      </c>
      <c r="L799">
        <v>0.05</v>
      </c>
      <c r="M799">
        <v>0.02</v>
      </c>
      <c r="N799" t="str">
        <f>VLOOKUP(F799,products!$A$2:$C$31,3,FALSE)</f>
        <v>A</v>
      </c>
      <c r="O799">
        <f>VLOOKUP(F799,price_list!$A$2:$C$31,3,FALSE)</f>
        <v>114.99</v>
      </c>
      <c r="P799" t="str">
        <f t="shared" si="60"/>
        <v/>
      </c>
      <c r="Q799" t="str">
        <f t="shared" si="61"/>
        <v/>
      </c>
      <c r="R799">
        <f t="shared" si="62"/>
        <v>1857.0884999999998</v>
      </c>
      <c r="S799">
        <f t="shared" si="63"/>
        <v>37.141770000000001</v>
      </c>
      <c r="T799" t="str">
        <f>IF(ISNA(VLOOKUP(A799,ERP_transactions!$A:$A,1,FALSE)),"No","Yes")</f>
        <v>Yes</v>
      </c>
      <c r="U799" t="b">
        <f t="shared" si="64"/>
        <v>0</v>
      </c>
    </row>
    <row r="800" spans="1:21">
      <c r="A800" t="s">
        <v>1404</v>
      </c>
      <c r="B800" t="s">
        <v>182</v>
      </c>
      <c r="C800" t="s">
        <v>183</v>
      </c>
      <c r="D800" t="s">
        <v>291</v>
      </c>
      <c r="E800" t="s">
        <v>292</v>
      </c>
      <c r="F800" t="s">
        <v>302</v>
      </c>
      <c r="G800" t="s">
        <v>303</v>
      </c>
      <c r="H800" s="1">
        <v>45896</v>
      </c>
      <c r="I800">
        <v>7</v>
      </c>
      <c r="J800">
        <v>39.090000000000003</v>
      </c>
      <c r="K800">
        <v>273.63</v>
      </c>
      <c r="L800">
        <v>0</v>
      </c>
      <c r="M800">
        <v>0.02</v>
      </c>
      <c r="N800" t="str">
        <f>VLOOKUP(F800,products!$A$2:$C$31,3,FALSE)</f>
        <v>C</v>
      </c>
      <c r="O800">
        <f>VLOOKUP(F800,price_list!$A$2:$C$31,3,FALSE)</f>
        <v>39.090000000000003</v>
      </c>
      <c r="P800" t="str">
        <f t="shared" si="60"/>
        <v/>
      </c>
      <c r="Q800" t="str">
        <f t="shared" si="61"/>
        <v/>
      </c>
      <c r="R800">
        <f t="shared" si="62"/>
        <v>273.63</v>
      </c>
      <c r="S800">
        <f t="shared" si="63"/>
        <v>5.4725999999999999</v>
      </c>
      <c r="T800" t="str">
        <f>IF(ISNA(VLOOKUP(A800,ERP_transactions!$A:$A,1,FALSE)),"No","Yes")</f>
        <v>Yes</v>
      </c>
      <c r="U800" t="b">
        <f t="shared" si="64"/>
        <v>0</v>
      </c>
    </row>
    <row r="801" spans="1:21">
      <c r="A801" t="s">
        <v>1405</v>
      </c>
      <c r="B801" t="s">
        <v>14</v>
      </c>
      <c r="C801" t="s">
        <v>15</v>
      </c>
      <c r="D801" t="s">
        <v>828</v>
      </c>
      <c r="E801" t="s">
        <v>829</v>
      </c>
      <c r="F801" t="s">
        <v>139</v>
      </c>
      <c r="G801" t="s">
        <v>140</v>
      </c>
      <c r="H801" s="1">
        <v>45899</v>
      </c>
      <c r="I801">
        <v>2</v>
      </c>
      <c r="J801">
        <v>113.94</v>
      </c>
      <c r="K801">
        <v>227.88</v>
      </c>
      <c r="L801">
        <v>7.0000000000000007E-2</v>
      </c>
      <c r="M801">
        <v>0.02</v>
      </c>
      <c r="N801" t="str">
        <f>VLOOKUP(F801,products!$A$2:$C$31,3,FALSE)</f>
        <v>A</v>
      </c>
      <c r="O801">
        <f>VLOOKUP(F801,price_list!$A$2:$C$31,3,FALSE)</f>
        <v>113.94</v>
      </c>
      <c r="P801" t="str">
        <f t="shared" si="60"/>
        <v>Rebate_Error</v>
      </c>
      <c r="Q801" t="str">
        <f t="shared" si="61"/>
        <v/>
      </c>
      <c r="R801">
        <f t="shared" si="62"/>
        <v>211.92839999999998</v>
      </c>
      <c r="S801">
        <f t="shared" si="63"/>
        <v>4.2385679999999999</v>
      </c>
      <c r="T801" t="str">
        <f>IF(ISNA(VLOOKUP(A801,ERP_transactions!$A:$A,1,FALSE)),"No","Yes")</f>
        <v>Yes</v>
      </c>
      <c r="U801" t="b">
        <f t="shared" si="64"/>
        <v>1</v>
      </c>
    </row>
    <row r="802" spans="1:21">
      <c r="A802" t="s">
        <v>1406</v>
      </c>
      <c r="B802" t="s">
        <v>103</v>
      </c>
      <c r="C802" t="s">
        <v>104</v>
      </c>
      <c r="D802" t="s">
        <v>416</v>
      </c>
      <c r="E802" t="s">
        <v>2645</v>
      </c>
      <c r="F802" t="s">
        <v>129</v>
      </c>
      <c r="G802" t="s">
        <v>130</v>
      </c>
      <c r="H802" s="1">
        <v>45896</v>
      </c>
      <c r="I802">
        <v>12</v>
      </c>
      <c r="J802">
        <v>92.19</v>
      </c>
      <c r="K802">
        <v>1106.28</v>
      </c>
      <c r="L802">
        <v>0.05</v>
      </c>
      <c r="M802">
        <v>0.02</v>
      </c>
      <c r="N802" t="str">
        <f>VLOOKUP(F802,products!$A$2:$C$31,3,FALSE)</f>
        <v>A</v>
      </c>
      <c r="O802">
        <f>VLOOKUP(F802,price_list!$A$2:$C$31,3,FALSE)</f>
        <v>92.19</v>
      </c>
      <c r="P802" t="str">
        <f t="shared" si="60"/>
        <v/>
      </c>
      <c r="Q802" t="str">
        <f t="shared" si="61"/>
        <v/>
      </c>
      <c r="R802">
        <f t="shared" si="62"/>
        <v>1050.9659999999999</v>
      </c>
      <c r="S802">
        <f t="shared" si="63"/>
        <v>21.019319999999997</v>
      </c>
      <c r="T802" t="str">
        <f>IF(ISNA(VLOOKUP(A802,ERP_transactions!$A:$A,1,FALSE)),"No","Yes")</f>
        <v>Yes</v>
      </c>
      <c r="U802" t="b">
        <f t="shared" si="64"/>
        <v>0</v>
      </c>
    </row>
    <row r="803" spans="1:21">
      <c r="A803" t="s">
        <v>1407</v>
      </c>
      <c r="B803" t="s">
        <v>306</v>
      </c>
      <c r="C803" t="s">
        <v>307</v>
      </c>
      <c r="D803" t="s">
        <v>585</v>
      </c>
      <c r="E803" t="s">
        <v>586</v>
      </c>
      <c r="F803" t="s">
        <v>240</v>
      </c>
      <c r="G803" t="s">
        <v>241</v>
      </c>
      <c r="H803" s="1">
        <v>45891</v>
      </c>
      <c r="I803">
        <v>4</v>
      </c>
      <c r="J803">
        <v>130.94</v>
      </c>
      <c r="K803">
        <v>523.76</v>
      </c>
      <c r="L803">
        <v>0.05</v>
      </c>
      <c r="M803">
        <v>0.02</v>
      </c>
      <c r="N803" t="str">
        <f>VLOOKUP(F803,products!$A$2:$C$31,3,FALSE)</f>
        <v>A</v>
      </c>
      <c r="O803">
        <f>VLOOKUP(F803,price_list!$A$2:$C$31,3,FALSE)</f>
        <v>130.94</v>
      </c>
      <c r="P803" t="str">
        <f t="shared" si="60"/>
        <v/>
      </c>
      <c r="Q803" t="str">
        <f t="shared" si="61"/>
        <v/>
      </c>
      <c r="R803">
        <f t="shared" si="62"/>
        <v>497.572</v>
      </c>
      <c r="S803">
        <f t="shared" si="63"/>
        <v>9.9514399999999998</v>
      </c>
      <c r="T803" t="str">
        <f>IF(ISNA(VLOOKUP(A803,ERP_transactions!$A:$A,1,FALSE)),"No","Yes")</f>
        <v>Yes</v>
      </c>
      <c r="U803" t="b">
        <f t="shared" si="64"/>
        <v>0</v>
      </c>
    </row>
    <row r="804" spans="1:21">
      <c r="A804" t="s">
        <v>1408</v>
      </c>
      <c r="B804" t="s">
        <v>122</v>
      </c>
      <c r="C804" t="s">
        <v>123</v>
      </c>
      <c r="D804" t="s">
        <v>1057</v>
      </c>
      <c r="E804" t="s">
        <v>1058</v>
      </c>
      <c r="F804" t="s">
        <v>240</v>
      </c>
      <c r="G804" t="s">
        <v>241</v>
      </c>
      <c r="H804" s="1">
        <v>45884</v>
      </c>
      <c r="I804">
        <v>20</v>
      </c>
      <c r="J804">
        <v>130.94</v>
      </c>
      <c r="K804">
        <v>2618.8000000000002</v>
      </c>
      <c r="L804">
        <v>0.05</v>
      </c>
      <c r="M804">
        <v>0.02</v>
      </c>
      <c r="N804" t="str">
        <f>VLOOKUP(F804,products!$A$2:$C$31,3,FALSE)</f>
        <v>A</v>
      </c>
      <c r="O804">
        <f>VLOOKUP(F804,price_list!$A$2:$C$31,3,FALSE)</f>
        <v>130.94</v>
      </c>
      <c r="P804" t="str">
        <f t="shared" si="60"/>
        <v/>
      </c>
      <c r="Q804" t="str">
        <f t="shared" si="61"/>
        <v/>
      </c>
      <c r="R804">
        <f t="shared" si="62"/>
        <v>2487.86</v>
      </c>
      <c r="S804">
        <f t="shared" si="63"/>
        <v>49.757200000000005</v>
      </c>
      <c r="T804" t="str">
        <f>IF(ISNA(VLOOKUP(A804,ERP_transactions!$A:$A,1,FALSE)),"No","Yes")</f>
        <v>Yes</v>
      </c>
      <c r="U804" t="b">
        <f t="shared" si="64"/>
        <v>0</v>
      </c>
    </row>
    <row r="805" spans="1:21">
      <c r="A805" t="s">
        <v>1409</v>
      </c>
      <c r="B805" t="s">
        <v>182</v>
      </c>
      <c r="C805" t="s">
        <v>183</v>
      </c>
      <c r="D805" t="s">
        <v>49</v>
      </c>
      <c r="E805" t="s">
        <v>50</v>
      </c>
      <c r="F805" t="s">
        <v>100</v>
      </c>
      <c r="G805" t="s">
        <v>101</v>
      </c>
      <c r="H805" s="1">
        <v>45881</v>
      </c>
      <c r="I805">
        <v>12</v>
      </c>
      <c r="J805">
        <v>181.7</v>
      </c>
      <c r="K805">
        <v>2180.4</v>
      </c>
      <c r="L805">
        <v>0.1</v>
      </c>
      <c r="M805">
        <v>0.02</v>
      </c>
      <c r="N805" t="str">
        <f>VLOOKUP(F805,products!$A$2:$C$31,3,FALSE)</f>
        <v>B</v>
      </c>
      <c r="O805">
        <f>VLOOKUP(F805,price_list!$A$2:$C$31,3,FALSE)</f>
        <v>181.7</v>
      </c>
      <c r="P805" t="str">
        <f t="shared" si="60"/>
        <v/>
      </c>
      <c r="Q805" t="str">
        <f t="shared" si="61"/>
        <v/>
      </c>
      <c r="R805">
        <f t="shared" si="62"/>
        <v>1962.3600000000001</v>
      </c>
      <c r="S805">
        <f t="shared" si="63"/>
        <v>39.247200000000007</v>
      </c>
      <c r="T805" t="str">
        <f>IF(ISNA(VLOOKUP(A805,ERP_transactions!$A:$A,1,FALSE)),"No","Yes")</f>
        <v>Yes</v>
      </c>
      <c r="U805" t="b">
        <f t="shared" si="64"/>
        <v>0</v>
      </c>
    </row>
    <row r="806" spans="1:21">
      <c r="A806" t="s">
        <v>1410</v>
      </c>
      <c r="B806" t="s">
        <v>182</v>
      </c>
      <c r="C806" t="s">
        <v>183</v>
      </c>
      <c r="D806" t="s">
        <v>369</v>
      </c>
      <c r="E806" t="s">
        <v>370</v>
      </c>
      <c r="F806" t="s">
        <v>39</v>
      </c>
      <c r="G806" t="s">
        <v>40</v>
      </c>
      <c r="H806" s="1">
        <v>45896</v>
      </c>
      <c r="I806">
        <v>24</v>
      </c>
      <c r="J806">
        <v>87.21</v>
      </c>
      <c r="K806">
        <v>2093.04</v>
      </c>
      <c r="L806">
        <v>0</v>
      </c>
      <c r="M806">
        <v>0.02</v>
      </c>
      <c r="N806" t="str">
        <f>VLOOKUP(F806,products!$A$2:$C$31,3,FALSE)</f>
        <v>C</v>
      </c>
      <c r="O806">
        <f>VLOOKUP(F806,price_list!$A$2:$C$31,3,FALSE)</f>
        <v>87.21</v>
      </c>
      <c r="P806" t="str">
        <f t="shared" si="60"/>
        <v/>
      </c>
      <c r="Q806" t="str">
        <f t="shared" si="61"/>
        <v/>
      </c>
      <c r="R806">
        <f t="shared" si="62"/>
        <v>2093.04</v>
      </c>
      <c r="S806">
        <f t="shared" si="63"/>
        <v>41.860799999999998</v>
      </c>
      <c r="T806" t="str">
        <f>IF(ISNA(VLOOKUP(A806,ERP_transactions!$A:$A,1,FALSE)),"No","Yes")</f>
        <v>Yes</v>
      </c>
      <c r="U806" t="b">
        <f t="shared" si="64"/>
        <v>0</v>
      </c>
    </row>
    <row r="807" spans="1:21">
      <c r="A807" t="s">
        <v>1411</v>
      </c>
      <c r="B807" t="s">
        <v>62</v>
      </c>
      <c r="C807" t="s">
        <v>63</v>
      </c>
      <c r="D807" t="s">
        <v>618</v>
      </c>
      <c r="E807" t="s">
        <v>2632</v>
      </c>
      <c r="F807" t="s">
        <v>293</v>
      </c>
      <c r="G807" t="s">
        <v>294</v>
      </c>
      <c r="H807" s="1">
        <v>45871</v>
      </c>
      <c r="I807">
        <v>13</v>
      </c>
      <c r="J807">
        <v>114.99</v>
      </c>
      <c r="K807">
        <v>1494.87</v>
      </c>
      <c r="L807">
        <v>0.05</v>
      </c>
      <c r="M807">
        <v>0.02</v>
      </c>
      <c r="N807" t="str">
        <f>VLOOKUP(F807,products!$A$2:$C$31,3,FALSE)</f>
        <v>A</v>
      </c>
      <c r="O807">
        <f>VLOOKUP(F807,price_list!$A$2:$C$31,3,FALSE)</f>
        <v>114.99</v>
      </c>
      <c r="P807" t="str">
        <f t="shared" si="60"/>
        <v/>
      </c>
      <c r="Q807" t="str">
        <f t="shared" si="61"/>
        <v/>
      </c>
      <c r="R807">
        <f t="shared" si="62"/>
        <v>1420.1264999999999</v>
      </c>
      <c r="S807">
        <f t="shared" si="63"/>
        <v>28.402529999999999</v>
      </c>
      <c r="T807" t="str">
        <f>IF(ISNA(VLOOKUP(A807,ERP_transactions!$A:$A,1,FALSE)),"No","Yes")</f>
        <v>Yes</v>
      </c>
      <c r="U807" t="b">
        <f t="shared" si="64"/>
        <v>0</v>
      </c>
    </row>
    <row r="808" spans="1:21">
      <c r="A808" t="s">
        <v>1412</v>
      </c>
      <c r="B808" t="s">
        <v>182</v>
      </c>
      <c r="C808" t="s">
        <v>183</v>
      </c>
      <c r="D808" t="s">
        <v>686</v>
      </c>
      <c r="E808" t="s">
        <v>687</v>
      </c>
      <c r="F808" t="s">
        <v>100</v>
      </c>
      <c r="G808" t="s">
        <v>101</v>
      </c>
      <c r="H808" s="1">
        <v>45897</v>
      </c>
      <c r="I808">
        <v>7</v>
      </c>
      <c r="J808">
        <v>181.7</v>
      </c>
      <c r="K808">
        <v>1271.9000000000001</v>
      </c>
      <c r="L808">
        <v>0.1</v>
      </c>
      <c r="M808">
        <v>0.02</v>
      </c>
      <c r="N808" t="str">
        <f>VLOOKUP(F808,products!$A$2:$C$31,3,FALSE)</f>
        <v>B</v>
      </c>
      <c r="O808">
        <f>VLOOKUP(F808,price_list!$A$2:$C$31,3,FALSE)</f>
        <v>181.7</v>
      </c>
      <c r="P808" t="str">
        <f t="shared" si="60"/>
        <v/>
      </c>
      <c r="Q808" t="str">
        <f t="shared" si="61"/>
        <v/>
      </c>
      <c r="R808">
        <f t="shared" si="62"/>
        <v>1144.71</v>
      </c>
      <c r="S808">
        <f t="shared" si="63"/>
        <v>22.894200000000001</v>
      </c>
      <c r="T808" t="str">
        <f>IF(ISNA(VLOOKUP(A808,ERP_transactions!$A:$A,1,FALSE)),"No","Yes")</f>
        <v>Yes</v>
      </c>
      <c r="U808" t="b">
        <f t="shared" si="64"/>
        <v>0</v>
      </c>
    </row>
    <row r="809" spans="1:21">
      <c r="A809" t="s">
        <v>1413</v>
      </c>
      <c r="B809" t="s">
        <v>117</v>
      </c>
      <c r="C809" t="s">
        <v>118</v>
      </c>
      <c r="D809" t="s">
        <v>818</v>
      </c>
      <c r="E809" t="s">
        <v>819</v>
      </c>
      <c r="F809" t="s">
        <v>59</v>
      </c>
      <c r="G809" t="s">
        <v>60</v>
      </c>
      <c r="H809" s="1">
        <v>45878</v>
      </c>
      <c r="I809">
        <v>7</v>
      </c>
      <c r="J809">
        <v>71.86</v>
      </c>
      <c r="K809">
        <v>503.02</v>
      </c>
      <c r="L809">
        <v>0.05</v>
      </c>
      <c r="M809">
        <v>0.02</v>
      </c>
      <c r="N809" t="str">
        <f>VLOOKUP(F809,products!$A$2:$C$31,3,FALSE)</f>
        <v>A</v>
      </c>
      <c r="O809">
        <f>VLOOKUP(F809,price_list!$A$2:$C$31,3,FALSE)</f>
        <v>71.86</v>
      </c>
      <c r="P809" t="str">
        <f t="shared" si="60"/>
        <v/>
      </c>
      <c r="Q809" t="str">
        <f t="shared" si="61"/>
        <v/>
      </c>
      <c r="R809">
        <f t="shared" si="62"/>
        <v>477.86899999999997</v>
      </c>
      <c r="S809">
        <f t="shared" si="63"/>
        <v>9.5573800000000002</v>
      </c>
      <c r="T809" t="str">
        <f>IF(ISNA(VLOOKUP(A809,ERP_transactions!$A:$A,1,FALSE)),"No","Yes")</f>
        <v>Yes</v>
      </c>
      <c r="U809" t="b">
        <f t="shared" si="64"/>
        <v>0</v>
      </c>
    </row>
    <row r="810" spans="1:21">
      <c r="A810" t="s">
        <v>1414</v>
      </c>
      <c r="B810" t="s">
        <v>159</v>
      </c>
      <c r="C810" t="s">
        <v>160</v>
      </c>
      <c r="D810" t="s">
        <v>83</v>
      </c>
      <c r="E810" t="s">
        <v>84</v>
      </c>
      <c r="F810" t="s">
        <v>396</v>
      </c>
      <c r="G810" t="s">
        <v>397</v>
      </c>
      <c r="H810" s="1">
        <v>45900</v>
      </c>
      <c r="I810">
        <v>25</v>
      </c>
      <c r="J810">
        <v>194.87</v>
      </c>
      <c r="K810">
        <v>4871.75</v>
      </c>
      <c r="L810">
        <v>0.1</v>
      </c>
      <c r="M810">
        <v>0.02</v>
      </c>
      <c r="N810" t="str">
        <f>VLOOKUP(F810,products!$A$2:$C$31,3,FALSE)</f>
        <v>B</v>
      </c>
      <c r="O810">
        <f>VLOOKUP(F810,price_list!$A$2:$C$31,3,FALSE)</f>
        <v>194.87</v>
      </c>
      <c r="P810" t="str">
        <f t="shared" si="60"/>
        <v/>
      </c>
      <c r="Q810" t="str">
        <f t="shared" si="61"/>
        <v/>
      </c>
      <c r="R810">
        <f t="shared" si="62"/>
        <v>4384.5749999999998</v>
      </c>
      <c r="S810">
        <f t="shared" si="63"/>
        <v>87.691500000000005</v>
      </c>
      <c r="T810" t="str">
        <f>IF(ISNA(VLOOKUP(A810,ERP_transactions!$A:$A,1,FALSE)),"No","Yes")</f>
        <v>Yes</v>
      </c>
      <c r="U810" t="b">
        <f t="shared" si="64"/>
        <v>0</v>
      </c>
    </row>
    <row r="811" spans="1:21">
      <c r="A811" t="s">
        <v>1415</v>
      </c>
      <c r="B811" t="s">
        <v>93</v>
      </c>
      <c r="C811" t="s">
        <v>94</v>
      </c>
      <c r="D811" t="s">
        <v>900</v>
      </c>
      <c r="E811" t="s">
        <v>901</v>
      </c>
      <c r="F811" t="s">
        <v>139</v>
      </c>
      <c r="G811" t="s">
        <v>140</v>
      </c>
      <c r="H811" s="1">
        <v>45890</v>
      </c>
      <c r="I811">
        <v>5</v>
      </c>
      <c r="J811">
        <v>113.94</v>
      </c>
      <c r="K811">
        <v>569.70000000000005</v>
      </c>
      <c r="L811">
        <v>0.05</v>
      </c>
      <c r="M811">
        <v>0.02</v>
      </c>
      <c r="N811" t="str">
        <f>VLOOKUP(F811,products!$A$2:$C$31,3,FALSE)</f>
        <v>A</v>
      </c>
      <c r="O811">
        <f>VLOOKUP(F811,price_list!$A$2:$C$31,3,FALSE)</f>
        <v>113.94</v>
      </c>
      <c r="P811" t="str">
        <f t="shared" si="60"/>
        <v/>
      </c>
      <c r="Q811" t="str">
        <f t="shared" si="61"/>
        <v/>
      </c>
      <c r="R811">
        <f t="shared" si="62"/>
        <v>541.21500000000003</v>
      </c>
      <c r="S811">
        <f t="shared" si="63"/>
        <v>10.824300000000001</v>
      </c>
      <c r="T811" t="str">
        <f>IF(ISNA(VLOOKUP(A811,ERP_transactions!$A:$A,1,FALSE)),"No","Yes")</f>
        <v>Yes</v>
      </c>
      <c r="U811" t="b">
        <f t="shared" si="64"/>
        <v>0</v>
      </c>
    </row>
    <row r="812" spans="1:21">
      <c r="A812" t="s">
        <v>1416</v>
      </c>
      <c r="B812" t="s">
        <v>182</v>
      </c>
      <c r="C812" t="s">
        <v>183</v>
      </c>
      <c r="D812" t="s">
        <v>420</v>
      </c>
      <c r="E812" t="s">
        <v>421</v>
      </c>
      <c r="F812" t="s">
        <v>319</v>
      </c>
      <c r="G812" t="s">
        <v>320</v>
      </c>
      <c r="H812" s="1">
        <v>45878</v>
      </c>
      <c r="I812">
        <v>8</v>
      </c>
      <c r="J812">
        <v>93.41</v>
      </c>
      <c r="K812">
        <v>747.28</v>
      </c>
      <c r="L812">
        <v>0</v>
      </c>
      <c r="M812">
        <v>0.02</v>
      </c>
      <c r="N812" t="str">
        <f>VLOOKUP(F812,products!$A$2:$C$31,3,FALSE)</f>
        <v>C</v>
      </c>
      <c r="O812">
        <f>VLOOKUP(F812,price_list!$A$2:$C$31,3,FALSE)</f>
        <v>93.41</v>
      </c>
      <c r="P812" t="str">
        <f t="shared" si="60"/>
        <v/>
      </c>
      <c r="Q812" t="str">
        <f t="shared" si="61"/>
        <v/>
      </c>
      <c r="R812">
        <f t="shared" si="62"/>
        <v>747.28</v>
      </c>
      <c r="S812">
        <f t="shared" si="63"/>
        <v>14.945599999999999</v>
      </c>
      <c r="T812" t="str">
        <f>IF(ISNA(VLOOKUP(A812,ERP_transactions!$A:$A,1,FALSE)),"No","Yes")</f>
        <v>Yes</v>
      </c>
      <c r="U812" t="b">
        <f t="shared" si="64"/>
        <v>0</v>
      </c>
    </row>
    <row r="813" spans="1:21">
      <c r="A813" t="s">
        <v>1417</v>
      </c>
      <c r="B813" t="s">
        <v>28</v>
      </c>
      <c r="C813" t="s">
        <v>29</v>
      </c>
      <c r="D813" t="s">
        <v>1211</v>
      </c>
      <c r="E813" t="s">
        <v>1212</v>
      </c>
      <c r="F813" t="s">
        <v>32</v>
      </c>
      <c r="G813" t="s">
        <v>33</v>
      </c>
      <c r="H813" s="1">
        <v>45900</v>
      </c>
      <c r="I813">
        <v>23</v>
      </c>
      <c r="J813">
        <v>88.32</v>
      </c>
      <c r="K813">
        <v>2031.36</v>
      </c>
      <c r="L813">
        <v>0</v>
      </c>
      <c r="M813">
        <v>0.02</v>
      </c>
      <c r="N813" t="str">
        <f>VLOOKUP(F813,products!$A$2:$C$31,3,FALSE)</f>
        <v>C</v>
      </c>
      <c r="O813">
        <f>VLOOKUP(F813,price_list!$A$2:$C$31,3,FALSE)</f>
        <v>88.32</v>
      </c>
      <c r="P813" t="str">
        <f t="shared" si="60"/>
        <v/>
      </c>
      <c r="Q813" t="str">
        <f t="shared" si="61"/>
        <v/>
      </c>
      <c r="R813">
        <f t="shared" si="62"/>
        <v>2031.36</v>
      </c>
      <c r="S813">
        <f t="shared" si="63"/>
        <v>40.627200000000002</v>
      </c>
      <c r="T813" t="str">
        <f>IF(ISNA(VLOOKUP(A813,ERP_transactions!$A:$A,1,FALSE)),"No","Yes")</f>
        <v>Yes</v>
      </c>
      <c r="U813" t="b">
        <f t="shared" si="64"/>
        <v>0</v>
      </c>
    </row>
    <row r="814" spans="1:21">
      <c r="A814" t="s">
        <v>1418</v>
      </c>
      <c r="B814" t="s">
        <v>62</v>
      </c>
      <c r="C814" t="s">
        <v>63</v>
      </c>
      <c r="D814" t="s">
        <v>865</v>
      </c>
      <c r="E814" t="s">
        <v>866</v>
      </c>
      <c r="F814" t="s">
        <v>18</v>
      </c>
      <c r="G814" t="s">
        <v>19</v>
      </c>
      <c r="H814" s="1">
        <v>45897</v>
      </c>
      <c r="I814">
        <v>13</v>
      </c>
      <c r="J814">
        <v>52.65</v>
      </c>
      <c r="K814">
        <v>684.45</v>
      </c>
      <c r="L814">
        <v>0.05</v>
      </c>
      <c r="M814">
        <v>0.02</v>
      </c>
      <c r="N814" t="str">
        <f>VLOOKUP(F814,products!$A$2:$C$31,3,FALSE)</f>
        <v>A</v>
      </c>
      <c r="O814">
        <f>VLOOKUP(F814,price_list!$A$2:$C$31,3,FALSE)</f>
        <v>52.65</v>
      </c>
      <c r="P814" t="str">
        <f t="shared" si="60"/>
        <v/>
      </c>
      <c r="Q814" t="str">
        <f t="shared" si="61"/>
        <v/>
      </c>
      <c r="R814">
        <f t="shared" si="62"/>
        <v>650.22750000000008</v>
      </c>
      <c r="S814">
        <f t="shared" si="63"/>
        <v>13.004550000000002</v>
      </c>
      <c r="T814" t="str">
        <f>IF(ISNA(VLOOKUP(A814,ERP_transactions!$A:$A,1,FALSE)),"No","Yes")</f>
        <v>Yes</v>
      </c>
      <c r="U814" t="b">
        <f t="shared" si="64"/>
        <v>0</v>
      </c>
    </row>
    <row r="815" spans="1:21">
      <c r="A815" t="s">
        <v>1419</v>
      </c>
      <c r="B815" t="s">
        <v>103</v>
      </c>
      <c r="C815" t="s">
        <v>104</v>
      </c>
      <c r="D815" t="s">
        <v>476</v>
      </c>
      <c r="E815" t="s">
        <v>477</v>
      </c>
      <c r="F815" t="s">
        <v>18</v>
      </c>
      <c r="G815" t="s">
        <v>19</v>
      </c>
      <c r="H815" s="1">
        <v>45879</v>
      </c>
      <c r="I815">
        <v>15</v>
      </c>
      <c r="J815">
        <v>52.65</v>
      </c>
      <c r="K815">
        <v>789.75</v>
      </c>
      <c r="L815">
        <v>0.05</v>
      </c>
      <c r="M815">
        <v>0.02</v>
      </c>
      <c r="N815" t="str">
        <f>VLOOKUP(F815,products!$A$2:$C$31,3,FALSE)</f>
        <v>A</v>
      </c>
      <c r="O815">
        <f>VLOOKUP(F815,price_list!$A$2:$C$31,3,FALSE)</f>
        <v>52.65</v>
      </c>
      <c r="P815" t="str">
        <f t="shared" si="60"/>
        <v/>
      </c>
      <c r="Q815" t="str">
        <f t="shared" si="61"/>
        <v/>
      </c>
      <c r="R815">
        <f t="shared" si="62"/>
        <v>750.26250000000005</v>
      </c>
      <c r="S815">
        <f t="shared" si="63"/>
        <v>15.005250000000002</v>
      </c>
      <c r="T815" t="str">
        <f>IF(ISNA(VLOOKUP(A815,ERP_transactions!$A:$A,1,FALSE)),"No","Yes")</f>
        <v>Yes</v>
      </c>
      <c r="U815" t="b">
        <f t="shared" si="64"/>
        <v>0</v>
      </c>
    </row>
    <row r="816" spans="1:21">
      <c r="A816" t="s">
        <v>1420</v>
      </c>
      <c r="B816" t="s">
        <v>208</v>
      </c>
      <c r="C816" t="s">
        <v>209</v>
      </c>
      <c r="D816" t="s">
        <v>1272</v>
      </c>
      <c r="E816" t="s">
        <v>2646</v>
      </c>
      <c r="F816" t="s">
        <v>90</v>
      </c>
      <c r="G816" t="s">
        <v>91</v>
      </c>
      <c r="H816" s="1">
        <v>45888</v>
      </c>
      <c r="I816">
        <v>13</v>
      </c>
      <c r="J816">
        <v>50.51</v>
      </c>
      <c r="K816">
        <v>656.63</v>
      </c>
      <c r="L816">
        <v>0</v>
      </c>
      <c r="M816">
        <v>0.02</v>
      </c>
      <c r="N816" t="str">
        <f>VLOOKUP(F816,products!$A$2:$C$31,3,FALSE)</f>
        <v>C</v>
      </c>
      <c r="O816">
        <f>VLOOKUP(F816,price_list!$A$2:$C$31,3,FALSE)</f>
        <v>50.51</v>
      </c>
      <c r="P816" t="str">
        <f t="shared" si="60"/>
        <v/>
      </c>
      <c r="Q816" t="str">
        <f t="shared" si="61"/>
        <v/>
      </c>
      <c r="R816">
        <f t="shared" si="62"/>
        <v>656.63</v>
      </c>
      <c r="S816">
        <f t="shared" si="63"/>
        <v>13.1326</v>
      </c>
      <c r="T816" t="str">
        <f>IF(ISNA(VLOOKUP(A816,ERP_transactions!$A:$A,1,FALSE)),"No","Yes")</f>
        <v>Yes</v>
      </c>
      <c r="U816" t="b">
        <f t="shared" si="64"/>
        <v>0</v>
      </c>
    </row>
    <row r="817" spans="1:21">
      <c r="A817" t="s">
        <v>1421</v>
      </c>
      <c r="B817" t="s">
        <v>386</v>
      </c>
      <c r="C817" t="s">
        <v>387</v>
      </c>
      <c r="D817" t="s">
        <v>760</v>
      </c>
      <c r="E817" t="s">
        <v>2647</v>
      </c>
      <c r="F817" t="s">
        <v>396</v>
      </c>
      <c r="G817" t="s">
        <v>397</v>
      </c>
      <c r="H817" s="1">
        <v>45900</v>
      </c>
      <c r="I817">
        <v>22</v>
      </c>
      <c r="J817">
        <v>194.87</v>
      </c>
      <c r="K817">
        <v>4287.1400000000003</v>
      </c>
      <c r="L817">
        <v>0.1</v>
      </c>
      <c r="M817">
        <v>0.02</v>
      </c>
      <c r="N817" t="str">
        <f>VLOOKUP(F817,products!$A$2:$C$31,3,FALSE)</f>
        <v>B</v>
      </c>
      <c r="O817">
        <f>VLOOKUP(F817,price_list!$A$2:$C$31,3,FALSE)</f>
        <v>194.87</v>
      </c>
      <c r="P817" t="str">
        <f t="shared" si="60"/>
        <v/>
      </c>
      <c r="Q817" t="str">
        <f t="shared" si="61"/>
        <v/>
      </c>
      <c r="R817">
        <f t="shared" si="62"/>
        <v>3858.4260000000004</v>
      </c>
      <c r="S817">
        <f t="shared" si="63"/>
        <v>77.168520000000015</v>
      </c>
      <c r="T817" t="str">
        <f>IF(ISNA(VLOOKUP(A817,ERP_transactions!$A:$A,1,FALSE)),"No","Yes")</f>
        <v>Yes</v>
      </c>
      <c r="U817" t="b">
        <f t="shared" si="64"/>
        <v>0</v>
      </c>
    </row>
    <row r="818" spans="1:21">
      <c r="A818" t="s">
        <v>1422</v>
      </c>
      <c r="B818" t="s">
        <v>35</v>
      </c>
      <c r="C818" t="s">
        <v>36</v>
      </c>
      <c r="D818" t="s">
        <v>369</v>
      </c>
      <c r="E818" t="s">
        <v>2648</v>
      </c>
      <c r="F818" t="s">
        <v>240</v>
      </c>
      <c r="G818" t="s">
        <v>241</v>
      </c>
      <c r="H818" s="1">
        <v>45889</v>
      </c>
      <c r="I818">
        <v>21</v>
      </c>
      <c r="J818">
        <v>130.94</v>
      </c>
      <c r="K818">
        <v>2749.74</v>
      </c>
      <c r="L818">
        <v>0.05</v>
      </c>
      <c r="M818">
        <v>0.02</v>
      </c>
      <c r="N818" t="str">
        <f>VLOOKUP(F818,products!$A$2:$C$31,3,FALSE)</f>
        <v>A</v>
      </c>
      <c r="O818">
        <f>VLOOKUP(F818,price_list!$A$2:$C$31,3,FALSE)</f>
        <v>130.94</v>
      </c>
      <c r="P818" t="str">
        <f t="shared" si="60"/>
        <v/>
      </c>
      <c r="Q818" t="str">
        <f t="shared" si="61"/>
        <v/>
      </c>
      <c r="R818">
        <f t="shared" si="62"/>
        <v>2612.2529999999997</v>
      </c>
      <c r="S818">
        <f t="shared" si="63"/>
        <v>52.245059999999995</v>
      </c>
      <c r="T818" t="str">
        <f>IF(ISNA(VLOOKUP(A818,ERP_transactions!$A:$A,1,FALSE)),"No","Yes")</f>
        <v>Yes</v>
      </c>
      <c r="U818" t="b">
        <f t="shared" si="64"/>
        <v>0</v>
      </c>
    </row>
    <row r="819" spans="1:21">
      <c r="A819" t="s">
        <v>1423</v>
      </c>
      <c r="B819" t="s">
        <v>28</v>
      </c>
      <c r="C819" t="s">
        <v>29</v>
      </c>
      <c r="D819" t="s">
        <v>629</v>
      </c>
      <c r="E819" t="s">
        <v>630</v>
      </c>
      <c r="F819" t="s">
        <v>293</v>
      </c>
      <c r="G819" t="s">
        <v>294</v>
      </c>
      <c r="H819" s="1">
        <v>45885</v>
      </c>
      <c r="I819">
        <v>4</v>
      </c>
      <c r="J819">
        <v>114.99</v>
      </c>
      <c r="K819">
        <v>459.96</v>
      </c>
      <c r="L819">
        <v>0.05</v>
      </c>
      <c r="M819">
        <v>0.02</v>
      </c>
      <c r="N819" t="str">
        <f>VLOOKUP(F819,products!$A$2:$C$31,3,FALSE)</f>
        <v>A</v>
      </c>
      <c r="O819">
        <f>VLOOKUP(F819,price_list!$A$2:$C$31,3,FALSE)</f>
        <v>114.99</v>
      </c>
      <c r="P819" t="str">
        <f t="shared" si="60"/>
        <v/>
      </c>
      <c r="Q819" t="str">
        <f t="shared" si="61"/>
        <v/>
      </c>
      <c r="R819">
        <f t="shared" si="62"/>
        <v>436.96199999999999</v>
      </c>
      <c r="S819">
        <f t="shared" si="63"/>
        <v>8.7392400000000006</v>
      </c>
      <c r="T819" t="str">
        <f>IF(ISNA(VLOOKUP(A819,ERP_transactions!$A:$A,1,FALSE)),"No","Yes")</f>
        <v>Yes</v>
      </c>
      <c r="U819" t="b">
        <f t="shared" si="64"/>
        <v>0</v>
      </c>
    </row>
    <row r="820" spans="1:21">
      <c r="A820" t="s">
        <v>1424</v>
      </c>
      <c r="B820" t="s">
        <v>423</v>
      </c>
      <c r="C820" t="s">
        <v>424</v>
      </c>
      <c r="D820" t="s">
        <v>513</v>
      </c>
      <c r="E820" t="s">
        <v>2649</v>
      </c>
      <c r="F820" t="s">
        <v>275</v>
      </c>
      <c r="G820" t="s">
        <v>276</v>
      </c>
      <c r="H820" s="1">
        <v>45880</v>
      </c>
      <c r="I820">
        <v>21</v>
      </c>
      <c r="J820">
        <v>44.71</v>
      </c>
      <c r="K820">
        <v>938.91</v>
      </c>
      <c r="L820">
        <v>0</v>
      </c>
      <c r="M820">
        <v>0.02</v>
      </c>
      <c r="N820" t="str">
        <f>VLOOKUP(F820,products!$A$2:$C$31,3,FALSE)</f>
        <v>C</v>
      </c>
      <c r="O820">
        <f>VLOOKUP(F820,price_list!$A$2:$C$31,3,FALSE)</f>
        <v>44.71</v>
      </c>
      <c r="P820" t="str">
        <f t="shared" si="60"/>
        <v/>
      </c>
      <c r="Q820" t="str">
        <f t="shared" si="61"/>
        <v/>
      </c>
      <c r="R820">
        <f t="shared" si="62"/>
        <v>938.91</v>
      </c>
      <c r="S820">
        <f t="shared" si="63"/>
        <v>18.778199999999998</v>
      </c>
      <c r="T820" t="str">
        <f>IF(ISNA(VLOOKUP(A820,ERP_transactions!$A:$A,1,FALSE)),"No","Yes")</f>
        <v>Yes</v>
      </c>
      <c r="U820" t="b">
        <f t="shared" si="64"/>
        <v>0</v>
      </c>
    </row>
    <row r="821" spans="1:21">
      <c r="A821" t="s">
        <v>1425</v>
      </c>
      <c r="B821" t="s">
        <v>47</v>
      </c>
      <c r="C821" t="s">
        <v>48</v>
      </c>
      <c r="D821" t="s">
        <v>251</v>
      </c>
      <c r="E821" t="s">
        <v>252</v>
      </c>
      <c r="F821" t="s">
        <v>18</v>
      </c>
      <c r="G821" t="s">
        <v>19</v>
      </c>
      <c r="H821" s="1">
        <v>45900</v>
      </c>
      <c r="I821">
        <v>23</v>
      </c>
      <c r="J821">
        <v>52.65</v>
      </c>
      <c r="K821">
        <v>1210.95</v>
      </c>
      <c r="L821">
        <v>0.09</v>
      </c>
      <c r="M821">
        <v>0.02</v>
      </c>
      <c r="N821" t="str">
        <f>VLOOKUP(F821,products!$A$2:$C$31,3,FALSE)</f>
        <v>A</v>
      </c>
      <c r="O821">
        <f>VLOOKUP(F821,price_list!$A$2:$C$31,3,FALSE)</f>
        <v>52.65</v>
      </c>
      <c r="P821" t="str">
        <f t="shared" si="60"/>
        <v>Rebate_Error</v>
      </c>
      <c r="Q821" t="str">
        <f t="shared" si="61"/>
        <v/>
      </c>
      <c r="R821">
        <f t="shared" si="62"/>
        <v>1101.9645</v>
      </c>
      <c r="S821">
        <f t="shared" si="63"/>
        <v>22.039290000000001</v>
      </c>
      <c r="T821" t="str">
        <f>IF(ISNA(VLOOKUP(A821,ERP_transactions!$A:$A,1,FALSE)),"No","Yes")</f>
        <v>Yes</v>
      </c>
      <c r="U821" t="b">
        <f t="shared" si="64"/>
        <v>1</v>
      </c>
    </row>
    <row r="822" spans="1:21">
      <c r="A822" t="s">
        <v>1426</v>
      </c>
      <c r="B822" t="s">
        <v>67</v>
      </c>
      <c r="C822" t="s">
        <v>68</v>
      </c>
      <c r="D822" t="s">
        <v>438</v>
      </c>
      <c r="E822" t="s">
        <v>439</v>
      </c>
      <c r="F822" t="s">
        <v>293</v>
      </c>
      <c r="G822" t="s">
        <v>294</v>
      </c>
      <c r="H822" s="1">
        <v>45886</v>
      </c>
      <c r="I822">
        <v>5</v>
      </c>
      <c r="J822">
        <v>114.99</v>
      </c>
      <c r="K822">
        <v>574.95000000000005</v>
      </c>
      <c r="L822">
        <v>0.08</v>
      </c>
      <c r="M822">
        <v>0.02</v>
      </c>
      <c r="N822" t="str">
        <f>VLOOKUP(F822,products!$A$2:$C$31,3,FALSE)</f>
        <v>A</v>
      </c>
      <c r="O822">
        <f>VLOOKUP(F822,price_list!$A$2:$C$31,3,FALSE)</f>
        <v>114.99</v>
      </c>
      <c r="P822" t="str">
        <f t="shared" si="60"/>
        <v>Rebate_Error</v>
      </c>
      <c r="Q822" t="str">
        <f t="shared" si="61"/>
        <v/>
      </c>
      <c r="R822">
        <f t="shared" si="62"/>
        <v>528.95400000000006</v>
      </c>
      <c r="S822">
        <f t="shared" si="63"/>
        <v>10.579080000000001</v>
      </c>
      <c r="T822" t="str">
        <f>IF(ISNA(VLOOKUP(A822,ERP_transactions!$A:$A,1,FALSE)),"No","Yes")</f>
        <v>Yes</v>
      </c>
      <c r="U822" t="b">
        <f t="shared" si="64"/>
        <v>1</v>
      </c>
    </row>
    <row r="823" spans="1:21">
      <c r="A823" t="s">
        <v>1427</v>
      </c>
      <c r="B823" t="s">
        <v>93</v>
      </c>
      <c r="C823" t="s">
        <v>94</v>
      </c>
      <c r="D823" t="s">
        <v>1057</v>
      </c>
      <c r="E823" t="s">
        <v>1058</v>
      </c>
      <c r="F823" t="s">
        <v>39</v>
      </c>
      <c r="G823" t="s">
        <v>40</v>
      </c>
      <c r="H823" s="1">
        <v>45882</v>
      </c>
      <c r="I823">
        <v>20</v>
      </c>
      <c r="J823">
        <v>87.21</v>
      </c>
      <c r="K823">
        <v>1744.2</v>
      </c>
      <c r="L823">
        <v>0</v>
      </c>
      <c r="M823">
        <v>0.02</v>
      </c>
      <c r="N823" t="str">
        <f>VLOOKUP(F823,products!$A$2:$C$31,3,FALSE)</f>
        <v>C</v>
      </c>
      <c r="O823">
        <f>VLOOKUP(F823,price_list!$A$2:$C$31,3,FALSE)</f>
        <v>87.21</v>
      </c>
      <c r="P823" t="str">
        <f t="shared" si="60"/>
        <v/>
      </c>
      <c r="Q823" t="str">
        <f t="shared" si="61"/>
        <v/>
      </c>
      <c r="R823">
        <f t="shared" si="62"/>
        <v>1744.2</v>
      </c>
      <c r="S823">
        <f t="shared" si="63"/>
        <v>34.884</v>
      </c>
      <c r="T823" t="str">
        <f>IF(ISNA(VLOOKUP(A823,ERP_transactions!$A:$A,1,FALSE)),"No","Yes")</f>
        <v>Yes</v>
      </c>
      <c r="U823" t="b">
        <f t="shared" si="64"/>
        <v>0</v>
      </c>
    </row>
    <row r="824" spans="1:21">
      <c r="A824" t="s">
        <v>1428</v>
      </c>
      <c r="B824" t="s">
        <v>208</v>
      </c>
      <c r="C824" t="s">
        <v>209</v>
      </c>
      <c r="D824" t="s">
        <v>30</v>
      </c>
      <c r="E824" t="s">
        <v>31</v>
      </c>
      <c r="F824" t="s">
        <v>179</v>
      </c>
      <c r="G824" t="s">
        <v>180</v>
      </c>
      <c r="H824" s="1">
        <v>45870</v>
      </c>
      <c r="I824">
        <v>24</v>
      </c>
      <c r="J824">
        <v>125.42</v>
      </c>
      <c r="K824">
        <v>3010.08</v>
      </c>
      <c r="L824">
        <v>0.1</v>
      </c>
      <c r="M824">
        <v>0.02</v>
      </c>
      <c r="N824" t="str">
        <f>VLOOKUP(F824,products!$A$2:$C$31,3,FALSE)</f>
        <v>B</v>
      </c>
      <c r="O824">
        <f>VLOOKUP(F824,price_list!$A$2:$C$31,3,FALSE)</f>
        <v>125.42</v>
      </c>
      <c r="P824" t="str">
        <f t="shared" si="60"/>
        <v/>
      </c>
      <c r="Q824" t="str">
        <f t="shared" si="61"/>
        <v/>
      </c>
      <c r="R824">
        <f t="shared" si="62"/>
        <v>2709.0720000000001</v>
      </c>
      <c r="S824">
        <f t="shared" si="63"/>
        <v>54.181440000000002</v>
      </c>
      <c r="T824" t="str">
        <f>IF(ISNA(VLOOKUP(A824,ERP_transactions!$A:$A,1,FALSE)),"No","Yes")</f>
        <v>Yes</v>
      </c>
      <c r="U824" t="b">
        <f t="shared" si="64"/>
        <v>0</v>
      </c>
    </row>
    <row r="825" spans="1:21">
      <c r="A825" t="s">
        <v>1429</v>
      </c>
      <c r="B825" t="s">
        <v>159</v>
      </c>
      <c r="C825" t="s">
        <v>160</v>
      </c>
      <c r="D825" t="s">
        <v>769</v>
      </c>
      <c r="E825" t="s">
        <v>770</v>
      </c>
      <c r="F825" t="s">
        <v>275</v>
      </c>
      <c r="G825" t="s">
        <v>276</v>
      </c>
      <c r="H825" s="1">
        <v>45899</v>
      </c>
      <c r="I825">
        <v>9</v>
      </c>
      <c r="J825">
        <v>44.71</v>
      </c>
      <c r="K825">
        <v>402.39</v>
      </c>
      <c r="L825">
        <v>0</v>
      </c>
      <c r="M825">
        <v>0.02</v>
      </c>
      <c r="N825" t="str">
        <f>VLOOKUP(F825,products!$A$2:$C$31,3,FALSE)</f>
        <v>C</v>
      </c>
      <c r="O825">
        <f>VLOOKUP(F825,price_list!$A$2:$C$31,3,FALSE)</f>
        <v>44.71</v>
      </c>
      <c r="P825" t="str">
        <f t="shared" si="60"/>
        <v/>
      </c>
      <c r="Q825" t="str">
        <f t="shared" si="61"/>
        <v/>
      </c>
      <c r="R825">
        <f t="shared" si="62"/>
        <v>402.39</v>
      </c>
      <c r="S825">
        <f t="shared" si="63"/>
        <v>8.0478000000000005</v>
      </c>
      <c r="T825" t="str">
        <f>IF(ISNA(VLOOKUP(A825,ERP_transactions!$A:$A,1,FALSE)),"No","Yes")</f>
        <v>Yes</v>
      </c>
      <c r="U825" t="b">
        <f t="shared" si="64"/>
        <v>0</v>
      </c>
    </row>
    <row r="826" spans="1:21">
      <c r="A826" t="s">
        <v>1430</v>
      </c>
      <c r="B826" t="s">
        <v>81</v>
      </c>
      <c r="C826" t="s">
        <v>82</v>
      </c>
      <c r="D826" t="s">
        <v>648</v>
      </c>
      <c r="E826" t="s">
        <v>649</v>
      </c>
      <c r="F826" t="s">
        <v>240</v>
      </c>
      <c r="G826" t="s">
        <v>241</v>
      </c>
      <c r="H826" s="1">
        <v>45888</v>
      </c>
      <c r="I826">
        <v>2</v>
      </c>
      <c r="J826">
        <v>130.94</v>
      </c>
      <c r="K826">
        <v>261.88</v>
      </c>
      <c r="L826">
        <v>0.05</v>
      </c>
      <c r="M826">
        <v>0.02</v>
      </c>
      <c r="N826" t="str">
        <f>VLOOKUP(F826,products!$A$2:$C$31,3,FALSE)</f>
        <v>A</v>
      </c>
      <c r="O826">
        <f>VLOOKUP(F826,price_list!$A$2:$C$31,3,FALSE)</f>
        <v>130.94</v>
      </c>
      <c r="P826" t="str">
        <f t="shared" si="60"/>
        <v/>
      </c>
      <c r="Q826" t="str">
        <f t="shared" si="61"/>
        <v/>
      </c>
      <c r="R826">
        <f t="shared" si="62"/>
        <v>248.786</v>
      </c>
      <c r="S826">
        <f t="shared" si="63"/>
        <v>4.9757199999999999</v>
      </c>
      <c r="T826" t="str">
        <f>IF(ISNA(VLOOKUP(A826,ERP_transactions!$A:$A,1,FALSE)),"No","Yes")</f>
        <v>Yes</v>
      </c>
      <c r="U826" t="b">
        <f t="shared" si="64"/>
        <v>0</v>
      </c>
    </row>
    <row r="827" spans="1:21">
      <c r="A827" t="s">
        <v>1431</v>
      </c>
      <c r="B827" t="s">
        <v>62</v>
      </c>
      <c r="C827" t="s">
        <v>63</v>
      </c>
      <c r="D827" t="s">
        <v>736</v>
      </c>
      <c r="E827" t="s">
        <v>737</v>
      </c>
      <c r="F827" t="s">
        <v>319</v>
      </c>
      <c r="G827" t="s">
        <v>320</v>
      </c>
      <c r="H827" s="1">
        <v>45893</v>
      </c>
      <c r="I827">
        <v>11</v>
      </c>
      <c r="J827">
        <v>93.41</v>
      </c>
      <c r="K827">
        <v>1027.51</v>
      </c>
      <c r="L827">
        <v>0</v>
      </c>
      <c r="M827">
        <v>0.02</v>
      </c>
      <c r="N827" t="str">
        <f>VLOOKUP(F827,products!$A$2:$C$31,3,FALSE)</f>
        <v>C</v>
      </c>
      <c r="O827">
        <f>VLOOKUP(F827,price_list!$A$2:$C$31,3,FALSE)</f>
        <v>93.41</v>
      </c>
      <c r="P827" t="str">
        <f t="shared" si="60"/>
        <v/>
      </c>
      <c r="Q827" t="str">
        <f t="shared" si="61"/>
        <v/>
      </c>
      <c r="R827">
        <f t="shared" si="62"/>
        <v>1027.51</v>
      </c>
      <c r="S827">
        <f t="shared" si="63"/>
        <v>20.5502</v>
      </c>
      <c r="T827" t="str">
        <f>IF(ISNA(VLOOKUP(A827,ERP_transactions!$A:$A,1,FALSE)),"No","Yes")</f>
        <v>Yes</v>
      </c>
      <c r="U827" t="b">
        <f t="shared" si="64"/>
        <v>0</v>
      </c>
    </row>
    <row r="828" spans="1:21">
      <c r="A828" t="s">
        <v>1432</v>
      </c>
      <c r="B828" t="s">
        <v>62</v>
      </c>
      <c r="C828" t="s">
        <v>63</v>
      </c>
      <c r="D828" t="s">
        <v>267</v>
      </c>
      <c r="E828" t="s">
        <v>268</v>
      </c>
      <c r="F828" t="s">
        <v>179</v>
      </c>
      <c r="G828" t="s">
        <v>180</v>
      </c>
      <c r="H828" s="1">
        <v>45895</v>
      </c>
      <c r="I828">
        <v>21</v>
      </c>
      <c r="J828">
        <v>125.42</v>
      </c>
      <c r="K828">
        <v>2633.82</v>
      </c>
      <c r="L828">
        <v>0.1</v>
      </c>
      <c r="M828">
        <v>0.02</v>
      </c>
      <c r="N828" t="str">
        <f>VLOOKUP(F828,products!$A$2:$C$31,3,FALSE)</f>
        <v>B</v>
      </c>
      <c r="O828">
        <f>VLOOKUP(F828,price_list!$A$2:$C$31,3,FALSE)</f>
        <v>125.42</v>
      </c>
      <c r="P828" t="str">
        <f t="shared" si="60"/>
        <v/>
      </c>
      <c r="Q828" t="str">
        <f t="shared" si="61"/>
        <v/>
      </c>
      <c r="R828">
        <f t="shared" si="62"/>
        <v>2370.4380000000001</v>
      </c>
      <c r="S828">
        <f t="shared" si="63"/>
        <v>47.408760000000001</v>
      </c>
      <c r="T828" t="str">
        <f>IF(ISNA(VLOOKUP(A828,ERP_transactions!$A:$A,1,FALSE)),"No","Yes")</f>
        <v>Yes</v>
      </c>
      <c r="U828" t="b">
        <f t="shared" si="64"/>
        <v>0</v>
      </c>
    </row>
    <row r="829" spans="1:21">
      <c r="A829" t="s">
        <v>1433</v>
      </c>
      <c r="B829" t="s">
        <v>55</v>
      </c>
      <c r="C829" t="s">
        <v>56</v>
      </c>
      <c r="D829" t="s">
        <v>169</v>
      </c>
      <c r="E829" t="s">
        <v>170</v>
      </c>
      <c r="F829" t="s">
        <v>85</v>
      </c>
      <c r="G829" t="s">
        <v>86</v>
      </c>
      <c r="H829" s="1">
        <v>45897</v>
      </c>
      <c r="I829">
        <v>10</v>
      </c>
      <c r="J829">
        <v>72.040000000000006</v>
      </c>
      <c r="K829">
        <v>720.4</v>
      </c>
      <c r="L829">
        <v>0.05</v>
      </c>
      <c r="M829">
        <v>0.02</v>
      </c>
      <c r="N829" t="str">
        <f>VLOOKUP(F829,products!$A$2:$C$31,3,FALSE)</f>
        <v>A</v>
      </c>
      <c r="O829">
        <f>VLOOKUP(F829,price_list!$A$2:$C$31,3,FALSE)</f>
        <v>72.040000000000006</v>
      </c>
      <c r="P829" t="str">
        <f t="shared" si="60"/>
        <v/>
      </c>
      <c r="Q829" t="str">
        <f t="shared" si="61"/>
        <v/>
      </c>
      <c r="R829">
        <f t="shared" si="62"/>
        <v>684.38</v>
      </c>
      <c r="S829">
        <f t="shared" si="63"/>
        <v>13.6876</v>
      </c>
      <c r="T829" t="str">
        <f>IF(ISNA(VLOOKUP(A829,ERP_transactions!$A:$A,1,FALSE)),"No","Yes")</f>
        <v>Yes</v>
      </c>
      <c r="U829" t="b">
        <f t="shared" si="64"/>
        <v>0</v>
      </c>
    </row>
    <row r="830" spans="1:21">
      <c r="A830" t="s">
        <v>1434</v>
      </c>
      <c r="B830" t="s">
        <v>182</v>
      </c>
      <c r="C830" t="s">
        <v>183</v>
      </c>
      <c r="D830" t="s">
        <v>890</v>
      </c>
      <c r="E830" t="s">
        <v>891</v>
      </c>
      <c r="F830" t="s">
        <v>191</v>
      </c>
      <c r="G830" t="s">
        <v>192</v>
      </c>
      <c r="H830" s="1">
        <v>45875</v>
      </c>
      <c r="I830">
        <v>18</v>
      </c>
      <c r="J830">
        <v>144.35</v>
      </c>
      <c r="K830">
        <v>2598.3000000000002</v>
      </c>
      <c r="L830">
        <v>0.12</v>
      </c>
      <c r="M830">
        <v>0.02</v>
      </c>
      <c r="N830" t="str">
        <f>VLOOKUP(F830,products!$A$2:$C$31,3,FALSE)</f>
        <v>B</v>
      </c>
      <c r="O830">
        <f>VLOOKUP(F830,price_list!$A$2:$C$31,3,FALSE)</f>
        <v>144.35</v>
      </c>
      <c r="P830" t="str">
        <f t="shared" si="60"/>
        <v>Rebate_Error</v>
      </c>
      <c r="Q830" t="str">
        <f t="shared" si="61"/>
        <v/>
      </c>
      <c r="R830">
        <f t="shared" si="62"/>
        <v>2286.5040000000004</v>
      </c>
      <c r="S830">
        <f t="shared" si="63"/>
        <v>45.730080000000008</v>
      </c>
      <c r="T830" t="str">
        <f>IF(ISNA(VLOOKUP(A830,ERP_transactions!$A:$A,1,FALSE)),"No","Yes")</f>
        <v>Yes</v>
      </c>
      <c r="U830" t="b">
        <f t="shared" si="64"/>
        <v>1</v>
      </c>
    </row>
    <row r="831" spans="1:21">
      <c r="A831" t="s">
        <v>1435</v>
      </c>
      <c r="B831" t="s">
        <v>187</v>
      </c>
      <c r="C831" t="s">
        <v>188</v>
      </c>
      <c r="D831" t="s">
        <v>596</v>
      </c>
      <c r="E831" t="s">
        <v>597</v>
      </c>
      <c r="F831" t="s">
        <v>25</v>
      </c>
      <c r="G831" t="s">
        <v>26</v>
      </c>
      <c r="H831" s="1">
        <v>45878</v>
      </c>
      <c r="I831">
        <v>24</v>
      </c>
      <c r="J831">
        <v>120.83</v>
      </c>
      <c r="K831">
        <v>2899.92</v>
      </c>
      <c r="L831">
        <v>0.1</v>
      </c>
      <c r="M831">
        <v>0.02</v>
      </c>
      <c r="N831" t="str">
        <f>VLOOKUP(F831,products!$A$2:$C$31,3,FALSE)</f>
        <v>B</v>
      </c>
      <c r="O831">
        <f>VLOOKUP(F831,price_list!$A$2:$C$31,3,FALSE)</f>
        <v>120.83</v>
      </c>
      <c r="P831" t="str">
        <f t="shared" si="60"/>
        <v/>
      </c>
      <c r="Q831" t="str">
        <f t="shared" si="61"/>
        <v/>
      </c>
      <c r="R831">
        <f t="shared" si="62"/>
        <v>2609.9279999999999</v>
      </c>
      <c r="S831">
        <f t="shared" si="63"/>
        <v>52.198560000000001</v>
      </c>
      <c r="T831" t="str">
        <f>IF(ISNA(VLOOKUP(A831,ERP_transactions!$A:$A,1,FALSE)),"No","Yes")</f>
        <v>Yes</v>
      </c>
      <c r="U831" t="b">
        <f t="shared" si="64"/>
        <v>0</v>
      </c>
    </row>
    <row r="832" spans="1:21">
      <c r="A832" t="s">
        <v>1437</v>
      </c>
      <c r="B832" t="s">
        <v>208</v>
      </c>
      <c r="C832" t="s">
        <v>209</v>
      </c>
      <c r="D832" t="s">
        <v>553</v>
      </c>
      <c r="E832" t="s">
        <v>554</v>
      </c>
      <c r="F832" t="s">
        <v>191</v>
      </c>
      <c r="G832" t="s">
        <v>192</v>
      </c>
      <c r="H832" s="1">
        <v>45881</v>
      </c>
      <c r="I832">
        <v>8</v>
      </c>
      <c r="J832">
        <v>144.35</v>
      </c>
      <c r="K832">
        <v>1154.8</v>
      </c>
      <c r="L832">
        <v>0.1</v>
      </c>
      <c r="M832">
        <v>0.02</v>
      </c>
      <c r="N832" t="str">
        <f>VLOOKUP(F832,products!$A$2:$C$31,3,FALSE)</f>
        <v>B</v>
      </c>
      <c r="O832">
        <f>VLOOKUP(F832,price_list!$A$2:$C$31,3,FALSE)</f>
        <v>144.35</v>
      </c>
      <c r="P832" t="str">
        <f t="shared" si="60"/>
        <v/>
      </c>
      <c r="Q832" t="str">
        <f t="shared" si="61"/>
        <v/>
      </c>
      <c r="R832">
        <f t="shared" si="62"/>
        <v>1039.32</v>
      </c>
      <c r="S832">
        <f t="shared" si="63"/>
        <v>20.7864</v>
      </c>
      <c r="T832" t="str">
        <f>IF(ISNA(VLOOKUP(A832,ERP_transactions!$A:$A,1,FALSE)),"No","Yes")</f>
        <v>Yes</v>
      </c>
      <c r="U832" t="b">
        <f t="shared" si="64"/>
        <v>0</v>
      </c>
    </row>
    <row r="833" spans="1:21">
      <c r="A833" t="s">
        <v>1438</v>
      </c>
      <c r="B833" t="s">
        <v>117</v>
      </c>
      <c r="C833" t="s">
        <v>118</v>
      </c>
      <c r="D833" t="s">
        <v>493</v>
      </c>
      <c r="E833" t="s">
        <v>494</v>
      </c>
      <c r="F833" t="s">
        <v>302</v>
      </c>
      <c r="G833" t="s">
        <v>303</v>
      </c>
      <c r="H833" s="1">
        <v>45895</v>
      </c>
      <c r="I833">
        <v>14</v>
      </c>
      <c r="J833">
        <v>39.090000000000003</v>
      </c>
      <c r="K833">
        <v>547.26</v>
      </c>
      <c r="L833">
        <v>0</v>
      </c>
      <c r="M833">
        <v>0.02</v>
      </c>
      <c r="N833" t="str">
        <f>VLOOKUP(F833,products!$A$2:$C$31,3,FALSE)</f>
        <v>C</v>
      </c>
      <c r="O833">
        <f>VLOOKUP(F833,price_list!$A$2:$C$31,3,FALSE)</f>
        <v>39.090000000000003</v>
      </c>
      <c r="P833" t="str">
        <f t="shared" si="60"/>
        <v/>
      </c>
      <c r="Q833" t="str">
        <f t="shared" si="61"/>
        <v/>
      </c>
      <c r="R833">
        <f t="shared" si="62"/>
        <v>547.26</v>
      </c>
      <c r="S833">
        <f t="shared" si="63"/>
        <v>10.9452</v>
      </c>
      <c r="T833" t="str">
        <f>IF(ISNA(VLOOKUP(A833,ERP_transactions!$A:$A,1,FALSE)),"No","Yes")</f>
        <v>Yes</v>
      </c>
      <c r="U833" t="b">
        <f t="shared" si="64"/>
        <v>0</v>
      </c>
    </row>
    <row r="834" spans="1:21">
      <c r="A834" t="s">
        <v>1439</v>
      </c>
      <c r="B834" t="s">
        <v>67</v>
      </c>
      <c r="C834" t="s">
        <v>68</v>
      </c>
      <c r="D834" t="s">
        <v>1103</v>
      </c>
      <c r="E834" t="s">
        <v>1104</v>
      </c>
      <c r="F834" t="s">
        <v>240</v>
      </c>
      <c r="G834" t="s">
        <v>241</v>
      </c>
      <c r="H834" s="1">
        <v>45879</v>
      </c>
      <c r="I834">
        <v>19</v>
      </c>
      <c r="J834">
        <v>130.94</v>
      </c>
      <c r="K834">
        <v>2487.86</v>
      </c>
      <c r="L834">
        <v>0.05</v>
      </c>
      <c r="M834">
        <v>0.02</v>
      </c>
      <c r="N834" t="str">
        <f>VLOOKUP(F834,products!$A$2:$C$31,3,FALSE)</f>
        <v>A</v>
      </c>
      <c r="O834">
        <f>VLOOKUP(F834,price_list!$A$2:$C$31,3,FALSE)</f>
        <v>130.94</v>
      </c>
      <c r="P834" t="str">
        <f t="shared" ref="P834:P897" si="65">IF(N834="A",IF(ABS(L834-0.05)&gt;0.001,"Rebate_Error",""),IF(N834="B",IF(ABS(L834-0.1)&gt;0.001,"Rebate_Error",""),IF(N834="C",IF(L834&lt;&gt;0,"Rebate_Error",""))))</f>
        <v/>
      </c>
      <c r="Q834" t="str">
        <f t="shared" ref="Q834:Q897" si="66">IF(J834&lt;O834*0.75,"Price_Breach","")</f>
        <v/>
      </c>
      <c r="R834">
        <f t="shared" ref="R834:R897" si="67">K834-(K834*L834)</f>
        <v>2363.4670000000001</v>
      </c>
      <c r="S834">
        <f t="shared" ref="S834:S897" si="68">R834*M834</f>
        <v>47.26934</v>
      </c>
      <c r="T834" t="str">
        <f>IF(ISNA(VLOOKUP(A834,ERP_transactions!$A:$A,1,FALSE)),"No","Yes")</f>
        <v>Yes</v>
      </c>
      <c r="U834" t="b">
        <f t="shared" ref="U834:U897" si="69">OR($P834="Rebate_Error",$Q834="Price_Breach",$T834="No")</f>
        <v>0</v>
      </c>
    </row>
    <row r="835" spans="1:21">
      <c r="A835" t="s">
        <v>1440</v>
      </c>
      <c r="B835" t="s">
        <v>306</v>
      </c>
      <c r="C835" t="s">
        <v>307</v>
      </c>
      <c r="D835" t="s">
        <v>213</v>
      </c>
      <c r="E835" t="s">
        <v>214</v>
      </c>
      <c r="F835" t="s">
        <v>71</v>
      </c>
      <c r="G835" t="s">
        <v>72</v>
      </c>
      <c r="H835" s="1">
        <v>45897</v>
      </c>
      <c r="I835">
        <v>2</v>
      </c>
      <c r="J835">
        <v>123.65</v>
      </c>
      <c r="K835">
        <v>247.3</v>
      </c>
      <c r="L835">
        <v>0.05</v>
      </c>
      <c r="M835">
        <v>0.02</v>
      </c>
      <c r="N835" t="str">
        <f>VLOOKUP(F835,products!$A$2:$C$31,3,FALSE)</f>
        <v>A</v>
      </c>
      <c r="O835">
        <f>VLOOKUP(F835,price_list!$A$2:$C$31,3,FALSE)</f>
        <v>123.65</v>
      </c>
      <c r="P835" t="str">
        <f t="shared" si="65"/>
        <v/>
      </c>
      <c r="Q835" t="str">
        <f t="shared" si="66"/>
        <v/>
      </c>
      <c r="R835">
        <f t="shared" si="67"/>
        <v>234.935</v>
      </c>
      <c r="S835">
        <f t="shared" si="68"/>
        <v>4.6987000000000005</v>
      </c>
      <c r="T835" t="str">
        <f>IF(ISNA(VLOOKUP(A835,ERP_transactions!$A:$A,1,FALSE)),"No","Yes")</f>
        <v>Yes</v>
      </c>
      <c r="U835" t="b">
        <f t="shared" si="69"/>
        <v>0</v>
      </c>
    </row>
    <row r="836" spans="1:21">
      <c r="A836" t="s">
        <v>1441</v>
      </c>
      <c r="B836" t="s">
        <v>159</v>
      </c>
      <c r="C836" t="s">
        <v>160</v>
      </c>
      <c r="D836" t="s">
        <v>95</v>
      </c>
      <c r="E836" t="s">
        <v>96</v>
      </c>
      <c r="F836" t="s">
        <v>100</v>
      </c>
      <c r="G836" t="s">
        <v>101</v>
      </c>
      <c r="H836" s="1">
        <v>45872</v>
      </c>
      <c r="I836">
        <v>20</v>
      </c>
      <c r="J836">
        <v>181.7</v>
      </c>
      <c r="K836">
        <v>3634</v>
      </c>
      <c r="L836">
        <v>0.1</v>
      </c>
      <c r="M836">
        <v>0.02</v>
      </c>
      <c r="N836" t="str">
        <f>VLOOKUP(F836,products!$A$2:$C$31,3,FALSE)</f>
        <v>B</v>
      </c>
      <c r="O836">
        <f>VLOOKUP(F836,price_list!$A$2:$C$31,3,FALSE)</f>
        <v>181.7</v>
      </c>
      <c r="P836" t="str">
        <f t="shared" si="65"/>
        <v/>
      </c>
      <c r="Q836" t="str">
        <f t="shared" si="66"/>
        <v/>
      </c>
      <c r="R836">
        <f t="shared" si="67"/>
        <v>3270.6</v>
      </c>
      <c r="S836">
        <f t="shared" si="68"/>
        <v>65.412000000000006</v>
      </c>
      <c r="T836" t="str">
        <f>IF(ISNA(VLOOKUP(A836,ERP_transactions!$A:$A,1,FALSE)),"No","Yes")</f>
        <v>Yes</v>
      </c>
      <c r="U836" t="b">
        <f t="shared" si="69"/>
        <v>0</v>
      </c>
    </row>
    <row r="837" spans="1:21">
      <c r="A837" t="s">
        <v>1442</v>
      </c>
      <c r="B837" t="s">
        <v>55</v>
      </c>
      <c r="C837" t="s">
        <v>56</v>
      </c>
      <c r="D837" t="s">
        <v>291</v>
      </c>
      <c r="E837" t="s">
        <v>292</v>
      </c>
      <c r="F837" t="s">
        <v>396</v>
      </c>
      <c r="G837" t="s">
        <v>397</v>
      </c>
      <c r="H837" s="1">
        <v>45882</v>
      </c>
      <c r="I837">
        <v>22</v>
      </c>
      <c r="J837">
        <v>194.87</v>
      </c>
      <c r="K837">
        <v>4287.1400000000003</v>
      </c>
      <c r="L837">
        <v>0.1</v>
      </c>
      <c r="M837">
        <v>0.02</v>
      </c>
      <c r="N837" t="str">
        <f>VLOOKUP(F837,products!$A$2:$C$31,3,FALSE)</f>
        <v>B</v>
      </c>
      <c r="O837">
        <f>VLOOKUP(F837,price_list!$A$2:$C$31,3,FALSE)</f>
        <v>194.87</v>
      </c>
      <c r="P837" t="str">
        <f t="shared" si="65"/>
        <v/>
      </c>
      <c r="Q837" t="str">
        <f t="shared" si="66"/>
        <v/>
      </c>
      <c r="R837">
        <f t="shared" si="67"/>
        <v>3858.4260000000004</v>
      </c>
      <c r="S837">
        <f t="shared" si="68"/>
        <v>77.168520000000015</v>
      </c>
      <c r="T837" t="str">
        <f>IF(ISNA(VLOOKUP(A837,ERP_transactions!$A:$A,1,FALSE)),"No","Yes")</f>
        <v>Yes</v>
      </c>
      <c r="U837" t="b">
        <f t="shared" si="69"/>
        <v>0</v>
      </c>
    </row>
    <row r="838" spans="1:21">
      <c r="A838" t="s">
        <v>1443</v>
      </c>
      <c r="B838" t="s">
        <v>414</v>
      </c>
      <c r="C838" t="s">
        <v>415</v>
      </c>
      <c r="D838" t="s">
        <v>105</v>
      </c>
      <c r="E838" t="s">
        <v>106</v>
      </c>
      <c r="F838" t="s">
        <v>215</v>
      </c>
      <c r="G838" t="s">
        <v>216</v>
      </c>
      <c r="H838" s="1">
        <v>45874</v>
      </c>
      <c r="I838">
        <v>5</v>
      </c>
      <c r="J838">
        <v>176.7</v>
      </c>
      <c r="K838">
        <v>883.5</v>
      </c>
      <c r="L838">
        <v>0.1</v>
      </c>
      <c r="M838">
        <v>0.02</v>
      </c>
      <c r="N838" t="str">
        <f>VLOOKUP(F838,products!$A$2:$C$31,3,FALSE)</f>
        <v>B</v>
      </c>
      <c r="O838">
        <f>VLOOKUP(F838,price_list!$A$2:$C$31,3,FALSE)</f>
        <v>176.7</v>
      </c>
      <c r="P838" t="str">
        <f t="shared" si="65"/>
        <v/>
      </c>
      <c r="Q838" t="str">
        <f t="shared" si="66"/>
        <v/>
      </c>
      <c r="R838">
        <f t="shared" si="67"/>
        <v>795.15</v>
      </c>
      <c r="S838">
        <f t="shared" si="68"/>
        <v>15.903</v>
      </c>
      <c r="T838" t="str">
        <f>IF(ISNA(VLOOKUP(A838,ERP_transactions!$A:$A,1,FALSE)),"No","Yes")</f>
        <v>Yes</v>
      </c>
      <c r="U838" t="b">
        <f t="shared" si="69"/>
        <v>0</v>
      </c>
    </row>
    <row r="839" spans="1:21">
      <c r="A839" t="s">
        <v>1444</v>
      </c>
      <c r="B839" t="s">
        <v>254</v>
      </c>
      <c r="C839" t="s">
        <v>255</v>
      </c>
      <c r="D839" t="s">
        <v>308</v>
      </c>
      <c r="E839" t="s">
        <v>309</v>
      </c>
      <c r="F839" t="s">
        <v>215</v>
      </c>
      <c r="G839" t="s">
        <v>216</v>
      </c>
      <c r="H839" s="1">
        <v>45898</v>
      </c>
      <c r="I839">
        <v>19</v>
      </c>
      <c r="J839">
        <v>176.7</v>
      </c>
      <c r="K839">
        <v>3357.3</v>
      </c>
      <c r="L839">
        <v>0.1</v>
      </c>
      <c r="M839">
        <v>0.02</v>
      </c>
      <c r="N839" t="str">
        <f>VLOOKUP(F839,products!$A$2:$C$31,3,FALSE)</f>
        <v>B</v>
      </c>
      <c r="O839">
        <f>VLOOKUP(F839,price_list!$A$2:$C$31,3,FALSE)</f>
        <v>176.7</v>
      </c>
      <c r="P839" t="str">
        <f t="shared" si="65"/>
        <v/>
      </c>
      <c r="Q839" t="str">
        <f t="shared" si="66"/>
        <v/>
      </c>
      <c r="R839">
        <f t="shared" si="67"/>
        <v>3021.57</v>
      </c>
      <c r="S839">
        <f t="shared" si="68"/>
        <v>60.431400000000004</v>
      </c>
      <c r="T839" t="str">
        <f>IF(ISNA(VLOOKUP(A839,ERP_transactions!$A:$A,1,FALSE)),"No","Yes")</f>
        <v>Yes</v>
      </c>
      <c r="U839" t="b">
        <f t="shared" si="69"/>
        <v>0</v>
      </c>
    </row>
    <row r="840" spans="1:21">
      <c r="A840" t="s">
        <v>1445</v>
      </c>
      <c r="B840" t="s">
        <v>42</v>
      </c>
      <c r="C840" t="s">
        <v>43</v>
      </c>
      <c r="D840" t="s">
        <v>476</v>
      </c>
      <c r="E840" t="s">
        <v>477</v>
      </c>
      <c r="F840" t="s">
        <v>78</v>
      </c>
      <c r="G840" t="s">
        <v>79</v>
      </c>
      <c r="H840" s="1">
        <v>45875</v>
      </c>
      <c r="I840">
        <v>23</v>
      </c>
      <c r="J840">
        <v>139.22</v>
      </c>
      <c r="K840">
        <v>3202.06</v>
      </c>
      <c r="L840">
        <v>0.05</v>
      </c>
      <c r="M840">
        <v>0.02</v>
      </c>
      <c r="N840" t="str">
        <f>VLOOKUP(F840,products!$A$2:$C$31,3,FALSE)</f>
        <v>A</v>
      </c>
      <c r="O840">
        <f>VLOOKUP(F840,price_list!$A$2:$C$31,3,FALSE)</f>
        <v>139.22</v>
      </c>
      <c r="P840" t="str">
        <f t="shared" si="65"/>
        <v/>
      </c>
      <c r="Q840" t="str">
        <f t="shared" si="66"/>
        <v/>
      </c>
      <c r="R840">
        <f t="shared" si="67"/>
        <v>3041.9569999999999</v>
      </c>
      <c r="S840">
        <f t="shared" si="68"/>
        <v>60.83914</v>
      </c>
      <c r="T840" t="str">
        <f>IF(ISNA(VLOOKUP(A840,ERP_transactions!$A:$A,1,FALSE)),"No","Yes")</f>
        <v>Yes</v>
      </c>
      <c r="U840" t="b">
        <f t="shared" si="69"/>
        <v>0</v>
      </c>
    </row>
    <row r="841" spans="1:21">
      <c r="A841" t="s">
        <v>1446</v>
      </c>
      <c r="B841" t="s">
        <v>93</v>
      </c>
      <c r="C841" t="s">
        <v>94</v>
      </c>
      <c r="D841" t="s">
        <v>153</v>
      </c>
      <c r="E841" t="s">
        <v>154</v>
      </c>
      <c r="F841" t="s">
        <v>396</v>
      </c>
      <c r="G841" t="s">
        <v>397</v>
      </c>
      <c r="H841" s="1">
        <v>45875</v>
      </c>
      <c r="I841">
        <v>21</v>
      </c>
      <c r="J841">
        <v>194.87</v>
      </c>
      <c r="K841">
        <v>4092.27</v>
      </c>
      <c r="L841">
        <v>0.1</v>
      </c>
      <c r="M841">
        <v>0.02</v>
      </c>
      <c r="N841" t="str">
        <f>VLOOKUP(F841,products!$A$2:$C$31,3,FALSE)</f>
        <v>B</v>
      </c>
      <c r="O841">
        <f>VLOOKUP(F841,price_list!$A$2:$C$31,3,FALSE)</f>
        <v>194.87</v>
      </c>
      <c r="P841" t="str">
        <f t="shared" si="65"/>
        <v/>
      </c>
      <c r="Q841" t="str">
        <f t="shared" si="66"/>
        <v/>
      </c>
      <c r="R841">
        <f t="shared" si="67"/>
        <v>3683.0430000000001</v>
      </c>
      <c r="S841">
        <f t="shared" si="68"/>
        <v>73.66086</v>
      </c>
      <c r="T841" t="str">
        <f>IF(ISNA(VLOOKUP(A841,ERP_transactions!$A:$A,1,FALSE)),"No","Yes")</f>
        <v>Yes</v>
      </c>
      <c r="U841" t="b">
        <f t="shared" si="69"/>
        <v>0</v>
      </c>
    </row>
    <row r="842" spans="1:21">
      <c r="A842" t="s">
        <v>1447</v>
      </c>
      <c r="B842" t="s">
        <v>145</v>
      </c>
      <c r="C842" t="s">
        <v>146</v>
      </c>
      <c r="D842" t="s">
        <v>377</v>
      </c>
      <c r="E842" t="s">
        <v>378</v>
      </c>
      <c r="F842" t="s">
        <v>196</v>
      </c>
      <c r="G842" t="s">
        <v>197</v>
      </c>
      <c r="H842" s="1">
        <v>45878</v>
      </c>
      <c r="I842">
        <v>15</v>
      </c>
      <c r="J842">
        <v>77.5</v>
      </c>
      <c r="K842">
        <v>1162.5</v>
      </c>
      <c r="L842">
        <v>0.05</v>
      </c>
      <c r="M842">
        <v>0.02</v>
      </c>
      <c r="N842" t="str">
        <f>VLOOKUP(F842,products!$A$2:$C$31,3,FALSE)</f>
        <v>A</v>
      </c>
      <c r="O842">
        <f>VLOOKUP(F842,price_list!$A$2:$C$31,3,FALSE)</f>
        <v>77.5</v>
      </c>
      <c r="P842" t="str">
        <f t="shared" si="65"/>
        <v/>
      </c>
      <c r="Q842" t="str">
        <f t="shared" si="66"/>
        <v/>
      </c>
      <c r="R842">
        <f t="shared" si="67"/>
        <v>1104.375</v>
      </c>
      <c r="S842">
        <f t="shared" si="68"/>
        <v>22.087500000000002</v>
      </c>
      <c r="T842" t="str">
        <f>IF(ISNA(VLOOKUP(A842,ERP_transactions!$A:$A,1,FALSE)),"No","Yes")</f>
        <v>Yes</v>
      </c>
      <c r="U842" t="b">
        <f t="shared" si="69"/>
        <v>0</v>
      </c>
    </row>
    <row r="843" spans="1:21">
      <c r="A843" t="s">
        <v>1448</v>
      </c>
      <c r="B843" t="s">
        <v>254</v>
      </c>
      <c r="C843" t="s">
        <v>255</v>
      </c>
      <c r="D843" t="s">
        <v>261</v>
      </c>
      <c r="E843" t="s">
        <v>262</v>
      </c>
      <c r="F843" t="s">
        <v>174</v>
      </c>
      <c r="G843" t="s">
        <v>175</v>
      </c>
      <c r="H843" s="1">
        <v>45894</v>
      </c>
      <c r="I843">
        <v>19</v>
      </c>
      <c r="J843">
        <v>183.4</v>
      </c>
      <c r="K843">
        <v>3484.6</v>
      </c>
      <c r="L843">
        <v>0.1</v>
      </c>
      <c r="M843">
        <v>0.02</v>
      </c>
      <c r="N843" t="str">
        <f>VLOOKUP(F843,products!$A$2:$C$31,3,FALSE)</f>
        <v>B</v>
      </c>
      <c r="O843">
        <f>VLOOKUP(F843,price_list!$A$2:$C$31,3,FALSE)</f>
        <v>183.4</v>
      </c>
      <c r="P843" t="str">
        <f t="shared" si="65"/>
        <v/>
      </c>
      <c r="Q843" t="str">
        <f t="shared" si="66"/>
        <v/>
      </c>
      <c r="R843">
        <f t="shared" si="67"/>
        <v>3136.14</v>
      </c>
      <c r="S843">
        <f t="shared" si="68"/>
        <v>62.722799999999999</v>
      </c>
      <c r="T843" t="str">
        <f>IF(ISNA(VLOOKUP(A843,ERP_transactions!$A:$A,1,FALSE)),"No","Yes")</f>
        <v>Yes</v>
      </c>
      <c r="U843" t="b">
        <f t="shared" si="69"/>
        <v>0</v>
      </c>
    </row>
    <row r="844" spans="1:21">
      <c r="A844" t="s">
        <v>1449</v>
      </c>
      <c r="B844" t="s">
        <v>182</v>
      </c>
      <c r="C844" t="s">
        <v>183</v>
      </c>
      <c r="D844" t="s">
        <v>264</v>
      </c>
      <c r="E844" t="s">
        <v>265</v>
      </c>
      <c r="F844" t="s">
        <v>174</v>
      </c>
      <c r="G844" t="s">
        <v>175</v>
      </c>
      <c r="H844" s="1">
        <v>45872</v>
      </c>
      <c r="I844">
        <v>25</v>
      </c>
      <c r="J844">
        <v>183.4</v>
      </c>
      <c r="K844">
        <v>4585</v>
      </c>
      <c r="L844">
        <v>0.1</v>
      </c>
      <c r="M844">
        <v>0.02</v>
      </c>
      <c r="N844" t="str">
        <f>VLOOKUP(F844,products!$A$2:$C$31,3,FALSE)</f>
        <v>B</v>
      </c>
      <c r="O844">
        <f>VLOOKUP(F844,price_list!$A$2:$C$31,3,FALSE)</f>
        <v>183.4</v>
      </c>
      <c r="P844" t="str">
        <f t="shared" si="65"/>
        <v/>
      </c>
      <c r="Q844" t="str">
        <f t="shared" si="66"/>
        <v/>
      </c>
      <c r="R844">
        <f t="shared" si="67"/>
        <v>4126.5</v>
      </c>
      <c r="S844">
        <f t="shared" si="68"/>
        <v>82.53</v>
      </c>
      <c r="T844" t="str">
        <f>IF(ISNA(VLOOKUP(A844,ERP_transactions!$A:$A,1,FALSE)),"No","Yes")</f>
        <v>Yes</v>
      </c>
      <c r="U844" t="b">
        <f t="shared" si="69"/>
        <v>0</v>
      </c>
    </row>
    <row r="845" spans="1:21">
      <c r="A845" t="s">
        <v>1450</v>
      </c>
      <c r="B845" t="s">
        <v>21</v>
      </c>
      <c r="C845" t="s">
        <v>22</v>
      </c>
      <c r="D845" t="s">
        <v>609</v>
      </c>
      <c r="E845" t="s">
        <v>610</v>
      </c>
      <c r="F845" t="s">
        <v>215</v>
      </c>
      <c r="G845" t="s">
        <v>216</v>
      </c>
      <c r="H845" s="1">
        <v>45882</v>
      </c>
      <c r="I845">
        <v>14</v>
      </c>
      <c r="J845">
        <v>176.7</v>
      </c>
      <c r="K845">
        <v>2473.8000000000002</v>
      </c>
      <c r="L845">
        <v>0.1</v>
      </c>
      <c r="M845">
        <v>0.02</v>
      </c>
      <c r="N845" t="str">
        <f>VLOOKUP(F845,products!$A$2:$C$31,3,FALSE)</f>
        <v>B</v>
      </c>
      <c r="O845">
        <f>VLOOKUP(F845,price_list!$A$2:$C$31,3,FALSE)</f>
        <v>176.7</v>
      </c>
      <c r="P845" t="str">
        <f t="shared" si="65"/>
        <v/>
      </c>
      <c r="Q845" t="str">
        <f t="shared" si="66"/>
        <v/>
      </c>
      <c r="R845">
        <f t="shared" si="67"/>
        <v>2226.42</v>
      </c>
      <c r="S845">
        <f t="shared" si="68"/>
        <v>44.528400000000005</v>
      </c>
      <c r="T845" t="str">
        <f>IF(ISNA(VLOOKUP(A845,ERP_transactions!$A:$A,1,FALSE)),"No","Yes")</f>
        <v>Yes</v>
      </c>
      <c r="U845" t="b">
        <f t="shared" si="69"/>
        <v>0</v>
      </c>
    </row>
    <row r="846" spans="1:21">
      <c r="A846" t="s">
        <v>1451</v>
      </c>
      <c r="B846" t="s">
        <v>81</v>
      </c>
      <c r="C846" t="s">
        <v>82</v>
      </c>
      <c r="D846" t="s">
        <v>311</v>
      </c>
      <c r="E846" t="s">
        <v>312</v>
      </c>
      <c r="F846" t="s">
        <v>240</v>
      </c>
      <c r="G846" t="s">
        <v>241</v>
      </c>
      <c r="H846" s="1">
        <v>45887</v>
      </c>
      <c r="I846">
        <v>2</v>
      </c>
      <c r="J846">
        <v>130.94</v>
      </c>
      <c r="K846">
        <v>261.88</v>
      </c>
      <c r="L846">
        <v>0.05</v>
      </c>
      <c r="M846">
        <v>0.02</v>
      </c>
      <c r="N846" t="str">
        <f>VLOOKUP(F846,products!$A$2:$C$31,3,FALSE)</f>
        <v>A</v>
      </c>
      <c r="O846">
        <f>VLOOKUP(F846,price_list!$A$2:$C$31,3,FALSE)</f>
        <v>130.94</v>
      </c>
      <c r="P846" t="str">
        <f t="shared" si="65"/>
        <v/>
      </c>
      <c r="Q846" t="str">
        <f t="shared" si="66"/>
        <v/>
      </c>
      <c r="R846">
        <f t="shared" si="67"/>
        <v>248.786</v>
      </c>
      <c r="S846">
        <f t="shared" si="68"/>
        <v>4.9757199999999999</v>
      </c>
      <c r="T846" t="str">
        <f>IF(ISNA(VLOOKUP(A846,ERP_transactions!$A:$A,1,FALSE)),"No","Yes")</f>
        <v>Yes</v>
      </c>
      <c r="U846" t="b">
        <f t="shared" si="69"/>
        <v>0</v>
      </c>
    </row>
    <row r="847" spans="1:21">
      <c r="A847" t="s">
        <v>1452</v>
      </c>
      <c r="B847" t="s">
        <v>254</v>
      </c>
      <c r="C847" t="s">
        <v>255</v>
      </c>
      <c r="D847" t="s">
        <v>783</v>
      </c>
      <c r="E847" t="s">
        <v>784</v>
      </c>
      <c r="F847" t="s">
        <v>240</v>
      </c>
      <c r="G847" t="s">
        <v>241</v>
      </c>
      <c r="H847" s="1">
        <v>45898</v>
      </c>
      <c r="I847">
        <v>1</v>
      </c>
      <c r="J847">
        <v>130.94</v>
      </c>
      <c r="K847">
        <v>130.94</v>
      </c>
      <c r="L847">
        <v>0.05</v>
      </c>
      <c r="M847">
        <v>0.02</v>
      </c>
      <c r="N847" t="str">
        <f>VLOOKUP(F847,products!$A$2:$C$31,3,FALSE)</f>
        <v>A</v>
      </c>
      <c r="O847">
        <f>VLOOKUP(F847,price_list!$A$2:$C$31,3,FALSE)</f>
        <v>130.94</v>
      </c>
      <c r="P847" t="str">
        <f t="shared" si="65"/>
        <v/>
      </c>
      <c r="Q847" t="str">
        <f t="shared" si="66"/>
        <v/>
      </c>
      <c r="R847">
        <f t="shared" si="67"/>
        <v>124.393</v>
      </c>
      <c r="S847">
        <f t="shared" si="68"/>
        <v>2.48786</v>
      </c>
      <c r="T847" t="str">
        <f>IF(ISNA(VLOOKUP(A847,ERP_transactions!$A:$A,1,FALSE)),"No","Yes")</f>
        <v>Yes</v>
      </c>
      <c r="U847" t="b">
        <f t="shared" si="69"/>
        <v>0</v>
      </c>
    </row>
    <row r="848" spans="1:21">
      <c r="A848" t="s">
        <v>1453</v>
      </c>
      <c r="B848" t="s">
        <v>145</v>
      </c>
      <c r="C848" t="s">
        <v>146</v>
      </c>
      <c r="D848" t="s">
        <v>626</v>
      </c>
      <c r="E848" t="s">
        <v>627</v>
      </c>
      <c r="F848" t="s">
        <v>90</v>
      </c>
      <c r="G848" t="s">
        <v>91</v>
      </c>
      <c r="H848" s="1">
        <v>45870</v>
      </c>
      <c r="I848">
        <v>7</v>
      </c>
      <c r="J848">
        <v>50.51</v>
      </c>
      <c r="K848">
        <v>353.57</v>
      </c>
      <c r="L848">
        <v>0</v>
      </c>
      <c r="M848">
        <v>0.02</v>
      </c>
      <c r="N848" t="str">
        <f>VLOOKUP(F848,products!$A$2:$C$31,3,FALSE)</f>
        <v>C</v>
      </c>
      <c r="O848">
        <f>VLOOKUP(F848,price_list!$A$2:$C$31,3,FALSE)</f>
        <v>50.51</v>
      </c>
      <c r="P848" t="str">
        <f t="shared" si="65"/>
        <v/>
      </c>
      <c r="Q848" t="str">
        <f t="shared" si="66"/>
        <v/>
      </c>
      <c r="R848">
        <f t="shared" si="67"/>
        <v>353.57</v>
      </c>
      <c r="S848">
        <f t="shared" si="68"/>
        <v>7.0713999999999997</v>
      </c>
      <c r="T848" t="str">
        <f>IF(ISNA(VLOOKUP(A848,ERP_transactions!$A:$A,1,FALSE)),"No","Yes")</f>
        <v>Yes</v>
      </c>
      <c r="U848" t="b">
        <f t="shared" si="69"/>
        <v>0</v>
      </c>
    </row>
    <row r="849" spans="1:21">
      <c r="A849" t="s">
        <v>1454</v>
      </c>
      <c r="B849" t="s">
        <v>208</v>
      </c>
      <c r="C849" t="s">
        <v>209</v>
      </c>
      <c r="D849" t="s">
        <v>760</v>
      </c>
      <c r="E849" t="s">
        <v>761</v>
      </c>
      <c r="F849" t="s">
        <v>166</v>
      </c>
      <c r="G849" t="s">
        <v>167</v>
      </c>
      <c r="H849" s="1">
        <v>45877</v>
      </c>
      <c r="I849">
        <v>8</v>
      </c>
      <c r="J849">
        <v>176.86</v>
      </c>
      <c r="K849">
        <v>1414.88</v>
      </c>
      <c r="L849">
        <v>0.1</v>
      </c>
      <c r="M849">
        <v>0.02</v>
      </c>
      <c r="N849" t="str">
        <f>VLOOKUP(F849,products!$A$2:$C$31,3,FALSE)</f>
        <v>B</v>
      </c>
      <c r="O849">
        <f>VLOOKUP(F849,price_list!$A$2:$C$31,3,FALSE)</f>
        <v>176.86</v>
      </c>
      <c r="P849" t="str">
        <f t="shared" si="65"/>
        <v/>
      </c>
      <c r="Q849" t="str">
        <f t="shared" si="66"/>
        <v/>
      </c>
      <c r="R849">
        <f t="shared" si="67"/>
        <v>1273.3920000000001</v>
      </c>
      <c r="S849">
        <f t="shared" si="68"/>
        <v>25.467840000000002</v>
      </c>
      <c r="T849" t="str">
        <f>IF(ISNA(VLOOKUP(A849,ERP_transactions!$A:$A,1,FALSE)),"No","Yes")</f>
        <v>Yes</v>
      </c>
      <c r="U849" t="b">
        <f t="shared" si="69"/>
        <v>0</v>
      </c>
    </row>
    <row r="850" spans="1:21">
      <c r="A850" t="s">
        <v>1455</v>
      </c>
      <c r="B850" t="s">
        <v>62</v>
      </c>
      <c r="C850" t="s">
        <v>63</v>
      </c>
      <c r="D850" t="s">
        <v>876</v>
      </c>
      <c r="E850" t="s">
        <v>877</v>
      </c>
      <c r="F850" t="s">
        <v>293</v>
      </c>
      <c r="G850" t="s">
        <v>294</v>
      </c>
      <c r="H850" s="1">
        <v>45882</v>
      </c>
      <c r="I850">
        <v>4</v>
      </c>
      <c r="J850">
        <v>114.99</v>
      </c>
      <c r="K850">
        <v>459.96</v>
      </c>
      <c r="L850">
        <v>0.05</v>
      </c>
      <c r="M850">
        <v>0.02</v>
      </c>
      <c r="N850" t="str">
        <f>VLOOKUP(F850,products!$A$2:$C$31,3,FALSE)</f>
        <v>A</v>
      </c>
      <c r="O850">
        <f>VLOOKUP(F850,price_list!$A$2:$C$31,3,FALSE)</f>
        <v>114.99</v>
      </c>
      <c r="P850" t="str">
        <f t="shared" si="65"/>
        <v/>
      </c>
      <c r="Q850" t="str">
        <f t="shared" si="66"/>
        <v/>
      </c>
      <c r="R850">
        <f t="shared" si="67"/>
        <v>436.96199999999999</v>
      </c>
      <c r="S850">
        <f t="shared" si="68"/>
        <v>8.7392400000000006</v>
      </c>
      <c r="T850" t="str">
        <f>IF(ISNA(VLOOKUP(A850,ERP_transactions!$A:$A,1,FALSE)),"No","Yes")</f>
        <v>Yes</v>
      </c>
      <c r="U850" t="b">
        <f t="shared" si="69"/>
        <v>0</v>
      </c>
    </row>
    <row r="851" spans="1:21">
      <c r="A851" t="s">
        <v>1456</v>
      </c>
      <c r="B851" t="s">
        <v>414</v>
      </c>
      <c r="C851" t="s">
        <v>415</v>
      </c>
      <c r="D851" t="s">
        <v>557</v>
      </c>
      <c r="E851" t="s">
        <v>558</v>
      </c>
      <c r="F851" t="s">
        <v>293</v>
      </c>
      <c r="G851" t="s">
        <v>294</v>
      </c>
      <c r="H851" s="1">
        <v>45896</v>
      </c>
      <c r="I851">
        <v>3</v>
      </c>
      <c r="J851">
        <v>114.99</v>
      </c>
      <c r="K851">
        <v>344.97</v>
      </c>
      <c r="L851">
        <v>0.05</v>
      </c>
      <c r="M851">
        <v>0.02</v>
      </c>
      <c r="N851" t="str">
        <f>VLOOKUP(F851,products!$A$2:$C$31,3,FALSE)</f>
        <v>A</v>
      </c>
      <c r="O851">
        <f>VLOOKUP(F851,price_list!$A$2:$C$31,3,FALSE)</f>
        <v>114.99</v>
      </c>
      <c r="P851" t="str">
        <f t="shared" si="65"/>
        <v/>
      </c>
      <c r="Q851" t="str">
        <f t="shared" si="66"/>
        <v/>
      </c>
      <c r="R851">
        <f t="shared" si="67"/>
        <v>327.72150000000005</v>
      </c>
      <c r="S851">
        <f t="shared" si="68"/>
        <v>6.5544300000000009</v>
      </c>
      <c r="T851" t="str">
        <f>IF(ISNA(VLOOKUP(A851,ERP_transactions!$A:$A,1,FALSE)),"No","Yes")</f>
        <v>Yes</v>
      </c>
      <c r="U851" t="b">
        <f t="shared" si="69"/>
        <v>0</v>
      </c>
    </row>
    <row r="852" spans="1:21">
      <c r="A852" t="s">
        <v>1457</v>
      </c>
      <c r="B852" t="s">
        <v>14</v>
      </c>
      <c r="C852" t="s">
        <v>15</v>
      </c>
      <c r="D852" t="s">
        <v>105</v>
      </c>
      <c r="E852" t="s">
        <v>106</v>
      </c>
      <c r="F852" t="s">
        <v>32</v>
      </c>
      <c r="G852" t="s">
        <v>33</v>
      </c>
      <c r="H852" s="1">
        <v>45893</v>
      </c>
      <c r="I852">
        <v>15</v>
      </c>
      <c r="J852">
        <v>88.32</v>
      </c>
      <c r="K852">
        <v>1324.8</v>
      </c>
      <c r="L852">
        <v>0</v>
      </c>
      <c r="M852">
        <v>0.02</v>
      </c>
      <c r="N852" t="str">
        <f>VLOOKUP(F852,products!$A$2:$C$31,3,FALSE)</f>
        <v>C</v>
      </c>
      <c r="O852">
        <f>VLOOKUP(F852,price_list!$A$2:$C$31,3,FALSE)</f>
        <v>88.32</v>
      </c>
      <c r="P852" t="str">
        <f t="shared" si="65"/>
        <v/>
      </c>
      <c r="Q852" t="str">
        <f t="shared" si="66"/>
        <v/>
      </c>
      <c r="R852">
        <f t="shared" si="67"/>
        <v>1324.8</v>
      </c>
      <c r="S852">
        <f t="shared" si="68"/>
        <v>26.495999999999999</v>
      </c>
      <c r="T852" t="str">
        <f>IF(ISNA(VLOOKUP(A852,ERP_transactions!$A:$A,1,FALSE)),"No","Yes")</f>
        <v>Yes</v>
      </c>
      <c r="U852" t="b">
        <f t="shared" si="69"/>
        <v>0</v>
      </c>
    </row>
    <row r="853" spans="1:21">
      <c r="A853" t="s">
        <v>1458</v>
      </c>
      <c r="B853" t="s">
        <v>414</v>
      </c>
      <c r="C853" t="s">
        <v>415</v>
      </c>
      <c r="D853" t="s">
        <v>1459</v>
      </c>
      <c r="E853" t="s">
        <v>2650</v>
      </c>
      <c r="F853" t="s">
        <v>114</v>
      </c>
      <c r="G853" t="s">
        <v>115</v>
      </c>
      <c r="H853" s="1">
        <v>45898</v>
      </c>
      <c r="I853">
        <v>14</v>
      </c>
      <c r="J853">
        <v>91.13</v>
      </c>
      <c r="K853">
        <v>1275.82</v>
      </c>
      <c r="L853">
        <v>0.1</v>
      </c>
      <c r="M853">
        <v>0.02</v>
      </c>
      <c r="N853" t="str">
        <f>VLOOKUP(F853,products!$A$2:$C$31,3,FALSE)</f>
        <v>B</v>
      </c>
      <c r="O853">
        <f>VLOOKUP(F853,price_list!$A$2:$C$31,3,FALSE)</f>
        <v>91.13</v>
      </c>
      <c r="P853" t="str">
        <f t="shared" si="65"/>
        <v/>
      </c>
      <c r="Q853" t="str">
        <f t="shared" si="66"/>
        <v/>
      </c>
      <c r="R853">
        <f t="shared" si="67"/>
        <v>1148.2379999999998</v>
      </c>
      <c r="S853">
        <f t="shared" si="68"/>
        <v>22.964759999999998</v>
      </c>
      <c r="T853" t="str">
        <f>IF(ISNA(VLOOKUP(A853,ERP_transactions!$A:$A,1,FALSE)),"No","Yes")</f>
        <v>Yes</v>
      </c>
      <c r="U853" t="b">
        <f t="shared" si="69"/>
        <v>0</v>
      </c>
    </row>
    <row r="854" spans="1:21">
      <c r="A854" t="s">
        <v>1461</v>
      </c>
      <c r="B854" t="s">
        <v>208</v>
      </c>
      <c r="C854" t="s">
        <v>209</v>
      </c>
      <c r="D854" t="s">
        <v>834</v>
      </c>
      <c r="E854" t="s">
        <v>2651</v>
      </c>
      <c r="F854" t="s">
        <v>85</v>
      </c>
      <c r="G854" t="s">
        <v>86</v>
      </c>
      <c r="H854" s="1">
        <v>45881</v>
      </c>
      <c r="I854">
        <v>16</v>
      </c>
      <c r="J854">
        <v>72.040000000000006</v>
      </c>
      <c r="K854">
        <v>1152.6400000000001</v>
      </c>
      <c r="L854">
        <v>0.05</v>
      </c>
      <c r="M854">
        <v>0.02</v>
      </c>
      <c r="N854" t="str">
        <f>VLOOKUP(F854,products!$A$2:$C$31,3,FALSE)</f>
        <v>A</v>
      </c>
      <c r="O854">
        <f>VLOOKUP(F854,price_list!$A$2:$C$31,3,FALSE)</f>
        <v>72.040000000000006</v>
      </c>
      <c r="P854" t="str">
        <f t="shared" si="65"/>
        <v/>
      </c>
      <c r="Q854" t="str">
        <f t="shared" si="66"/>
        <v/>
      </c>
      <c r="R854">
        <f t="shared" si="67"/>
        <v>1095.008</v>
      </c>
      <c r="S854">
        <f t="shared" si="68"/>
        <v>21.90016</v>
      </c>
      <c r="T854" t="str">
        <f>IF(ISNA(VLOOKUP(A854,ERP_transactions!$A:$A,1,FALSE)),"No","Yes")</f>
        <v>Yes</v>
      </c>
      <c r="U854" t="b">
        <f t="shared" si="69"/>
        <v>0</v>
      </c>
    </row>
    <row r="855" spans="1:21">
      <c r="A855" t="s">
        <v>1462</v>
      </c>
      <c r="B855" t="s">
        <v>93</v>
      </c>
      <c r="C855" t="s">
        <v>94</v>
      </c>
      <c r="D855" t="s">
        <v>394</v>
      </c>
      <c r="E855" t="s">
        <v>395</v>
      </c>
      <c r="F855" t="s">
        <v>129</v>
      </c>
      <c r="G855" t="s">
        <v>130</v>
      </c>
      <c r="H855" s="1">
        <v>45870</v>
      </c>
      <c r="I855">
        <v>13</v>
      </c>
      <c r="J855">
        <v>92.19</v>
      </c>
      <c r="K855">
        <v>1198.47</v>
      </c>
      <c r="L855">
        <v>0.05</v>
      </c>
      <c r="M855">
        <v>0.02</v>
      </c>
      <c r="N855" t="str">
        <f>VLOOKUP(F855,products!$A$2:$C$31,3,FALSE)</f>
        <v>A</v>
      </c>
      <c r="O855">
        <f>VLOOKUP(F855,price_list!$A$2:$C$31,3,FALSE)</f>
        <v>92.19</v>
      </c>
      <c r="P855" t="str">
        <f t="shared" si="65"/>
        <v/>
      </c>
      <c r="Q855" t="str">
        <f t="shared" si="66"/>
        <v/>
      </c>
      <c r="R855">
        <f t="shared" si="67"/>
        <v>1138.5464999999999</v>
      </c>
      <c r="S855">
        <f t="shared" si="68"/>
        <v>22.77093</v>
      </c>
      <c r="T855" t="str">
        <f>IF(ISNA(VLOOKUP(A855,ERP_transactions!$A:$A,1,FALSE)),"No","Yes")</f>
        <v>Yes</v>
      </c>
      <c r="U855" t="b">
        <f t="shared" si="69"/>
        <v>0</v>
      </c>
    </row>
    <row r="856" spans="1:21">
      <c r="A856" t="s">
        <v>1464</v>
      </c>
      <c r="B856" t="s">
        <v>110</v>
      </c>
      <c r="C856" t="s">
        <v>111</v>
      </c>
      <c r="D856" t="s">
        <v>164</v>
      </c>
      <c r="E856" t="s">
        <v>2652</v>
      </c>
      <c r="F856" t="s">
        <v>100</v>
      </c>
      <c r="G856" t="s">
        <v>101</v>
      </c>
      <c r="H856" s="1">
        <v>45873</v>
      </c>
      <c r="I856">
        <v>6</v>
      </c>
      <c r="J856">
        <v>181.7</v>
      </c>
      <c r="K856">
        <v>1090.2</v>
      </c>
      <c r="L856">
        <v>0.1</v>
      </c>
      <c r="M856">
        <v>0.02</v>
      </c>
      <c r="N856" t="str">
        <f>VLOOKUP(F856,products!$A$2:$C$31,3,FALSE)</f>
        <v>B</v>
      </c>
      <c r="O856">
        <f>VLOOKUP(F856,price_list!$A$2:$C$31,3,FALSE)</f>
        <v>181.7</v>
      </c>
      <c r="P856" t="str">
        <f t="shared" si="65"/>
        <v/>
      </c>
      <c r="Q856" t="str">
        <f t="shared" si="66"/>
        <v/>
      </c>
      <c r="R856">
        <f t="shared" si="67"/>
        <v>981.18000000000006</v>
      </c>
      <c r="S856">
        <f t="shared" si="68"/>
        <v>19.623600000000003</v>
      </c>
      <c r="T856" t="str">
        <f>IF(ISNA(VLOOKUP(A856,ERP_transactions!$A:$A,1,FALSE)),"No","Yes")</f>
        <v>Yes</v>
      </c>
      <c r="U856" t="b">
        <f t="shared" si="69"/>
        <v>0</v>
      </c>
    </row>
    <row r="857" spans="1:21">
      <c r="A857" t="s">
        <v>1465</v>
      </c>
      <c r="B857" t="s">
        <v>103</v>
      </c>
      <c r="C857" t="s">
        <v>104</v>
      </c>
      <c r="D857" t="s">
        <v>579</v>
      </c>
      <c r="E857" t="s">
        <v>580</v>
      </c>
      <c r="F857" t="s">
        <v>191</v>
      </c>
      <c r="G857" t="s">
        <v>192</v>
      </c>
      <c r="H857" s="1">
        <v>45882</v>
      </c>
      <c r="I857">
        <v>2</v>
      </c>
      <c r="J857">
        <v>144.35</v>
      </c>
      <c r="K857">
        <v>288.7</v>
      </c>
      <c r="L857">
        <v>0.1</v>
      </c>
      <c r="M857">
        <v>0.02</v>
      </c>
      <c r="N857" t="str">
        <f>VLOOKUP(F857,products!$A$2:$C$31,3,FALSE)</f>
        <v>B</v>
      </c>
      <c r="O857">
        <f>VLOOKUP(F857,price_list!$A$2:$C$31,3,FALSE)</f>
        <v>144.35</v>
      </c>
      <c r="P857" t="str">
        <f t="shared" si="65"/>
        <v/>
      </c>
      <c r="Q857" t="str">
        <f t="shared" si="66"/>
        <v/>
      </c>
      <c r="R857">
        <f t="shared" si="67"/>
        <v>259.83</v>
      </c>
      <c r="S857">
        <f t="shared" si="68"/>
        <v>5.1966000000000001</v>
      </c>
      <c r="T857" t="str">
        <f>IF(ISNA(VLOOKUP(A857,ERP_transactions!$A:$A,1,FALSE)),"No","Yes")</f>
        <v>Yes</v>
      </c>
      <c r="U857" t="b">
        <f t="shared" si="69"/>
        <v>0</v>
      </c>
    </row>
    <row r="858" spans="1:21">
      <c r="A858" t="s">
        <v>1466</v>
      </c>
      <c r="B858" t="s">
        <v>67</v>
      </c>
      <c r="C858" t="s">
        <v>68</v>
      </c>
      <c r="D858" t="s">
        <v>52</v>
      </c>
      <c r="E858" t="s">
        <v>53</v>
      </c>
      <c r="F858" t="s">
        <v>18</v>
      </c>
      <c r="G858" t="s">
        <v>19</v>
      </c>
      <c r="H858" s="1">
        <v>45889</v>
      </c>
      <c r="I858">
        <v>18</v>
      </c>
      <c r="J858">
        <v>52.65</v>
      </c>
      <c r="K858">
        <v>947.7</v>
      </c>
      <c r="L858">
        <v>0.05</v>
      </c>
      <c r="M858">
        <v>0.02</v>
      </c>
      <c r="N858" t="str">
        <f>VLOOKUP(F858,products!$A$2:$C$31,3,FALSE)</f>
        <v>A</v>
      </c>
      <c r="O858">
        <f>VLOOKUP(F858,price_list!$A$2:$C$31,3,FALSE)</f>
        <v>52.65</v>
      </c>
      <c r="P858" t="str">
        <f t="shared" si="65"/>
        <v/>
      </c>
      <c r="Q858" t="str">
        <f t="shared" si="66"/>
        <v/>
      </c>
      <c r="R858">
        <f t="shared" si="67"/>
        <v>900.31500000000005</v>
      </c>
      <c r="S858">
        <f t="shared" si="68"/>
        <v>18.006300000000003</v>
      </c>
      <c r="T858" t="str">
        <f>IF(ISNA(VLOOKUP(A858,ERP_transactions!$A:$A,1,FALSE)),"No","Yes")</f>
        <v>Yes</v>
      </c>
      <c r="U858" t="b">
        <f t="shared" si="69"/>
        <v>0</v>
      </c>
    </row>
    <row r="859" spans="1:21">
      <c r="A859" t="s">
        <v>1467</v>
      </c>
      <c r="B859" t="s">
        <v>14</v>
      </c>
      <c r="C859" t="s">
        <v>15</v>
      </c>
      <c r="D859" t="s">
        <v>1459</v>
      </c>
      <c r="E859" t="s">
        <v>1460</v>
      </c>
      <c r="F859" t="s">
        <v>275</v>
      </c>
      <c r="G859" t="s">
        <v>276</v>
      </c>
      <c r="H859" s="1">
        <v>45873</v>
      </c>
      <c r="I859">
        <v>22</v>
      </c>
      <c r="J859">
        <v>44.71</v>
      </c>
      <c r="K859">
        <v>983.62</v>
      </c>
      <c r="L859">
        <v>0</v>
      </c>
      <c r="M859">
        <v>0.02</v>
      </c>
      <c r="N859" t="str">
        <f>VLOOKUP(F859,products!$A$2:$C$31,3,FALSE)</f>
        <v>C</v>
      </c>
      <c r="O859">
        <f>VLOOKUP(F859,price_list!$A$2:$C$31,3,FALSE)</f>
        <v>44.71</v>
      </c>
      <c r="P859" t="str">
        <f t="shared" si="65"/>
        <v/>
      </c>
      <c r="Q859" t="str">
        <f t="shared" si="66"/>
        <v/>
      </c>
      <c r="R859">
        <f t="shared" si="67"/>
        <v>983.62</v>
      </c>
      <c r="S859">
        <f t="shared" si="68"/>
        <v>19.6724</v>
      </c>
      <c r="T859" t="str">
        <f>IF(ISNA(VLOOKUP(A859,ERP_transactions!$A:$A,1,FALSE)),"No","Yes")</f>
        <v>Yes</v>
      </c>
      <c r="U859" t="b">
        <f t="shared" si="69"/>
        <v>0</v>
      </c>
    </row>
    <row r="860" spans="1:21">
      <c r="A860" t="s">
        <v>1468</v>
      </c>
      <c r="B860" t="s">
        <v>159</v>
      </c>
      <c r="C860" t="s">
        <v>160</v>
      </c>
      <c r="D860" t="s">
        <v>369</v>
      </c>
      <c r="E860" t="s">
        <v>370</v>
      </c>
      <c r="F860" t="s">
        <v>139</v>
      </c>
      <c r="G860" t="s">
        <v>140</v>
      </c>
      <c r="H860" s="1">
        <v>45873</v>
      </c>
      <c r="I860">
        <v>23</v>
      </c>
      <c r="J860">
        <v>113.94</v>
      </c>
      <c r="K860">
        <v>2620.62</v>
      </c>
      <c r="L860">
        <v>0.05</v>
      </c>
      <c r="M860">
        <v>0.02</v>
      </c>
      <c r="N860" t="str">
        <f>VLOOKUP(F860,products!$A$2:$C$31,3,FALSE)</f>
        <v>A</v>
      </c>
      <c r="O860">
        <f>VLOOKUP(F860,price_list!$A$2:$C$31,3,FALSE)</f>
        <v>113.94</v>
      </c>
      <c r="P860" t="str">
        <f t="shared" si="65"/>
        <v/>
      </c>
      <c r="Q860" t="str">
        <f t="shared" si="66"/>
        <v/>
      </c>
      <c r="R860">
        <f t="shared" si="67"/>
        <v>2489.5889999999999</v>
      </c>
      <c r="S860">
        <f t="shared" si="68"/>
        <v>49.791780000000003</v>
      </c>
      <c r="T860" t="str">
        <f>IF(ISNA(VLOOKUP(A860,ERP_transactions!$A:$A,1,FALSE)),"No","Yes")</f>
        <v>Yes</v>
      </c>
      <c r="U860" t="b">
        <f t="shared" si="69"/>
        <v>0</v>
      </c>
    </row>
    <row r="861" spans="1:21">
      <c r="A861" t="s">
        <v>1469</v>
      </c>
      <c r="B861" t="s">
        <v>81</v>
      </c>
      <c r="C861" t="s">
        <v>82</v>
      </c>
      <c r="D861" t="s">
        <v>374</v>
      </c>
      <c r="E861" t="s">
        <v>375</v>
      </c>
      <c r="F861" t="s">
        <v>240</v>
      </c>
      <c r="G861" t="s">
        <v>241</v>
      </c>
      <c r="H861" s="1">
        <v>45878</v>
      </c>
      <c r="I861">
        <v>18</v>
      </c>
      <c r="J861">
        <v>130.94</v>
      </c>
      <c r="K861">
        <v>2356.92</v>
      </c>
      <c r="L861">
        <v>0.05</v>
      </c>
      <c r="M861">
        <v>0.02</v>
      </c>
      <c r="N861" t="str">
        <f>VLOOKUP(F861,products!$A$2:$C$31,3,FALSE)</f>
        <v>A</v>
      </c>
      <c r="O861">
        <f>VLOOKUP(F861,price_list!$A$2:$C$31,3,FALSE)</f>
        <v>130.94</v>
      </c>
      <c r="P861" t="str">
        <f t="shared" si="65"/>
        <v/>
      </c>
      <c r="Q861" t="str">
        <f t="shared" si="66"/>
        <v/>
      </c>
      <c r="R861">
        <f t="shared" si="67"/>
        <v>2239.0740000000001</v>
      </c>
      <c r="S861">
        <f t="shared" si="68"/>
        <v>44.781480000000002</v>
      </c>
      <c r="T861" t="str">
        <f>IF(ISNA(VLOOKUP(A861,ERP_transactions!$A:$A,1,FALSE)),"No","Yes")</f>
        <v>Yes</v>
      </c>
      <c r="U861" t="b">
        <f t="shared" si="69"/>
        <v>0</v>
      </c>
    </row>
    <row r="862" spans="1:21">
      <c r="A862" t="s">
        <v>1470</v>
      </c>
      <c r="B862" t="s">
        <v>55</v>
      </c>
      <c r="C862" t="s">
        <v>56</v>
      </c>
      <c r="D862" t="s">
        <v>278</v>
      </c>
      <c r="E862" t="s">
        <v>279</v>
      </c>
      <c r="F862" t="s">
        <v>78</v>
      </c>
      <c r="G862" t="s">
        <v>79</v>
      </c>
      <c r="H862" s="1">
        <v>45891</v>
      </c>
      <c r="I862">
        <v>23</v>
      </c>
      <c r="J862">
        <v>139.22</v>
      </c>
      <c r="K862">
        <v>3202.06</v>
      </c>
      <c r="L862">
        <v>0.05</v>
      </c>
      <c r="M862">
        <v>0.02</v>
      </c>
      <c r="N862" t="str">
        <f>VLOOKUP(F862,products!$A$2:$C$31,3,FALSE)</f>
        <v>A</v>
      </c>
      <c r="O862">
        <f>VLOOKUP(F862,price_list!$A$2:$C$31,3,FALSE)</f>
        <v>139.22</v>
      </c>
      <c r="P862" t="str">
        <f t="shared" si="65"/>
        <v/>
      </c>
      <c r="Q862" t="str">
        <f t="shared" si="66"/>
        <v/>
      </c>
      <c r="R862">
        <f t="shared" si="67"/>
        <v>3041.9569999999999</v>
      </c>
      <c r="S862">
        <f t="shared" si="68"/>
        <v>60.83914</v>
      </c>
      <c r="T862" t="str">
        <f>IF(ISNA(VLOOKUP(A862,ERP_transactions!$A:$A,1,FALSE)),"No","Yes")</f>
        <v>Yes</v>
      </c>
      <c r="U862" t="b">
        <f t="shared" si="69"/>
        <v>0</v>
      </c>
    </row>
    <row r="863" spans="1:21">
      <c r="A863" t="s">
        <v>1471</v>
      </c>
      <c r="B863" t="s">
        <v>159</v>
      </c>
      <c r="C863" t="s">
        <v>160</v>
      </c>
      <c r="D863" t="s">
        <v>893</v>
      </c>
      <c r="E863" t="s">
        <v>894</v>
      </c>
      <c r="F863" t="s">
        <v>293</v>
      </c>
      <c r="G863" t="s">
        <v>294</v>
      </c>
      <c r="H863" s="1">
        <v>45873</v>
      </c>
      <c r="I863">
        <v>22</v>
      </c>
      <c r="J863">
        <v>114.99</v>
      </c>
      <c r="K863">
        <v>2529.7800000000002</v>
      </c>
      <c r="L863">
        <v>0.05</v>
      </c>
      <c r="M863">
        <v>0.02</v>
      </c>
      <c r="N863" t="str">
        <f>VLOOKUP(F863,products!$A$2:$C$31,3,FALSE)</f>
        <v>A</v>
      </c>
      <c r="O863">
        <f>VLOOKUP(F863,price_list!$A$2:$C$31,3,FALSE)</f>
        <v>114.99</v>
      </c>
      <c r="P863" t="str">
        <f t="shared" si="65"/>
        <v/>
      </c>
      <c r="Q863" t="str">
        <f t="shared" si="66"/>
        <v/>
      </c>
      <c r="R863">
        <f t="shared" si="67"/>
        <v>2403.2910000000002</v>
      </c>
      <c r="S863">
        <f t="shared" si="68"/>
        <v>48.065820000000002</v>
      </c>
      <c r="T863" t="str">
        <f>IF(ISNA(VLOOKUP(A863,ERP_transactions!$A:$A,1,FALSE)),"No","Yes")</f>
        <v>Yes</v>
      </c>
      <c r="U863" t="b">
        <f t="shared" si="69"/>
        <v>0</v>
      </c>
    </row>
    <row r="864" spans="1:21">
      <c r="A864" t="s">
        <v>1472</v>
      </c>
      <c r="B864" t="s">
        <v>208</v>
      </c>
      <c r="C864" t="s">
        <v>209</v>
      </c>
      <c r="D864" t="s">
        <v>1272</v>
      </c>
      <c r="E864" t="s">
        <v>1273</v>
      </c>
      <c r="F864" t="s">
        <v>18</v>
      </c>
      <c r="G864" t="s">
        <v>19</v>
      </c>
      <c r="H864" s="1">
        <v>45892</v>
      </c>
      <c r="I864">
        <v>20</v>
      </c>
      <c r="J864">
        <v>52.65</v>
      </c>
      <c r="K864">
        <v>1053</v>
      </c>
      <c r="L864">
        <v>0.05</v>
      </c>
      <c r="M864">
        <v>0.02</v>
      </c>
      <c r="N864" t="str">
        <f>VLOOKUP(F864,products!$A$2:$C$31,3,FALSE)</f>
        <v>A</v>
      </c>
      <c r="O864">
        <f>VLOOKUP(F864,price_list!$A$2:$C$31,3,FALSE)</f>
        <v>52.65</v>
      </c>
      <c r="P864" t="str">
        <f t="shared" si="65"/>
        <v/>
      </c>
      <c r="Q864" t="str">
        <f t="shared" si="66"/>
        <v/>
      </c>
      <c r="R864">
        <f t="shared" si="67"/>
        <v>1000.35</v>
      </c>
      <c r="S864">
        <f t="shared" si="68"/>
        <v>20.007000000000001</v>
      </c>
      <c r="T864" t="str">
        <f>IF(ISNA(VLOOKUP(A864,ERP_transactions!$A:$A,1,FALSE)),"No","Yes")</f>
        <v>Yes</v>
      </c>
      <c r="U864" t="b">
        <f t="shared" si="69"/>
        <v>0</v>
      </c>
    </row>
    <row r="865" spans="1:21">
      <c r="A865" t="s">
        <v>1473</v>
      </c>
      <c r="B865" t="s">
        <v>21</v>
      </c>
      <c r="C865" t="s">
        <v>22</v>
      </c>
      <c r="D865" t="s">
        <v>569</v>
      </c>
      <c r="E865" t="s">
        <v>570</v>
      </c>
      <c r="F865" t="s">
        <v>90</v>
      </c>
      <c r="G865" t="s">
        <v>91</v>
      </c>
      <c r="H865" s="1">
        <v>45886</v>
      </c>
      <c r="I865">
        <v>4</v>
      </c>
      <c r="J865">
        <v>50.51</v>
      </c>
      <c r="K865">
        <v>202.04</v>
      </c>
      <c r="L865">
        <v>0</v>
      </c>
      <c r="M865">
        <v>0.02</v>
      </c>
      <c r="N865" t="str">
        <f>VLOOKUP(F865,products!$A$2:$C$31,3,FALSE)</f>
        <v>C</v>
      </c>
      <c r="O865">
        <f>VLOOKUP(F865,price_list!$A$2:$C$31,3,FALSE)</f>
        <v>50.51</v>
      </c>
      <c r="P865" t="str">
        <f t="shared" si="65"/>
        <v/>
      </c>
      <c r="Q865" t="str">
        <f t="shared" si="66"/>
        <v/>
      </c>
      <c r="R865">
        <f t="shared" si="67"/>
        <v>202.04</v>
      </c>
      <c r="S865">
        <f t="shared" si="68"/>
        <v>4.0407999999999999</v>
      </c>
      <c r="T865" t="str">
        <f>IF(ISNA(VLOOKUP(A865,ERP_transactions!$A:$A,1,FALSE)),"No","Yes")</f>
        <v>Yes</v>
      </c>
      <c r="U865" t="b">
        <f t="shared" si="69"/>
        <v>0</v>
      </c>
    </row>
    <row r="866" spans="1:21">
      <c r="A866" t="s">
        <v>1474</v>
      </c>
      <c r="B866" t="s">
        <v>110</v>
      </c>
      <c r="C866" t="s">
        <v>111</v>
      </c>
      <c r="D866" t="s">
        <v>652</v>
      </c>
      <c r="E866" t="s">
        <v>653</v>
      </c>
      <c r="F866" t="s">
        <v>71</v>
      </c>
      <c r="G866" t="s">
        <v>72</v>
      </c>
      <c r="H866" s="1">
        <v>45895</v>
      </c>
      <c r="I866">
        <v>4</v>
      </c>
      <c r="J866">
        <v>123.65</v>
      </c>
      <c r="K866">
        <v>494.6</v>
      </c>
      <c r="L866">
        <v>0.05</v>
      </c>
      <c r="M866">
        <v>0.02</v>
      </c>
      <c r="N866" t="str">
        <f>VLOOKUP(F866,products!$A$2:$C$31,3,FALSE)</f>
        <v>A</v>
      </c>
      <c r="O866">
        <f>VLOOKUP(F866,price_list!$A$2:$C$31,3,FALSE)</f>
        <v>123.65</v>
      </c>
      <c r="P866" t="str">
        <f t="shared" si="65"/>
        <v/>
      </c>
      <c r="Q866" t="str">
        <f t="shared" si="66"/>
        <v/>
      </c>
      <c r="R866">
        <f t="shared" si="67"/>
        <v>469.87</v>
      </c>
      <c r="S866">
        <f t="shared" si="68"/>
        <v>9.3974000000000011</v>
      </c>
      <c r="T866" t="str">
        <f>IF(ISNA(VLOOKUP(A866,ERP_transactions!$A:$A,1,FALSE)),"No","Yes")</f>
        <v>Yes</v>
      </c>
      <c r="U866" t="b">
        <f t="shared" si="69"/>
        <v>0</v>
      </c>
    </row>
    <row r="867" spans="1:21">
      <c r="A867" t="s">
        <v>1475</v>
      </c>
      <c r="B867" t="s">
        <v>386</v>
      </c>
      <c r="C867" t="s">
        <v>387</v>
      </c>
      <c r="D867" t="s">
        <v>769</v>
      </c>
      <c r="E867" t="s">
        <v>770</v>
      </c>
      <c r="F867" t="s">
        <v>129</v>
      </c>
      <c r="G867" t="s">
        <v>130</v>
      </c>
      <c r="H867" s="1">
        <v>45894</v>
      </c>
      <c r="I867">
        <v>7</v>
      </c>
      <c r="J867">
        <v>92.19</v>
      </c>
      <c r="K867">
        <v>645.33000000000004</v>
      </c>
      <c r="L867">
        <v>0.05</v>
      </c>
      <c r="M867">
        <v>0.02</v>
      </c>
      <c r="N867" t="str">
        <f>VLOOKUP(F867,products!$A$2:$C$31,3,FALSE)</f>
        <v>A</v>
      </c>
      <c r="O867">
        <f>VLOOKUP(F867,price_list!$A$2:$C$31,3,FALSE)</f>
        <v>92.19</v>
      </c>
      <c r="P867" t="str">
        <f t="shared" si="65"/>
        <v/>
      </c>
      <c r="Q867" t="str">
        <f t="shared" si="66"/>
        <v/>
      </c>
      <c r="R867">
        <f t="shared" si="67"/>
        <v>613.06350000000009</v>
      </c>
      <c r="S867">
        <f t="shared" si="68"/>
        <v>12.261270000000001</v>
      </c>
      <c r="T867" t="str">
        <f>IF(ISNA(VLOOKUP(A867,ERP_transactions!$A:$A,1,FALSE)),"No","Yes")</f>
        <v>Yes</v>
      </c>
      <c r="U867" t="b">
        <f t="shared" si="69"/>
        <v>0</v>
      </c>
    </row>
    <row r="868" spans="1:21">
      <c r="A868" t="s">
        <v>1476</v>
      </c>
      <c r="B868" t="s">
        <v>230</v>
      </c>
      <c r="C868" t="s">
        <v>231</v>
      </c>
      <c r="D868" t="s">
        <v>853</v>
      </c>
      <c r="E868" t="s">
        <v>854</v>
      </c>
      <c r="F868" t="s">
        <v>114</v>
      </c>
      <c r="G868" t="s">
        <v>115</v>
      </c>
      <c r="H868" s="1">
        <v>45881</v>
      </c>
      <c r="I868">
        <v>7</v>
      </c>
      <c r="J868">
        <v>91.13</v>
      </c>
      <c r="K868">
        <v>637.91</v>
      </c>
      <c r="L868">
        <v>0.1</v>
      </c>
      <c r="M868">
        <v>0.02</v>
      </c>
      <c r="N868" t="str">
        <f>VLOOKUP(F868,products!$A$2:$C$31,3,FALSE)</f>
        <v>B</v>
      </c>
      <c r="O868">
        <f>VLOOKUP(F868,price_list!$A$2:$C$31,3,FALSE)</f>
        <v>91.13</v>
      </c>
      <c r="P868" t="str">
        <f t="shared" si="65"/>
        <v/>
      </c>
      <c r="Q868" t="str">
        <f t="shared" si="66"/>
        <v/>
      </c>
      <c r="R868">
        <f t="shared" si="67"/>
        <v>574.11899999999991</v>
      </c>
      <c r="S868">
        <f t="shared" si="68"/>
        <v>11.482379999999999</v>
      </c>
      <c r="T868" t="str">
        <f>IF(ISNA(VLOOKUP(A868,ERP_transactions!$A:$A,1,FALSE)),"No","Yes")</f>
        <v>Yes</v>
      </c>
      <c r="U868" t="b">
        <f t="shared" si="69"/>
        <v>0</v>
      </c>
    </row>
    <row r="869" spans="1:21">
      <c r="A869" t="s">
        <v>1477</v>
      </c>
      <c r="B869" t="s">
        <v>62</v>
      </c>
      <c r="C869" t="s">
        <v>63</v>
      </c>
      <c r="D869" t="s">
        <v>83</v>
      </c>
      <c r="E869" t="s">
        <v>84</v>
      </c>
      <c r="F869" t="s">
        <v>293</v>
      </c>
      <c r="G869" t="s">
        <v>294</v>
      </c>
      <c r="H869" s="1">
        <v>45887</v>
      </c>
      <c r="I869">
        <v>2</v>
      </c>
      <c r="J869">
        <v>114.99</v>
      </c>
      <c r="K869">
        <v>229.98</v>
      </c>
      <c r="L869">
        <v>0.05</v>
      </c>
      <c r="M869">
        <v>0.02</v>
      </c>
      <c r="N869" t="str">
        <f>VLOOKUP(F869,products!$A$2:$C$31,3,FALSE)</f>
        <v>A</v>
      </c>
      <c r="O869">
        <f>VLOOKUP(F869,price_list!$A$2:$C$31,3,FALSE)</f>
        <v>114.99</v>
      </c>
      <c r="P869" t="str">
        <f t="shared" si="65"/>
        <v/>
      </c>
      <c r="Q869" t="str">
        <f t="shared" si="66"/>
        <v/>
      </c>
      <c r="R869">
        <f t="shared" si="67"/>
        <v>218.48099999999999</v>
      </c>
      <c r="S869">
        <f t="shared" si="68"/>
        <v>4.3696200000000003</v>
      </c>
      <c r="T869" t="str">
        <f>IF(ISNA(VLOOKUP(A869,ERP_transactions!$A:$A,1,FALSE)),"No","Yes")</f>
        <v>Yes</v>
      </c>
      <c r="U869" t="b">
        <f t="shared" si="69"/>
        <v>0</v>
      </c>
    </row>
    <row r="870" spans="1:21">
      <c r="A870" t="s">
        <v>1479</v>
      </c>
      <c r="B870" t="s">
        <v>117</v>
      </c>
      <c r="C870" t="s">
        <v>118</v>
      </c>
      <c r="D870" t="s">
        <v>773</v>
      </c>
      <c r="E870" t="s">
        <v>774</v>
      </c>
      <c r="F870" t="s">
        <v>139</v>
      </c>
      <c r="G870" t="s">
        <v>140</v>
      </c>
      <c r="H870" s="1">
        <v>45899</v>
      </c>
      <c r="I870">
        <v>3</v>
      </c>
      <c r="J870">
        <v>113.94</v>
      </c>
      <c r="K870">
        <v>341.82</v>
      </c>
      <c r="L870">
        <v>0.05</v>
      </c>
      <c r="M870">
        <v>0.02</v>
      </c>
      <c r="N870" t="str">
        <f>VLOOKUP(F870,products!$A$2:$C$31,3,FALSE)</f>
        <v>A</v>
      </c>
      <c r="O870">
        <f>VLOOKUP(F870,price_list!$A$2:$C$31,3,FALSE)</f>
        <v>113.94</v>
      </c>
      <c r="P870" t="str">
        <f t="shared" si="65"/>
        <v/>
      </c>
      <c r="Q870" t="str">
        <f t="shared" si="66"/>
        <v/>
      </c>
      <c r="R870">
        <f t="shared" si="67"/>
        <v>324.72899999999998</v>
      </c>
      <c r="S870">
        <f t="shared" si="68"/>
        <v>6.49458</v>
      </c>
      <c r="T870" t="str">
        <f>IF(ISNA(VLOOKUP(A870,ERP_transactions!$A:$A,1,FALSE)),"No","Yes")</f>
        <v>Yes</v>
      </c>
      <c r="U870" t="b">
        <f t="shared" si="69"/>
        <v>0</v>
      </c>
    </row>
    <row r="871" spans="1:21">
      <c r="A871" t="s">
        <v>1480</v>
      </c>
      <c r="B871" t="s">
        <v>386</v>
      </c>
      <c r="C871" t="s">
        <v>387</v>
      </c>
      <c r="D871" t="s">
        <v>538</v>
      </c>
      <c r="E871" t="s">
        <v>539</v>
      </c>
      <c r="F871" t="s">
        <v>100</v>
      </c>
      <c r="G871" t="s">
        <v>101</v>
      </c>
      <c r="H871" s="1">
        <v>45874</v>
      </c>
      <c r="I871">
        <v>16</v>
      </c>
      <c r="J871">
        <v>181.7</v>
      </c>
      <c r="K871">
        <v>2907.2</v>
      </c>
      <c r="L871">
        <v>0.1</v>
      </c>
      <c r="M871">
        <v>0.02</v>
      </c>
      <c r="N871" t="str">
        <f>VLOOKUP(F871,products!$A$2:$C$31,3,FALSE)</f>
        <v>B</v>
      </c>
      <c r="O871">
        <f>VLOOKUP(F871,price_list!$A$2:$C$31,3,FALSE)</f>
        <v>181.7</v>
      </c>
      <c r="P871" t="str">
        <f t="shared" si="65"/>
        <v/>
      </c>
      <c r="Q871" t="str">
        <f t="shared" si="66"/>
        <v/>
      </c>
      <c r="R871">
        <f t="shared" si="67"/>
        <v>2616.48</v>
      </c>
      <c r="S871">
        <f t="shared" si="68"/>
        <v>52.329599999999999</v>
      </c>
      <c r="T871" t="str">
        <f>IF(ISNA(VLOOKUP(A871,ERP_transactions!$A:$A,1,FALSE)),"No","Yes")</f>
        <v>Yes</v>
      </c>
      <c r="U871" t="b">
        <f t="shared" si="69"/>
        <v>0</v>
      </c>
    </row>
    <row r="872" spans="1:21">
      <c r="A872" t="s">
        <v>1481</v>
      </c>
      <c r="B872" t="s">
        <v>423</v>
      </c>
      <c r="C872" t="s">
        <v>424</v>
      </c>
      <c r="D872" t="s">
        <v>739</v>
      </c>
      <c r="E872" t="s">
        <v>740</v>
      </c>
      <c r="F872" t="s">
        <v>396</v>
      </c>
      <c r="G872" t="s">
        <v>397</v>
      </c>
      <c r="H872" s="1">
        <v>45893</v>
      </c>
      <c r="I872">
        <v>24</v>
      </c>
      <c r="J872">
        <v>194.87</v>
      </c>
      <c r="K872">
        <v>4676.88</v>
      </c>
      <c r="L872">
        <v>0.1</v>
      </c>
      <c r="M872">
        <v>0.02</v>
      </c>
      <c r="N872" t="str">
        <f>VLOOKUP(F872,products!$A$2:$C$31,3,FALSE)</f>
        <v>B</v>
      </c>
      <c r="O872">
        <f>VLOOKUP(F872,price_list!$A$2:$C$31,3,FALSE)</f>
        <v>194.87</v>
      </c>
      <c r="P872" t="str">
        <f t="shared" si="65"/>
        <v/>
      </c>
      <c r="Q872" t="str">
        <f t="shared" si="66"/>
        <v/>
      </c>
      <c r="R872">
        <f t="shared" si="67"/>
        <v>4209.192</v>
      </c>
      <c r="S872">
        <f t="shared" si="68"/>
        <v>84.183840000000004</v>
      </c>
      <c r="T872" t="str">
        <f>IF(ISNA(VLOOKUP(A872,ERP_transactions!$A:$A,1,FALSE)),"No","Yes")</f>
        <v>Yes</v>
      </c>
      <c r="U872" t="b">
        <f t="shared" si="69"/>
        <v>0</v>
      </c>
    </row>
    <row r="873" spans="1:21">
      <c r="A873" t="s">
        <v>1482</v>
      </c>
      <c r="B873" t="s">
        <v>386</v>
      </c>
      <c r="C873" t="s">
        <v>387</v>
      </c>
      <c r="D873" t="s">
        <v>172</v>
      </c>
      <c r="E873" t="s">
        <v>173</v>
      </c>
      <c r="F873" t="s">
        <v>191</v>
      </c>
      <c r="G873" t="s">
        <v>192</v>
      </c>
      <c r="H873" s="1">
        <v>45879</v>
      </c>
      <c r="I873">
        <v>15</v>
      </c>
      <c r="J873">
        <v>144.35</v>
      </c>
      <c r="K873">
        <v>2165.25</v>
      </c>
      <c r="L873">
        <v>0.1</v>
      </c>
      <c r="M873">
        <v>0.02</v>
      </c>
      <c r="N873" t="str">
        <f>VLOOKUP(F873,products!$A$2:$C$31,3,FALSE)</f>
        <v>B</v>
      </c>
      <c r="O873">
        <f>VLOOKUP(F873,price_list!$A$2:$C$31,3,FALSE)</f>
        <v>144.35</v>
      </c>
      <c r="P873" t="str">
        <f t="shared" si="65"/>
        <v/>
      </c>
      <c r="Q873" t="str">
        <f t="shared" si="66"/>
        <v/>
      </c>
      <c r="R873">
        <f t="shared" si="67"/>
        <v>1948.7249999999999</v>
      </c>
      <c r="S873">
        <f t="shared" si="68"/>
        <v>38.974499999999999</v>
      </c>
      <c r="T873" t="str">
        <f>IF(ISNA(VLOOKUP(A873,ERP_transactions!$A:$A,1,FALSE)),"No","Yes")</f>
        <v>Yes</v>
      </c>
      <c r="U873" t="b">
        <f t="shared" si="69"/>
        <v>0</v>
      </c>
    </row>
    <row r="874" spans="1:21">
      <c r="A874" t="s">
        <v>1483</v>
      </c>
      <c r="B874" t="s">
        <v>230</v>
      </c>
      <c r="C874" t="s">
        <v>231</v>
      </c>
      <c r="D874" t="s">
        <v>142</v>
      </c>
      <c r="E874" t="s">
        <v>143</v>
      </c>
      <c r="F874" t="s">
        <v>196</v>
      </c>
      <c r="G874" t="s">
        <v>197</v>
      </c>
      <c r="H874" s="1">
        <v>45897</v>
      </c>
      <c r="I874">
        <v>6</v>
      </c>
      <c r="J874">
        <v>60.1</v>
      </c>
      <c r="K874">
        <v>360.6</v>
      </c>
      <c r="L874">
        <v>0.05</v>
      </c>
      <c r="M874">
        <v>0.02</v>
      </c>
      <c r="N874" t="str">
        <f>VLOOKUP(F874,products!$A$2:$C$31,3,FALSE)</f>
        <v>A</v>
      </c>
      <c r="O874">
        <f>VLOOKUP(F874,price_list!$A$2:$C$31,3,FALSE)</f>
        <v>77.5</v>
      </c>
      <c r="P874" t="str">
        <f t="shared" si="65"/>
        <v/>
      </c>
      <c r="Q874" t="str">
        <f t="shared" si="66"/>
        <v/>
      </c>
      <c r="R874">
        <f t="shared" si="67"/>
        <v>342.57000000000005</v>
      </c>
      <c r="S874">
        <f t="shared" si="68"/>
        <v>6.8514000000000008</v>
      </c>
      <c r="T874" t="str">
        <f>IF(ISNA(VLOOKUP(A874,ERP_transactions!$A:$A,1,FALSE)),"No","Yes")</f>
        <v>Yes</v>
      </c>
      <c r="U874" t="b">
        <f t="shared" si="69"/>
        <v>0</v>
      </c>
    </row>
    <row r="875" spans="1:21">
      <c r="A875" t="s">
        <v>1484</v>
      </c>
      <c r="B875" t="s">
        <v>14</v>
      </c>
      <c r="C875" t="s">
        <v>15</v>
      </c>
      <c r="D875" t="s">
        <v>686</v>
      </c>
      <c r="E875" t="s">
        <v>687</v>
      </c>
      <c r="F875" t="s">
        <v>293</v>
      </c>
      <c r="G875" t="s">
        <v>294</v>
      </c>
      <c r="H875" s="1">
        <v>45880</v>
      </c>
      <c r="I875">
        <v>22</v>
      </c>
      <c r="J875">
        <v>99.21</v>
      </c>
      <c r="K875">
        <v>2182.62</v>
      </c>
      <c r="L875">
        <v>0.05</v>
      </c>
      <c r="M875">
        <v>0.02</v>
      </c>
      <c r="N875" t="str">
        <f>VLOOKUP(F875,products!$A$2:$C$31,3,FALSE)</f>
        <v>A</v>
      </c>
      <c r="O875">
        <f>VLOOKUP(F875,price_list!$A$2:$C$31,3,FALSE)</f>
        <v>114.99</v>
      </c>
      <c r="P875" t="str">
        <f t="shared" si="65"/>
        <v/>
      </c>
      <c r="Q875" t="str">
        <f t="shared" si="66"/>
        <v/>
      </c>
      <c r="R875">
        <f t="shared" si="67"/>
        <v>2073.489</v>
      </c>
      <c r="S875">
        <f t="shared" si="68"/>
        <v>41.46978</v>
      </c>
      <c r="T875" t="str">
        <f>IF(ISNA(VLOOKUP(A875,ERP_transactions!$A:$A,1,FALSE)),"No","Yes")</f>
        <v>Yes</v>
      </c>
      <c r="U875" t="b">
        <f t="shared" si="69"/>
        <v>0</v>
      </c>
    </row>
    <row r="876" spans="1:21">
      <c r="A876" t="s">
        <v>1485</v>
      </c>
      <c r="B876" t="s">
        <v>81</v>
      </c>
      <c r="C876" t="s">
        <v>82</v>
      </c>
      <c r="D876" t="s">
        <v>332</v>
      </c>
      <c r="E876" t="s">
        <v>333</v>
      </c>
      <c r="F876" t="s">
        <v>71</v>
      </c>
      <c r="G876" t="s">
        <v>72</v>
      </c>
      <c r="H876" s="1">
        <v>45898</v>
      </c>
      <c r="I876">
        <v>25</v>
      </c>
      <c r="J876">
        <v>123.65</v>
      </c>
      <c r="K876">
        <v>3091.25</v>
      </c>
      <c r="L876">
        <v>0.05</v>
      </c>
      <c r="M876">
        <v>0.02</v>
      </c>
      <c r="N876" t="str">
        <f>VLOOKUP(F876,products!$A$2:$C$31,3,FALSE)</f>
        <v>A</v>
      </c>
      <c r="O876">
        <f>VLOOKUP(F876,price_list!$A$2:$C$31,3,FALSE)</f>
        <v>123.65</v>
      </c>
      <c r="P876" t="str">
        <f t="shared" si="65"/>
        <v/>
      </c>
      <c r="Q876" t="str">
        <f t="shared" si="66"/>
        <v/>
      </c>
      <c r="R876">
        <f t="shared" si="67"/>
        <v>2936.6875</v>
      </c>
      <c r="S876">
        <f t="shared" si="68"/>
        <v>58.733750000000001</v>
      </c>
      <c r="T876" t="str">
        <f>IF(ISNA(VLOOKUP(A876,ERP_transactions!$A:$A,1,FALSE)),"No","Yes")</f>
        <v>Yes</v>
      </c>
      <c r="U876" t="b">
        <f t="shared" si="69"/>
        <v>0</v>
      </c>
    </row>
    <row r="877" spans="1:21">
      <c r="A877" t="s">
        <v>1486</v>
      </c>
      <c r="B877" t="s">
        <v>14</v>
      </c>
      <c r="C877" t="s">
        <v>15</v>
      </c>
      <c r="D877" t="s">
        <v>893</v>
      </c>
      <c r="E877" t="s">
        <v>894</v>
      </c>
      <c r="F877" t="s">
        <v>234</v>
      </c>
      <c r="G877" t="s">
        <v>235</v>
      </c>
      <c r="H877" s="1">
        <v>45890</v>
      </c>
      <c r="I877">
        <v>22</v>
      </c>
      <c r="J877">
        <v>37.18</v>
      </c>
      <c r="K877">
        <v>817.96</v>
      </c>
      <c r="L877">
        <v>0</v>
      </c>
      <c r="M877">
        <v>0.02</v>
      </c>
      <c r="N877" t="str">
        <f>VLOOKUP(F877,products!$A$2:$C$31,3,FALSE)</f>
        <v>C</v>
      </c>
      <c r="O877">
        <f>VLOOKUP(F877,price_list!$A$2:$C$31,3,FALSE)</f>
        <v>37.18</v>
      </c>
      <c r="P877" t="str">
        <f t="shared" si="65"/>
        <v/>
      </c>
      <c r="Q877" t="str">
        <f t="shared" si="66"/>
        <v/>
      </c>
      <c r="R877">
        <f t="shared" si="67"/>
        <v>817.96</v>
      </c>
      <c r="S877">
        <f t="shared" si="68"/>
        <v>16.359200000000001</v>
      </c>
      <c r="T877" t="str">
        <f>IF(ISNA(VLOOKUP(A877,ERP_transactions!$A:$A,1,FALSE)),"No","Yes")</f>
        <v>Yes</v>
      </c>
      <c r="U877" t="b">
        <f t="shared" si="69"/>
        <v>0</v>
      </c>
    </row>
    <row r="878" spans="1:21">
      <c r="A878" t="s">
        <v>1487</v>
      </c>
      <c r="B878" t="s">
        <v>182</v>
      </c>
      <c r="C878" t="s">
        <v>183</v>
      </c>
      <c r="D878" t="s">
        <v>1103</v>
      </c>
      <c r="E878" t="s">
        <v>1104</v>
      </c>
      <c r="F878" t="s">
        <v>85</v>
      </c>
      <c r="G878" t="s">
        <v>86</v>
      </c>
      <c r="H878" s="1">
        <v>45900</v>
      </c>
      <c r="I878">
        <v>15</v>
      </c>
      <c r="J878">
        <v>72.040000000000006</v>
      </c>
      <c r="K878">
        <v>1080.5999999999999</v>
      </c>
      <c r="L878">
        <v>0.05</v>
      </c>
      <c r="M878">
        <v>0.02</v>
      </c>
      <c r="N878" t="str">
        <f>VLOOKUP(F878,products!$A$2:$C$31,3,FALSE)</f>
        <v>A</v>
      </c>
      <c r="O878">
        <f>VLOOKUP(F878,price_list!$A$2:$C$31,3,FALSE)</f>
        <v>72.040000000000006</v>
      </c>
      <c r="P878" t="str">
        <f t="shared" si="65"/>
        <v/>
      </c>
      <c r="Q878" t="str">
        <f t="shared" si="66"/>
        <v/>
      </c>
      <c r="R878">
        <f t="shared" si="67"/>
        <v>1026.57</v>
      </c>
      <c r="S878">
        <f t="shared" si="68"/>
        <v>20.531399999999998</v>
      </c>
      <c r="T878" t="str">
        <f>IF(ISNA(VLOOKUP(A878,ERP_transactions!$A:$A,1,FALSE)),"No","Yes")</f>
        <v>Yes</v>
      </c>
      <c r="U878" t="b">
        <f t="shared" si="69"/>
        <v>0</v>
      </c>
    </row>
    <row r="879" spans="1:21">
      <c r="A879" t="s">
        <v>1488</v>
      </c>
      <c r="B879" t="s">
        <v>28</v>
      </c>
      <c r="C879" t="s">
        <v>29</v>
      </c>
      <c r="D879" t="s">
        <v>1489</v>
      </c>
      <c r="E879" t="s">
        <v>2653</v>
      </c>
      <c r="F879" t="s">
        <v>302</v>
      </c>
      <c r="G879" t="s">
        <v>303</v>
      </c>
      <c r="H879" s="1">
        <v>45881</v>
      </c>
      <c r="I879">
        <v>3</v>
      </c>
      <c r="J879">
        <v>39.090000000000003</v>
      </c>
      <c r="K879">
        <v>117.27</v>
      </c>
      <c r="L879">
        <v>0</v>
      </c>
      <c r="M879">
        <v>0.02</v>
      </c>
      <c r="N879" t="str">
        <f>VLOOKUP(F879,products!$A$2:$C$31,3,FALSE)</f>
        <v>C</v>
      </c>
      <c r="O879">
        <f>VLOOKUP(F879,price_list!$A$2:$C$31,3,FALSE)</f>
        <v>39.090000000000003</v>
      </c>
      <c r="P879" t="str">
        <f t="shared" si="65"/>
        <v/>
      </c>
      <c r="Q879" t="str">
        <f t="shared" si="66"/>
        <v/>
      </c>
      <c r="R879">
        <f t="shared" si="67"/>
        <v>117.27</v>
      </c>
      <c r="S879">
        <f t="shared" si="68"/>
        <v>2.3454000000000002</v>
      </c>
      <c r="T879" t="str">
        <f>IF(ISNA(VLOOKUP(A879,ERP_transactions!$A:$A,1,FALSE)),"No","Yes")</f>
        <v>Yes</v>
      </c>
      <c r="U879" t="b">
        <f t="shared" si="69"/>
        <v>0</v>
      </c>
    </row>
    <row r="880" spans="1:21">
      <c r="A880" t="s">
        <v>1491</v>
      </c>
      <c r="B880" t="s">
        <v>35</v>
      </c>
      <c r="C880" t="s">
        <v>36</v>
      </c>
      <c r="D880" t="s">
        <v>308</v>
      </c>
      <c r="E880" t="s">
        <v>309</v>
      </c>
      <c r="F880" t="s">
        <v>129</v>
      </c>
      <c r="G880" t="s">
        <v>130</v>
      </c>
      <c r="H880" s="1">
        <v>45882</v>
      </c>
      <c r="I880">
        <v>13</v>
      </c>
      <c r="J880">
        <v>92.19</v>
      </c>
      <c r="K880">
        <v>1198.47</v>
      </c>
      <c r="L880">
        <v>0.05</v>
      </c>
      <c r="M880">
        <v>0.02</v>
      </c>
      <c r="N880" t="str">
        <f>VLOOKUP(F880,products!$A$2:$C$31,3,FALSE)</f>
        <v>A</v>
      </c>
      <c r="O880">
        <f>VLOOKUP(F880,price_list!$A$2:$C$31,3,FALSE)</f>
        <v>92.19</v>
      </c>
      <c r="P880" t="str">
        <f t="shared" si="65"/>
        <v/>
      </c>
      <c r="Q880" t="str">
        <f t="shared" si="66"/>
        <v/>
      </c>
      <c r="R880">
        <f t="shared" si="67"/>
        <v>1138.5464999999999</v>
      </c>
      <c r="S880">
        <f t="shared" si="68"/>
        <v>22.77093</v>
      </c>
      <c r="T880" t="str">
        <f>IF(ISNA(VLOOKUP(A880,ERP_transactions!$A:$A,1,FALSE)),"No","Yes")</f>
        <v>Yes</v>
      </c>
      <c r="U880" t="b">
        <f t="shared" si="69"/>
        <v>0</v>
      </c>
    </row>
    <row r="881" spans="1:21">
      <c r="A881" t="s">
        <v>1492</v>
      </c>
      <c r="B881" t="s">
        <v>306</v>
      </c>
      <c r="C881" t="s">
        <v>307</v>
      </c>
      <c r="D881" t="s">
        <v>224</v>
      </c>
      <c r="E881" t="s">
        <v>225</v>
      </c>
      <c r="F881" t="s">
        <v>90</v>
      </c>
      <c r="G881" t="s">
        <v>91</v>
      </c>
      <c r="H881" s="1">
        <v>45897</v>
      </c>
      <c r="I881">
        <v>23</v>
      </c>
      <c r="J881">
        <v>44.15</v>
      </c>
      <c r="K881">
        <v>1015.45</v>
      </c>
      <c r="L881">
        <v>0</v>
      </c>
      <c r="M881">
        <v>0.02</v>
      </c>
      <c r="N881" t="str">
        <f>VLOOKUP(F881,products!$A$2:$C$31,3,FALSE)</f>
        <v>C</v>
      </c>
      <c r="O881">
        <f>VLOOKUP(F881,price_list!$A$2:$C$31,3,FALSE)</f>
        <v>50.51</v>
      </c>
      <c r="P881" t="str">
        <f t="shared" si="65"/>
        <v/>
      </c>
      <c r="Q881" t="str">
        <f t="shared" si="66"/>
        <v/>
      </c>
      <c r="R881">
        <f t="shared" si="67"/>
        <v>1015.45</v>
      </c>
      <c r="S881">
        <f t="shared" si="68"/>
        <v>20.309000000000001</v>
      </c>
      <c r="T881" t="str">
        <f>IF(ISNA(VLOOKUP(A881,ERP_transactions!$A:$A,1,FALSE)),"No","Yes")</f>
        <v>Yes</v>
      </c>
      <c r="U881" t="b">
        <f t="shared" si="69"/>
        <v>0</v>
      </c>
    </row>
    <row r="882" spans="1:21">
      <c r="A882" t="s">
        <v>1493</v>
      </c>
      <c r="B882" t="s">
        <v>55</v>
      </c>
      <c r="C882" t="s">
        <v>56</v>
      </c>
      <c r="D882" t="s">
        <v>404</v>
      </c>
      <c r="E882" t="s">
        <v>405</v>
      </c>
      <c r="F882" t="s">
        <v>215</v>
      </c>
      <c r="G882" t="s">
        <v>216</v>
      </c>
      <c r="H882" s="1">
        <v>45873</v>
      </c>
      <c r="I882">
        <v>6</v>
      </c>
      <c r="J882">
        <v>176.7</v>
      </c>
      <c r="K882">
        <v>1060.2</v>
      </c>
      <c r="L882">
        <v>0.1</v>
      </c>
      <c r="M882">
        <v>0.02</v>
      </c>
      <c r="N882" t="str">
        <f>VLOOKUP(F882,products!$A$2:$C$31,3,FALSE)</f>
        <v>B</v>
      </c>
      <c r="O882">
        <f>VLOOKUP(F882,price_list!$A$2:$C$31,3,FALSE)</f>
        <v>176.7</v>
      </c>
      <c r="P882" t="str">
        <f t="shared" si="65"/>
        <v/>
      </c>
      <c r="Q882" t="str">
        <f t="shared" si="66"/>
        <v/>
      </c>
      <c r="R882">
        <f t="shared" si="67"/>
        <v>954.18000000000006</v>
      </c>
      <c r="S882">
        <f t="shared" si="68"/>
        <v>19.083600000000001</v>
      </c>
      <c r="T882" t="str">
        <f>IF(ISNA(VLOOKUP(A882,ERP_transactions!$A:$A,1,FALSE)),"No","Yes")</f>
        <v>Yes</v>
      </c>
      <c r="U882" t="b">
        <f t="shared" si="69"/>
        <v>0</v>
      </c>
    </row>
    <row r="883" spans="1:21">
      <c r="A883" t="s">
        <v>1494</v>
      </c>
      <c r="B883" t="s">
        <v>21</v>
      </c>
      <c r="C883" t="s">
        <v>22</v>
      </c>
      <c r="D883" t="s">
        <v>401</v>
      </c>
      <c r="E883" t="s">
        <v>402</v>
      </c>
      <c r="F883" t="s">
        <v>107</v>
      </c>
      <c r="G883" t="s">
        <v>108</v>
      </c>
      <c r="H883" s="1">
        <v>45873</v>
      </c>
      <c r="I883">
        <v>6</v>
      </c>
      <c r="J883">
        <v>179.53</v>
      </c>
      <c r="K883">
        <v>1077.18</v>
      </c>
      <c r="L883">
        <v>0.1</v>
      </c>
      <c r="M883">
        <v>0.02</v>
      </c>
      <c r="N883" t="str">
        <f>VLOOKUP(F883,products!$A$2:$C$31,3,FALSE)</f>
        <v>B</v>
      </c>
      <c r="O883">
        <f>VLOOKUP(F883,price_list!$A$2:$C$31,3,FALSE)</f>
        <v>179.53</v>
      </c>
      <c r="P883" t="str">
        <f t="shared" si="65"/>
        <v/>
      </c>
      <c r="Q883" t="str">
        <f t="shared" si="66"/>
        <v/>
      </c>
      <c r="R883">
        <f t="shared" si="67"/>
        <v>969.46199999999999</v>
      </c>
      <c r="S883">
        <f t="shared" si="68"/>
        <v>19.389240000000001</v>
      </c>
      <c r="T883" t="str">
        <f>IF(ISNA(VLOOKUP(A883,ERP_transactions!$A:$A,1,FALSE)),"No","Yes")</f>
        <v>Yes</v>
      </c>
      <c r="U883" t="b">
        <f t="shared" si="69"/>
        <v>0</v>
      </c>
    </row>
    <row r="884" spans="1:21">
      <c r="A884" t="s">
        <v>1495</v>
      </c>
      <c r="B884" t="s">
        <v>81</v>
      </c>
      <c r="C884" t="s">
        <v>82</v>
      </c>
      <c r="D884" t="s">
        <v>1153</v>
      </c>
      <c r="E884" t="s">
        <v>1154</v>
      </c>
      <c r="F884" t="s">
        <v>396</v>
      </c>
      <c r="G884" t="s">
        <v>397</v>
      </c>
      <c r="H884" s="1">
        <v>45891</v>
      </c>
      <c r="I884">
        <v>19</v>
      </c>
      <c r="J884">
        <v>174.02</v>
      </c>
      <c r="K884">
        <v>3306.38</v>
      </c>
      <c r="L884">
        <v>0.1</v>
      </c>
      <c r="M884">
        <v>0.02</v>
      </c>
      <c r="N884" t="str">
        <f>VLOOKUP(F884,products!$A$2:$C$31,3,FALSE)</f>
        <v>B</v>
      </c>
      <c r="O884">
        <f>VLOOKUP(F884,price_list!$A$2:$C$31,3,FALSE)</f>
        <v>194.87</v>
      </c>
      <c r="P884" t="str">
        <f t="shared" si="65"/>
        <v/>
      </c>
      <c r="Q884" t="str">
        <f t="shared" si="66"/>
        <v/>
      </c>
      <c r="R884">
        <f t="shared" si="67"/>
        <v>2975.7420000000002</v>
      </c>
      <c r="S884">
        <f t="shared" si="68"/>
        <v>59.514840000000007</v>
      </c>
      <c r="T884" t="str">
        <f>IF(ISNA(VLOOKUP(A884,ERP_transactions!$A:$A,1,FALSE)),"No","Yes")</f>
        <v>Yes</v>
      </c>
      <c r="U884" t="b">
        <f t="shared" si="69"/>
        <v>0</v>
      </c>
    </row>
    <row r="885" spans="1:21">
      <c r="A885" t="s">
        <v>1496</v>
      </c>
      <c r="B885" t="s">
        <v>306</v>
      </c>
      <c r="C885" t="s">
        <v>307</v>
      </c>
      <c r="D885" t="s">
        <v>719</v>
      </c>
      <c r="E885" t="s">
        <v>2654</v>
      </c>
      <c r="F885" t="s">
        <v>166</v>
      </c>
      <c r="G885" t="s">
        <v>167</v>
      </c>
      <c r="H885" s="1">
        <v>45881</v>
      </c>
      <c r="I885">
        <v>25</v>
      </c>
      <c r="J885">
        <v>176.86</v>
      </c>
      <c r="K885">
        <v>4421.5</v>
      </c>
      <c r="L885">
        <v>0.1</v>
      </c>
      <c r="M885">
        <v>0.02</v>
      </c>
      <c r="N885" t="str">
        <f>VLOOKUP(F885,products!$A$2:$C$31,3,FALSE)</f>
        <v>B</v>
      </c>
      <c r="O885">
        <f>VLOOKUP(F885,price_list!$A$2:$C$31,3,FALSE)</f>
        <v>176.86</v>
      </c>
      <c r="P885" t="str">
        <f t="shared" si="65"/>
        <v/>
      </c>
      <c r="Q885" t="str">
        <f t="shared" si="66"/>
        <v/>
      </c>
      <c r="R885">
        <f t="shared" si="67"/>
        <v>3979.35</v>
      </c>
      <c r="S885">
        <f t="shared" si="68"/>
        <v>79.587000000000003</v>
      </c>
      <c r="T885" t="str">
        <f>IF(ISNA(VLOOKUP(A885,ERP_transactions!$A:$A,1,FALSE)),"No","Yes")</f>
        <v>Yes</v>
      </c>
      <c r="U885" t="b">
        <f t="shared" si="69"/>
        <v>0</v>
      </c>
    </row>
    <row r="886" spans="1:21">
      <c r="A886" t="s">
        <v>1497</v>
      </c>
      <c r="B886" t="s">
        <v>28</v>
      </c>
      <c r="C886" t="s">
        <v>29</v>
      </c>
      <c r="D886" t="s">
        <v>814</v>
      </c>
      <c r="E886" t="s">
        <v>815</v>
      </c>
      <c r="F886" t="s">
        <v>302</v>
      </c>
      <c r="G886" t="s">
        <v>303</v>
      </c>
      <c r="H886" s="1">
        <v>45898</v>
      </c>
      <c r="I886">
        <v>24</v>
      </c>
      <c r="J886">
        <v>39.090000000000003</v>
      </c>
      <c r="K886">
        <v>938.16</v>
      </c>
      <c r="L886">
        <v>0</v>
      </c>
      <c r="M886">
        <v>0.02</v>
      </c>
      <c r="N886" t="str">
        <f>VLOOKUP(F886,products!$A$2:$C$31,3,FALSE)</f>
        <v>C</v>
      </c>
      <c r="O886">
        <f>VLOOKUP(F886,price_list!$A$2:$C$31,3,FALSE)</f>
        <v>39.090000000000003</v>
      </c>
      <c r="P886" t="str">
        <f t="shared" si="65"/>
        <v/>
      </c>
      <c r="Q886" t="str">
        <f t="shared" si="66"/>
        <v/>
      </c>
      <c r="R886">
        <f t="shared" si="67"/>
        <v>938.16</v>
      </c>
      <c r="S886">
        <f t="shared" si="68"/>
        <v>18.763200000000001</v>
      </c>
      <c r="T886" t="str">
        <f>IF(ISNA(VLOOKUP(A886,ERP_transactions!$A:$A,1,FALSE)),"No","Yes")</f>
        <v>Yes</v>
      </c>
      <c r="U886" t="b">
        <f t="shared" si="69"/>
        <v>0</v>
      </c>
    </row>
    <row r="887" spans="1:21">
      <c r="A887" t="s">
        <v>1498</v>
      </c>
      <c r="B887" t="s">
        <v>21</v>
      </c>
      <c r="C887" t="s">
        <v>22</v>
      </c>
      <c r="D887" t="s">
        <v>510</v>
      </c>
      <c r="E887" t="s">
        <v>511</v>
      </c>
      <c r="F887" t="s">
        <v>356</v>
      </c>
      <c r="G887" t="s">
        <v>357</v>
      </c>
      <c r="H887" s="1">
        <v>45898</v>
      </c>
      <c r="I887">
        <v>4</v>
      </c>
      <c r="J887">
        <v>54.03</v>
      </c>
      <c r="K887">
        <v>216.12</v>
      </c>
      <c r="L887">
        <v>0</v>
      </c>
      <c r="M887">
        <v>0.02</v>
      </c>
      <c r="N887" t="str">
        <f>VLOOKUP(F887,products!$A$2:$C$31,3,FALSE)</f>
        <v>C</v>
      </c>
      <c r="O887">
        <f>VLOOKUP(F887,price_list!$A$2:$C$31,3,FALSE)</f>
        <v>54.03</v>
      </c>
      <c r="P887" t="str">
        <f t="shared" si="65"/>
        <v/>
      </c>
      <c r="Q887" t="str">
        <f t="shared" si="66"/>
        <v/>
      </c>
      <c r="R887">
        <f t="shared" si="67"/>
        <v>216.12</v>
      </c>
      <c r="S887">
        <f t="shared" si="68"/>
        <v>4.3224</v>
      </c>
      <c r="T887" t="str">
        <f>IF(ISNA(VLOOKUP(A887,ERP_transactions!$A:$A,1,FALSE)),"No","Yes")</f>
        <v>Yes</v>
      </c>
      <c r="U887" t="b">
        <f t="shared" si="69"/>
        <v>0</v>
      </c>
    </row>
    <row r="888" spans="1:21">
      <c r="A888" t="s">
        <v>1499</v>
      </c>
      <c r="B888" t="s">
        <v>81</v>
      </c>
      <c r="C888" t="s">
        <v>82</v>
      </c>
      <c r="D888" t="s">
        <v>694</v>
      </c>
      <c r="E888" t="s">
        <v>2655</v>
      </c>
      <c r="F888" t="s">
        <v>196</v>
      </c>
      <c r="G888" t="s">
        <v>197</v>
      </c>
      <c r="H888" s="1">
        <v>45890</v>
      </c>
      <c r="I888">
        <v>9</v>
      </c>
      <c r="J888">
        <v>77.5</v>
      </c>
      <c r="K888">
        <v>697.5</v>
      </c>
      <c r="L888">
        <v>0.05</v>
      </c>
      <c r="M888">
        <v>0.02</v>
      </c>
      <c r="N888" t="str">
        <f>VLOOKUP(F888,products!$A$2:$C$31,3,FALSE)</f>
        <v>A</v>
      </c>
      <c r="O888">
        <f>VLOOKUP(F888,price_list!$A$2:$C$31,3,FALSE)</f>
        <v>77.5</v>
      </c>
      <c r="P888" t="str">
        <f t="shared" si="65"/>
        <v/>
      </c>
      <c r="Q888" t="str">
        <f t="shared" si="66"/>
        <v/>
      </c>
      <c r="R888">
        <f t="shared" si="67"/>
        <v>662.625</v>
      </c>
      <c r="S888">
        <f t="shared" si="68"/>
        <v>13.2525</v>
      </c>
      <c r="T888" t="str">
        <f>IF(ISNA(VLOOKUP(A888,ERP_transactions!$A:$A,1,FALSE)),"No","Yes")</f>
        <v>Yes</v>
      </c>
      <c r="U888" t="b">
        <f t="shared" si="69"/>
        <v>0</v>
      </c>
    </row>
    <row r="889" spans="1:21">
      <c r="A889" t="s">
        <v>1500</v>
      </c>
      <c r="B889" t="s">
        <v>145</v>
      </c>
      <c r="C889" t="s">
        <v>146</v>
      </c>
      <c r="D889" t="s">
        <v>296</v>
      </c>
      <c r="E889" t="s">
        <v>297</v>
      </c>
      <c r="F889" t="s">
        <v>179</v>
      </c>
      <c r="G889" t="s">
        <v>180</v>
      </c>
      <c r="H889" s="1">
        <v>45886</v>
      </c>
      <c r="I889">
        <v>22</v>
      </c>
      <c r="J889">
        <v>125.42</v>
      </c>
      <c r="K889">
        <v>2759.24</v>
      </c>
      <c r="L889">
        <v>0.1</v>
      </c>
      <c r="M889">
        <v>0.02</v>
      </c>
      <c r="N889" t="str">
        <f>VLOOKUP(F889,products!$A$2:$C$31,3,FALSE)</f>
        <v>B</v>
      </c>
      <c r="O889">
        <f>VLOOKUP(F889,price_list!$A$2:$C$31,3,FALSE)</f>
        <v>125.42</v>
      </c>
      <c r="P889" t="str">
        <f t="shared" si="65"/>
        <v/>
      </c>
      <c r="Q889" t="str">
        <f t="shared" si="66"/>
        <v/>
      </c>
      <c r="R889">
        <f t="shared" si="67"/>
        <v>2483.3159999999998</v>
      </c>
      <c r="S889">
        <f t="shared" si="68"/>
        <v>49.666319999999999</v>
      </c>
      <c r="T889" t="str">
        <f>IF(ISNA(VLOOKUP(A889,ERP_transactions!$A:$A,1,FALSE)),"No","Yes")</f>
        <v>Yes</v>
      </c>
      <c r="U889" t="b">
        <f t="shared" si="69"/>
        <v>0</v>
      </c>
    </row>
    <row r="890" spans="1:21">
      <c r="A890" t="s">
        <v>1501</v>
      </c>
      <c r="B890" t="s">
        <v>93</v>
      </c>
      <c r="C890" t="s">
        <v>94</v>
      </c>
      <c r="D890" t="s">
        <v>493</v>
      </c>
      <c r="E890" t="s">
        <v>494</v>
      </c>
      <c r="F890" t="s">
        <v>100</v>
      </c>
      <c r="G890" t="s">
        <v>101</v>
      </c>
      <c r="H890" s="1">
        <v>45877</v>
      </c>
      <c r="I890">
        <v>19</v>
      </c>
      <c r="J890">
        <v>181.7</v>
      </c>
      <c r="K890">
        <v>3452.3</v>
      </c>
      <c r="L890">
        <v>0.1</v>
      </c>
      <c r="M890">
        <v>0.02</v>
      </c>
      <c r="N890" t="str">
        <f>VLOOKUP(F890,products!$A$2:$C$31,3,FALSE)</f>
        <v>B</v>
      </c>
      <c r="O890">
        <f>VLOOKUP(F890,price_list!$A$2:$C$31,3,FALSE)</f>
        <v>181.7</v>
      </c>
      <c r="P890" t="str">
        <f t="shared" si="65"/>
        <v/>
      </c>
      <c r="Q890" t="str">
        <f t="shared" si="66"/>
        <v/>
      </c>
      <c r="R890">
        <f t="shared" si="67"/>
        <v>3107.07</v>
      </c>
      <c r="S890">
        <f t="shared" si="68"/>
        <v>62.141400000000004</v>
      </c>
      <c r="T890" t="str">
        <f>IF(ISNA(VLOOKUP(A890,ERP_transactions!$A:$A,1,FALSE)),"No","Yes")</f>
        <v>Yes</v>
      </c>
      <c r="U890" t="b">
        <f t="shared" si="69"/>
        <v>0</v>
      </c>
    </row>
    <row r="891" spans="1:21">
      <c r="A891" t="s">
        <v>1502</v>
      </c>
      <c r="B891" t="s">
        <v>208</v>
      </c>
      <c r="C891" t="s">
        <v>209</v>
      </c>
      <c r="D891" t="s">
        <v>513</v>
      </c>
      <c r="E891" t="s">
        <v>514</v>
      </c>
      <c r="F891" t="s">
        <v>396</v>
      </c>
      <c r="G891" t="s">
        <v>397</v>
      </c>
      <c r="H891" s="1">
        <v>45892</v>
      </c>
      <c r="I891">
        <v>23</v>
      </c>
      <c r="J891">
        <v>194.87</v>
      </c>
      <c r="K891">
        <v>4482.01</v>
      </c>
      <c r="L891">
        <v>0.1</v>
      </c>
      <c r="M891">
        <v>0.02</v>
      </c>
      <c r="N891" t="str">
        <f>VLOOKUP(F891,products!$A$2:$C$31,3,FALSE)</f>
        <v>B</v>
      </c>
      <c r="O891">
        <f>VLOOKUP(F891,price_list!$A$2:$C$31,3,FALSE)</f>
        <v>194.87</v>
      </c>
      <c r="P891" t="str">
        <f t="shared" si="65"/>
        <v/>
      </c>
      <c r="Q891" t="str">
        <f t="shared" si="66"/>
        <v/>
      </c>
      <c r="R891">
        <f t="shared" si="67"/>
        <v>4033.8090000000002</v>
      </c>
      <c r="S891">
        <f t="shared" si="68"/>
        <v>80.676180000000002</v>
      </c>
      <c r="T891" t="str">
        <f>IF(ISNA(VLOOKUP(A891,ERP_transactions!$A:$A,1,FALSE)),"No","Yes")</f>
        <v>Yes</v>
      </c>
      <c r="U891" t="b">
        <f t="shared" si="69"/>
        <v>0</v>
      </c>
    </row>
    <row r="892" spans="1:21">
      <c r="A892" t="s">
        <v>1503</v>
      </c>
      <c r="B892" t="s">
        <v>28</v>
      </c>
      <c r="C892" t="s">
        <v>29</v>
      </c>
      <c r="D892" t="s">
        <v>596</v>
      </c>
      <c r="E892" t="s">
        <v>597</v>
      </c>
      <c r="F892" t="s">
        <v>215</v>
      </c>
      <c r="G892" t="s">
        <v>216</v>
      </c>
      <c r="H892" s="1">
        <v>45877</v>
      </c>
      <c r="I892">
        <v>24</v>
      </c>
      <c r="J892">
        <v>176.7</v>
      </c>
      <c r="K892">
        <v>4240.8</v>
      </c>
      <c r="L892">
        <v>0.1</v>
      </c>
      <c r="M892">
        <v>0.02</v>
      </c>
      <c r="N892" t="str">
        <f>VLOOKUP(F892,products!$A$2:$C$31,3,FALSE)</f>
        <v>B</v>
      </c>
      <c r="O892">
        <f>VLOOKUP(F892,price_list!$A$2:$C$31,3,FALSE)</f>
        <v>176.7</v>
      </c>
      <c r="P892" t="str">
        <f t="shared" si="65"/>
        <v/>
      </c>
      <c r="Q892" t="str">
        <f t="shared" si="66"/>
        <v/>
      </c>
      <c r="R892">
        <f t="shared" si="67"/>
        <v>3816.7200000000003</v>
      </c>
      <c r="S892">
        <f t="shared" si="68"/>
        <v>76.334400000000002</v>
      </c>
      <c r="T892" t="str">
        <f>IF(ISNA(VLOOKUP(A892,ERP_transactions!$A:$A,1,FALSE)),"No","Yes")</f>
        <v>Yes</v>
      </c>
      <c r="U892" t="b">
        <f t="shared" si="69"/>
        <v>0</v>
      </c>
    </row>
    <row r="893" spans="1:21">
      <c r="A893" t="s">
        <v>1504</v>
      </c>
      <c r="B893" t="s">
        <v>55</v>
      </c>
      <c r="C893" t="s">
        <v>56</v>
      </c>
      <c r="D893" t="s">
        <v>876</v>
      </c>
      <c r="E893" t="s">
        <v>877</v>
      </c>
      <c r="F893" t="s">
        <v>191</v>
      </c>
      <c r="G893" t="s">
        <v>192</v>
      </c>
      <c r="H893" s="1">
        <v>45882</v>
      </c>
      <c r="I893">
        <v>21</v>
      </c>
      <c r="J893">
        <v>144.35</v>
      </c>
      <c r="K893">
        <v>3031.35</v>
      </c>
      <c r="L893">
        <v>0.1</v>
      </c>
      <c r="M893">
        <v>0.02</v>
      </c>
      <c r="N893" t="str">
        <f>VLOOKUP(F893,products!$A$2:$C$31,3,FALSE)</f>
        <v>B</v>
      </c>
      <c r="O893">
        <f>VLOOKUP(F893,price_list!$A$2:$C$31,3,FALSE)</f>
        <v>144.35</v>
      </c>
      <c r="P893" t="str">
        <f t="shared" si="65"/>
        <v/>
      </c>
      <c r="Q893" t="str">
        <f t="shared" si="66"/>
        <v/>
      </c>
      <c r="R893">
        <f t="shared" si="67"/>
        <v>2728.2150000000001</v>
      </c>
      <c r="S893">
        <f t="shared" si="68"/>
        <v>54.564300000000003</v>
      </c>
      <c r="T893" t="str">
        <f>IF(ISNA(VLOOKUP(A893,ERP_transactions!$A:$A,1,FALSE)),"No","Yes")</f>
        <v>Yes</v>
      </c>
      <c r="U893" t="b">
        <f t="shared" si="69"/>
        <v>0</v>
      </c>
    </row>
    <row r="894" spans="1:21">
      <c r="A894" t="s">
        <v>1505</v>
      </c>
      <c r="B894" t="s">
        <v>21</v>
      </c>
      <c r="C894" t="s">
        <v>22</v>
      </c>
      <c r="D894" t="s">
        <v>369</v>
      </c>
      <c r="E894" t="s">
        <v>370</v>
      </c>
      <c r="F894" t="s">
        <v>90</v>
      </c>
      <c r="G894" t="s">
        <v>91</v>
      </c>
      <c r="H894" s="1">
        <v>45871</v>
      </c>
      <c r="I894">
        <v>20</v>
      </c>
      <c r="J894">
        <v>50.51</v>
      </c>
      <c r="K894">
        <v>1010.2</v>
      </c>
      <c r="L894">
        <v>0</v>
      </c>
      <c r="M894">
        <v>0.02</v>
      </c>
      <c r="N894" t="str">
        <f>VLOOKUP(F894,products!$A$2:$C$31,3,FALSE)</f>
        <v>C</v>
      </c>
      <c r="O894">
        <f>VLOOKUP(F894,price_list!$A$2:$C$31,3,FALSE)</f>
        <v>50.51</v>
      </c>
      <c r="P894" t="str">
        <f t="shared" si="65"/>
        <v/>
      </c>
      <c r="Q894" t="str">
        <f t="shared" si="66"/>
        <v/>
      </c>
      <c r="R894">
        <f t="shared" si="67"/>
        <v>1010.2</v>
      </c>
      <c r="S894">
        <f t="shared" si="68"/>
        <v>20.204000000000001</v>
      </c>
      <c r="T894" t="str">
        <f>IF(ISNA(VLOOKUP(A894,ERP_transactions!$A:$A,1,FALSE)),"No","Yes")</f>
        <v>Yes</v>
      </c>
      <c r="U894" t="b">
        <f t="shared" si="69"/>
        <v>0</v>
      </c>
    </row>
    <row r="895" spans="1:21">
      <c r="A895" t="s">
        <v>1506</v>
      </c>
      <c r="B895" t="s">
        <v>122</v>
      </c>
      <c r="C895" t="s">
        <v>123</v>
      </c>
      <c r="D895" t="s">
        <v>865</v>
      </c>
      <c r="E895" t="s">
        <v>866</v>
      </c>
      <c r="F895" t="s">
        <v>356</v>
      </c>
      <c r="G895" t="s">
        <v>357</v>
      </c>
      <c r="H895" s="1">
        <v>45897</v>
      </c>
      <c r="I895">
        <v>17</v>
      </c>
      <c r="J895">
        <v>54.03</v>
      </c>
      <c r="K895">
        <v>918.51</v>
      </c>
      <c r="L895">
        <v>0</v>
      </c>
      <c r="M895">
        <v>0.02</v>
      </c>
      <c r="N895" t="str">
        <f>VLOOKUP(F895,products!$A$2:$C$31,3,FALSE)</f>
        <v>C</v>
      </c>
      <c r="O895">
        <f>VLOOKUP(F895,price_list!$A$2:$C$31,3,FALSE)</f>
        <v>54.03</v>
      </c>
      <c r="P895" t="str">
        <f t="shared" si="65"/>
        <v/>
      </c>
      <c r="Q895" t="str">
        <f t="shared" si="66"/>
        <v/>
      </c>
      <c r="R895">
        <f t="shared" si="67"/>
        <v>918.51</v>
      </c>
      <c r="S895">
        <f t="shared" si="68"/>
        <v>18.370200000000001</v>
      </c>
      <c r="T895" t="str">
        <f>IF(ISNA(VLOOKUP(A895,ERP_transactions!$A:$A,1,FALSE)),"No","Yes")</f>
        <v>Yes</v>
      </c>
      <c r="U895" t="b">
        <f t="shared" si="69"/>
        <v>0</v>
      </c>
    </row>
    <row r="896" spans="1:21">
      <c r="A896" t="s">
        <v>1507</v>
      </c>
      <c r="B896" t="s">
        <v>55</v>
      </c>
      <c r="C896" t="s">
        <v>56</v>
      </c>
      <c r="D896" t="s">
        <v>686</v>
      </c>
      <c r="E896" t="s">
        <v>687</v>
      </c>
      <c r="F896" t="s">
        <v>396</v>
      </c>
      <c r="G896" t="s">
        <v>397</v>
      </c>
      <c r="H896" s="1">
        <v>45872</v>
      </c>
      <c r="I896">
        <v>6</v>
      </c>
      <c r="J896">
        <v>194.87</v>
      </c>
      <c r="K896">
        <v>1169.22</v>
      </c>
      <c r="L896">
        <v>0.1</v>
      </c>
      <c r="M896">
        <v>0.02</v>
      </c>
      <c r="N896" t="str">
        <f>VLOOKUP(F896,products!$A$2:$C$31,3,FALSE)</f>
        <v>B</v>
      </c>
      <c r="O896">
        <f>VLOOKUP(F896,price_list!$A$2:$C$31,3,FALSE)</f>
        <v>194.87</v>
      </c>
      <c r="P896" t="str">
        <f t="shared" si="65"/>
        <v/>
      </c>
      <c r="Q896" t="str">
        <f t="shared" si="66"/>
        <v/>
      </c>
      <c r="R896">
        <f t="shared" si="67"/>
        <v>1052.298</v>
      </c>
      <c r="S896">
        <f t="shared" si="68"/>
        <v>21.045960000000001</v>
      </c>
      <c r="T896" t="str">
        <f>IF(ISNA(VLOOKUP(A896,ERP_transactions!$A:$A,1,FALSE)),"No","Yes")</f>
        <v>Yes</v>
      </c>
      <c r="U896" t="b">
        <f t="shared" si="69"/>
        <v>0</v>
      </c>
    </row>
    <row r="897" spans="1:21">
      <c r="A897" t="s">
        <v>1508</v>
      </c>
      <c r="B897" t="s">
        <v>93</v>
      </c>
      <c r="C897" t="s">
        <v>94</v>
      </c>
      <c r="D897" t="s">
        <v>264</v>
      </c>
      <c r="E897" t="s">
        <v>265</v>
      </c>
      <c r="F897" t="s">
        <v>85</v>
      </c>
      <c r="G897" t="s">
        <v>86</v>
      </c>
      <c r="H897" s="1">
        <v>45878</v>
      </c>
      <c r="I897">
        <v>11</v>
      </c>
      <c r="J897">
        <v>72.040000000000006</v>
      </c>
      <c r="K897">
        <v>792.44</v>
      </c>
      <c r="L897">
        <v>0.05</v>
      </c>
      <c r="M897">
        <v>0.02</v>
      </c>
      <c r="N897" t="str">
        <f>VLOOKUP(F897,products!$A$2:$C$31,3,FALSE)</f>
        <v>A</v>
      </c>
      <c r="O897">
        <f>VLOOKUP(F897,price_list!$A$2:$C$31,3,FALSE)</f>
        <v>72.040000000000006</v>
      </c>
      <c r="P897" t="str">
        <f t="shared" si="65"/>
        <v/>
      </c>
      <c r="Q897" t="str">
        <f t="shared" si="66"/>
        <v/>
      </c>
      <c r="R897">
        <f t="shared" si="67"/>
        <v>752.8180000000001</v>
      </c>
      <c r="S897">
        <f t="shared" si="68"/>
        <v>15.056360000000002</v>
      </c>
      <c r="T897" t="str">
        <f>IF(ISNA(VLOOKUP(A897,ERP_transactions!$A:$A,1,FALSE)),"No","Yes")</f>
        <v>Yes</v>
      </c>
      <c r="U897" t="b">
        <f t="shared" si="69"/>
        <v>0</v>
      </c>
    </row>
    <row r="898" spans="1:21">
      <c r="A898" t="s">
        <v>1509</v>
      </c>
      <c r="B898" t="s">
        <v>14</v>
      </c>
      <c r="C898" t="s">
        <v>15</v>
      </c>
      <c r="D898" t="s">
        <v>585</v>
      </c>
      <c r="E898" t="s">
        <v>2656</v>
      </c>
      <c r="F898" t="s">
        <v>59</v>
      </c>
      <c r="G898" t="s">
        <v>60</v>
      </c>
      <c r="H898" s="1">
        <v>45882</v>
      </c>
      <c r="I898">
        <v>21</v>
      </c>
      <c r="J898">
        <v>71.86</v>
      </c>
      <c r="K898">
        <v>1509.06</v>
      </c>
      <c r="L898">
        <v>0.05</v>
      </c>
      <c r="M898">
        <v>0.02</v>
      </c>
      <c r="N898" t="str">
        <f>VLOOKUP(F898,products!$A$2:$C$31,3,FALSE)</f>
        <v>A</v>
      </c>
      <c r="O898">
        <f>VLOOKUP(F898,price_list!$A$2:$C$31,3,FALSE)</f>
        <v>71.86</v>
      </c>
      <c r="P898" t="str">
        <f t="shared" ref="P898:P961" si="70">IF(N898="A",IF(ABS(L898-0.05)&gt;0.001,"Rebate_Error",""),IF(N898="B",IF(ABS(L898-0.1)&gt;0.001,"Rebate_Error",""),IF(N898="C",IF(L898&lt;&gt;0,"Rebate_Error",""))))</f>
        <v/>
      </c>
      <c r="Q898" t="str">
        <f t="shared" ref="Q898:Q961" si="71">IF(J898&lt;O898*0.75,"Price_Breach","")</f>
        <v/>
      </c>
      <c r="R898">
        <f t="shared" ref="R898:R961" si="72">K898-(K898*L898)</f>
        <v>1433.607</v>
      </c>
      <c r="S898">
        <f t="shared" ref="S898:S961" si="73">R898*M898</f>
        <v>28.672139999999999</v>
      </c>
      <c r="T898" t="str">
        <f>IF(ISNA(VLOOKUP(A898,ERP_transactions!$A:$A,1,FALSE)),"No","Yes")</f>
        <v>Yes</v>
      </c>
      <c r="U898" t="b">
        <f t="shared" ref="U898:U961" si="74">OR($P898="Rebate_Error",$Q898="Price_Breach",$T898="No")</f>
        <v>0</v>
      </c>
    </row>
    <row r="899" spans="1:21">
      <c r="A899" t="s">
        <v>1511</v>
      </c>
      <c r="B899" t="s">
        <v>246</v>
      </c>
      <c r="C899" t="s">
        <v>247</v>
      </c>
      <c r="D899" t="s">
        <v>736</v>
      </c>
      <c r="E899" t="s">
        <v>737</v>
      </c>
      <c r="F899" t="s">
        <v>25</v>
      </c>
      <c r="G899" t="s">
        <v>26</v>
      </c>
      <c r="H899" s="1">
        <v>45884</v>
      </c>
      <c r="I899">
        <v>16</v>
      </c>
      <c r="J899">
        <v>120.83</v>
      </c>
      <c r="K899">
        <v>1933.28</v>
      </c>
      <c r="L899">
        <v>0.1</v>
      </c>
      <c r="M899">
        <v>0.02</v>
      </c>
      <c r="N899" t="str">
        <f>VLOOKUP(F899,products!$A$2:$C$31,3,FALSE)</f>
        <v>B</v>
      </c>
      <c r="O899">
        <f>VLOOKUP(F899,price_list!$A$2:$C$31,3,FALSE)</f>
        <v>120.83</v>
      </c>
      <c r="P899" t="str">
        <f t="shared" si="70"/>
        <v/>
      </c>
      <c r="Q899" t="str">
        <f t="shared" si="71"/>
        <v/>
      </c>
      <c r="R899">
        <f t="shared" si="72"/>
        <v>1739.952</v>
      </c>
      <c r="S899">
        <f t="shared" si="73"/>
        <v>34.799039999999998</v>
      </c>
      <c r="T899" t="str">
        <f>IF(ISNA(VLOOKUP(A899,ERP_transactions!$A:$A,1,FALSE)),"No","Yes")</f>
        <v>Yes</v>
      </c>
      <c r="U899" t="b">
        <f t="shared" si="74"/>
        <v>0</v>
      </c>
    </row>
    <row r="900" spans="1:21">
      <c r="A900" t="s">
        <v>1512</v>
      </c>
      <c r="B900" t="s">
        <v>145</v>
      </c>
      <c r="C900" t="s">
        <v>146</v>
      </c>
      <c r="D900" t="s">
        <v>281</v>
      </c>
      <c r="E900" t="s">
        <v>282</v>
      </c>
      <c r="F900" t="s">
        <v>275</v>
      </c>
      <c r="G900" t="s">
        <v>276</v>
      </c>
      <c r="H900" s="1">
        <v>45890</v>
      </c>
      <c r="I900">
        <v>24</v>
      </c>
      <c r="J900">
        <v>44.71</v>
      </c>
      <c r="K900">
        <v>1073.04</v>
      </c>
      <c r="L900">
        <v>0</v>
      </c>
      <c r="M900">
        <v>0.02</v>
      </c>
      <c r="N900" t="str">
        <f>VLOOKUP(F900,products!$A$2:$C$31,3,FALSE)</f>
        <v>C</v>
      </c>
      <c r="O900">
        <f>VLOOKUP(F900,price_list!$A$2:$C$31,3,FALSE)</f>
        <v>44.71</v>
      </c>
      <c r="P900" t="str">
        <f t="shared" si="70"/>
        <v/>
      </c>
      <c r="Q900" t="str">
        <f t="shared" si="71"/>
        <v/>
      </c>
      <c r="R900">
        <f t="shared" si="72"/>
        <v>1073.04</v>
      </c>
      <c r="S900">
        <f t="shared" si="73"/>
        <v>21.460799999999999</v>
      </c>
      <c r="T900" t="str">
        <f>IF(ISNA(VLOOKUP(A900,ERP_transactions!$A:$A,1,FALSE)),"No","Yes")</f>
        <v>Yes</v>
      </c>
      <c r="U900" t="b">
        <f t="shared" si="74"/>
        <v>0</v>
      </c>
    </row>
    <row r="901" spans="1:21">
      <c r="A901" t="s">
        <v>1513</v>
      </c>
      <c r="B901" t="s">
        <v>122</v>
      </c>
      <c r="C901" t="s">
        <v>123</v>
      </c>
      <c r="D901" t="s">
        <v>1130</v>
      </c>
      <c r="E901" t="s">
        <v>1131</v>
      </c>
      <c r="F901" t="s">
        <v>215</v>
      </c>
      <c r="G901" t="s">
        <v>216</v>
      </c>
      <c r="H901" s="1">
        <v>45887</v>
      </c>
      <c r="I901">
        <v>2</v>
      </c>
      <c r="J901">
        <v>176.7</v>
      </c>
      <c r="K901">
        <v>353.4</v>
      </c>
      <c r="L901">
        <v>0.1</v>
      </c>
      <c r="M901">
        <v>0.02</v>
      </c>
      <c r="N901" t="str">
        <f>VLOOKUP(F901,products!$A$2:$C$31,3,FALSE)</f>
        <v>B</v>
      </c>
      <c r="O901">
        <f>VLOOKUP(F901,price_list!$A$2:$C$31,3,FALSE)</f>
        <v>176.7</v>
      </c>
      <c r="P901" t="str">
        <f t="shared" si="70"/>
        <v/>
      </c>
      <c r="Q901" t="str">
        <f t="shared" si="71"/>
        <v/>
      </c>
      <c r="R901">
        <f t="shared" si="72"/>
        <v>318.06</v>
      </c>
      <c r="S901">
        <f t="shared" si="73"/>
        <v>6.3612000000000002</v>
      </c>
      <c r="T901" t="str">
        <f>IF(ISNA(VLOOKUP(A901,ERP_transactions!$A:$A,1,FALSE)),"No","Yes")</f>
        <v>Yes</v>
      </c>
      <c r="U901" t="b">
        <f t="shared" si="74"/>
        <v>0</v>
      </c>
    </row>
    <row r="902" spans="1:21">
      <c r="A902" t="s">
        <v>1514</v>
      </c>
      <c r="B902" t="s">
        <v>259</v>
      </c>
      <c r="C902" t="s">
        <v>260</v>
      </c>
      <c r="D902" t="s">
        <v>773</v>
      </c>
      <c r="E902" t="s">
        <v>774</v>
      </c>
      <c r="F902" t="s">
        <v>90</v>
      </c>
      <c r="G902" t="s">
        <v>91</v>
      </c>
      <c r="H902" s="1">
        <v>45900</v>
      </c>
      <c r="I902">
        <v>20</v>
      </c>
      <c r="J902">
        <v>50.51</v>
      </c>
      <c r="K902">
        <v>1010.2</v>
      </c>
      <c r="L902">
        <v>0</v>
      </c>
      <c r="M902">
        <v>0.02</v>
      </c>
      <c r="N902" t="str">
        <f>VLOOKUP(F902,products!$A$2:$C$31,3,FALSE)</f>
        <v>C</v>
      </c>
      <c r="O902">
        <f>VLOOKUP(F902,price_list!$A$2:$C$31,3,FALSE)</f>
        <v>50.51</v>
      </c>
      <c r="P902" t="str">
        <f t="shared" si="70"/>
        <v/>
      </c>
      <c r="Q902" t="str">
        <f t="shared" si="71"/>
        <v/>
      </c>
      <c r="R902">
        <f t="shared" si="72"/>
        <v>1010.2</v>
      </c>
      <c r="S902">
        <f t="shared" si="73"/>
        <v>20.204000000000001</v>
      </c>
      <c r="T902" t="str">
        <f>IF(ISNA(VLOOKUP(A902,ERP_transactions!$A:$A,1,FALSE)),"No","Yes")</f>
        <v>Yes</v>
      </c>
      <c r="U902" t="b">
        <f t="shared" si="74"/>
        <v>0</v>
      </c>
    </row>
    <row r="903" spans="1:21">
      <c r="A903" t="s">
        <v>1515</v>
      </c>
      <c r="B903" t="s">
        <v>28</v>
      </c>
      <c r="C903" t="s">
        <v>29</v>
      </c>
      <c r="D903" t="s">
        <v>52</v>
      </c>
      <c r="E903" t="s">
        <v>53</v>
      </c>
      <c r="F903" t="s">
        <v>293</v>
      </c>
      <c r="G903" t="s">
        <v>294</v>
      </c>
      <c r="H903" s="1">
        <v>45887</v>
      </c>
      <c r="I903">
        <v>17</v>
      </c>
      <c r="J903">
        <v>114.99</v>
      </c>
      <c r="K903">
        <v>1954.83</v>
      </c>
      <c r="L903">
        <v>0.05</v>
      </c>
      <c r="M903">
        <v>0.02</v>
      </c>
      <c r="N903" t="str">
        <f>VLOOKUP(F903,products!$A$2:$C$31,3,FALSE)</f>
        <v>A</v>
      </c>
      <c r="O903">
        <f>VLOOKUP(F903,price_list!$A$2:$C$31,3,FALSE)</f>
        <v>114.99</v>
      </c>
      <c r="P903" t="str">
        <f t="shared" si="70"/>
        <v/>
      </c>
      <c r="Q903" t="str">
        <f t="shared" si="71"/>
        <v/>
      </c>
      <c r="R903">
        <f t="shared" si="72"/>
        <v>1857.0884999999998</v>
      </c>
      <c r="S903">
        <f t="shared" si="73"/>
        <v>37.141770000000001</v>
      </c>
      <c r="T903" t="str">
        <f>IF(ISNA(VLOOKUP(A903,ERP_transactions!$A:$A,1,FALSE)),"No","Yes")</f>
        <v>Yes</v>
      </c>
      <c r="U903" t="b">
        <f t="shared" si="74"/>
        <v>0</v>
      </c>
    </row>
    <row r="904" spans="1:21">
      <c r="A904" t="s">
        <v>1516</v>
      </c>
      <c r="B904" t="s">
        <v>254</v>
      </c>
      <c r="C904" t="s">
        <v>255</v>
      </c>
      <c r="D904" t="s">
        <v>448</v>
      </c>
      <c r="E904" t="s">
        <v>449</v>
      </c>
      <c r="F904" t="s">
        <v>191</v>
      </c>
      <c r="G904" t="s">
        <v>192</v>
      </c>
      <c r="H904" s="1">
        <v>45881</v>
      </c>
      <c r="I904">
        <v>11</v>
      </c>
      <c r="J904">
        <v>144.35</v>
      </c>
      <c r="K904">
        <v>1587.85</v>
      </c>
      <c r="L904">
        <v>0.1</v>
      </c>
      <c r="M904">
        <v>0.02</v>
      </c>
      <c r="N904" t="str">
        <f>VLOOKUP(F904,products!$A$2:$C$31,3,FALSE)</f>
        <v>B</v>
      </c>
      <c r="O904">
        <f>VLOOKUP(F904,price_list!$A$2:$C$31,3,FALSE)</f>
        <v>144.35</v>
      </c>
      <c r="P904" t="str">
        <f t="shared" si="70"/>
        <v/>
      </c>
      <c r="Q904" t="str">
        <f t="shared" si="71"/>
        <v/>
      </c>
      <c r="R904">
        <f t="shared" si="72"/>
        <v>1429.0649999999998</v>
      </c>
      <c r="S904">
        <f t="shared" si="73"/>
        <v>28.581299999999999</v>
      </c>
      <c r="T904" t="str">
        <f>IF(ISNA(VLOOKUP(A904,ERP_transactions!$A:$A,1,FALSE)),"No","Yes")</f>
        <v>Yes</v>
      </c>
      <c r="U904" t="b">
        <f t="shared" si="74"/>
        <v>0</v>
      </c>
    </row>
    <row r="905" spans="1:21">
      <c r="A905" t="s">
        <v>1517</v>
      </c>
      <c r="B905" t="s">
        <v>35</v>
      </c>
      <c r="C905" t="s">
        <v>36</v>
      </c>
      <c r="D905" t="s">
        <v>299</v>
      </c>
      <c r="E905" t="s">
        <v>300</v>
      </c>
      <c r="F905" t="s">
        <v>319</v>
      </c>
      <c r="G905" t="s">
        <v>320</v>
      </c>
      <c r="H905" s="1">
        <v>45880</v>
      </c>
      <c r="I905">
        <v>15</v>
      </c>
      <c r="J905">
        <v>93.41</v>
      </c>
      <c r="K905">
        <v>1401.15</v>
      </c>
      <c r="L905">
        <v>0</v>
      </c>
      <c r="M905">
        <v>0.02</v>
      </c>
      <c r="N905" t="str">
        <f>VLOOKUP(F905,products!$A$2:$C$31,3,FALSE)</f>
        <v>C</v>
      </c>
      <c r="O905">
        <f>VLOOKUP(F905,price_list!$A$2:$C$31,3,FALSE)</f>
        <v>93.41</v>
      </c>
      <c r="P905" t="str">
        <f t="shared" si="70"/>
        <v/>
      </c>
      <c r="Q905" t="str">
        <f t="shared" si="71"/>
        <v/>
      </c>
      <c r="R905">
        <f t="shared" si="72"/>
        <v>1401.15</v>
      </c>
      <c r="S905">
        <f t="shared" si="73"/>
        <v>28.023000000000003</v>
      </c>
      <c r="T905" t="str">
        <f>IF(ISNA(VLOOKUP(A905,ERP_transactions!$A:$A,1,FALSE)),"No","Yes")</f>
        <v>Yes</v>
      </c>
      <c r="U905" t="b">
        <f t="shared" si="74"/>
        <v>0</v>
      </c>
    </row>
    <row r="906" spans="1:21">
      <c r="A906" t="s">
        <v>1518</v>
      </c>
      <c r="B906" t="s">
        <v>259</v>
      </c>
      <c r="C906" t="s">
        <v>260</v>
      </c>
      <c r="D906" t="s">
        <v>498</v>
      </c>
      <c r="E906" t="s">
        <v>499</v>
      </c>
      <c r="F906" t="s">
        <v>166</v>
      </c>
      <c r="G906" t="s">
        <v>167</v>
      </c>
      <c r="H906" s="1">
        <v>45892</v>
      </c>
      <c r="I906">
        <v>16</v>
      </c>
      <c r="J906">
        <v>176.86</v>
      </c>
      <c r="K906">
        <v>2829.76</v>
      </c>
      <c r="L906">
        <v>0.1</v>
      </c>
      <c r="M906">
        <v>0.02</v>
      </c>
      <c r="N906" t="str">
        <f>VLOOKUP(F906,products!$A$2:$C$31,3,FALSE)</f>
        <v>B</v>
      </c>
      <c r="O906">
        <f>VLOOKUP(F906,price_list!$A$2:$C$31,3,FALSE)</f>
        <v>176.86</v>
      </c>
      <c r="P906" t="str">
        <f t="shared" si="70"/>
        <v/>
      </c>
      <c r="Q906" t="str">
        <f t="shared" si="71"/>
        <v/>
      </c>
      <c r="R906">
        <f t="shared" si="72"/>
        <v>2546.7840000000001</v>
      </c>
      <c r="S906">
        <f t="shared" si="73"/>
        <v>50.935680000000005</v>
      </c>
      <c r="T906" t="str">
        <f>IF(ISNA(VLOOKUP(A906,ERP_transactions!$A:$A,1,FALSE)),"No","Yes")</f>
        <v>Yes</v>
      </c>
      <c r="U906" t="b">
        <f t="shared" si="74"/>
        <v>0</v>
      </c>
    </row>
    <row r="907" spans="1:21">
      <c r="A907" t="s">
        <v>1519</v>
      </c>
      <c r="B907" t="s">
        <v>208</v>
      </c>
      <c r="C907" t="s">
        <v>209</v>
      </c>
      <c r="D907" t="s">
        <v>1520</v>
      </c>
      <c r="E907" t="s">
        <v>1521</v>
      </c>
      <c r="F907" t="s">
        <v>179</v>
      </c>
      <c r="G907" t="s">
        <v>180</v>
      </c>
      <c r="H907" s="1">
        <v>45873</v>
      </c>
      <c r="I907">
        <v>4</v>
      </c>
      <c r="J907">
        <v>125.42</v>
      </c>
      <c r="K907">
        <v>501.68</v>
      </c>
      <c r="L907">
        <v>0.1</v>
      </c>
      <c r="M907">
        <v>0.02</v>
      </c>
      <c r="N907" t="str">
        <f>VLOOKUP(F907,products!$A$2:$C$31,3,FALSE)</f>
        <v>B</v>
      </c>
      <c r="O907">
        <f>VLOOKUP(F907,price_list!$A$2:$C$31,3,FALSE)</f>
        <v>125.42</v>
      </c>
      <c r="P907" t="str">
        <f t="shared" si="70"/>
        <v/>
      </c>
      <c r="Q907" t="str">
        <f t="shared" si="71"/>
        <v/>
      </c>
      <c r="R907">
        <f t="shared" si="72"/>
        <v>451.512</v>
      </c>
      <c r="S907">
        <f t="shared" si="73"/>
        <v>9.0302400000000009</v>
      </c>
      <c r="T907" t="str">
        <f>IF(ISNA(VLOOKUP(A907,ERP_transactions!$A:$A,1,FALSE)),"No","Yes")</f>
        <v>Yes</v>
      </c>
      <c r="U907" t="b">
        <f t="shared" si="74"/>
        <v>0</v>
      </c>
    </row>
    <row r="908" spans="1:21">
      <c r="A908" t="s">
        <v>1522</v>
      </c>
      <c r="B908" t="s">
        <v>93</v>
      </c>
      <c r="C908" t="s">
        <v>94</v>
      </c>
      <c r="D908" t="s">
        <v>391</v>
      </c>
      <c r="E908" t="s">
        <v>392</v>
      </c>
      <c r="F908" t="s">
        <v>59</v>
      </c>
      <c r="G908" t="s">
        <v>60</v>
      </c>
      <c r="H908" s="1">
        <v>45881</v>
      </c>
      <c r="I908">
        <v>11</v>
      </c>
      <c r="J908">
        <v>71.86</v>
      </c>
      <c r="K908">
        <v>790.46</v>
      </c>
      <c r="L908">
        <v>0.09</v>
      </c>
      <c r="M908">
        <v>0.02</v>
      </c>
      <c r="N908" t="str">
        <f>VLOOKUP(F908,products!$A$2:$C$31,3,FALSE)</f>
        <v>A</v>
      </c>
      <c r="O908">
        <f>VLOOKUP(F908,price_list!$A$2:$C$31,3,FALSE)</f>
        <v>71.86</v>
      </c>
      <c r="P908" t="str">
        <f t="shared" si="70"/>
        <v>Rebate_Error</v>
      </c>
      <c r="Q908" t="str">
        <f t="shared" si="71"/>
        <v/>
      </c>
      <c r="R908">
        <f t="shared" si="72"/>
        <v>719.31860000000006</v>
      </c>
      <c r="S908">
        <f t="shared" si="73"/>
        <v>14.386372000000001</v>
      </c>
      <c r="T908" t="str">
        <f>IF(ISNA(VLOOKUP(A908,ERP_transactions!$A:$A,1,FALSE)),"No","Yes")</f>
        <v>Yes</v>
      </c>
      <c r="U908" t="b">
        <f t="shared" si="74"/>
        <v>1</v>
      </c>
    </row>
    <row r="909" spans="1:21">
      <c r="A909" t="s">
        <v>1524</v>
      </c>
      <c r="B909" t="s">
        <v>414</v>
      </c>
      <c r="C909" t="s">
        <v>415</v>
      </c>
      <c r="D909" t="s">
        <v>822</v>
      </c>
      <c r="E909" t="s">
        <v>823</v>
      </c>
      <c r="F909" t="s">
        <v>179</v>
      </c>
      <c r="G909" t="s">
        <v>180</v>
      </c>
      <c r="H909" s="1">
        <v>45898</v>
      </c>
      <c r="I909">
        <v>2</v>
      </c>
      <c r="J909">
        <v>125.42</v>
      </c>
      <c r="K909">
        <v>250.84</v>
      </c>
      <c r="L909">
        <v>0.1</v>
      </c>
      <c r="M909">
        <v>0.02</v>
      </c>
      <c r="N909" t="str">
        <f>VLOOKUP(F909,products!$A$2:$C$31,3,FALSE)</f>
        <v>B</v>
      </c>
      <c r="O909">
        <f>VLOOKUP(F909,price_list!$A$2:$C$31,3,FALSE)</f>
        <v>125.42</v>
      </c>
      <c r="P909" t="str">
        <f t="shared" si="70"/>
        <v/>
      </c>
      <c r="Q909" t="str">
        <f t="shared" si="71"/>
        <v/>
      </c>
      <c r="R909">
        <f t="shared" si="72"/>
        <v>225.756</v>
      </c>
      <c r="S909">
        <f t="shared" si="73"/>
        <v>4.5151200000000005</v>
      </c>
      <c r="T909" t="str">
        <f>IF(ISNA(VLOOKUP(A909,ERP_transactions!$A:$A,1,FALSE)),"No","Yes")</f>
        <v>Yes</v>
      </c>
      <c r="U909" t="b">
        <f t="shared" si="74"/>
        <v>0</v>
      </c>
    </row>
    <row r="910" spans="1:21">
      <c r="A910" t="s">
        <v>1525</v>
      </c>
      <c r="B910" t="s">
        <v>182</v>
      </c>
      <c r="C910" t="s">
        <v>183</v>
      </c>
      <c r="D910" t="s">
        <v>845</v>
      </c>
      <c r="E910" t="s">
        <v>846</v>
      </c>
      <c r="F910" t="s">
        <v>78</v>
      </c>
      <c r="G910" t="s">
        <v>79</v>
      </c>
      <c r="H910" s="1">
        <v>45893</v>
      </c>
      <c r="I910">
        <v>23</v>
      </c>
      <c r="J910">
        <v>139.22</v>
      </c>
      <c r="K910">
        <v>3202.06</v>
      </c>
      <c r="L910">
        <v>0.05</v>
      </c>
      <c r="M910">
        <v>0.02</v>
      </c>
      <c r="N910" t="str">
        <f>VLOOKUP(F910,products!$A$2:$C$31,3,FALSE)</f>
        <v>A</v>
      </c>
      <c r="O910">
        <f>VLOOKUP(F910,price_list!$A$2:$C$31,3,FALSE)</f>
        <v>139.22</v>
      </c>
      <c r="P910" t="str">
        <f t="shared" si="70"/>
        <v/>
      </c>
      <c r="Q910" t="str">
        <f t="shared" si="71"/>
        <v/>
      </c>
      <c r="R910">
        <f t="shared" si="72"/>
        <v>3041.9569999999999</v>
      </c>
      <c r="S910">
        <f t="shared" si="73"/>
        <v>60.83914</v>
      </c>
      <c r="T910" t="str">
        <f>IF(ISNA(VLOOKUP(A910,ERP_transactions!$A:$A,1,FALSE)),"No","Yes")</f>
        <v>Yes</v>
      </c>
      <c r="U910" t="b">
        <f t="shared" si="74"/>
        <v>0</v>
      </c>
    </row>
    <row r="911" spans="1:21">
      <c r="A911" t="s">
        <v>1526</v>
      </c>
      <c r="B911" t="s">
        <v>110</v>
      </c>
      <c r="C911" t="s">
        <v>111</v>
      </c>
      <c r="D911" t="s">
        <v>83</v>
      </c>
      <c r="E911" t="s">
        <v>2657</v>
      </c>
      <c r="F911" t="s">
        <v>71</v>
      </c>
      <c r="G911" t="s">
        <v>72</v>
      </c>
      <c r="H911" s="1">
        <v>45876</v>
      </c>
      <c r="I911">
        <v>20</v>
      </c>
      <c r="J911">
        <v>123.65</v>
      </c>
      <c r="K911">
        <v>2473</v>
      </c>
      <c r="L911">
        <v>0.09</v>
      </c>
      <c r="M911">
        <v>0.02</v>
      </c>
      <c r="N911" t="str">
        <f>VLOOKUP(F911,products!$A$2:$C$31,3,FALSE)</f>
        <v>A</v>
      </c>
      <c r="O911">
        <f>VLOOKUP(F911,price_list!$A$2:$C$31,3,FALSE)</f>
        <v>123.65</v>
      </c>
      <c r="P911" t="str">
        <f t="shared" si="70"/>
        <v>Rebate_Error</v>
      </c>
      <c r="Q911" t="str">
        <f t="shared" si="71"/>
        <v/>
      </c>
      <c r="R911">
        <f t="shared" si="72"/>
        <v>2250.4299999999998</v>
      </c>
      <c r="S911">
        <f t="shared" si="73"/>
        <v>45.008599999999994</v>
      </c>
      <c r="T911" t="str">
        <f>IF(ISNA(VLOOKUP(A911,ERP_transactions!$A:$A,1,FALSE)),"No","Yes")</f>
        <v>Yes</v>
      </c>
      <c r="U911" t="b">
        <f t="shared" si="74"/>
        <v>1</v>
      </c>
    </row>
    <row r="912" spans="1:21">
      <c r="A912" t="s">
        <v>1527</v>
      </c>
      <c r="B912" t="s">
        <v>254</v>
      </c>
      <c r="C912" t="s">
        <v>255</v>
      </c>
      <c r="D912" t="s">
        <v>281</v>
      </c>
      <c r="E912" t="s">
        <v>282</v>
      </c>
      <c r="F912" t="s">
        <v>356</v>
      </c>
      <c r="G912" t="s">
        <v>357</v>
      </c>
      <c r="H912" s="1">
        <v>45876</v>
      </c>
      <c r="I912">
        <v>13</v>
      </c>
      <c r="J912">
        <v>54.03</v>
      </c>
      <c r="K912">
        <v>702.39</v>
      </c>
      <c r="L912">
        <v>0</v>
      </c>
      <c r="M912">
        <v>0.02</v>
      </c>
      <c r="N912" t="str">
        <f>VLOOKUP(F912,products!$A$2:$C$31,3,FALSE)</f>
        <v>C</v>
      </c>
      <c r="O912">
        <f>VLOOKUP(F912,price_list!$A$2:$C$31,3,FALSE)</f>
        <v>54.03</v>
      </c>
      <c r="P912" t="str">
        <f t="shared" si="70"/>
        <v/>
      </c>
      <c r="Q912" t="str">
        <f t="shared" si="71"/>
        <v/>
      </c>
      <c r="R912">
        <f t="shared" si="72"/>
        <v>702.39</v>
      </c>
      <c r="S912">
        <f t="shared" si="73"/>
        <v>14.047800000000001</v>
      </c>
      <c r="T912" t="str">
        <f>IF(ISNA(VLOOKUP(A912,ERP_transactions!$A:$A,1,FALSE)),"No","Yes")</f>
        <v>Yes</v>
      </c>
      <c r="U912" t="b">
        <f t="shared" si="74"/>
        <v>0</v>
      </c>
    </row>
    <row r="913" spans="1:21">
      <c r="A913" t="s">
        <v>1528</v>
      </c>
      <c r="B913" t="s">
        <v>306</v>
      </c>
      <c r="C913" t="s">
        <v>307</v>
      </c>
      <c r="D913" t="s">
        <v>1397</v>
      </c>
      <c r="E913" t="s">
        <v>1398</v>
      </c>
      <c r="F913" t="s">
        <v>174</v>
      </c>
      <c r="G913" t="s">
        <v>175</v>
      </c>
      <c r="H913" s="1">
        <v>45880</v>
      </c>
      <c r="I913">
        <v>23</v>
      </c>
      <c r="J913">
        <v>183.4</v>
      </c>
      <c r="K913">
        <v>4218.2</v>
      </c>
      <c r="L913">
        <v>0.1</v>
      </c>
      <c r="M913">
        <v>0.02</v>
      </c>
      <c r="N913" t="str">
        <f>VLOOKUP(F913,products!$A$2:$C$31,3,FALSE)</f>
        <v>B</v>
      </c>
      <c r="O913">
        <f>VLOOKUP(F913,price_list!$A$2:$C$31,3,FALSE)</f>
        <v>183.4</v>
      </c>
      <c r="P913" t="str">
        <f t="shared" si="70"/>
        <v/>
      </c>
      <c r="Q913" t="str">
        <f t="shared" si="71"/>
        <v/>
      </c>
      <c r="R913">
        <f t="shared" si="72"/>
        <v>3796.3799999999997</v>
      </c>
      <c r="S913">
        <f t="shared" si="73"/>
        <v>75.927599999999998</v>
      </c>
      <c r="T913" t="str">
        <f>IF(ISNA(VLOOKUP(A913,ERP_transactions!$A:$A,1,FALSE)),"No","Yes")</f>
        <v>Yes</v>
      </c>
      <c r="U913" t="b">
        <f t="shared" si="74"/>
        <v>0</v>
      </c>
    </row>
    <row r="914" spans="1:21">
      <c r="A914" t="s">
        <v>1529</v>
      </c>
      <c r="B914" t="s">
        <v>386</v>
      </c>
      <c r="C914" t="s">
        <v>387</v>
      </c>
      <c r="D914" t="s">
        <v>626</v>
      </c>
      <c r="E914" t="s">
        <v>2658</v>
      </c>
      <c r="F914" t="s">
        <v>215</v>
      </c>
      <c r="G914" t="s">
        <v>216</v>
      </c>
      <c r="H914" s="1">
        <v>45896</v>
      </c>
      <c r="I914">
        <v>21</v>
      </c>
      <c r="J914">
        <v>176.7</v>
      </c>
      <c r="K914">
        <v>3710.7</v>
      </c>
      <c r="L914">
        <v>0.1</v>
      </c>
      <c r="M914">
        <v>0.02</v>
      </c>
      <c r="N914" t="str">
        <f>VLOOKUP(F914,products!$A$2:$C$31,3,FALSE)</f>
        <v>B</v>
      </c>
      <c r="O914">
        <f>VLOOKUP(F914,price_list!$A$2:$C$31,3,FALSE)</f>
        <v>176.7</v>
      </c>
      <c r="P914" t="str">
        <f t="shared" si="70"/>
        <v/>
      </c>
      <c r="Q914" t="str">
        <f t="shared" si="71"/>
        <v/>
      </c>
      <c r="R914">
        <f t="shared" si="72"/>
        <v>3339.6299999999997</v>
      </c>
      <c r="S914">
        <f t="shared" si="73"/>
        <v>66.792599999999993</v>
      </c>
      <c r="T914" t="str">
        <f>IF(ISNA(VLOOKUP(A914,ERP_transactions!$A:$A,1,FALSE)),"No","Yes")</f>
        <v>Yes</v>
      </c>
      <c r="U914" t="b">
        <f t="shared" si="74"/>
        <v>0</v>
      </c>
    </row>
    <row r="915" spans="1:21">
      <c r="A915" t="s">
        <v>1530</v>
      </c>
      <c r="B915" t="s">
        <v>208</v>
      </c>
      <c r="C915" t="s">
        <v>209</v>
      </c>
      <c r="D915" t="s">
        <v>557</v>
      </c>
      <c r="E915" t="s">
        <v>558</v>
      </c>
      <c r="F915" t="s">
        <v>78</v>
      </c>
      <c r="G915" t="s">
        <v>79</v>
      </c>
      <c r="H915" s="1">
        <v>45884</v>
      </c>
      <c r="I915">
        <v>15</v>
      </c>
      <c r="J915">
        <v>139.22</v>
      </c>
      <c r="K915">
        <v>2088.3000000000002</v>
      </c>
      <c r="L915">
        <v>0.05</v>
      </c>
      <c r="M915">
        <v>0.02</v>
      </c>
      <c r="N915" t="str">
        <f>VLOOKUP(F915,products!$A$2:$C$31,3,FALSE)</f>
        <v>A</v>
      </c>
      <c r="O915">
        <f>VLOOKUP(F915,price_list!$A$2:$C$31,3,FALSE)</f>
        <v>139.22</v>
      </c>
      <c r="P915" t="str">
        <f t="shared" si="70"/>
        <v/>
      </c>
      <c r="Q915" t="str">
        <f t="shared" si="71"/>
        <v/>
      </c>
      <c r="R915">
        <f t="shared" si="72"/>
        <v>1983.8850000000002</v>
      </c>
      <c r="S915">
        <f t="shared" si="73"/>
        <v>39.677700000000009</v>
      </c>
      <c r="T915" t="str">
        <f>IF(ISNA(VLOOKUP(A915,ERP_transactions!$A:$A,1,FALSE)),"No","Yes")</f>
        <v>Yes</v>
      </c>
      <c r="U915" t="b">
        <f t="shared" si="74"/>
        <v>0</v>
      </c>
    </row>
    <row r="916" spans="1:21">
      <c r="A916" t="s">
        <v>1531</v>
      </c>
      <c r="B916" t="s">
        <v>208</v>
      </c>
      <c r="C916" t="s">
        <v>209</v>
      </c>
      <c r="D916" t="s">
        <v>557</v>
      </c>
      <c r="E916" t="s">
        <v>558</v>
      </c>
      <c r="F916" t="s">
        <v>32</v>
      </c>
      <c r="G916" t="s">
        <v>33</v>
      </c>
      <c r="H916" s="1">
        <v>45900</v>
      </c>
      <c r="I916">
        <v>5</v>
      </c>
      <c r="J916">
        <v>88.32</v>
      </c>
      <c r="K916">
        <v>441.6</v>
      </c>
      <c r="L916">
        <v>0</v>
      </c>
      <c r="M916">
        <v>0.02</v>
      </c>
      <c r="N916" t="str">
        <f>VLOOKUP(F916,products!$A$2:$C$31,3,FALSE)</f>
        <v>C</v>
      </c>
      <c r="O916">
        <f>VLOOKUP(F916,price_list!$A$2:$C$31,3,FALSE)</f>
        <v>88.32</v>
      </c>
      <c r="P916" t="str">
        <f t="shared" si="70"/>
        <v/>
      </c>
      <c r="Q916" t="str">
        <f t="shared" si="71"/>
        <v/>
      </c>
      <c r="R916">
        <f t="shared" si="72"/>
        <v>441.6</v>
      </c>
      <c r="S916">
        <f t="shared" si="73"/>
        <v>8.8320000000000007</v>
      </c>
      <c r="T916" t="str">
        <f>IF(ISNA(VLOOKUP(A916,ERP_transactions!$A:$A,1,FALSE)),"No","Yes")</f>
        <v>Yes</v>
      </c>
      <c r="U916" t="b">
        <f t="shared" si="74"/>
        <v>0</v>
      </c>
    </row>
    <row r="917" spans="1:21">
      <c r="A917" t="s">
        <v>1532</v>
      </c>
      <c r="B917" t="s">
        <v>55</v>
      </c>
      <c r="C917" t="s">
        <v>56</v>
      </c>
      <c r="D917" t="s">
        <v>760</v>
      </c>
      <c r="E917" t="s">
        <v>761</v>
      </c>
      <c r="F917" t="s">
        <v>114</v>
      </c>
      <c r="G917" t="s">
        <v>115</v>
      </c>
      <c r="H917" s="1">
        <v>45887</v>
      </c>
      <c r="I917">
        <v>2</v>
      </c>
      <c r="J917">
        <v>91.13</v>
      </c>
      <c r="K917">
        <v>182.26</v>
      </c>
      <c r="L917">
        <v>0.1</v>
      </c>
      <c r="M917">
        <v>0.02</v>
      </c>
      <c r="N917" t="str">
        <f>VLOOKUP(F917,products!$A$2:$C$31,3,FALSE)</f>
        <v>B</v>
      </c>
      <c r="O917">
        <f>VLOOKUP(F917,price_list!$A$2:$C$31,3,FALSE)</f>
        <v>91.13</v>
      </c>
      <c r="P917" t="str">
        <f t="shared" si="70"/>
        <v/>
      </c>
      <c r="Q917" t="str">
        <f t="shared" si="71"/>
        <v/>
      </c>
      <c r="R917">
        <f t="shared" si="72"/>
        <v>164.03399999999999</v>
      </c>
      <c r="S917">
        <f t="shared" si="73"/>
        <v>3.2806799999999998</v>
      </c>
      <c r="T917" t="str">
        <f>IF(ISNA(VLOOKUP(A917,ERP_transactions!$A:$A,1,FALSE)),"No","Yes")</f>
        <v>Yes</v>
      </c>
      <c r="U917" t="b">
        <f t="shared" si="74"/>
        <v>0</v>
      </c>
    </row>
    <row r="918" spans="1:21">
      <c r="A918" t="s">
        <v>1533</v>
      </c>
      <c r="B918" t="s">
        <v>42</v>
      </c>
      <c r="C918" t="s">
        <v>43</v>
      </c>
      <c r="D918" t="s">
        <v>1083</v>
      </c>
      <c r="E918" t="s">
        <v>1084</v>
      </c>
      <c r="F918" t="s">
        <v>90</v>
      </c>
      <c r="G918" t="s">
        <v>91</v>
      </c>
      <c r="H918" s="1">
        <v>45899</v>
      </c>
      <c r="I918">
        <v>16</v>
      </c>
      <c r="J918">
        <v>50.51</v>
      </c>
      <c r="K918">
        <v>808.16</v>
      </c>
      <c r="L918">
        <v>0</v>
      </c>
      <c r="M918">
        <v>0.02</v>
      </c>
      <c r="N918" t="str">
        <f>VLOOKUP(F918,products!$A$2:$C$31,3,FALSE)</f>
        <v>C</v>
      </c>
      <c r="O918">
        <f>VLOOKUP(F918,price_list!$A$2:$C$31,3,FALSE)</f>
        <v>50.51</v>
      </c>
      <c r="P918" t="str">
        <f t="shared" si="70"/>
        <v/>
      </c>
      <c r="Q918" t="str">
        <f t="shared" si="71"/>
        <v/>
      </c>
      <c r="R918">
        <f t="shared" si="72"/>
        <v>808.16</v>
      </c>
      <c r="S918">
        <f t="shared" si="73"/>
        <v>16.1632</v>
      </c>
      <c r="T918" t="str">
        <f>IF(ISNA(VLOOKUP(A918,ERP_transactions!$A:$A,1,FALSE)),"No","Yes")</f>
        <v>Yes</v>
      </c>
      <c r="U918" t="b">
        <f t="shared" si="74"/>
        <v>0</v>
      </c>
    </row>
    <row r="919" spans="1:21">
      <c r="A919" t="s">
        <v>1534</v>
      </c>
      <c r="B919" t="s">
        <v>414</v>
      </c>
      <c r="C919" t="s">
        <v>415</v>
      </c>
      <c r="D919" t="s">
        <v>739</v>
      </c>
      <c r="E919" t="s">
        <v>740</v>
      </c>
      <c r="F919" t="s">
        <v>356</v>
      </c>
      <c r="G919" t="s">
        <v>357</v>
      </c>
      <c r="H919" s="1">
        <v>45892</v>
      </c>
      <c r="I919">
        <v>6</v>
      </c>
      <c r="J919">
        <v>54.03</v>
      </c>
      <c r="K919">
        <v>324.18</v>
      </c>
      <c r="L919">
        <v>0</v>
      </c>
      <c r="M919">
        <v>0.02</v>
      </c>
      <c r="N919" t="str">
        <f>VLOOKUP(F919,products!$A$2:$C$31,3,FALSE)</f>
        <v>C</v>
      </c>
      <c r="O919">
        <f>VLOOKUP(F919,price_list!$A$2:$C$31,3,FALSE)</f>
        <v>54.03</v>
      </c>
      <c r="P919" t="str">
        <f t="shared" si="70"/>
        <v/>
      </c>
      <c r="Q919" t="str">
        <f t="shared" si="71"/>
        <v/>
      </c>
      <c r="R919">
        <f t="shared" si="72"/>
        <v>324.18</v>
      </c>
      <c r="S919">
        <f t="shared" si="73"/>
        <v>6.4836</v>
      </c>
      <c r="T919" t="str">
        <f>IF(ISNA(VLOOKUP(A919,ERP_transactions!$A:$A,1,FALSE)),"No","Yes")</f>
        <v>Yes</v>
      </c>
      <c r="U919" t="b">
        <f t="shared" si="74"/>
        <v>0</v>
      </c>
    </row>
    <row r="920" spans="1:21">
      <c r="A920" t="s">
        <v>1535</v>
      </c>
      <c r="B920" t="s">
        <v>135</v>
      </c>
      <c r="C920" t="s">
        <v>136</v>
      </c>
      <c r="D920" t="s">
        <v>336</v>
      </c>
      <c r="E920" t="s">
        <v>337</v>
      </c>
      <c r="F920" t="s">
        <v>107</v>
      </c>
      <c r="G920" t="s">
        <v>108</v>
      </c>
      <c r="H920" s="1">
        <v>45873</v>
      </c>
      <c r="I920">
        <v>5</v>
      </c>
      <c r="J920">
        <v>179.53</v>
      </c>
      <c r="K920">
        <v>897.65</v>
      </c>
      <c r="L920">
        <v>0.1</v>
      </c>
      <c r="M920">
        <v>0.02</v>
      </c>
      <c r="N920" t="str">
        <f>VLOOKUP(F920,products!$A$2:$C$31,3,FALSE)</f>
        <v>B</v>
      </c>
      <c r="O920">
        <f>VLOOKUP(F920,price_list!$A$2:$C$31,3,FALSE)</f>
        <v>179.53</v>
      </c>
      <c r="P920" t="str">
        <f t="shared" si="70"/>
        <v/>
      </c>
      <c r="Q920" t="str">
        <f t="shared" si="71"/>
        <v/>
      </c>
      <c r="R920">
        <f t="shared" si="72"/>
        <v>807.88499999999999</v>
      </c>
      <c r="S920">
        <f t="shared" si="73"/>
        <v>16.157699999999998</v>
      </c>
      <c r="T920" t="str">
        <f>IF(ISNA(VLOOKUP(A920,ERP_transactions!$A:$A,1,FALSE)),"No","Yes")</f>
        <v>Yes</v>
      </c>
      <c r="U920" t="b">
        <f t="shared" si="74"/>
        <v>0</v>
      </c>
    </row>
    <row r="921" spans="1:21">
      <c r="A921" t="s">
        <v>1536</v>
      </c>
      <c r="B921" t="s">
        <v>74</v>
      </c>
      <c r="C921" t="s">
        <v>75</v>
      </c>
      <c r="D921" t="s">
        <v>391</v>
      </c>
      <c r="E921" t="s">
        <v>392</v>
      </c>
      <c r="F921" t="s">
        <v>166</v>
      </c>
      <c r="G921" t="s">
        <v>167</v>
      </c>
      <c r="H921" s="1">
        <v>45886</v>
      </c>
      <c r="I921">
        <v>11</v>
      </c>
      <c r="J921">
        <v>176.86</v>
      </c>
      <c r="K921">
        <v>1945.46</v>
      </c>
      <c r="L921">
        <v>0.1</v>
      </c>
      <c r="M921">
        <v>0.02</v>
      </c>
      <c r="N921" t="str">
        <f>VLOOKUP(F921,products!$A$2:$C$31,3,FALSE)</f>
        <v>B</v>
      </c>
      <c r="O921">
        <f>VLOOKUP(F921,price_list!$A$2:$C$31,3,FALSE)</f>
        <v>176.86</v>
      </c>
      <c r="P921" t="str">
        <f t="shared" si="70"/>
        <v/>
      </c>
      <c r="Q921" t="str">
        <f t="shared" si="71"/>
        <v/>
      </c>
      <c r="R921">
        <f t="shared" si="72"/>
        <v>1750.914</v>
      </c>
      <c r="S921">
        <f t="shared" si="73"/>
        <v>35.018279999999997</v>
      </c>
      <c r="T921" t="str">
        <f>IF(ISNA(VLOOKUP(A921,ERP_transactions!$A:$A,1,FALSE)),"No","Yes")</f>
        <v>Yes</v>
      </c>
      <c r="U921" t="b">
        <f t="shared" si="74"/>
        <v>0</v>
      </c>
    </row>
    <row r="922" spans="1:21">
      <c r="A922" t="s">
        <v>1537</v>
      </c>
      <c r="B922" t="s">
        <v>67</v>
      </c>
      <c r="C922" t="s">
        <v>68</v>
      </c>
      <c r="D922" t="s">
        <v>433</v>
      </c>
      <c r="E922" t="s">
        <v>434</v>
      </c>
      <c r="F922" t="s">
        <v>215</v>
      </c>
      <c r="G922" t="s">
        <v>216</v>
      </c>
      <c r="H922" s="1">
        <v>45899</v>
      </c>
      <c r="I922">
        <v>20</v>
      </c>
      <c r="J922">
        <v>176.7</v>
      </c>
      <c r="K922">
        <v>3534</v>
      </c>
      <c r="L922">
        <v>0.15</v>
      </c>
      <c r="M922">
        <v>0.02</v>
      </c>
      <c r="N922" t="str">
        <f>VLOOKUP(F922,products!$A$2:$C$31,3,FALSE)</f>
        <v>B</v>
      </c>
      <c r="O922">
        <f>VLOOKUP(F922,price_list!$A$2:$C$31,3,FALSE)</f>
        <v>176.7</v>
      </c>
      <c r="P922" t="str">
        <f t="shared" si="70"/>
        <v>Rebate_Error</v>
      </c>
      <c r="Q922" t="str">
        <f t="shared" si="71"/>
        <v/>
      </c>
      <c r="R922">
        <f t="shared" si="72"/>
        <v>3003.9</v>
      </c>
      <c r="S922">
        <f t="shared" si="73"/>
        <v>60.078000000000003</v>
      </c>
      <c r="T922" t="str">
        <f>IF(ISNA(VLOOKUP(A922,ERP_transactions!$A:$A,1,FALSE)),"No","Yes")</f>
        <v>Yes</v>
      </c>
      <c r="U922" t="b">
        <f t="shared" si="74"/>
        <v>1</v>
      </c>
    </row>
    <row r="923" spans="1:21">
      <c r="A923" t="s">
        <v>1538</v>
      </c>
      <c r="B923" t="s">
        <v>62</v>
      </c>
      <c r="C923" t="s">
        <v>63</v>
      </c>
      <c r="D923" t="s">
        <v>98</v>
      </c>
      <c r="E923" t="s">
        <v>99</v>
      </c>
      <c r="F923" t="s">
        <v>18</v>
      </c>
      <c r="G923" t="s">
        <v>19</v>
      </c>
      <c r="H923" s="1">
        <v>45900</v>
      </c>
      <c r="I923">
        <v>13</v>
      </c>
      <c r="J923">
        <v>52.65</v>
      </c>
      <c r="K923">
        <v>684.45</v>
      </c>
      <c r="L923">
        <v>0.05</v>
      </c>
      <c r="M923">
        <v>0.02</v>
      </c>
      <c r="N923" t="str">
        <f>VLOOKUP(F923,products!$A$2:$C$31,3,FALSE)</f>
        <v>A</v>
      </c>
      <c r="O923">
        <f>VLOOKUP(F923,price_list!$A$2:$C$31,3,FALSE)</f>
        <v>52.65</v>
      </c>
      <c r="P923" t="str">
        <f t="shared" si="70"/>
        <v/>
      </c>
      <c r="Q923" t="str">
        <f t="shared" si="71"/>
        <v/>
      </c>
      <c r="R923">
        <f t="shared" si="72"/>
        <v>650.22750000000008</v>
      </c>
      <c r="S923">
        <f t="shared" si="73"/>
        <v>13.004550000000002</v>
      </c>
      <c r="T923" t="str">
        <f>IF(ISNA(VLOOKUP(A923,ERP_transactions!$A:$A,1,FALSE)),"No","Yes")</f>
        <v>Yes</v>
      </c>
      <c r="U923" t="b">
        <f t="shared" si="74"/>
        <v>0</v>
      </c>
    </row>
    <row r="924" spans="1:21">
      <c r="A924" t="s">
        <v>1539</v>
      </c>
      <c r="B924" t="s">
        <v>145</v>
      </c>
      <c r="C924" t="s">
        <v>146</v>
      </c>
      <c r="D924" t="s">
        <v>488</v>
      </c>
      <c r="E924" t="s">
        <v>489</v>
      </c>
      <c r="F924" t="s">
        <v>25</v>
      </c>
      <c r="G924" t="s">
        <v>26</v>
      </c>
      <c r="H924" s="1">
        <v>45874</v>
      </c>
      <c r="I924">
        <v>5</v>
      </c>
      <c r="J924">
        <v>120.83</v>
      </c>
      <c r="K924">
        <v>604.15</v>
      </c>
      <c r="L924">
        <v>0.1</v>
      </c>
      <c r="M924">
        <v>0.02</v>
      </c>
      <c r="N924" t="str">
        <f>VLOOKUP(F924,products!$A$2:$C$31,3,FALSE)</f>
        <v>B</v>
      </c>
      <c r="O924">
        <f>VLOOKUP(F924,price_list!$A$2:$C$31,3,FALSE)</f>
        <v>120.83</v>
      </c>
      <c r="P924" t="str">
        <f t="shared" si="70"/>
        <v/>
      </c>
      <c r="Q924" t="str">
        <f t="shared" si="71"/>
        <v/>
      </c>
      <c r="R924">
        <f t="shared" si="72"/>
        <v>543.73500000000001</v>
      </c>
      <c r="S924">
        <f t="shared" si="73"/>
        <v>10.874700000000001</v>
      </c>
      <c r="T924" t="str">
        <f>IF(ISNA(VLOOKUP(A924,ERP_transactions!$A:$A,1,FALSE)),"No","Yes")</f>
        <v>Yes</v>
      </c>
      <c r="U924" t="b">
        <f t="shared" si="74"/>
        <v>0</v>
      </c>
    </row>
    <row r="925" spans="1:21">
      <c r="A925" t="s">
        <v>1540</v>
      </c>
      <c r="B925" t="s">
        <v>81</v>
      </c>
      <c r="C925" t="s">
        <v>82</v>
      </c>
      <c r="D925" t="s">
        <v>668</v>
      </c>
      <c r="E925" t="s">
        <v>669</v>
      </c>
      <c r="F925" t="s">
        <v>179</v>
      </c>
      <c r="G925" t="s">
        <v>180</v>
      </c>
      <c r="H925" s="1">
        <v>45886</v>
      </c>
      <c r="I925">
        <v>24</v>
      </c>
      <c r="J925">
        <v>125.42</v>
      </c>
      <c r="K925">
        <v>3010.08</v>
      </c>
      <c r="L925">
        <v>0.1</v>
      </c>
      <c r="M925">
        <v>0.02</v>
      </c>
      <c r="N925" t="str">
        <f>VLOOKUP(F925,products!$A$2:$C$31,3,FALSE)</f>
        <v>B</v>
      </c>
      <c r="O925">
        <f>VLOOKUP(F925,price_list!$A$2:$C$31,3,FALSE)</f>
        <v>125.42</v>
      </c>
      <c r="P925" t="str">
        <f t="shared" si="70"/>
        <v/>
      </c>
      <c r="Q925" t="str">
        <f t="shared" si="71"/>
        <v/>
      </c>
      <c r="R925">
        <f t="shared" si="72"/>
        <v>2709.0720000000001</v>
      </c>
      <c r="S925">
        <f t="shared" si="73"/>
        <v>54.181440000000002</v>
      </c>
      <c r="T925" t="str">
        <f>IF(ISNA(VLOOKUP(A925,ERP_transactions!$A:$A,1,FALSE)),"No","Yes")</f>
        <v>Yes</v>
      </c>
      <c r="U925" t="b">
        <f t="shared" si="74"/>
        <v>0</v>
      </c>
    </row>
    <row r="926" spans="1:21">
      <c r="A926" t="s">
        <v>1542</v>
      </c>
      <c r="B926" t="s">
        <v>110</v>
      </c>
      <c r="C926" t="s">
        <v>111</v>
      </c>
      <c r="D926" t="s">
        <v>429</v>
      </c>
      <c r="E926" t="s">
        <v>430</v>
      </c>
      <c r="F926" t="s">
        <v>166</v>
      </c>
      <c r="G926" t="s">
        <v>167</v>
      </c>
      <c r="H926" s="1">
        <v>45876</v>
      </c>
      <c r="I926">
        <v>7</v>
      </c>
      <c r="J926">
        <v>176.86</v>
      </c>
      <c r="K926">
        <v>1238.02</v>
      </c>
      <c r="L926">
        <v>0.1</v>
      </c>
      <c r="M926">
        <v>0.02</v>
      </c>
      <c r="N926" t="str">
        <f>VLOOKUP(F926,products!$A$2:$C$31,3,FALSE)</f>
        <v>B</v>
      </c>
      <c r="O926">
        <f>VLOOKUP(F926,price_list!$A$2:$C$31,3,FALSE)</f>
        <v>176.86</v>
      </c>
      <c r="P926" t="str">
        <f t="shared" si="70"/>
        <v/>
      </c>
      <c r="Q926" t="str">
        <f t="shared" si="71"/>
        <v/>
      </c>
      <c r="R926">
        <f t="shared" si="72"/>
        <v>1114.2180000000001</v>
      </c>
      <c r="S926">
        <f t="shared" si="73"/>
        <v>22.284360000000003</v>
      </c>
      <c r="T926" t="str">
        <f>IF(ISNA(VLOOKUP(A926,ERP_transactions!$A:$A,1,FALSE)),"No","Yes")</f>
        <v>Yes</v>
      </c>
      <c r="U926" t="b">
        <f t="shared" si="74"/>
        <v>0</v>
      </c>
    </row>
    <row r="927" spans="1:21">
      <c r="A927" t="s">
        <v>1543</v>
      </c>
      <c r="B927" t="s">
        <v>28</v>
      </c>
      <c r="C927" t="s">
        <v>29</v>
      </c>
      <c r="D927" t="s">
        <v>579</v>
      </c>
      <c r="E927" t="s">
        <v>580</v>
      </c>
      <c r="F927" t="s">
        <v>293</v>
      </c>
      <c r="G927" t="s">
        <v>294</v>
      </c>
      <c r="H927" s="1">
        <v>45899</v>
      </c>
      <c r="I927">
        <v>12</v>
      </c>
      <c r="J927">
        <v>114.99</v>
      </c>
      <c r="K927">
        <v>1379.88</v>
      </c>
      <c r="L927">
        <v>0.05</v>
      </c>
      <c r="M927">
        <v>0.02</v>
      </c>
      <c r="N927" t="str">
        <f>VLOOKUP(F927,products!$A$2:$C$31,3,FALSE)</f>
        <v>A</v>
      </c>
      <c r="O927">
        <f>VLOOKUP(F927,price_list!$A$2:$C$31,3,FALSE)</f>
        <v>114.99</v>
      </c>
      <c r="P927" t="str">
        <f t="shared" si="70"/>
        <v/>
      </c>
      <c r="Q927" t="str">
        <f t="shared" si="71"/>
        <v/>
      </c>
      <c r="R927">
        <f t="shared" si="72"/>
        <v>1310.8860000000002</v>
      </c>
      <c r="S927">
        <f t="shared" si="73"/>
        <v>26.217720000000003</v>
      </c>
      <c r="T927" t="str">
        <f>IF(ISNA(VLOOKUP(A927,ERP_transactions!$A:$A,1,FALSE)),"No","Yes")</f>
        <v>Yes</v>
      </c>
      <c r="U927" t="b">
        <f t="shared" si="74"/>
        <v>0</v>
      </c>
    </row>
    <row r="928" spans="1:21">
      <c r="A928" t="s">
        <v>1544</v>
      </c>
      <c r="B928" t="s">
        <v>208</v>
      </c>
      <c r="C928" t="s">
        <v>209</v>
      </c>
      <c r="D928" t="s">
        <v>506</v>
      </c>
      <c r="E928" t="s">
        <v>507</v>
      </c>
      <c r="F928" t="s">
        <v>275</v>
      </c>
      <c r="G928" t="s">
        <v>276</v>
      </c>
      <c r="H928" s="1">
        <v>45900</v>
      </c>
      <c r="I928">
        <v>21</v>
      </c>
      <c r="J928">
        <v>44.71</v>
      </c>
      <c r="K928">
        <v>938.91</v>
      </c>
      <c r="L928">
        <v>0</v>
      </c>
      <c r="M928">
        <v>0.02</v>
      </c>
      <c r="N928" t="str">
        <f>VLOOKUP(F928,products!$A$2:$C$31,3,FALSE)</f>
        <v>C</v>
      </c>
      <c r="O928">
        <f>VLOOKUP(F928,price_list!$A$2:$C$31,3,FALSE)</f>
        <v>44.71</v>
      </c>
      <c r="P928" t="str">
        <f t="shared" si="70"/>
        <v/>
      </c>
      <c r="Q928" t="str">
        <f t="shared" si="71"/>
        <v/>
      </c>
      <c r="R928">
        <f t="shared" si="72"/>
        <v>938.91</v>
      </c>
      <c r="S928">
        <f t="shared" si="73"/>
        <v>18.778199999999998</v>
      </c>
      <c r="T928" t="str">
        <f>IF(ISNA(VLOOKUP(A928,ERP_transactions!$A:$A,1,FALSE)),"No","Yes")</f>
        <v>Yes</v>
      </c>
      <c r="U928" t="b">
        <f t="shared" si="74"/>
        <v>0</v>
      </c>
    </row>
    <row r="929" spans="1:21">
      <c r="A929" t="s">
        <v>1545</v>
      </c>
      <c r="B929" t="s">
        <v>182</v>
      </c>
      <c r="C929" t="s">
        <v>183</v>
      </c>
      <c r="D929" t="s">
        <v>362</v>
      </c>
      <c r="E929" t="s">
        <v>363</v>
      </c>
      <c r="F929" t="s">
        <v>114</v>
      </c>
      <c r="G929" t="s">
        <v>115</v>
      </c>
      <c r="H929" s="1">
        <v>45880</v>
      </c>
      <c r="I929">
        <v>21</v>
      </c>
      <c r="J929">
        <v>91.13</v>
      </c>
      <c r="K929">
        <v>1913.73</v>
      </c>
      <c r="L929">
        <v>0.1</v>
      </c>
      <c r="M929">
        <v>0.02</v>
      </c>
      <c r="N929" t="str">
        <f>VLOOKUP(F929,products!$A$2:$C$31,3,FALSE)</f>
        <v>B</v>
      </c>
      <c r="O929">
        <f>VLOOKUP(F929,price_list!$A$2:$C$31,3,FALSE)</f>
        <v>91.13</v>
      </c>
      <c r="P929" t="str">
        <f t="shared" si="70"/>
        <v/>
      </c>
      <c r="Q929" t="str">
        <f t="shared" si="71"/>
        <v/>
      </c>
      <c r="R929">
        <f t="shared" si="72"/>
        <v>1722.357</v>
      </c>
      <c r="S929">
        <f t="shared" si="73"/>
        <v>34.447139999999997</v>
      </c>
      <c r="T929" t="str">
        <f>IF(ISNA(VLOOKUP(A929,ERP_transactions!$A:$A,1,FALSE)),"No","Yes")</f>
        <v>Yes</v>
      </c>
      <c r="U929" t="b">
        <f t="shared" si="74"/>
        <v>0</v>
      </c>
    </row>
    <row r="930" spans="1:21">
      <c r="A930" t="s">
        <v>1546</v>
      </c>
      <c r="B930" t="s">
        <v>62</v>
      </c>
      <c r="C930" t="s">
        <v>63</v>
      </c>
      <c r="D930" t="s">
        <v>408</v>
      </c>
      <c r="E930" t="s">
        <v>409</v>
      </c>
      <c r="F930" t="s">
        <v>174</v>
      </c>
      <c r="G930" t="s">
        <v>175</v>
      </c>
      <c r="H930" s="1">
        <v>45885</v>
      </c>
      <c r="I930">
        <v>18</v>
      </c>
      <c r="J930">
        <v>183.4</v>
      </c>
      <c r="K930">
        <v>3301.2</v>
      </c>
      <c r="L930">
        <v>0.1</v>
      </c>
      <c r="M930">
        <v>0.02</v>
      </c>
      <c r="N930" t="str">
        <f>VLOOKUP(F930,products!$A$2:$C$31,3,FALSE)</f>
        <v>B</v>
      </c>
      <c r="O930">
        <f>VLOOKUP(F930,price_list!$A$2:$C$31,3,FALSE)</f>
        <v>183.4</v>
      </c>
      <c r="P930" t="str">
        <f t="shared" si="70"/>
        <v/>
      </c>
      <c r="Q930" t="str">
        <f t="shared" si="71"/>
        <v/>
      </c>
      <c r="R930">
        <f t="shared" si="72"/>
        <v>2971.08</v>
      </c>
      <c r="S930">
        <f t="shared" si="73"/>
        <v>59.421599999999998</v>
      </c>
      <c r="T930" t="str">
        <f>IF(ISNA(VLOOKUP(A930,ERP_transactions!$A:$A,1,FALSE)),"No","Yes")</f>
        <v>Yes</v>
      </c>
      <c r="U930" t="b">
        <f t="shared" si="74"/>
        <v>0</v>
      </c>
    </row>
    <row r="931" spans="1:21">
      <c r="A931" t="s">
        <v>1547</v>
      </c>
      <c r="B931" t="s">
        <v>135</v>
      </c>
      <c r="C931" t="s">
        <v>136</v>
      </c>
      <c r="D931" t="s">
        <v>736</v>
      </c>
      <c r="E931" t="s">
        <v>737</v>
      </c>
      <c r="F931" t="s">
        <v>32</v>
      </c>
      <c r="G931" t="s">
        <v>33</v>
      </c>
      <c r="H931" s="1">
        <v>45883</v>
      </c>
      <c r="I931">
        <v>23</v>
      </c>
      <c r="J931">
        <v>88.32</v>
      </c>
      <c r="K931">
        <v>2031.36</v>
      </c>
      <c r="L931">
        <v>0</v>
      </c>
      <c r="M931">
        <v>0.02</v>
      </c>
      <c r="N931" t="str">
        <f>VLOOKUP(F931,products!$A$2:$C$31,3,FALSE)</f>
        <v>C</v>
      </c>
      <c r="O931">
        <f>VLOOKUP(F931,price_list!$A$2:$C$31,3,FALSE)</f>
        <v>88.32</v>
      </c>
      <c r="P931" t="str">
        <f t="shared" si="70"/>
        <v/>
      </c>
      <c r="Q931" t="str">
        <f t="shared" si="71"/>
        <v/>
      </c>
      <c r="R931">
        <f t="shared" si="72"/>
        <v>2031.36</v>
      </c>
      <c r="S931">
        <f t="shared" si="73"/>
        <v>40.627200000000002</v>
      </c>
      <c r="T931" t="str">
        <f>IF(ISNA(VLOOKUP(A931,ERP_transactions!$A:$A,1,FALSE)),"No","Yes")</f>
        <v>Yes</v>
      </c>
      <c r="U931" t="b">
        <f t="shared" si="74"/>
        <v>0</v>
      </c>
    </row>
    <row r="932" spans="1:21">
      <c r="A932" t="s">
        <v>1549</v>
      </c>
      <c r="B932" t="s">
        <v>67</v>
      </c>
      <c r="C932" t="s">
        <v>68</v>
      </c>
      <c r="D932" t="s">
        <v>482</v>
      </c>
      <c r="E932" t="s">
        <v>483</v>
      </c>
      <c r="F932" t="s">
        <v>215</v>
      </c>
      <c r="G932" t="s">
        <v>216</v>
      </c>
      <c r="H932" s="1">
        <v>45886</v>
      </c>
      <c r="I932">
        <v>1</v>
      </c>
      <c r="J932">
        <v>176.7</v>
      </c>
      <c r="K932">
        <v>176.7</v>
      </c>
      <c r="L932">
        <v>0.1</v>
      </c>
      <c r="M932">
        <v>0.02</v>
      </c>
      <c r="N932" t="str">
        <f>VLOOKUP(F932,products!$A$2:$C$31,3,FALSE)</f>
        <v>B</v>
      </c>
      <c r="O932">
        <f>VLOOKUP(F932,price_list!$A$2:$C$31,3,FALSE)</f>
        <v>176.7</v>
      </c>
      <c r="P932" t="str">
        <f t="shared" si="70"/>
        <v/>
      </c>
      <c r="Q932" t="str">
        <f t="shared" si="71"/>
        <v/>
      </c>
      <c r="R932">
        <f t="shared" si="72"/>
        <v>159.03</v>
      </c>
      <c r="S932">
        <f t="shared" si="73"/>
        <v>3.1806000000000001</v>
      </c>
      <c r="T932" t="str">
        <f>IF(ISNA(VLOOKUP(A932,ERP_transactions!$A:$A,1,FALSE)),"No","Yes")</f>
        <v>Yes</v>
      </c>
      <c r="U932" t="b">
        <f t="shared" si="74"/>
        <v>0</v>
      </c>
    </row>
    <row r="933" spans="1:21">
      <c r="A933" t="s">
        <v>1550</v>
      </c>
      <c r="B933" t="s">
        <v>386</v>
      </c>
      <c r="C933" t="s">
        <v>387</v>
      </c>
      <c r="D933" t="s">
        <v>1309</v>
      </c>
      <c r="E933" t="s">
        <v>1310</v>
      </c>
      <c r="F933" t="s">
        <v>240</v>
      </c>
      <c r="G933" t="s">
        <v>241</v>
      </c>
      <c r="H933" s="1">
        <v>45891</v>
      </c>
      <c r="I933">
        <v>2</v>
      </c>
      <c r="J933">
        <v>130.94</v>
      </c>
      <c r="K933">
        <v>261.88</v>
      </c>
      <c r="L933">
        <v>0.09</v>
      </c>
      <c r="M933">
        <v>0.02</v>
      </c>
      <c r="N933" t="str">
        <f>VLOOKUP(F933,products!$A$2:$C$31,3,FALSE)</f>
        <v>A</v>
      </c>
      <c r="O933">
        <f>VLOOKUP(F933,price_list!$A$2:$C$31,3,FALSE)</f>
        <v>130.94</v>
      </c>
      <c r="P933" t="str">
        <f t="shared" si="70"/>
        <v>Rebate_Error</v>
      </c>
      <c r="Q933" t="str">
        <f t="shared" si="71"/>
        <v/>
      </c>
      <c r="R933">
        <f t="shared" si="72"/>
        <v>238.3108</v>
      </c>
      <c r="S933">
        <f t="shared" si="73"/>
        <v>4.766216</v>
      </c>
      <c r="T933" t="str">
        <f>IF(ISNA(VLOOKUP(A933,ERP_transactions!$A:$A,1,FALSE)),"No","Yes")</f>
        <v>Yes</v>
      </c>
      <c r="U933" t="b">
        <f t="shared" si="74"/>
        <v>1</v>
      </c>
    </row>
    <row r="934" spans="1:21">
      <c r="A934" t="s">
        <v>1551</v>
      </c>
      <c r="B934" t="s">
        <v>14</v>
      </c>
      <c r="C934" t="s">
        <v>15</v>
      </c>
      <c r="D934" t="s">
        <v>791</v>
      </c>
      <c r="E934" t="s">
        <v>792</v>
      </c>
      <c r="F934" t="s">
        <v>18</v>
      </c>
      <c r="G934" t="s">
        <v>19</v>
      </c>
      <c r="H934" s="1">
        <v>45879</v>
      </c>
      <c r="I934">
        <v>6</v>
      </c>
      <c r="J934">
        <v>52.65</v>
      </c>
      <c r="K934">
        <v>315.89999999999998</v>
      </c>
      <c r="L934">
        <v>0.05</v>
      </c>
      <c r="M934">
        <v>0.02</v>
      </c>
      <c r="N934" t="str">
        <f>VLOOKUP(F934,products!$A$2:$C$31,3,FALSE)</f>
        <v>A</v>
      </c>
      <c r="O934">
        <f>VLOOKUP(F934,price_list!$A$2:$C$31,3,FALSE)</f>
        <v>52.65</v>
      </c>
      <c r="P934" t="str">
        <f t="shared" si="70"/>
        <v/>
      </c>
      <c r="Q934" t="str">
        <f t="shared" si="71"/>
        <v/>
      </c>
      <c r="R934">
        <f t="shared" si="72"/>
        <v>300.10499999999996</v>
      </c>
      <c r="S934">
        <f t="shared" si="73"/>
        <v>6.0020999999999995</v>
      </c>
      <c r="T934" t="str">
        <f>IF(ISNA(VLOOKUP(A934,ERP_transactions!$A:$A,1,FALSE)),"No","Yes")</f>
        <v>Yes</v>
      </c>
      <c r="U934" t="b">
        <f t="shared" si="74"/>
        <v>0</v>
      </c>
    </row>
    <row r="935" spans="1:21">
      <c r="A935" t="s">
        <v>1552</v>
      </c>
      <c r="B935" t="s">
        <v>208</v>
      </c>
      <c r="C935" t="s">
        <v>209</v>
      </c>
      <c r="D935" t="s">
        <v>366</v>
      </c>
      <c r="E935" t="s">
        <v>2585</v>
      </c>
      <c r="F935" t="s">
        <v>78</v>
      </c>
      <c r="G935" t="s">
        <v>79</v>
      </c>
      <c r="H935" s="1">
        <v>45892</v>
      </c>
      <c r="I935">
        <v>2</v>
      </c>
      <c r="J935">
        <v>139.22</v>
      </c>
      <c r="K935">
        <v>278.44</v>
      </c>
      <c r="L935">
        <v>0.05</v>
      </c>
      <c r="M935">
        <v>0.02</v>
      </c>
      <c r="N935" t="str">
        <f>VLOOKUP(F935,products!$A$2:$C$31,3,FALSE)</f>
        <v>A</v>
      </c>
      <c r="O935">
        <f>VLOOKUP(F935,price_list!$A$2:$C$31,3,FALSE)</f>
        <v>139.22</v>
      </c>
      <c r="P935" t="str">
        <f t="shared" si="70"/>
        <v/>
      </c>
      <c r="Q935" t="str">
        <f t="shared" si="71"/>
        <v/>
      </c>
      <c r="R935">
        <f t="shared" si="72"/>
        <v>264.51799999999997</v>
      </c>
      <c r="S935">
        <f t="shared" si="73"/>
        <v>5.2903599999999997</v>
      </c>
      <c r="T935" t="str">
        <f>IF(ISNA(VLOOKUP(A935,ERP_transactions!$A:$A,1,FALSE)),"No","Yes")</f>
        <v>Yes</v>
      </c>
      <c r="U935" t="b">
        <f t="shared" si="74"/>
        <v>0</v>
      </c>
    </row>
    <row r="936" spans="1:21">
      <c r="A936" t="s">
        <v>1553</v>
      </c>
      <c r="B936" t="s">
        <v>246</v>
      </c>
      <c r="C936" t="s">
        <v>247</v>
      </c>
      <c r="D936" t="s">
        <v>488</v>
      </c>
      <c r="E936" t="s">
        <v>489</v>
      </c>
      <c r="F936" t="s">
        <v>59</v>
      </c>
      <c r="G936" t="s">
        <v>60</v>
      </c>
      <c r="H936" s="1">
        <v>45871</v>
      </c>
      <c r="I936">
        <v>18</v>
      </c>
      <c r="J936">
        <v>71.86</v>
      </c>
      <c r="K936">
        <v>1293.48</v>
      </c>
      <c r="L936">
        <v>0.05</v>
      </c>
      <c r="M936">
        <v>0.02</v>
      </c>
      <c r="N936" t="str">
        <f>VLOOKUP(F936,products!$A$2:$C$31,3,FALSE)</f>
        <v>A</v>
      </c>
      <c r="O936">
        <f>VLOOKUP(F936,price_list!$A$2:$C$31,3,FALSE)</f>
        <v>71.86</v>
      </c>
      <c r="P936" t="str">
        <f t="shared" si="70"/>
        <v/>
      </c>
      <c r="Q936" t="str">
        <f t="shared" si="71"/>
        <v/>
      </c>
      <c r="R936">
        <f t="shared" si="72"/>
        <v>1228.806</v>
      </c>
      <c r="S936">
        <f t="shared" si="73"/>
        <v>24.576120000000003</v>
      </c>
      <c r="T936" t="str">
        <f>IF(ISNA(VLOOKUP(A936,ERP_transactions!$A:$A,1,FALSE)),"No","Yes")</f>
        <v>Yes</v>
      </c>
      <c r="U936" t="b">
        <f t="shared" si="74"/>
        <v>0</v>
      </c>
    </row>
    <row r="937" spans="1:21">
      <c r="A937" t="s">
        <v>1554</v>
      </c>
      <c r="B937" t="s">
        <v>103</v>
      </c>
      <c r="C937" t="s">
        <v>104</v>
      </c>
      <c r="D937" t="s">
        <v>714</v>
      </c>
      <c r="E937" t="s">
        <v>715</v>
      </c>
      <c r="F937" t="s">
        <v>25</v>
      </c>
      <c r="G937" t="s">
        <v>26</v>
      </c>
      <c r="H937" s="1">
        <v>45897</v>
      </c>
      <c r="I937">
        <v>20</v>
      </c>
      <c r="J937">
        <v>120.83</v>
      </c>
      <c r="K937">
        <v>2416.6</v>
      </c>
      <c r="L937">
        <v>0.1</v>
      </c>
      <c r="M937">
        <v>0.02</v>
      </c>
      <c r="N937" t="str">
        <f>VLOOKUP(F937,products!$A$2:$C$31,3,FALSE)</f>
        <v>B</v>
      </c>
      <c r="O937">
        <f>VLOOKUP(F937,price_list!$A$2:$C$31,3,FALSE)</f>
        <v>120.83</v>
      </c>
      <c r="P937" t="str">
        <f t="shared" si="70"/>
        <v/>
      </c>
      <c r="Q937" t="str">
        <f t="shared" si="71"/>
        <v/>
      </c>
      <c r="R937">
        <f t="shared" si="72"/>
        <v>2174.94</v>
      </c>
      <c r="S937">
        <f t="shared" si="73"/>
        <v>43.498800000000003</v>
      </c>
      <c r="T937" t="str">
        <f>IF(ISNA(VLOOKUP(A937,ERP_transactions!$A:$A,1,FALSE)),"No","Yes")</f>
        <v>Yes</v>
      </c>
      <c r="U937" t="b">
        <f t="shared" si="74"/>
        <v>0</v>
      </c>
    </row>
    <row r="938" spans="1:21">
      <c r="A938" t="s">
        <v>1555</v>
      </c>
      <c r="B938" t="s">
        <v>208</v>
      </c>
      <c r="C938" t="s">
        <v>209</v>
      </c>
      <c r="D938" t="s">
        <v>332</v>
      </c>
      <c r="E938" t="s">
        <v>333</v>
      </c>
      <c r="F938" t="s">
        <v>100</v>
      </c>
      <c r="G938" t="s">
        <v>101</v>
      </c>
      <c r="H938" s="1">
        <v>45893</v>
      </c>
      <c r="I938">
        <v>8</v>
      </c>
      <c r="J938">
        <v>181.7</v>
      </c>
      <c r="K938">
        <v>1453.6</v>
      </c>
      <c r="L938">
        <v>0.1</v>
      </c>
      <c r="M938">
        <v>0.02</v>
      </c>
      <c r="N938" t="str">
        <f>VLOOKUP(F938,products!$A$2:$C$31,3,FALSE)</f>
        <v>B</v>
      </c>
      <c r="O938">
        <f>VLOOKUP(F938,price_list!$A$2:$C$31,3,FALSE)</f>
        <v>181.7</v>
      </c>
      <c r="P938" t="str">
        <f t="shared" si="70"/>
        <v/>
      </c>
      <c r="Q938" t="str">
        <f t="shared" si="71"/>
        <v/>
      </c>
      <c r="R938">
        <f t="shared" si="72"/>
        <v>1308.24</v>
      </c>
      <c r="S938">
        <f t="shared" si="73"/>
        <v>26.1648</v>
      </c>
      <c r="T938" t="str">
        <f>IF(ISNA(VLOOKUP(A938,ERP_transactions!$A:$A,1,FALSE)),"No","Yes")</f>
        <v>Yes</v>
      </c>
      <c r="U938" t="b">
        <f t="shared" si="74"/>
        <v>0</v>
      </c>
    </row>
    <row r="939" spans="1:21">
      <c r="A939" t="s">
        <v>1556</v>
      </c>
      <c r="B939" t="s">
        <v>159</v>
      </c>
      <c r="C939" t="s">
        <v>160</v>
      </c>
      <c r="D939" t="s">
        <v>641</v>
      </c>
      <c r="E939" t="s">
        <v>642</v>
      </c>
      <c r="F939" t="s">
        <v>240</v>
      </c>
      <c r="G939" t="s">
        <v>241</v>
      </c>
      <c r="H939" s="1">
        <v>45895</v>
      </c>
      <c r="I939">
        <v>17</v>
      </c>
      <c r="J939">
        <v>130.94</v>
      </c>
      <c r="K939">
        <v>2225.98</v>
      </c>
      <c r="L939">
        <v>0.05</v>
      </c>
      <c r="M939">
        <v>0.02</v>
      </c>
      <c r="N939" t="str">
        <f>VLOOKUP(F939,products!$A$2:$C$31,3,FALSE)</f>
        <v>A</v>
      </c>
      <c r="O939">
        <f>VLOOKUP(F939,price_list!$A$2:$C$31,3,FALSE)</f>
        <v>130.94</v>
      </c>
      <c r="P939" t="str">
        <f t="shared" si="70"/>
        <v/>
      </c>
      <c r="Q939" t="str">
        <f t="shared" si="71"/>
        <v/>
      </c>
      <c r="R939">
        <f t="shared" si="72"/>
        <v>2114.681</v>
      </c>
      <c r="S939">
        <f t="shared" si="73"/>
        <v>42.293620000000004</v>
      </c>
      <c r="T939" t="str">
        <f>IF(ISNA(VLOOKUP(A939,ERP_transactions!$A:$A,1,FALSE)),"No","Yes")</f>
        <v>Yes</v>
      </c>
      <c r="U939" t="b">
        <f t="shared" si="74"/>
        <v>0</v>
      </c>
    </row>
    <row r="940" spans="1:21">
      <c r="A940" t="s">
        <v>1557</v>
      </c>
      <c r="B940" t="s">
        <v>246</v>
      </c>
      <c r="C940" t="s">
        <v>247</v>
      </c>
      <c r="D940" t="s">
        <v>404</v>
      </c>
      <c r="E940" t="s">
        <v>405</v>
      </c>
      <c r="F940" t="s">
        <v>179</v>
      </c>
      <c r="G940" t="s">
        <v>180</v>
      </c>
      <c r="H940" s="1">
        <v>45891</v>
      </c>
      <c r="I940">
        <v>23</v>
      </c>
      <c r="J940">
        <v>125.42</v>
      </c>
      <c r="K940">
        <v>2884.66</v>
      </c>
      <c r="L940">
        <v>0.1</v>
      </c>
      <c r="M940">
        <v>0.02</v>
      </c>
      <c r="N940" t="str">
        <f>VLOOKUP(F940,products!$A$2:$C$31,3,FALSE)</f>
        <v>B</v>
      </c>
      <c r="O940">
        <f>VLOOKUP(F940,price_list!$A$2:$C$31,3,FALSE)</f>
        <v>125.42</v>
      </c>
      <c r="P940" t="str">
        <f t="shared" si="70"/>
        <v/>
      </c>
      <c r="Q940" t="str">
        <f t="shared" si="71"/>
        <v/>
      </c>
      <c r="R940">
        <f t="shared" si="72"/>
        <v>2596.194</v>
      </c>
      <c r="S940">
        <f t="shared" si="73"/>
        <v>51.923879999999997</v>
      </c>
      <c r="T940" t="str">
        <f>IF(ISNA(VLOOKUP(A940,ERP_transactions!$A:$A,1,FALSE)),"No","Yes")</f>
        <v>Yes</v>
      </c>
      <c r="U940" t="b">
        <f t="shared" si="74"/>
        <v>0</v>
      </c>
    </row>
    <row r="941" spans="1:21">
      <c r="A941" t="s">
        <v>1558</v>
      </c>
      <c r="B941" t="s">
        <v>14</v>
      </c>
      <c r="C941" t="s">
        <v>15</v>
      </c>
      <c r="D941" t="s">
        <v>150</v>
      </c>
      <c r="E941" t="s">
        <v>151</v>
      </c>
      <c r="F941" t="s">
        <v>240</v>
      </c>
      <c r="G941" t="s">
        <v>241</v>
      </c>
      <c r="H941" s="1">
        <v>45880</v>
      </c>
      <c r="I941">
        <v>22</v>
      </c>
      <c r="J941">
        <v>130.94</v>
      </c>
      <c r="K941">
        <v>2880.68</v>
      </c>
      <c r="L941">
        <v>0.05</v>
      </c>
      <c r="M941">
        <v>0.02</v>
      </c>
      <c r="N941" t="str">
        <f>VLOOKUP(F941,products!$A$2:$C$31,3,FALSE)</f>
        <v>A</v>
      </c>
      <c r="O941">
        <f>VLOOKUP(F941,price_list!$A$2:$C$31,3,FALSE)</f>
        <v>130.94</v>
      </c>
      <c r="P941" t="str">
        <f t="shared" si="70"/>
        <v/>
      </c>
      <c r="Q941" t="str">
        <f t="shared" si="71"/>
        <v/>
      </c>
      <c r="R941">
        <f t="shared" si="72"/>
        <v>2736.6459999999997</v>
      </c>
      <c r="S941">
        <f t="shared" si="73"/>
        <v>54.732919999999993</v>
      </c>
      <c r="T941" t="str">
        <f>IF(ISNA(VLOOKUP(A941,ERP_transactions!$A:$A,1,FALSE)),"No","Yes")</f>
        <v>Yes</v>
      </c>
      <c r="U941" t="b">
        <f t="shared" si="74"/>
        <v>0</v>
      </c>
    </row>
    <row r="942" spans="1:21">
      <c r="A942" t="s">
        <v>1559</v>
      </c>
      <c r="B942" t="s">
        <v>259</v>
      </c>
      <c r="C942" t="s">
        <v>260</v>
      </c>
      <c r="D942" t="s">
        <v>299</v>
      </c>
      <c r="E942" t="s">
        <v>300</v>
      </c>
      <c r="F942" t="s">
        <v>139</v>
      </c>
      <c r="G942" t="s">
        <v>140</v>
      </c>
      <c r="H942" s="1">
        <v>45876</v>
      </c>
      <c r="I942">
        <v>9</v>
      </c>
      <c r="J942">
        <v>113.94</v>
      </c>
      <c r="K942">
        <v>1025.46</v>
      </c>
      <c r="L942">
        <v>0.05</v>
      </c>
      <c r="M942">
        <v>0.02</v>
      </c>
      <c r="N942" t="str">
        <f>VLOOKUP(F942,products!$A$2:$C$31,3,FALSE)</f>
        <v>A</v>
      </c>
      <c r="O942">
        <f>VLOOKUP(F942,price_list!$A$2:$C$31,3,FALSE)</f>
        <v>113.94</v>
      </c>
      <c r="P942" t="str">
        <f t="shared" si="70"/>
        <v/>
      </c>
      <c r="Q942" t="str">
        <f t="shared" si="71"/>
        <v/>
      </c>
      <c r="R942">
        <f t="shared" si="72"/>
        <v>974.18700000000001</v>
      </c>
      <c r="S942">
        <f t="shared" si="73"/>
        <v>19.483740000000001</v>
      </c>
      <c r="T942" t="str">
        <f>IF(ISNA(VLOOKUP(A942,ERP_transactions!$A:$A,1,FALSE)),"No","Yes")</f>
        <v>Yes</v>
      </c>
      <c r="U942" t="b">
        <f t="shared" si="74"/>
        <v>0</v>
      </c>
    </row>
    <row r="943" spans="1:21">
      <c r="A943" t="s">
        <v>1560</v>
      </c>
      <c r="B943" t="s">
        <v>28</v>
      </c>
      <c r="C943" t="s">
        <v>29</v>
      </c>
      <c r="D943" t="s">
        <v>739</v>
      </c>
      <c r="E943" t="s">
        <v>740</v>
      </c>
      <c r="F943" t="s">
        <v>302</v>
      </c>
      <c r="G943" t="s">
        <v>303</v>
      </c>
      <c r="H943" s="1">
        <v>45896</v>
      </c>
      <c r="I943">
        <v>15</v>
      </c>
      <c r="J943">
        <v>39.090000000000003</v>
      </c>
      <c r="K943">
        <v>586.35</v>
      </c>
      <c r="L943">
        <v>0</v>
      </c>
      <c r="M943">
        <v>0.02</v>
      </c>
      <c r="N943" t="str">
        <f>VLOOKUP(F943,products!$A$2:$C$31,3,FALSE)</f>
        <v>C</v>
      </c>
      <c r="O943">
        <f>VLOOKUP(F943,price_list!$A$2:$C$31,3,FALSE)</f>
        <v>39.090000000000003</v>
      </c>
      <c r="P943" t="str">
        <f t="shared" si="70"/>
        <v/>
      </c>
      <c r="Q943" t="str">
        <f t="shared" si="71"/>
        <v/>
      </c>
      <c r="R943">
        <f t="shared" si="72"/>
        <v>586.35</v>
      </c>
      <c r="S943">
        <f t="shared" si="73"/>
        <v>11.727</v>
      </c>
      <c r="T943" t="str">
        <f>IF(ISNA(VLOOKUP(A943,ERP_transactions!$A:$A,1,FALSE)),"No","Yes")</f>
        <v>Yes</v>
      </c>
      <c r="U943" t="b">
        <f t="shared" si="74"/>
        <v>0</v>
      </c>
    </row>
    <row r="944" spans="1:21">
      <c r="A944" t="s">
        <v>1561</v>
      </c>
      <c r="B944" t="s">
        <v>117</v>
      </c>
      <c r="C944" t="s">
        <v>118</v>
      </c>
      <c r="D944" t="s">
        <v>377</v>
      </c>
      <c r="E944" t="s">
        <v>378</v>
      </c>
      <c r="F944" t="s">
        <v>179</v>
      </c>
      <c r="G944" t="s">
        <v>180</v>
      </c>
      <c r="H944" s="1">
        <v>45881</v>
      </c>
      <c r="I944">
        <v>21</v>
      </c>
      <c r="J944">
        <v>125.42</v>
      </c>
      <c r="K944">
        <v>2633.82</v>
      </c>
      <c r="L944">
        <v>0.1</v>
      </c>
      <c r="M944">
        <v>0.02</v>
      </c>
      <c r="N944" t="str">
        <f>VLOOKUP(F944,products!$A$2:$C$31,3,FALSE)</f>
        <v>B</v>
      </c>
      <c r="O944">
        <f>VLOOKUP(F944,price_list!$A$2:$C$31,3,FALSE)</f>
        <v>125.42</v>
      </c>
      <c r="P944" t="str">
        <f t="shared" si="70"/>
        <v/>
      </c>
      <c r="Q944" t="str">
        <f t="shared" si="71"/>
        <v/>
      </c>
      <c r="R944">
        <f t="shared" si="72"/>
        <v>2370.4380000000001</v>
      </c>
      <c r="S944">
        <f t="shared" si="73"/>
        <v>47.408760000000001</v>
      </c>
      <c r="T944" t="str">
        <f>IF(ISNA(VLOOKUP(A944,ERP_transactions!$A:$A,1,FALSE)),"No","Yes")</f>
        <v>Yes</v>
      </c>
      <c r="U944" t="b">
        <f t="shared" si="74"/>
        <v>0</v>
      </c>
    </row>
    <row r="945" spans="1:21">
      <c r="A945" t="s">
        <v>1562</v>
      </c>
      <c r="B945" t="s">
        <v>93</v>
      </c>
      <c r="C945" t="s">
        <v>94</v>
      </c>
      <c r="D945" t="s">
        <v>557</v>
      </c>
      <c r="E945" t="s">
        <v>558</v>
      </c>
      <c r="F945" t="s">
        <v>114</v>
      </c>
      <c r="G945" t="s">
        <v>115</v>
      </c>
      <c r="H945" s="1">
        <v>45876</v>
      </c>
      <c r="I945">
        <v>20</v>
      </c>
      <c r="J945">
        <v>91.13</v>
      </c>
      <c r="K945">
        <v>1822.6</v>
      </c>
      <c r="L945">
        <v>0.1</v>
      </c>
      <c r="M945">
        <v>0.02</v>
      </c>
      <c r="N945" t="str">
        <f>VLOOKUP(F945,products!$A$2:$C$31,3,FALSE)</f>
        <v>B</v>
      </c>
      <c r="O945">
        <f>VLOOKUP(F945,price_list!$A$2:$C$31,3,FALSE)</f>
        <v>91.13</v>
      </c>
      <c r="P945" t="str">
        <f t="shared" si="70"/>
        <v/>
      </c>
      <c r="Q945" t="str">
        <f t="shared" si="71"/>
        <v/>
      </c>
      <c r="R945">
        <f t="shared" si="72"/>
        <v>1640.34</v>
      </c>
      <c r="S945">
        <f t="shared" si="73"/>
        <v>32.806799999999996</v>
      </c>
      <c r="T945" t="str">
        <f>IF(ISNA(VLOOKUP(A945,ERP_transactions!$A:$A,1,FALSE)),"No","Yes")</f>
        <v>Yes</v>
      </c>
      <c r="U945" t="b">
        <f t="shared" si="74"/>
        <v>0</v>
      </c>
    </row>
    <row r="946" spans="1:21">
      <c r="A946" t="s">
        <v>1563</v>
      </c>
      <c r="B946" t="s">
        <v>93</v>
      </c>
      <c r="C946" t="s">
        <v>94</v>
      </c>
      <c r="D946" t="s">
        <v>127</v>
      </c>
      <c r="E946" t="s">
        <v>128</v>
      </c>
      <c r="F946" t="s">
        <v>450</v>
      </c>
      <c r="G946" t="s">
        <v>451</v>
      </c>
      <c r="H946" s="1">
        <v>45884</v>
      </c>
      <c r="I946">
        <v>10</v>
      </c>
      <c r="J946">
        <v>45.4</v>
      </c>
      <c r="K946">
        <v>454</v>
      </c>
      <c r="L946">
        <v>0</v>
      </c>
      <c r="M946">
        <v>0.02</v>
      </c>
      <c r="N946" t="str">
        <f>VLOOKUP(F946,products!$A$2:$C$31,3,FALSE)</f>
        <v>C</v>
      </c>
      <c r="O946">
        <f>VLOOKUP(F946,price_list!$A$2:$C$31,3,FALSE)</f>
        <v>45.4</v>
      </c>
      <c r="P946" t="str">
        <f t="shared" si="70"/>
        <v/>
      </c>
      <c r="Q946" t="str">
        <f t="shared" si="71"/>
        <v/>
      </c>
      <c r="R946">
        <f t="shared" si="72"/>
        <v>454</v>
      </c>
      <c r="S946">
        <f t="shared" si="73"/>
        <v>9.08</v>
      </c>
      <c r="T946" t="str">
        <f>IF(ISNA(VLOOKUP(A946,ERP_transactions!$A:$A,1,FALSE)),"No","Yes")</f>
        <v>Yes</v>
      </c>
      <c r="U946" t="b">
        <f t="shared" si="74"/>
        <v>0</v>
      </c>
    </row>
    <row r="947" spans="1:21">
      <c r="A947" t="s">
        <v>1565</v>
      </c>
      <c r="B947" t="s">
        <v>414</v>
      </c>
      <c r="C947" t="s">
        <v>415</v>
      </c>
      <c r="D947" t="s">
        <v>281</v>
      </c>
      <c r="E947" t="s">
        <v>282</v>
      </c>
      <c r="F947" t="s">
        <v>240</v>
      </c>
      <c r="G947" t="s">
        <v>241</v>
      </c>
      <c r="H947" s="1">
        <v>45878</v>
      </c>
      <c r="I947">
        <v>14</v>
      </c>
      <c r="J947">
        <v>130.94</v>
      </c>
      <c r="K947">
        <v>1833.16</v>
      </c>
      <c r="L947">
        <v>0.05</v>
      </c>
      <c r="M947">
        <v>0.02</v>
      </c>
      <c r="N947" t="str">
        <f>VLOOKUP(F947,products!$A$2:$C$31,3,FALSE)</f>
        <v>A</v>
      </c>
      <c r="O947">
        <f>VLOOKUP(F947,price_list!$A$2:$C$31,3,FALSE)</f>
        <v>130.94</v>
      </c>
      <c r="P947" t="str">
        <f t="shared" si="70"/>
        <v/>
      </c>
      <c r="Q947" t="str">
        <f t="shared" si="71"/>
        <v/>
      </c>
      <c r="R947">
        <f t="shared" si="72"/>
        <v>1741.502</v>
      </c>
      <c r="S947">
        <f t="shared" si="73"/>
        <v>34.830039999999997</v>
      </c>
      <c r="T947" t="str">
        <f>IF(ISNA(VLOOKUP(A947,ERP_transactions!$A:$A,1,FALSE)),"No","Yes")</f>
        <v>Yes</v>
      </c>
      <c r="U947" t="b">
        <f t="shared" si="74"/>
        <v>0</v>
      </c>
    </row>
    <row r="948" spans="1:21">
      <c r="A948" t="s">
        <v>1566</v>
      </c>
      <c r="B948" t="s">
        <v>259</v>
      </c>
      <c r="C948" t="s">
        <v>260</v>
      </c>
      <c r="D948" t="s">
        <v>453</v>
      </c>
      <c r="E948" t="s">
        <v>454</v>
      </c>
      <c r="F948" t="s">
        <v>78</v>
      </c>
      <c r="G948" t="s">
        <v>79</v>
      </c>
      <c r="H948" s="1">
        <v>45897</v>
      </c>
      <c r="I948">
        <v>19</v>
      </c>
      <c r="J948">
        <v>139.22</v>
      </c>
      <c r="K948">
        <v>2645.18</v>
      </c>
      <c r="L948">
        <v>0.05</v>
      </c>
      <c r="M948">
        <v>0.02</v>
      </c>
      <c r="N948" t="str">
        <f>VLOOKUP(F948,products!$A$2:$C$31,3,FALSE)</f>
        <v>A</v>
      </c>
      <c r="O948">
        <f>VLOOKUP(F948,price_list!$A$2:$C$31,3,FALSE)</f>
        <v>139.22</v>
      </c>
      <c r="P948" t="str">
        <f t="shared" si="70"/>
        <v/>
      </c>
      <c r="Q948" t="str">
        <f t="shared" si="71"/>
        <v/>
      </c>
      <c r="R948">
        <f t="shared" si="72"/>
        <v>2512.9209999999998</v>
      </c>
      <c r="S948">
        <f t="shared" si="73"/>
        <v>50.258420000000001</v>
      </c>
      <c r="T948" t="str">
        <f>IF(ISNA(VLOOKUP(A948,ERP_transactions!$A:$A,1,FALSE)),"No","Yes")</f>
        <v>Yes</v>
      </c>
      <c r="U948" t="b">
        <f t="shared" si="74"/>
        <v>0</v>
      </c>
    </row>
    <row r="949" spans="1:21">
      <c r="A949" t="s">
        <v>1567</v>
      </c>
      <c r="B949" t="s">
        <v>230</v>
      </c>
      <c r="C949" t="s">
        <v>231</v>
      </c>
      <c r="D949" t="s">
        <v>760</v>
      </c>
      <c r="E949" t="s">
        <v>761</v>
      </c>
      <c r="F949" t="s">
        <v>85</v>
      </c>
      <c r="G949" t="s">
        <v>86</v>
      </c>
      <c r="H949" s="1">
        <v>45899</v>
      </c>
      <c r="I949">
        <v>23</v>
      </c>
      <c r="J949">
        <v>62.23</v>
      </c>
      <c r="K949">
        <v>1431.29</v>
      </c>
      <c r="L949">
        <v>0.05</v>
      </c>
      <c r="M949">
        <v>0.02</v>
      </c>
      <c r="N949" t="str">
        <f>VLOOKUP(F949,products!$A$2:$C$31,3,FALSE)</f>
        <v>A</v>
      </c>
      <c r="O949">
        <f>VLOOKUP(F949,price_list!$A$2:$C$31,3,FALSE)</f>
        <v>72.040000000000006</v>
      </c>
      <c r="P949" t="str">
        <f t="shared" si="70"/>
        <v/>
      </c>
      <c r="Q949" t="str">
        <f t="shared" si="71"/>
        <v/>
      </c>
      <c r="R949">
        <f t="shared" si="72"/>
        <v>1359.7255</v>
      </c>
      <c r="S949">
        <f t="shared" si="73"/>
        <v>27.194510000000001</v>
      </c>
      <c r="T949" t="str">
        <f>IF(ISNA(VLOOKUP(A949,ERP_transactions!$A:$A,1,FALSE)),"No","Yes")</f>
        <v>Yes</v>
      </c>
      <c r="U949" t="b">
        <f t="shared" si="74"/>
        <v>0</v>
      </c>
    </row>
    <row r="950" spans="1:21">
      <c r="A950" t="s">
        <v>1568</v>
      </c>
      <c r="B950" t="s">
        <v>21</v>
      </c>
      <c r="C950" t="s">
        <v>22</v>
      </c>
      <c r="D950" t="s">
        <v>161</v>
      </c>
      <c r="E950" t="s">
        <v>162</v>
      </c>
      <c r="F950" t="s">
        <v>78</v>
      </c>
      <c r="G950" t="s">
        <v>79</v>
      </c>
      <c r="H950" s="1">
        <v>45889</v>
      </c>
      <c r="I950">
        <v>11</v>
      </c>
      <c r="J950">
        <v>139.22</v>
      </c>
      <c r="K950">
        <v>1531.42</v>
      </c>
      <c r="L950">
        <v>0.05</v>
      </c>
      <c r="M950">
        <v>0.02</v>
      </c>
      <c r="N950" t="str">
        <f>VLOOKUP(F950,products!$A$2:$C$31,3,FALSE)</f>
        <v>A</v>
      </c>
      <c r="O950">
        <f>VLOOKUP(F950,price_list!$A$2:$C$31,3,FALSE)</f>
        <v>139.22</v>
      </c>
      <c r="P950" t="str">
        <f t="shared" si="70"/>
        <v/>
      </c>
      <c r="Q950" t="str">
        <f t="shared" si="71"/>
        <v/>
      </c>
      <c r="R950">
        <f t="shared" si="72"/>
        <v>1454.8490000000002</v>
      </c>
      <c r="S950">
        <f t="shared" si="73"/>
        <v>29.096980000000002</v>
      </c>
      <c r="T950" t="str">
        <f>IF(ISNA(VLOOKUP(A950,ERP_transactions!$A:$A,1,FALSE)),"No","Yes")</f>
        <v>Yes</v>
      </c>
      <c r="U950" t="b">
        <f t="shared" si="74"/>
        <v>0</v>
      </c>
    </row>
    <row r="951" spans="1:21">
      <c r="A951" t="s">
        <v>1569</v>
      </c>
      <c r="B951" t="s">
        <v>14</v>
      </c>
      <c r="C951" t="s">
        <v>15</v>
      </c>
      <c r="D951" t="s">
        <v>700</v>
      </c>
      <c r="E951" t="s">
        <v>701</v>
      </c>
      <c r="F951" t="s">
        <v>356</v>
      </c>
      <c r="G951" t="s">
        <v>357</v>
      </c>
      <c r="H951" s="1">
        <v>45896</v>
      </c>
      <c r="I951">
        <v>20</v>
      </c>
      <c r="J951">
        <v>54.03</v>
      </c>
      <c r="K951">
        <v>1080.5999999999999</v>
      </c>
      <c r="L951">
        <v>0</v>
      </c>
      <c r="M951">
        <v>0.02</v>
      </c>
      <c r="N951" t="str">
        <f>VLOOKUP(F951,products!$A$2:$C$31,3,FALSE)</f>
        <v>C</v>
      </c>
      <c r="O951">
        <f>VLOOKUP(F951,price_list!$A$2:$C$31,3,FALSE)</f>
        <v>54.03</v>
      </c>
      <c r="P951" t="str">
        <f t="shared" si="70"/>
        <v/>
      </c>
      <c r="Q951" t="str">
        <f t="shared" si="71"/>
        <v/>
      </c>
      <c r="R951">
        <f t="shared" si="72"/>
        <v>1080.5999999999999</v>
      </c>
      <c r="S951">
        <f t="shared" si="73"/>
        <v>21.611999999999998</v>
      </c>
      <c r="T951" t="str">
        <f>IF(ISNA(VLOOKUP(A951,ERP_transactions!$A:$A,1,FALSE)),"No","Yes")</f>
        <v>Yes</v>
      </c>
      <c r="U951" t="b">
        <f t="shared" si="74"/>
        <v>0</v>
      </c>
    </row>
    <row r="952" spans="1:21">
      <c r="A952" t="s">
        <v>1570</v>
      </c>
      <c r="B952" t="s">
        <v>208</v>
      </c>
      <c r="C952" t="s">
        <v>209</v>
      </c>
      <c r="D952" t="s">
        <v>532</v>
      </c>
      <c r="E952" t="s">
        <v>2659</v>
      </c>
      <c r="F952" t="s">
        <v>396</v>
      </c>
      <c r="G952" t="s">
        <v>397</v>
      </c>
      <c r="H952" s="1">
        <v>45887</v>
      </c>
      <c r="I952">
        <v>19</v>
      </c>
      <c r="J952">
        <v>194.87</v>
      </c>
      <c r="K952">
        <v>3702.53</v>
      </c>
      <c r="L952">
        <v>0.1</v>
      </c>
      <c r="M952">
        <v>0.02</v>
      </c>
      <c r="N952" t="str">
        <f>VLOOKUP(F952,products!$A$2:$C$31,3,FALSE)</f>
        <v>B</v>
      </c>
      <c r="O952">
        <f>VLOOKUP(F952,price_list!$A$2:$C$31,3,FALSE)</f>
        <v>194.87</v>
      </c>
      <c r="P952" t="str">
        <f t="shared" si="70"/>
        <v/>
      </c>
      <c r="Q952" t="str">
        <f t="shared" si="71"/>
        <v/>
      </c>
      <c r="R952">
        <f t="shared" si="72"/>
        <v>3332.277</v>
      </c>
      <c r="S952">
        <f t="shared" si="73"/>
        <v>66.645539999999997</v>
      </c>
      <c r="T952" t="str">
        <f>IF(ISNA(VLOOKUP(A952,ERP_transactions!$A:$A,1,FALSE)),"No","Yes")</f>
        <v>Yes</v>
      </c>
      <c r="U952" t="b">
        <f t="shared" si="74"/>
        <v>0</v>
      </c>
    </row>
    <row r="953" spans="1:21">
      <c r="A953" t="s">
        <v>1571</v>
      </c>
      <c r="B953" t="s">
        <v>103</v>
      </c>
      <c r="C953" t="s">
        <v>104</v>
      </c>
      <c r="D953" t="s">
        <v>314</v>
      </c>
      <c r="E953" t="s">
        <v>315</v>
      </c>
      <c r="F953" t="s">
        <v>174</v>
      </c>
      <c r="G953" t="s">
        <v>175</v>
      </c>
      <c r="H953" s="1">
        <v>45886</v>
      </c>
      <c r="I953">
        <v>11</v>
      </c>
      <c r="J953">
        <v>183.4</v>
      </c>
      <c r="K953">
        <v>2017.4</v>
      </c>
      <c r="L953">
        <v>0.1</v>
      </c>
      <c r="M953">
        <v>0.02</v>
      </c>
      <c r="N953" t="str">
        <f>VLOOKUP(F953,products!$A$2:$C$31,3,FALSE)</f>
        <v>B</v>
      </c>
      <c r="O953">
        <f>VLOOKUP(F953,price_list!$A$2:$C$31,3,FALSE)</f>
        <v>183.4</v>
      </c>
      <c r="P953" t="str">
        <f t="shared" si="70"/>
        <v/>
      </c>
      <c r="Q953" t="str">
        <f t="shared" si="71"/>
        <v/>
      </c>
      <c r="R953">
        <f t="shared" si="72"/>
        <v>1815.66</v>
      </c>
      <c r="S953">
        <f t="shared" si="73"/>
        <v>36.313200000000002</v>
      </c>
      <c r="T953" t="str">
        <f>IF(ISNA(VLOOKUP(A953,ERP_transactions!$A:$A,1,FALSE)),"No","Yes")</f>
        <v>Yes</v>
      </c>
      <c r="U953" t="b">
        <f t="shared" si="74"/>
        <v>0</v>
      </c>
    </row>
    <row r="954" spans="1:21">
      <c r="A954" t="s">
        <v>1572</v>
      </c>
      <c r="B954" t="s">
        <v>117</v>
      </c>
      <c r="C954" t="s">
        <v>118</v>
      </c>
      <c r="D954" t="s">
        <v>776</v>
      </c>
      <c r="E954" t="s">
        <v>777</v>
      </c>
      <c r="F954" t="s">
        <v>114</v>
      </c>
      <c r="G954" t="s">
        <v>115</v>
      </c>
      <c r="H954" s="1">
        <v>45875</v>
      </c>
      <c r="I954">
        <v>17</v>
      </c>
      <c r="J954">
        <v>91.13</v>
      </c>
      <c r="K954">
        <v>1549.21</v>
      </c>
      <c r="L954">
        <v>0.1</v>
      </c>
      <c r="M954">
        <v>0.02</v>
      </c>
      <c r="N954" t="str">
        <f>VLOOKUP(F954,products!$A$2:$C$31,3,FALSE)</f>
        <v>B</v>
      </c>
      <c r="O954">
        <f>VLOOKUP(F954,price_list!$A$2:$C$31,3,FALSE)</f>
        <v>91.13</v>
      </c>
      <c r="P954" t="str">
        <f t="shared" si="70"/>
        <v/>
      </c>
      <c r="Q954" t="str">
        <f t="shared" si="71"/>
        <v/>
      </c>
      <c r="R954">
        <f t="shared" si="72"/>
        <v>1394.289</v>
      </c>
      <c r="S954">
        <f t="shared" si="73"/>
        <v>27.88578</v>
      </c>
      <c r="T954" t="str">
        <f>IF(ISNA(VLOOKUP(A954,ERP_transactions!$A:$A,1,FALSE)),"No","Yes")</f>
        <v>Yes</v>
      </c>
      <c r="U954" t="b">
        <f t="shared" si="74"/>
        <v>0</v>
      </c>
    </row>
    <row r="955" spans="1:21">
      <c r="A955" t="s">
        <v>1573</v>
      </c>
      <c r="B955" t="s">
        <v>81</v>
      </c>
      <c r="C955" t="s">
        <v>82</v>
      </c>
      <c r="D955" t="s">
        <v>545</v>
      </c>
      <c r="E955" t="s">
        <v>546</v>
      </c>
      <c r="F955" t="s">
        <v>114</v>
      </c>
      <c r="G955" t="s">
        <v>115</v>
      </c>
      <c r="H955" s="1">
        <v>45999</v>
      </c>
      <c r="I955">
        <v>3</v>
      </c>
      <c r="J955">
        <v>71.52</v>
      </c>
      <c r="K955">
        <v>214.56</v>
      </c>
      <c r="L955">
        <v>0.12</v>
      </c>
      <c r="M955">
        <v>0.02</v>
      </c>
      <c r="N955" t="str">
        <f>VLOOKUP(F955,products!$A$2:$C$31,3,FALSE)</f>
        <v>B</v>
      </c>
      <c r="O955">
        <f>VLOOKUP(F955,price_list!$A$2:$C$31,3,FALSE)</f>
        <v>91.13</v>
      </c>
      <c r="P955" t="str">
        <f t="shared" si="70"/>
        <v>Rebate_Error</v>
      </c>
      <c r="Q955" t="str">
        <f t="shared" si="71"/>
        <v/>
      </c>
      <c r="R955">
        <f t="shared" si="72"/>
        <v>188.81280000000001</v>
      </c>
      <c r="S955">
        <f t="shared" si="73"/>
        <v>3.7762560000000001</v>
      </c>
      <c r="T955" t="str">
        <f>IF(ISNA(VLOOKUP(A955,ERP_transactions!$A:$A,1,FALSE)),"No","Yes")</f>
        <v>Yes</v>
      </c>
      <c r="U955" t="b">
        <f t="shared" si="74"/>
        <v>1</v>
      </c>
    </row>
    <row r="956" spans="1:21">
      <c r="A956" t="s">
        <v>1574</v>
      </c>
      <c r="B956" t="s">
        <v>117</v>
      </c>
      <c r="C956" t="s">
        <v>118</v>
      </c>
      <c r="D956" t="s">
        <v>147</v>
      </c>
      <c r="E956" t="s">
        <v>148</v>
      </c>
      <c r="F956" t="s">
        <v>191</v>
      </c>
      <c r="G956" t="s">
        <v>192</v>
      </c>
      <c r="H956" s="1">
        <v>45881</v>
      </c>
      <c r="I956">
        <v>11</v>
      </c>
      <c r="J956">
        <v>144.35</v>
      </c>
      <c r="K956">
        <v>1587.85</v>
      </c>
      <c r="L956">
        <v>0.1</v>
      </c>
      <c r="M956">
        <v>0.02</v>
      </c>
      <c r="N956" t="str">
        <f>VLOOKUP(F956,products!$A$2:$C$31,3,FALSE)</f>
        <v>B</v>
      </c>
      <c r="O956">
        <f>VLOOKUP(F956,price_list!$A$2:$C$31,3,FALSE)</f>
        <v>144.35</v>
      </c>
      <c r="P956" t="str">
        <f t="shared" si="70"/>
        <v/>
      </c>
      <c r="Q956" t="str">
        <f t="shared" si="71"/>
        <v/>
      </c>
      <c r="R956">
        <f t="shared" si="72"/>
        <v>1429.0649999999998</v>
      </c>
      <c r="S956">
        <f t="shared" si="73"/>
        <v>28.581299999999999</v>
      </c>
      <c r="T956" t="str">
        <f>IF(ISNA(VLOOKUP(A956,ERP_transactions!$A:$A,1,FALSE)),"No","Yes")</f>
        <v>Yes</v>
      </c>
      <c r="U956" t="b">
        <f t="shared" si="74"/>
        <v>0</v>
      </c>
    </row>
    <row r="957" spans="1:21">
      <c r="A957" t="s">
        <v>1575</v>
      </c>
      <c r="B957" t="s">
        <v>187</v>
      </c>
      <c r="C957" t="s">
        <v>188</v>
      </c>
      <c r="D957" t="s">
        <v>287</v>
      </c>
      <c r="E957" t="s">
        <v>288</v>
      </c>
      <c r="F957" t="s">
        <v>32</v>
      </c>
      <c r="G957" t="s">
        <v>33</v>
      </c>
      <c r="H957" s="1">
        <v>45886</v>
      </c>
      <c r="I957">
        <v>20</v>
      </c>
      <c r="J957">
        <v>88.32</v>
      </c>
      <c r="K957">
        <v>1766.4</v>
      </c>
      <c r="L957">
        <v>0</v>
      </c>
      <c r="M957">
        <v>0.02</v>
      </c>
      <c r="N957" t="str">
        <f>VLOOKUP(F957,products!$A$2:$C$31,3,FALSE)</f>
        <v>C</v>
      </c>
      <c r="O957">
        <f>VLOOKUP(F957,price_list!$A$2:$C$31,3,FALSE)</f>
        <v>88.32</v>
      </c>
      <c r="P957" t="str">
        <f t="shared" si="70"/>
        <v/>
      </c>
      <c r="Q957" t="str">
        <f t="shared" si="71"/>
        <v/>
      </c>
      <c r="R957">
        <f t="shared" si="72"/>
        <v>1766.4</v>
      </c>
      <c r="S957">
        <f t="shared" si="73"/>
        <v>35.328000000000003</v>
      </c>
      <c r="T957" t="str">
        <f>IF(ISNA(VLOOKUP(A957,ERP_transactions!$A:$A,1,FALSE)),"No","Yes")</f>
        <v>Yes</v>
      </c>
      <c r="U957" t="b">
        <f t="shared" si="74"/>
        <v>0</v>
      </c>
    </row>
    <row r="958" spans="1:21">
      <c r="A958" t="s">
        <v>1576</v>
      </c>
      <c r="B958" t="s">
        <v>55</v>
      </c>
      <c r="C958" t="s">
        <v>56</v>
      </c>
      <c r="D958" t="s">
        <v>641</v>
      </c>
      <c r="E958" t="s">
        <v>2660</v>
      </c>
      <c r="F958" t="s">
        <v>90</v>
      </c>
      <c r="G958" t="s">
        <v>91</v>
      </c>
      <c r="H958" s="1">
        <v>45870</v>
      </c>
      <c r="I958">
        <v>21</v>
      </c>
      <c r="J958">
        <v>50.51</v>
      </c>
      <c r="K958">
        <v>1060.71</v>
      </c>
      <c r="L958">
        <v>0.05</v>
      </c>
      <c r="M958">
        <v>0.02</v>
      </c>
      <c r="N958" t="str">
        <f>VLOOKUP(F958,products!$A$2:$C$31,3,FALSE)</f>
        <v>C</v>
      </c>
      <c r="O958">
        <f>VLOOKUP(F958,price_list!$A$2:$C$31,3,FALSE)</f>
        <v>50.51</v>
      </c>
      <c r="P958" t="str">
        <f t="shared" si="70"/>
        <v>Rebate_Error</v>
      </c>
      <c r="Q958" t="str">
        <f t="shared" si="71"/>
        <v/>
      </c>
      <c r="R958">
        <f t="shared" si="72"/>
        <v>1007.6745000000001</v>
      </c>
      <c r="S958">
        <f t="shared" si="73"/>
        <v>20.153490000000001</v>
      </c>
      <c r="T958" t="str">
        <f>IF(ISNA(VLOOKUP(A958,ERP_transactions!$A:$A,1,FALSE)),"No","Yes")</f>
        <v>Yes</v>
      </c>
      <c r="U958" t="b">
        <f t="shared" si="74"/>
        <v>1</v>
      </c>
    </row>
    <row r="959" spans="1:21">
      <c r="A959" t="s">
        <v>1577</v>
      </c>
      <c r="B959" t="s">
        <v>386</v>
      </c>
      <c r="C959" t="s">
        <v>387</v>
      </c>
      <c r="D959" t="s">
        <v>169</v>
      </c>
      <c r="E959" t="s">
        <v>170</v>
      </c>
      <c r="F959" t="s">
        <v>85</v>
      </c>
      <c r="G959" t="s">
        <v>86</v>
      </c>
      <c r="H959" s="1">
        <v>45898</v>
      </c>
      <c r="I959">
        <v>8</v>
      </c>
      <c r="J959">
        <v>72.040000000000006</v>
      </c>
      <c r="K959">
        <v>576.32000000000005</v>
      </c>
      <c r="L959">
        <v>0.08</v>
      </c>
      <c r="M959">
        <v>0.02</v>
      </c>
      <c r="N959" t="str">
        <f>VLOOKUP(F959,products!$A$2:$C$31,3,FALSE)</f>
        <v>A</v>
      </c>
      <c r="O959">
        <f>VLOOKUP(F959,price_list!$A$2:$C$31,3,FALSE)</f>
        <v>72.040000000000006</v>
      </c>
      <c r="P959" t="str">
        <f t="shared" si="70"/>
        <v>Rebate_Error</v>
      </c>
      <c r="Q959" t="str">
        <f t="shared" si="71"/>
        <v/>
      </c>
      <c r="R959">
        <f t="shared" si="72"/>
        <v>530.21440000000007</v>
      </c>
      <c r="S959">
        <f t="shared" si="73"/>
        <v>10.604288000000002</v>
      </c>
      <c r="T959" t="str">
        <f>IF(ISNA(VLOOKUP(A959,ERP_transactions!$A:$A,1,FALSE)),"No","Yes")</f>
        <v>Yes</v>
      </c>
      <c r="U959" t="b">
        <f t="shared" si="74"/>
        <v>1</v>
      </c>
    </row>
    <row r="960" spans="1:21">
      <c r="A960" t="s">
        <v>1578</v>
      </c>
      <c r="B960" t="s">
        <v>159</v>
      </c>
      <c r="C960" t="s">
        <v>160</v>
      </c>
      <c r="D960" t="s">
        <v>609</v>
      </c>
      <c r="E960" t="s">
        <v>610</v>
      </c>
      <c r="F960" t="s">
        <v>326</v>
      </c>
      <c r="G960" t="s">
        <v>327</v>
      </c>
      <c r="H960" s="1">
        <v>45900</v>
      </c>
      <c r="I960">
        <v>8</v>
      </c>
      <c r="J960">
        <v>63.32</v>
      </c>
      <c r="K960">
        <v>506.56</v>
      </c>
      <c r="L960">
        <v>0</v>
      </c>
      <c r="M960">
        <v>0.02</v>
      </c>
      <c r="N960" t="str">
        <f>VLOOKUP(F960,products!$A$2:$C$31,3,FALSE)</f>
        <v>C</v>
      </c>
      <c r="O960">
        <f>VLOOKUP(F960,price_list!$A$2:$C$31,3,FALSE)</f>
        <v>63.32</v>
      </c>
      <c r="P960" t="str">
        <f t="shared" si="70"/>
        <v/>
      </c>
      <c r="Q960" t="str">
        <f t="shared" si="71"/>
        <v/>
      </c>
      <c r="R960">
        <f t="shared" si="72"/>
        <v>506.56</v>
      </c>
      <c r="S960">
        <f t="shared" si="73"/>
        <v>10.1312</v>
      </c>
      <c r="T960" t="str">
        <f>IF(ISNA(VLOOKUP(A960,ERP_transactions!$A:$A,1,FALSE)),"No","Yes")</f>
        <v>Yes</v>
      </c>
      <c r="U960" t="b">
        <f t="shared" si="74"/>
        <v>0</v>
      </c>
    </row>
    <row r="961" spans="1:21">
      <c r="A961" t="s">
        <v>1579</v>
      </c>
      <c r="B961" t="s">
        <v>14</v>
      </c>
      <c r="C961" t="s">
        <v>15</v>
      </c>
      <c r="D961" t="s">
        <v>900</v>
      </c>
      <c r="E961" t="s">
        <v>901</v>
      </c>
      <c r="F961" t="s">
        <v>39</v>
      </c>
      <c r="G961" t="s">
        <v>40</v>
      </c>
      <c r="H961" s="1">
        <v>45899</v>
      </c>
      <c r="I961">
        <v>13</v>
      </c>
      <c r="J961">
        <v>87.21</v>
      </c>
      <c r="K961">
        <v>1133.73</v>
      </c>
      <c r="L961">
        <v>0</v>
      </c>
      <c r="M961">
        <v>0.02</v>
      </c>
      <c r="N961" t="str">
        <f>VLOOKUP(F961,products!$A$2:$C$31,3,FALSE)</f>
        <v>C</v>
      </c>
      <c r="O961">
        <f>VLOOKUP(F961,price_list!$A$2:$C$31,3,FALSE)</f>
        <v>87.21</v>
      </c>
      <c r="P961" t="str">
        <f t="shared" si="70"/>
        <v/>
      </c>
      <c r="Q961" t="str">
        <f t="shared" si="71"/>
        <v/>
      </c>
      <c r="R961">
        <f t="shared" si="72"/>
        <v>1133.73</v>
      </c>
      <c r="S961">
        <f t="shared" si="73"/>
        <v>22.674600000000002</v>
      </c>
      <c r="T961" t="str">
        <f>IF(ISNA(VLOOKUP(A961,ERP_transactions!$A:$A,1,FALSE)),"No","Yes")</f>
        <v>Yes</v>
      </c>
      <c r="U961" t="b">
        <f t="shared" si="74"/>
        <v>0</v>
      </c>
    </row>
    <row r="962" spans="1:21">
      <c r="A962" t="s">
        <v>1580</v>
      </c>
      <c r="B962" t="s">
        <v>246</v>
      </c>
      <c r="C962" t="s">
        <v>247</v>
      </c>
      <c r="D962" t="s">
        <v>408</v>
      </c>
      <c r="E962" t="s">
        <v>409</v>
      </c>
      <c r="F962" t="s">
        <v>240</v>
      </c>
      <c r="G962" t="s">
        <v>241</v>
      </c>
      <c r="H962" s="1">
        <v>45893</v>
      </c>
      <c r="I962">
        <v>18</v>
      </c>
      <c r="J962">
        <v>130.94</v>
      </c>
      <c r="K962">
        <v>2356.92</v>
      </c>
      <c r="L962">
        <v>0.05</v>
      </c>
      <c r="M962">
        <v>0.02</v>
      </c>
      <c r="N962" t="str">
        <f>VLOOKUP(F962,products!$A$2:$C$31,3,FALSE)</f>
        <v>A</v>
      </c>
      <c r="O962">
        <f>VLOOKUP(F962,price_list!$A$2:$C$31,3,FALSE)</f>
        <v>130.94</v>
      </c>
      <c r="P962" t="str">
        <f t="shared" ref="P962:P1025" si="75">IF(N962="A",IF(ABS(L962-0.05)&gt;0.001,"Rebate_Error",""),IF(N962="B",IF(ABS(L962-0.1)&gt;0.001,"Rebate_Error",""),IF(N962="C",IF(L962&lt;&gt;0,"Rebate_Error",""))))</f>
        <v/>
      </c>
      <c r="Q962" t="str">
        <f t="shared" ref="Q962:Q1025" si="76">IF(J962&lt;O962*0.75,"Price_Breach","")</f>
        <v/>
      </c>
      <c r="R962">
        <f t="shared" ref="R962:R1025" si="77">K962-(K962*L962)</f>
        <v>2239.0740000000001</v>
      </c>
      <c r="S962">
        <f t="shared" ref="S962:S1025" si="78">R962*M962</f>
        <v>44.781480000000002</v>
      </c>
      <c r="T962" t="str">
        <f>IF(ISNA(VLOOKUP(A962,ERP_transactions!$A:$A,1,FALSE)),"No","Yes")</f>
        <v>Yes</v>
      </c>
      <c r="U962" t="b">
        <f t="shared" ref="U962:U1025" si="79">OR($P962="Rebate_Error",$Q962="Price_Breach",$T962="No")</f>
        <v>0</v>
      </c>
    </row>
    <row r="963" spans="1:21">
      <c r="A963" t="s">
        <v>1581</v>
      </c>
      <c r="B963" t="s">
        <v>187</v>
      </c>
      <c r="C963" t="s">
        <v>188</v>
      </c>
      <c r="D963" t="s">
        <v>1309</v>
      </c>
      <c r="E963" t="s">
        <v>2661</v>
      </c>
      <c r="F963" t="s">
        <v>326</v>
      </c>
      <c r="G963" t="s">
        <v>327</v>
      </c>
      <c r="H963" s="1">
        <v>45881</v>
      </c>
      <c r="I963">
        <v>25</v>
      </c>
      <c r="J963">
        <v>63.32</v>
      </c>
      <c r="K963">
        <v>1583</v>
      </c>
      <c r="L963">
        <v>0</v>
      </c>
      <c r="M963">
        <v>0.02</v>
      </c>
      <c r="N963" t="str">
        <f>VLOOKUP(F963,products!$A$2:$C$31,3,FALSE)</f>
        <v>C</v>
      </c>
      <c r="O963">
        <f>VLOOKUP(F963,price_list!$A$2:$C$31,3,FALSE)</f>
        <v>63.32</v>
      </c>
      <c r="P963" t="str">
        <f t="shared" si="75"/>
        <v/>
      </c>
      <c r="Q963" t="str">
        <f t="shared" si="76"/>
        <v/>
      </c>
      <c r="R963">
        <f t="shared" si="77"/>
        <v>1583</v>
      </c>
      <c r="S963">
        <f t="shared" si="78"/>
        <v>31.66</v>
      </c>
      <c r="T963" t="str">
        <f>IF(ISNA(VLOOKUP(A963,ERP_transactions!$A:$A,1,FALSE)),"No","Yes")</f>
        <v>Yes</v>
      </c>
      <c r="U963" t="b">
        <f t="shared" si="79"/>
        <v>0</v>
      </c>
    </row>
    <row r="964" spans="1:21">
      <c r="A964" t="s">
        <v>1582</v>
      </c>
      <c r="B964" t="s">
        <v>414</v>
      </c>
      <c r="C964" t="s">
        <v>415</v>
      </c>
      <c r="D964" t="s">
        <v>23</v>
      </c>
      <c r="E964" t="s">
        <v>24</v>
      </c>
      <c r="F964" t="s">
        <v>396</v>
      </c>
      <c r="G964" t="s">
        <v>397</v>
      </c>
      <c r="H964" s="1">
        <v>45871</v>
      </c>
      <c r="I964">
        <v>16</v>
      </c>
      <c r="J964">
        <v>194.87</v>
      </c>
      <c r="K964">
        <v>3117.92</v>
      </c>
      <c r="L964">
        <v>0.1</v>
      </c>
      <c r="M964">
        <v>0.02</v>
      </c>
      <c r="N964" t="str">
        <f>VLOOKUP(F964,products!$A$2:$C$31,3,FALSE)</f>
        <v>B</v>
      </c>
      <c r="O964">
        <f>VLOOKUP(F964,price_list!$A$2:$C$31,3,FALSE)</f>
        <v>194.87</v>
      </c>
      <c r="P964" t="str">
        <f t="shared" si="75"/>
        <v/>
      </c>
      <c r="Q964" t="str">
        <f t="shared" si="76"/>
        <v/>
      </c>
      <c r="R964">
        <f t="shared" si="77"/>
        <v>2806.1280000000002</v>
      </c>
      <c r="S964">
        <f t="shared" si="78"/>
        <v>56.122560000000007</v>
      </c>
      <c r="T964" t="str">
        <f>IF(ISNA(VLOOKUP(A964,ERP_transactions!$A:$A,1,FALSE)),"No","Yes")</f>
        <v>Yes</v>
      </c>
      <c r="U964" t="b">
        <f t="shared" si="79"/>
        <v>0</v>
      </c>
    </row>
    <row r="965" spans="1:21">
      <c r="A965" t="s">
        <v>1583</v>
      </c>
      <c r="B965" t="s">
        <v>187</v>
      </c>
      <c r="C965" t="s">
        <v>188</v>
      </c>
      <c r="D965" t="s">
        <v>438</v>
      </c>
      <c r="E965" t="s">
        <v>439</v>
      </c>
      <c r="F965" t="s">
        <v>129</v>
      </c>
      <c r="G965" t="s">
        <v>130</v>
      </c>
      <c r="H965" s="1">
        <v>45872</v>
      </c>
      <c r="I965">
        <v>17</v>
      </c>
      <c r="J965">
        <v>92.19</v>
      </c>
      <c r="K965">
        <v>1567.23</v>
      </c>
      <c r="L965">
        <v>0.05</v>
      </c>
      <c r="M965">
        <v>0.02</v>
      </c>
      <c r="N965" t="str">
        <f>VLOOKUP(F965,products!$A$2:$C$31,3,FALSE)</f>
        <v>A</v>
      </c>
      <c r="O965">
        <f>VLOOKUP(F965,price_list!$A$2:$C$31,3,FALSE)</f>
        <v>92.19</v>
      </c>
      <c r="P965" t="str">
        <f t="shared" si="75"/>
        <v/>
      </c>
      <c r="Q965" t="str">
        <f t="shared" si="76"/>
        <v/>
      </c>
      <c r="R965">
        <f t="shared" si="77"/>
        <v>1488.8685</v>
      </c>
      <c r="S965">
        <f t="shared" si="78"/>
        <v>29.777370000000001</v>
      </c>
      <c r="T965" t="str">
        <f>IF(ISNA(VLOOKUP(A965,ERP_transactions!$A:$A,1,FALSE)),"No","Yes")</f>
        <v>Yes</v>
      </c>
      <c r="U965" t="b">
        <f t="shared" si="79"/>
        <v>0</v>
      </c>
    </row>
    <row r="966" spans="1:21">
      <c r="A966" t="s">
        <v>1584</v>
      </c>
      <c r="B966" t="s">
        <v>386</v>
      </c>
      <c r="C966" t="s">
        <v>387</v>
      </c>
      <c r="D966" t="s">
        <v>351</v>
      </c>
      <c r="E966" t="s">
        <v>352</v>
      </c>
      <c r="F966" t="s">
        <v>450</v>
      </c>
      <c r="G966" t="s">
        <v>451</v>
      </c>
      <c r="H966" s="1">
        <v>45887</v>
      </c>
      <c r="I966">
        <v>25</v>
      </c>
      <c r="J966">
        <v>45.4</v>
      </c>
      <c r="K966">
        <v>1135</v>
      </c>
      <c r="L966">
        <v>0</v>
      </c>
      <c r="M966">
        <v>0.02</v>
      </c>
      <c r="N966" t="str">
        <f>VLOOKUP(F966,products!$A$2:$C$31,3,FALSE)</f>
        <v>C</v>
      </c>
      <c r="O966">
        <f>VLOOKUP(F966,price_list!$A$2:$C$31,3,FALSE)</f>
        <v>45.4</v>
      </c>
      <c r="P966" t="str">
        <f t="shared" si="75"/>
        <v/>
      </c>
      <c r="Q966" t="str">
        <f t="shared" si="76"/>
        <v/>
      </c>
      <c r="R966">
        <f t="shared" si="77"/>
        <v>1135</v>
      </c>
      <c r="S966">
        <f t="shared" si="78"/>
        <v>22.7</v>
      </c>
      <c r="T966" t="str">
        <f>IF(ISNA(VLOOKUP(A966,ERP_transactions!$A:$A,1,FALSE)),"No","Yes")</f>
        <v>Yes</v>
      </c>
      <c r="U966" t="b">
        <f t="shared" si="79"/>
        <v>0</v>
      </c>
    </row>
    <row r="967" spans="1:21">
      <c r="A967" t="s">
        <v>1585</v>
      </c>
      <c r="B967" t="s">
        <v>259</v>
      </c>
      <c r="C967" t="s">
        <v>260</v>
      </c>
      <c r="D967" t="s">
        <v>760</v>
      </c>
      <c r="E967" t="s">
        <v>761</v>
      </c>
      <c r="F967" t="s">
        <v>166</v>
      </c>
      <c r="G967" t="s">
        <v>167</v>
      </c>
      <c r="H967" s="1">
        <v>45891</v>
      </c>
      <c r="I967">
        <v>7</v>
      </c>
      <c r="J967">
        <v>176.86</v>
      </c>
      <c r="K967">
        <v>1238.02</v>
      </c>
      <c r="L967">
        <v>0.1</v>
      </c>
      <c r="M967">
        <v>0.02</v>
      </c>
      <c r="N967" t="str">
        <f>VLOOKUP(F967,products!$A$2:$C$31,3,FALSE)</f>
        <v>B</v>
      </c>
      <c r="O967">
        <f>VLOOKUP(F967,price_list!$A$2:$C$31,3,FALSE)</f>
        <v>176.86</v>
      </c>
      <c r="P967" t="str">
        <f t="shared" si="75"/>
        <v/>
      </c>
      <c r="Q967" t="str">
        <f t="shared" si="76"/>
        <v/>
      </c>
      <c r="R967">
        <f t="shared" si="77"/>
        <v>1114.2180000000001</v>
      </c>
      <c r="S967">
        <f t="shared" si="78"/>
        <v>22.284360000000003</v>
      </c>
      <c r="T967" t="str">
        <f>IF(ISNA(VLOOKUP(A967,ERP_transactions!$A:$A,1,FALSE)),"No","Yes")</f>
        <v>Yes</v>
      </c>
      <c r="U967" t="b">
        <f t="shared" si="79"/>
        <v>0</v>
      </c>
    </row>
    <row r="968" spans="1:21">
      <c r="A968" t="s">
        <v>1586</v>
      </c>
      <c r="B968" t="s">
        <v>159</v>
      </c>
      <c r="C968" t="s">
        <v>160</v>
      </c>
      <c r="D968" t="s">
        <v>700</v>
      </c>
      <c r="E968" t="s">
        <v>701</v>
      </c>
      <c r="F968" t="s">
        <v>59</v>
      </c>
      <c r="G968" t="s">
        <v>60</v>
      </c>
      <c r="H968" s="1">
        <v>45883</v>
      </c>
      <c r="I968">
        <v>22</v>
      </c>
      <c r="J968">
        <v>58.65</v>
      </c>
      <c r="K968">
        <v>1290.3</v>
      </c>
      <c r="L968">
        <v>0.05</v>
      </c>
      <c r="M968">
        <v>0.02</v>
      </c>
      <c r="N968" t="str">
        <f>VLOOKUP(F968,products!$A$2:$C$31,3,FALSE)</f>
        <v>A</v>
      </c>
      <c r="O968">
        <f>VLOOKUP(F968,price_list!$A$2:$C$31,3,FALSE)</f>
        <v>71.86</v>
      </c>
      <c r="P968" t="str">
        <f t="shared" si="75"/>
        <v/>
      </c>
      <c r="Q968" t="str">
        <f t="shared" si="76"/>
        <v/>
      </c>
      <c r="R968">
        <f t="shared" si="77"/>
        <v>1225.7849999999999</v>
      </c>
      <c r="S968">
        <f t="shared" si="78"/>
        <v>24.515699999999999</v>
      </c>
      <c r="T968" t="str">
        <f>IF(ISNA(VLOOKUP(A968,ERP_transactions!$A:$A,1,FALSE)),"No","Yes")</f>
        <v>Yes</v>
      </c>
      <c r="U968" t="b">
        <f t="shared" si="79"/>
        <v>0</v>
      </c>
    </row>
    <row r="969" spans="1:21">
      <c r="A969" t="s">
        <v>1587</v>
      </c>
      <c r="B969" t="s">
        <v>35</v>
      </c>
      <c r="C969" t="s">
        <v>36</v>
      </c>
      <c r="D969" t="s">
        <v>1130</v>
      </c>
      <c r="E969" t="s">
        <v>1131</v>
      </c>
      <c r="F969" t="s">
        <v>59</v>
      </c>
      <c r="G969" t="s">
        <v>60</v>
      </c>
      <c r="H969" s="1">
        <v>45898</v>
      </c>
      <c r="I969">
        <v>23</v>
      </c>
      <c r="J969">
        <v>71.86</v>
      </c>
      <c r="K969">
        <v>1652.78</v>
      </c>
      <c r="L969">
        <v>0.05</v>
      </c>
      <c r="M969">
        <v>0.02</v>
      </c>
      <c r="N969" t="str">
        <f>VLOOKUP(F969,products!$A$2:$C$31,3,FALSE)</f>
        <v>A</v>
      </c>
      <c r="O969">
        <f>VLOOKUP(F969,price_list!$A$2:$C$31,3,FALSE)</f>
        <v>71.86</v>
      </c>
      <c r="P969" t="str">
        <f t="shared" si="75"/>
        <v/>
      </c>
      <c r="Q969" t="str">
        <f t="shared" si="76"/>
        <v/>
      </c>
      <c r="R969">
        <f t="shared" si="77"/>
        <v>1570.1410000000001</v>
      </c>
      <c r="S969">
        <f t="shared" si="78"/>
        <v>31.402820000000002</v>
      </c>
      <c r="T969" t="str">
        <f>IF(ISNA(VLOOKUP(A969,ERP_transactions!$A:$A,1,FALSE)),"No","Yes")</f>
        <v>Yes</v>
      </c>
      <c r="U969" t="b">
        <f t="shared" si="79"/>
        <v>0</v>
      </c>
    </row>
    <row r="970" spans="1:21">
      <c r="A970" t="s">
        <v>1588</v>
      </c>
      <c r="B970" t="s">
        <v>110</v>
      </c>
      <c r="C970" t="s">
        <v>111</v>
      </c>
      <c r="D970" t="s">
        <v>700</v>
      </c>
      <c r="E970" t="s">
        <v>701</v>
      </c>
      <c r="F970" t="s">
        <v>215</v>
      </c>
      <c r="G970" t="s">
        <v>216</v>
      </c>
      <c r="H970" s="1">
        <v>45893</v>
      </c>
      <c r="I970">
        <v>3</v>
      </c>
      <c r="J970">
        <v>176.7</v>
      </c>
      <c r="K970">
        <v>530.1</v>
      </c>
      <c r="L970">
        <v>0.1</v>
      </c>
      <c r="M970">
        <v>0.02</v>
      </c>
      <c r="N970" t="str">
        <f>VLOOKUP(F970,products!$A$2:$C$31,3,FALSE)</f>
        <v>B</v>
      </c>
      <c r="O970">
        <f>VLOOKUP(F970,price_list!$A$2:$C$31,3,FALSE)</f>
        <v>176.7</v>
      </c>
      <c r="P970" t="str">
        <f t="shared" si="75"/>
        <v/>
      </c>
      <c r="Q970" t="str">
        <f t="shared" si="76"/>
        <v/>
      </c>
      <c r="R970">
        <f t="shared" si="77"/>
        <v>477.09000000000003</v>
      </c>
      <c r="S970">
        <f t="shared" si="78"/>
        <v>9.5418000000000003</v>
      </c>
      <c r="T970" t="str">
        <f>IF(ISNA(VLOOKUP(A970,ERP_transactions!$A:$A,1,FALSE)),"No","Yes")</f>
        <v>Yes</v>
      </c>
      <c r="U970" t="b">
        <f t="shared" si="79"/>
        <v>0</v>
      </c>
    </row>
    <row r="971" spans="1:21">
      <c r="A971" t="s">
        <v>1589</v>
      </c>
      <c r="B971" t="s">
        <v>208</v>
      </c>
      <c r="C971" t="s">
        <v>209</v>
      </c>
      <c r="D971" t="s">
        <v>411</v>
      </c>
      <c r="E971" t="s">
        <v>412</v>
      </c>
      <c r="F971" t="s">
        <v>139</v>
      </c>
      <c r="G971" t="s">
        <v>140</v>
      </c>
      <c r="H971" s="1">
        <v>45880</v>
      </c>
      <c r="I971">
        <v>23</v>
      </c>
      <c r="J971">
        <v>113.94</v>
      </c>
      <c r="K971">
        <v>2620.62</v>
      </c>
      <c r="L971">
        <v>0.05</v>
      </c>
      <c r="M971">
        <v>0.02</v>
      </c>
      <c r="N971" t="str">
        <f>VLOOKUP(F971,products!$A$2:$C$31,3,FALSE)</f>
        <v>A</v>
      </c>
      <c r="O971">
        <f>VLOOKUP(F971,price_list!$A$2:$C$31,3,FALSE)</f>
        <v>113.94</v>
      </c>
      <c r="P971" t="str">
        <f t="shared" si="75"/>
        <v/>
      </c>
      <c r="Q971" t="str">
        <f t="shared" si="76"/>
        <v/>
      </c>
      <c r="R971">
        <f t="shared" si="77"/>
        <v>2489.5889999999999</v>
      </c>
      <c r="S971">
        <f t="shared" si="78"/>
        <v>49.791780000000003</v>
      </c>
      <c r="T971" t="str">
        <f>IF(ISNA(VLOOKUP(A971,ERP_transactions!$A:$A,1,FALSE)),"No","Yes")</f>
        <v>Yes</v>
      </c>
      <c r="U971" t="b">
        <f t="shared" si="79"/>
        <v>0</v>
      </c>
    </row>
    <row r="972" spans="1:21">
      <c r="A972" t="s">
        <v>1590</v>
      </c>
      <c r="B972" t="s">
        <v>14</v>
      </c>
      <c r="C972" t="s">
        <v>15</v>
      </c>
      <c r="D972" t="s">
        <v>655</v>
      </c>
      <c r="E972" t="s">
        <v>656</v>
      </c>
      <c r="F972" t="s">
        <v>196</v>
      </c>
      <c r="G972" t="s">
        <v>197</v>
      </c>
      <c r="H972" s="1">
        <v>45895</v>
      </c>
      <c r="I972">
        <v>6</v>
      </c>
      <c r="J972">
        <v>77.5</v>
      </c>
      <c r="K972">
        <v>465</v>
      </c>
      <c r="L972">
        <v>0.05</v>
      </c>
      <c r="M972">
        <v>0.02</v>
      </c>
      <c r="N972" t="str">
        <f>VLOOKUP(F972,products!$A$2:$C$31,3,FALSE)</f>
        <v>A</v>
      </c>
      <c r="O972">
        <f>VLOOKUP(F972,price_list!$A$2:$C$31,3,FALSE)</f>
        <v>77.5</v>
      </c>
      <c r="P972" t="str">
        <f t="shared" si="75"/>
        <v/>
      </c>
      <c r="Q972" t="str">
        <f t="shared" si="76"/>
        <v/>
      </c>
      <c r="R972">
        <f t="shared" si="77"/>
        <v>441.75</v>
      </c>
      <c r="S972">
        <f t="shared" si="78"/>
        <v>8.8350000000000009</v>
      </c>
      <c r="T972" t="str">
        <f>IF(ISNA(VLOOKUP(A972,ERP_transactions!$A:$A,1,FALSE)),"No","Yes")</f>
        <v>Yes</v>
      </c>
      <c r="U972" t="b">
        <f t="shared" si="79"/>
        <v>0</v>
      </c>
    </row>
    <row r="973" spans="1:21">
      <c r="A973" t="s">
        <v>1591</v>
      </c>
      <c r="B973" t="s">
        <v>230</v>
      </c>
      <c r="C973" t="s">
        <v>231</v>
      </c>
      <c r="D973" t="s">
        <v>16</v>
      </c>
      <c r="E973" t="s">
        <v>17</v>
      </c>
      <c r="F973" t="s">
        <v>196</v>
      </c>
      <c r="G973" t="s">
        <v>197</v>
      </c>
      <c r="H973" s="1">
        <v>45899</v>
      </c>
      <c r="I973">
        <v>8</v>
      </c>
      <c r="J973">
        <v>77.5</v>
      </c>
      <c r="K973">
        <v>620</v>
      </c>
      <c r="L973">
        <v>0.05</v>
      </c>
      <c r="M973">
        <v>0.02</v>
      </c>
      <c r="N973" t="str">
        <f>VLOOKUP(F973,products!$A$2:$C$31,3,FALSE)</f>
        <v>A</v>
      </c>
      <c r="O973">
        <f>VLOOKUP(F973,price_list!$A$2:$C$31,3,FALSE)</f>
        <v>77.5</v>
      </c>
      <c r="P973" t="str">
        <f t="shared" si="75"/>
        <v/>
      </c>
      <c r="Q973" t="str">
        <f t="shared" si="76"/>
        <v/>
      </c>
      <c r="R973">
        <f t="shared" si="77"/>
        <v>589</v>
      </c>
      <c r="S973">
        <f t="shared" si="78"/>
        <v>11.78</v>
      </c>
      <c r="T973" t="str">
        <f>IF(ISNA(VLOOKUP(A973,ERP_transactions!$A:$A,1,FALSE)),"No","Yes")</f>
        <v>Yes</v>
      </c>
      <c r="U973" t="b">
        <f t="shared" si="79"/>
        <v>0</v>
      </c>
    </row>
    <row r="974" spans="1:21">
      <c r="A974" t="s">
        <v>1592</v>
      </c>
      <c r="B974" t="s">
        <v>230</v>
      </c>
      <c r="C974" t="s">
        <v>231</v>
      </c>
      <c r="D974" t="s">
        <v>83</v>
      </c>
      <c r="E974" t="s">
        <v>84</v>
      </c>
      <c r="F974" t="s">
        <v>240</v>
      </c>
      <c r="G974" t="s">
        <v>241</v>
      </c>
      <c r="H974" s="1">
        <v>45882</v>
      </c>
      <c r="I974">
        <v>21</v>
      </c>
      <c r="J974">
        <v>130.94</v>
      </c>
      <c r="K974">
        <v>2749.74</v>
      </c>
      <c r="L974">
        <v>0.05</v>
      </c>
      <c r="M974">
        <v>0.02</v>
      </c>
      <c r="N974" t="str">
        <f>VLOOKUP(F974,products!$A$2:$C$31,3,FALSE)</f>
        <v>A</v>
      </c>
      <c r="O974">
        <f>VLOOKUP(F974,price_list!$A$2:$C$31,3,FALSE)</f>
        <v>130.94</v>
      </c>
      <c r="P974" t="str">
        <f t="shared" si="75"/>
        <v/>
      </c>
      <c r="Q974" t="str">
        <f t="shared" si="76"/>
        <v/>
      </c>
      <c r="R974">
        <f t="shared" si="77"/>
        <v>2612.2529999999997</v>
      </c>
      <c r="S974">
        <f t="shared" si="78"/>
        <v>52.245059999999995</v>
      </c>
      <c r="T974" t="str">
        <f>IF(ISNA(VLOOKUP(A974,ERP_transactions!$A:$A,1,FALSE)),"No","Yes")</f>
        <v>Yes</v>
      </c>
      <c r="U974" t="b">
        <f t="shared" si="79"/>
        <v>0</v>
      </c>
    </row>
    <row r="975" spans="1:21">
      <c r="A975" t="s">
        <v>1593</v>
      </c>
      <c r="B975" t="s">
        <v>81</v>
      </c>
      <c r="C975" t="s">
        <v>82</v>
      </c>
      <c r="D975" t="s">
        <v>1071</v>
      </c>
      <c r="E975" t="s">
        <v>2662</v>
      </c>
      <c r="F975" t="s">
        <v>139</v>
      </c>
      <c r="G975" t="s">
        <v>140</v>
      </c>
      <c r="H975" s="1">
        <v>45873</v>
      </c>
      <c r="I975">
        <v>22</v>
      </c>
      <c r="J975">
        <v>113.94</v>
      </c>
      <c r="K975">
        <v>2506.6799999999998</v>
      </c>
      <c r="L975">
        <v>0.05</v>
      </c>
      <c r="M975">
        <v>0.02</v>
      </c>
      <c r="N975" t="str">
        <f>VLOOKUP(F975,products!$A$2:$C$31,3,FALSE)</f>
        <v>A</v>
      </c>
      <c r="O975">
        <f>VLOOKUP(F975,price_list!$A$2:$C$31,3,FALSE)</f>
        <v>113.94</v>
      </c>
      <c r="P975" t="str">
        <f t="shared" si="75"/>
        <v/>
      </c>
      <c r="Q975" t="str">
        <f t="shared" si="76"/>
        <v/>
      </c>
      <c r="R975">
        <f t="shared" si="77"/>
        <v>2381.346</v>
      </c>
      <c r="S975">
        <f t="shared" si="78"/>
        <v>47.626919999999998</v>
      </c>
      <c r="T975" t="str">
        <f>IF(ISNA(VLOOKUP(A975,ERP_transactions!$A:$A,1,FALSE)),"No","Yes")</f>
        <v>Yes</v>
      </c>
      <c r="U975" t="b">
        <f t="shared" si="79"/>
        <v>0</v>
      </c>
    </row>
    <row r="976" spans="1:21">
      <c r="A976" t="s">
        <v>1594</v>
      </c>
      <c r="B976" t="s">
        <v>259</v>
      </c>
      <c r="C976" t="s">
        <v>260</v>
      </c>
      <c r="D976" t="s">
        <v>760</v>
      </c>
      <c r="E976" t="s">
        <v>761</v>
      </c>
      <c r="F976" t="s">
        <v>191</v>
      </c>
      <c r="G976" t="s">
        <v>192</v>
      </c>
      <c r="H976" s="1">
        <v>45872</v>
      </c>
      <c r="I976">
        <v>20</v>
      </c>
      <c r="J976">
        <v>144.35</v>
      </c>
      <c r="K976">
        <v>2887</v>
      </c>
      <c r="L976">
        <v>0.1</v>
      </c>
      <c r="M976">
        <v>0.02</v>
      </c>
      <c r="N976" t="str">
        <f>VLOOKUP(F976,products!$A$2:$C$31,3,FALSE)</f>
        <v>B</v>
      </c>
      <c r="O976">
        <f>VLOOKUP(F976,price_list!$A$2:$C$31,3,FALSE)</f>
        <v>144.35</v>
      </c>
      <c r="P976" t="str">
        <f t="shared" si="75"/>
        <v/>
      </c>
      <c r="Q976" t="str">
        <f t="shared" si="76"/>
        <v/>
      </c>
      <c r="R976">
        <f t="shared" si="77"/>
        <v>2598.3000000000002</v>
      </c>
      <c r="S976">
        <f t="shared" si="78"/>
        <v>51.966000000000008</v>
      </c>
      <c r="T976" t="str">
        <f>IF(ISNA(VLOOKUP(A976,ERP_transactions!$A:$A,1,FALSE)),"No","Yes")</f>
        <v>Yes</v>
      </c>
      <c r="U976" t="b">
        <f t="shared" si="79"/>
        <v>0</v>
      </c>
    </row>
    <row r="977" spans="1:21">
      <c r="A977" t="s">
        <v>1595</v>
      </c>
      <c r="B977" t="s">
        <v>93</v>
      </c>
      <c r="C977" t="s">
        <v>94</v>
      </c>
      <c r="D977" t="s">
        <v>493</v>
      </c>
      <c r="E977" t="s">
        <v>494</v>
      </c>
      <c r="F977" t="s">
        <v>100</v>
      </c>
      <c r="G977" t="s">
        <v>101</v>
      </c>
      <c r="H977" s="1">
        <v>45897</v>
      </c>
      <c r="I977">
        <v>23</v>
      </c>
      <c r="J977">
        <v>181.7</v>
      </c>
      <c r="K977">
        <v>4179.1000000000004</v>
      </c>
      <c r="L977">
        <v>0.1</v>
      </c>
      <c r="M977">
        <v>0.02</v>
      </c>
      <c r="N977" t="str">
        <f>VLOOKUP(F977,products!$A$2:$C$31,3,FALSE)</f>
        <v>B</v>
      </c>
      <c r="O977">
        <f>VLOOKUP(F977,price_list!$A$2:$C$31,3,FALSE)</f>
        <v>181.7</v>
      </c>
      <c r="P977" t="str">
        <f t="shared" si="75"/>
        <v/>
      </c>
      <c r="Q977" t="str">
        <f t="shared" si="76"/>
        <v/>
      </c>
      <c r="R977">
        <f t="shared" si="77"/>
        <v>3761.1900000000005</v>
      </c>
      <c r="S977">
        <f t="shared" si="78"/>
        <v>75.223800000000011</v>
      </c>
      <c r="T977" t="str">
        <f>IF(ISNA(VLOOKUP(A977,ERP_transactions!$A:$A,1,FALSE)),"No","Yes")</f>
        <v>Yes</v>
      </c>
      <c r="U977" t="b">
        <f t="shared" si="79"/>
        <v>0</v>
      </c>
    </row>
    <row r="978" spans="1:21">
      <c r="A978" t="s">
        <v>1596</v>
      </c>
      <c r="B978" t="s">
        <v>423</v>
      </c>
      <c r="C978" t="s">
        <v>424</v>
      </c>
      <c r="D978" t="s">
        <v>1030</v>
      </c>
      <c r="E978" t="s">
        <v>1031</v>
      </c>
      <c r="F978" t="s">
        <v>356</v>
      </c>
      <c r="G978" t="s">
        <v>357</v>
      </c>
      <c r="H978" s="1">
        <v>45879</v>
      </c>
      <c r="I978">
        <v>4</v>
      </c>
      <c r="J978">
        <v>54.03</v>
      </c>
      <c r="K978">
        <v>216.12</v>
      </c>
      <c r="L978">
        <v>0.02</v>
      </c>
      <c r="M978">
        <v>0.02</v>
      </c>
      <c r="N978" t="str">
        <f>VLOOKUP(F978,products!$A$2:$C$31,3,FALSE)</f>
        <v>C</v>
      </c>
      <c r="O978">
        <f>VLOOKUP(F978,price_list!$A$2:$C$31,3,FALSE)</f>
        <v>54.03</v>
      </c>
      <c r="P978" t="str">
        <f t="shared" si="75"/>
        <v>Rebate_Error</v>
      </c>
      <c r="Q978" t="str">
        <f t="shared" si="76"/>
        <v/>
      </c>
      <c r="R978">
        <f t="shared" si="77"/>
        <v>211.79760000000002</v>
      </c>
      <c r="S978">
        <f t="shared" si="78"/>
        <v>4.2359520000000002</v>
      </c>
      <c r="T978" t="str">
        <f>IF(ISNA(VLOOKUP(A978,ERP_transactions!$A:$A,1,FALSE)),"No","Yes")</f>
        <v>Yes</v>
      </c>
      <c r="U978" t="b">
        <f t="shared" si="79"/>
        <v>1</v>
      </c>
    </row>
    <row r="979" spans="1:21">
      <c r="A979" t="s">
        <v>1597</v>
      </c>
      <c r="B979" t="s">
        <v>246</v>
      </c>
      <c r="C979" t="s">
        <v>247</v>
      </c>
      <c r="D979" t="s">
        <v>202</v>
      </c>
      <c r="E979" t="s">
        <v>203</v>
      </c>
      <c r="F979" t="s">
        <v>293</v>
      </c>
      <c r="G979" t="s">
        <v>294</v>
      </c>
      <c r="H979" s="1">
        <v>45879</v>
      </c>
      <c r="I979">
        <v>3</v>
      </c>
      <c r="J979">
        <v>114.99</v>
      </c>
      <c r="K979">
        <v>344.97</v>
      </c>
      <c r="L979">
        <v>0.05</v>
      </c>
      <c r="M979">
        <v>0.02</v>
      </c>
      <c r="N979" t="str">
        <f>VLOOKUP(F979,products!$A$2:$C$31,3,FALSE)</f>
        <v>A</v>
      </c>
      <c r="O979">
        <f>VLOOKUP(F979,price_list!$A$2:$C$31,3,FALSE)</f>
        <v>114.99</v>
      </c>
      <c r="P979" t="str">
        <f t="shared" si="75"/>
        <v/>
      </c>
      <c r="Q979" t="str">
        <f t="shared" si="76"/>
        <v/>
      </c>
      <c r="R979">
        <f t="shared" si="77"/>
        <v>327.72150000000005</v>
      </c>
      <c r="S979">
        <f t="shared" si="78"/>
        <v>6.5544300000000009</v>
      </c>
      <c r="T979" t="str">
        <f>IF(ISNA(VLOOKUP(A979,ERP_transactions!$A:$A,1,FALSE)),"No","Yes")</f>
        <v>Yes</v>
      </c>
      <c r="U979" t="b">
        <f t="shared" si="79"/>
        <v>0</v>
      </c>
    </row>
    <row r="980" spans="1:21">
      <c r="A980" t="s">
        <v>1598</v>
      </c>
      <c r="B980" t="s">
        <v>93</v>
      </c>
      <c r="C980" t="s">
        <v>94</v>
      </c>
      <c r="D980" t="s">
        <v>694</v>
      </c>
      <c r="E980" t="s">
        <v>695</v>
      </c>
      <c r="F980" t="s">
        <v>240</v>
      </c>
      <c r="G980" t="s">
        <v>241</v>
      </c>
      <c r="H980" s="1">
        <v>45870</v>
      </c>
      <c r="I980">
        <v>22</v>
      </c>
      <c r="J980">
        <v>130.94</v>
      </c>
      <c r="K980">
        <v>2880.68</v>
      </c>
      <c r="L980">
        <v>0.05</v>
      </c>
      <c r="M980">
        <v>0.02</v>
      </c>
      <c r="N980" t="str">
        <f>VLOOKUP(F980,products!$A$2:$C$31,3,FALSE)</f>
        <v>A</v>
      </c>
      <c r="O980">
        <f>VLOOKUP(F980,price_list!$A$2:$C$31,3,FALSE)</f>
        <v>130.94</v>
      </c>
      <c r="P980" t="str">
        <f t="shared" si="75"/>
        <v/>
      </c>
      <c r="Q980" t="str">
        <f t="shared" si="76"/>
        <v/>
      </c>
      <c r="R980">
        <f t="shared" si="77"/>
        <v>2736.6459999999997</v>
      </c>
      <c r="S980">
        <f t="shared" si="78"/>
        <v>54.732919999999993</v>
      </c>
      <c r="T980" t="str">
        <f>IF(ISNA(VLOOKUP(A980,ERP_transactions!$A:$A,1,FALSE)),"No","Yes")</f>
        <v>Yes</v>
      </c>
      <c r="U980" t="b">
        <f t="shared" si="79"/>
        <v>0</v>
      </c>
    </row>
    <row r="981" spans="1:21">
      <c r="A981" t="s">
        <v>1599</v>
      </c>
      <c r="B981" t="s">
        <v>55</v>
      </c>
      <c r="C981" t="s">
        <v>56</v>
      </c>
      <c r="D981" t="s">
        <v>697</v>
      </c>
      <c r="E981" t="s">
        <v>698</v>
      </c>
      <c r="F981" t="s">
        <v>114</v>
      </c>
      <c r="G981" t="s">
        <v>115</v>
      </c>
      <c r="H981" s="1">
        <v>45893</v>
      </c>
      <c r="I981">
        <v>5</v>
      </c>
      <c r="J981">
        <v>91.13</v>
      </c>
      <c r="K981">
        <v>455.65</v>
      </c>
      <c r="L981">
        <v>0.1</v>
      </c>
      <c r="M981">
        <v>0.02</v>
      </c>
      <c r="N981" t="str">
        <f>VLOOKUP(F981,products!$A$2:$C$31,3,FALSE)</f>
        <v>B</v>
      </c>
      <c r="O981">
        <f>VLOOKUP(F981,price_list!$A$2:$C$31,3,FALSE)</f>
        <v>91.13</v>
      </c>
      <c r="P981" t="str">
        <f t="shared" si="75"/>
        <v/>
      </c>
      <c r="Q981" t="str">
        <f t="shared" si="76"/>
        <v/>
      </c>
      <c r="R981">
        <f t="shared" si="77"/>
        <v>410.08499999999998</v>
      </c>
      <c r="S981">
        <f t="shared" si="78"/>
        <v>8.2016999999999989</v>
      </c>
      <c r="T981" t="str">
        <f>IF(ISNA(VLOOKUP(A981,ERP_transactions!$A:$A,1,FALSE)),"No","Yes")</f>
        <v>Yes</v>
      </c>
      <c r="U981" t="b">
        <f t="shared" si="79"/>
        <v>0</v>
      </c>
    </row>
    <row r="982" spans="1:21">
      <c r="A982" t="s">
        <v>1600</v>
      </c>
      <c r="B982" t="s">
        <v>74</v>
      </c>
      <c r="C982" t="s">
        <v>75</v>
      </c>
      <c r="D982" t="s">
        <v>467</v>
      </c>
      <c r="E982" t="s">
        <v>468</v>
      </c>
      <c r="F982" t="s">
        <v>174</v>
      </c>
      <c r="G982" t="s">
        <v>175</v>
      </c>
      <c r="H982" s="1">
        <v>45879</v>
      </c>
      <c r="I982">
        <v>18</v>
      </c>
      <c r="J982">
        <v>183.4</v>
      </c>
      <c r="K982">
        <v>3301.2</v>
      </c>
      <c r="L982">
        <v>0.1</v>
      </c>
      <c r="M982">
        <v>0.02</v>
      </c>
      <c r="N982" t="str">
        <f>VLOOKUP(F982,products!$A$2:$C$31,3,FALSE)</f>
        <v>B</v>
      </c>
      <c r="O982">
        <f>VLOOKUP(F982,price_list!$A$2:$C$31,3,FALSE)</f>
        <v>183.4</v>
      </c>
      <c r="P982" t="str">
        <f t="shared" si="75"/>
        <v/>
      </c>
      <c r="Q982" t="str">
        <f t="shared" si="76"/>
        <v/>
      </c>
      <c r="R982">
        <f t="shared" si="77"/>
        <v>2971.08</v>
      </c>
      <c r="S982">
        <f t="shared" si="78"/>
        <v>59.421599999999998</v>
      </c>
      <c r="T982" t="str">
        <f>IF(ISNA(VLOOKUP(A982,ERP_transactions!$A:$A,1,FALSE)),"No","Yes")</f>
        <v>Yes</v>
      </c>
      <c r="U982" t="b">
        <f t="shared" si="79"/>
        <v>0</v>
      </c>
    </row>
    <row r="983" spans="1:21">
      <c r="A983" t="s">
        <v>1601</v>
      </c>
      <c r="B983" t="s">
        <v>159</v>
      </c>
      <c r="C983" t="s">
        <v>160</v>
      </c>
      <c r="D983" t="s">
        <v>516</v>
      </c>
      <c r="E983" t="s">
        <v>517</v>
      </c>
      <c r="F983" t="s">
        <v>293</v>
      </c>
      <c r="G983" t="s">
        <v>294</v>
      </c>
      <c r="H983" s="1">
        <v>45890</v>
      </c>
      <c r="I983">
        <v>24</v>
      </c>
      <c r="J983">
        <v>114.99</v>
      </c>
      <c r="K983">
        <v>2759.76</v>
      </c>
      <c r="L983">
        <v>0.05</v>
      </c>
      <c r="M983">
        <v>0.02</v>
      </c>
      <c r="N983" t="str">
        <f>VLOOKUP(F983,products!$A$2:$C$31,3,FALSE)</f>
        <v>A</v>
      </c>
      <c r="O983">
        <f>VLOOKUP(F983,price_list!$A$2:$C$31,3,FALSE)</f>
        <v>114.99</v>
      </c>
      <c r="P983" t="str">
        <f t="shared" si="75"/>
        <v/>
      </c>
      <c r="Q983" t="str">
        <f t="shared" si="76"/>
        <v/>
      </c>
      <c r="R983">
        <f t="shared" si="77"/>
        <v>2621.7720000000004</v>
      </c>
      <c r="S983">
        <f t="shared" si="78"/>
        <v>52.435440000000007</v>
      </c>
      <c r="T983" t="str">
        <f>IF(ISNA(VLOOKUP(A983,ERP_transactions!$A:$A,1,FALSE)),"No","Yes")</f>
        <v>Yes</v>
      </c>
      <c r="U983" t="b">
        <f t="shared" si="79"/>
        <v>0</v>
      </c>
    </row>
    <row r="984" spans="1:21">
      <c r="A984" t="s">
        <v>1602</v>
      </c>
      <c r="B984" t="s">
        <v>103</v>
      </c>
      <c r="C984" t="s">
        <v>104</v>
      </c>
      <c r="D984" t="s">
        <v>893</v>
      </c>
      <c r="E984" t="s">
        <v>894</v>
      </c>
      <c r="F984" t="s">
        <v>114</v>
      </c>
      <c r="G984" t="s">
        <v>115</v>
      </c>
      <c r="H984" s="1">
        <v>45874</v>
      </c>
      <c r="I984">
        <v>18</v>
      </c>
      <c r="J984">
        <v>91.13</v>
      </c>
      <c r="K984">
        <v>1640.34</v>
      </c>
      <c r="L984">
        <v>0.1</v>
      </c>
      <c r="M984">
        <v>0.02</v>
      </c>
      <c r="N984" t="str">
        <f>VLOOKUP(F984,products!$A$2:$C$31,3,FALSE)</f>
        <v>B</v>
      </c>
      <c r="O984">
        <f>VLOOKUP(F984,price_list!$A$2:$C$31,3,FALSE)</f>
        <v>91.13</v>
      </c>
      <c r="P984" t="str">
        <f t="shared" si="75"/>
        <v/>
      </c>
      <c r="Q984" t="str">
        <f t="shared" si="76"/>
        <v/>
      </c>
      <c r="R984">
        <f t="shared" si="77"/>
        <v>1476.306</v>
      </c>
      <c r="S984">
        <f t="shared" si="78"/>
        <v>29.526120000000002</v>
      </c>
      <c r="T984" t="str">
        <f>IF(ISNA(VLOOKUP(A984,ERP_transactions!$A:$A,1,FALSE)),"No","Yes")</f>
        <v>Yes</v>
      </c>
      <c r="U984" t="b">
        <f t="shared" si="79"/>
        <v>0</v>
      </c>
    </row>
    <row r="985" spans="1:21">
      <c r="A985" t="s">
        <v>1603</v>
      </c>
      <c r="B985" t="s">
        <v>386</v>
      </c>
      <c r="C985" t="s">
        <v>387</v>
      </c>
      <c r="D985" t="s">
        <v>161</v>
      </c>
      <c r="E985" t="s">
        <v>162</v>
      </c>
      <c r="F985" t="s">
        <v>139</v>
      </c>
      <c r="G985" t="s">
        <v>140</v>
      </c>
      <c r="H985" s="1">
        <v>45882</v>
      </c>
      <c r="I985">
        <v>20</v>
      </c>
      <c r="J985">
        <v>113.94</v>
      </c>
      <c r="K985">
        <v>2278.8000000000002</v>
      </c>
      <c r="L985">
        <v>0.05</v>
      </c>
      <c r="M985">
        <v>0.02</v>
      </c>
      <c r="N985" t="str">
        <f>VLOOKUP(F985,products!$A$2:$C$31,3,FALSE)</f>
        <v>A</v>
      </c>
      <c r="O985">
        <f>VLOOKUP(F985,price_list!$A$2:$C$31,3,FALSE)</f>
        <v>113.94</v>
      </c>
      <c r="P985" t="str">
        <f t="shared" si="75"/>
        <v/>
      </c>
      <c r="Q985" t="str">
        <f t="shared" si="76"/>
        <v/>
      </c>
      <c r="R985">
        <f t="shared" si="77"/>
        <v>2164.86</v>
      </c>
      <c r="S985">
        <f t="shared" si="78"/>
        <v>43.297200000000004</v>
      </c>
      <c r="T985" t="str">
        <f>IF(ISNA(VLOOKUP(A985,ERP_transactions!$A:$A,1,FALSE)),"No","Yes")</f>
        <v>Yes</v>
      </c>
      <c r="U985" t="b">
        <f t="shared" si="79"/>
        <v>0</v>
      </c>
    </row>
    <row r="986" spans="1:21">
      <c r="A986" t="s">
        <v>1604</v>
      </c>
      <c r="B986" t="s">
        <v>259</v>
      </c>
      <c r="C986" t="s">
        <v>260</v>
      </c>
      <c r="D986" t="s">
        <v>44</v>
      </c>
      <c r="E986" t="s">
        <v>45</v>
      </c>
      <c r="F986" t="s">
        <v>32</v>
      </c>
      <c r="G986" t="s">
        <v>33</v>
      </c>
      <c r="H986" s="1">
        <v>45876</v>
      </c>
      <c r="I986">
        <v>10</v>
      </c>
      <c r="J986">
        <v>88.32</v>
      </c>
      <c r="K986">
        <v>883.2</v>
      </c>
      <c r="L986">
        <v>0</v>
      </c>
      <c r="M986">
        <v>0.02</v>
      </c>
      <c r="N986" t="str">
        <f>VLOOKUP(F986,products!$A$2:$C$31,3,FALSE)</f>
        <v>C</v>
      </c>
      <c r="O986">
        <f>VLOOKUP(F986,price_list!$A$2:$C$31,3,FALSE)</f>
        <v>88.32</v>
      </c>
      <c r="P986" t="str">
        <f t="shared" si="75"/>
        <v/>
      </c>
      <c r="Q986" t="str">
        <f t="shared" si="76"/>
        <v/>
      </c>
      <c r="R986">
        <f t="shared" si="77"/>
        <v>883.2</v>
      </c>
      <c r="S986">
        <f t="shared" si="78"/>
        <v>17.664000000000001</v>
      </c>
      <c r="T986" t="str">
        <f>IF(ISNA(VLOOKUP(A986,ERP_transactions!$A:$A,1,FALSE)),"No","Yes")</f>
        <v>Yes</v>
      </c>
      <c r="U986" t="b">
        <f t="shared" si="79"/>
        <v>0</v>
      </c>
    </row>
    <row r="987" spans="1:21">
      <c r="A987" t="s">
        <v>1605</v>
      </c>
      <c r="B987" t="s">
        <v>110</v>
      </c>
      <c r="C987" t="s">
        <v>111</v>
      </c>
      <c r="D987" t="s">
        <v>332</v>
      </c>
      <c r="E987" t="s">
        <v>333</v>
      </c>
      <c r="F987" t="s">
        <v>326</v>
      </c>
      <c r="G987" t="s">
        <v>327</v>
      </c>
      <c r="H987" s="1">
        <v>45876</v>
      </c>
      <c r="I987">
        <v>12</v>
      </c>
      <c r="J987">
        <v>63.32</v>
      </c>
      <c r="K987">
        <v>759.84</v>
      </c>
      <c r="L987">
        <v>0</v>
      </c>
      <c r="M987">
        <v>0.02</v>
      </c>
      <c r="N987" t="str">
        <f>VLOOKUP(F987,products!$A$2:$C$31,3,FALSE)</f>
        <v>C</v>
      </c>
      <c r="O987">
        <f>VLOOKUP(F987,price_list!$A$2:$C$31,3,FALSE)</f>
        <v>63.32</v>
      </c>
      <c r="P987" t="str">
        <f t="shared" si="75"/>
        <v/>
      </c>
      <c r="Q987" t="str">
        <f t="shared" si="76"/>
        <v/>
      </c>
      <c r="R987">
        <f t="shared" si="77"/>
        <v>759.84</v>
      </c>
      <c r="S987">
        <f t="shared" si="78"/>
        <v>15.196800000000001</v>
      </c>
      <c r="T987" t="str">
        <f>IF(ISNA(VLOOKUP(A987,ERP_transactions!$A:$A,1,FALSE)),"No","Yes")</f>
        <v>Yes</v>
      </c>
      <c r="U987" t="b">
        <f t="shared" si="79"/>
        <v>0</v>
      </c>
    </row>
    <row r="988" spans="1:21">
      <c r="A988" t="s">
        <v>1606</v>
      </c>
      <c r="B988" t="s">
        <v>81</v>
      </c>
      <c r="C988" t="s">
        <v>82</v>
      </c>
      <c r="D988" t="s">
        <v>818</v>
      </c>
      <c r="E988" t="s">
        <v>819</v>
      </c>
      <c r="F988" t="s">
        <v>234</v>
      </c>
      <c r="G988" t="s">
        <v>235</v>
      </c>
      <c r="H988" s="1">
        <v>45875</v>
      </c>
      <c r="I988">
        <v>5</v>
      </c>
      <c r="J988">
        <v>37.18</v>
      </c>
      <c r="K988">
        <v>185.9</v>
      </c>
      <c r="L988">
        <v>0</v>
      </c>
      <c r="M988">
        <v>0.02</v>
      </c>
      <c r="N988" t="str">
        <f>VLOOKUP(F988,products!$A$2:$C$31,3,FALSE)</f>
        <v>C</v>
      </c>
      <c r="O988">
        <f>VLOOKUP(F988,price_list!$A$2:$C$31,3,FALSE)</f>
        <v>37.18</v>
      </c>
      <c r="P988" t="str">
        <f t="shared" si="75"/>
        <v/>
      </c>
      <c r="Q988" t="str">
        <f t="shared" si="76"/>
        <v/>
      </c>
      <c r="R988">
        <f t="shared" si="77"/>
        <v>185.9</v>
      </c>
      <c r="S988">
        <f t="shared" si="78"/>
        <v>3.718</v>
      </c>
      <c r="T988" t="str">
        <f>IF(ISNA(VLOOKUP(A988,ERP_transactions!$A:$A,1,FALSE)),"No","Yes")</f>
        <v>Yes</v>
      </c>
      <c r="U988" t="b">
        <f t="shared" si="79"/>
        <v>0</v>
      </c>
    </row>
    <row r="989" spans="1:21">
      <c r="A989" t="s">
        <v>1607</v>
      </c>
      <c r="B989" t="s">
        <v>182</v>
      </c>
      <c r="C989" t="s">
        <v>183</v>
      </c>
      <c r="D989" t="s">
        <v>267</v>
      </c>
      <c r="E989" t="s">
        <v>268</v>
      </c>
      <c r="F989" t="s">
        <v>166</v>
      </c>
      <c r="G989" t="s">
        <v>167</v>
      </c>
      <c r="H989" s="1">
        <v>45876</v>
      </c>
      <c r="I989">
        <v>9</v>
      </c>
      <c r="J989">
        <v>176.86</v>
      </c>
      <c r="K989">
        <v>1591.74</v>
      </c>
      <c r="L989">
        <v>0.1</v>
      </c>
      <c r="M989">
        <v>0.02</v>
      </c>
      <c r="N989" t="str">
        <f>VLOOKUP(F989,products!$A$2:$C$31,3,FALSE)</f>
        <v>B</v>
      </c>
      <c r="O989">
        <f>VLOOKUP(F989,price_list!$A$2:$C$31,3,FALSE)</f>
        <v>176.86</v>
      </c>
      <c r="P989" t="str">
        <f t="shared" si="75"/>
        <v/>
      </c>
      <c r="Q989" t="str">
        <f t="shared" si="76"/>
        <v/>
      </c>
      <c r="R989">
        <f t="shared" si="77"/>
        <v>1432.566</v>
      </c>
      <c r="S989">
        <f t="shared" si="78"/>
        <v>28.651320000000002</v>
      </c>
      <c r="T989" t="str">
        <f>IF(ISNA(VLOOKUP(A989,ERP_transactions!$A:$A,1,FALSE)),"No","Yes")</f>
        <v>Yes</v>
      </c>
      <c r="U989" t="b">
        <f t="shared" si="79"/>
        <v>0</v>
      </c>
    </row>
    <row r="990" spans="1:21">
      <c r="A990" t="s">
        <v>1608</v>
      </c>
      <c r="B990" t="s">
        <v>386</v>
      </c>
      <c r="C990" t="s">
        <v>387</v>
      </c>
      <c r="D990" t="s">
        <v>719</v>
      </c>
      <c r="E990" t="s">
        <v>720</v>
      </c>
      <c r="F990" t="s">
        <v>191</v>
      </c>
      <c r="G990" t="s">
        <v>192</v>
      </c>
      <c r="H990" s="1">
        <v>45897</v>
      </c>
      <c r="I990">
        <v>19</v>
      </c>
      <c r="J990">
        <v>144.35</v>
      </c>
      <c r="K990">
        <v>2742.65</v>
      </c>
      <c r="L990">
        <v>0.1</v>
      </c>
      <c r="M990">
        <v>0.02</v>
      </c>
      <c r="N990" t="str">
        <f>VLOOKUP(F990,products!$A$2:$C$31,3,FALSE)</f>
        <v>B</v>
      </c>
      <c r="O990">
        <f>VLOOKUP(F990,price_list!$A$2:$C$31,3,FALSE)</f>
        <v>144.35</v>
      </c>
      <c r="P990" t="str">
        <f t="shared" si="75"/>
        <v/>
      </c>
      <c r="Q990" t="str">
        <f t="shared" si="76"/>
        <v/>
      </c>
      <c r="R990">
        <f t="shared" si="77"/>
        <v>2468.3850000000002</v>
      </c>
      <c r="S990">
        <f t="shared" si="78"/>
        <v>49.367700000000006</v>
      </c>
      <c r="T990" t="str">
        <f>IF(ISNA(VLOOKUP(A990,ERP_transactions!$A:$A,1,FALSE)),"No","Yes")</f>
        <v>Yes</v>
      </c>
      <c r="U990" t="b">
        <f t="shared" si="79"/>
        <v>0</v>
      </c>
    </row>
    <row r="991" spans="1:21">
      <c r="A991" t="s">
        <v>1609</v>
      </c>
      <c r="B991" t="s">
        <v>14</v>
      </c>
      <c r="C991" t="s">
        <v>15</v>
      </c>
      <c r="D991" t="s">
        <v>213</v>
      </c>
      <c r="E991" t="s">
        <v>214</v>
      </c>
      <c r="F991" t="s">
        <v>107</v>
      </c>
      <c r="G991" t="s">
        <v>108</v>
      </c>
      <c r="H991" s="1">
        <v>45884</v>
      </c>
      <c r="I991">
        <v>18</v>
      </c>
      <c r="J991">
        <v>179.53</v>
      </c>
      <c r="K991">
        <v>3231.54</v>
      </c>
      <c r="L991">
        <v>0.1</v>
      </c>
      <c r="M991">
        <v>0.02</v>
      </c>
      <c r="N991" t="str">
        <f>VLOOKUP(F991,products!$A$2:$C$31,3,FALSE)</f>
        <v>B</v>
      </c>
      <c r="O991">
        <f>VLOOKUP(F991,price_list!$A$2:$C$31,3,FALSE)</f>
        <v>179.53</v>
      </c>
      <c r="P991" t="str">
        <f t="shared" si="75"/>
        <v/>
      </c>
      <c r="Q991" t="str">
        <f t="shared" si="76"/>
        <v/>
      </c>
      <c r="R991">
        <f t="shared" si="77"/>
        <v>2908.386</v>
      </c>
      <c r="S991">
        <f t="shared" si="78"/>
        <v>58.167720000000003</v>
      </c>
      <c r="T991" t="str">
        <f>IF(ISNA(VLOOKUP(A991,ERP_transactions!$A:$A,1,FALSE)),"No","Yes")</f>
        <v>Yes</v>
      </c>
      <c r="U991" t="b">
        <f t="shared" si="79"/>
        <v>0</v>
      </c>
    </row>
    <row r="992" spans="1:21">
      <c r="A992" t="s">
        <v>1610</v>
      </c>
      <c r="B992" t="s">
        <v>159</v>
      </c>
      <c r="C992" t="s">
        <v>160</v>
      </c>
      <c r="D992" t="s">
        <v>44</v>
      </c>
      <c r="E992" t="s">
        <v>45</v>
      </c>
      <c r="F992" t="s">
        <v>196</v>
      </c>
      <c r="G992" t="s">
        <v>197</v>
      </c>
      <c r="H992" s="1">
        <v>45872</v>
      </c>
      <c r="I992">
        <v>22</v>
      </c>
      <c r="J992">
        <v>77.5</v>
      </c>
      <c r="K992">
        <v>1705</v>
      </c>
      <c r="L992">
        <v>0.05</v>
      </c>
      <c r="M992">
        <v>0.02</v>
      </c>
      <c r="N992" t="str">
        <f>VLOOKUP(F992,products!$A$2:$C$31,3,FALSE)</f>
        <v>A</v>
      </c>
      <c r="O992">
        <f>VLOOKUP(F992,price_list!$A$2:$C$31,3,FALSE)</f>
        <v>77.5</v>
      </c>
      <c r="P992" t="str">
        <f t="shared" si="75"/>
        <v/>
      </c>
      <c r="Q992" t="str">
        <f t="shared" si="76"/>
        <v/>
      </c>
      <c r="R992">
        <f t="shared" si="77"/>
        <v>1619.75</v>
      </c>
      <c r="S992">
        <f t="shared" si="78"/>
        <v>32.395000000000003</v>
      </c>
      <c r="T992" t="str">
        <f>IF(ISNA(VLOOKUP(A992,ERP_transactions!$A:$A,1,FALSE)),"No","Yes")</f>
        <v>Yes</v>
      </c>
      <c r="U992" t="b">
        <f t="shared" si="79"/>
        <v>0</v>
      </c>
    </row>
    <row r="993" spans="1:21">
      <c r="A993" t="s">
        <v>1611</v>
      </c>
      <c r="B993" t="s">
        <v>230</v>
      </c>
      <c r="C993" t="s">
        <v>231</v>
      </c>
      <c r="D993" t="s">
        <v>444</v>
      </c>
      <c r="E993" t="s">
        <v>2634</v>
      </c>
      <c r="F993" t="s">
        <v>129</v>
      </c>
      <c r="G993" t="s">
        <v>130</v>
      </c>
      <c r="H993" s="1">
        <v>45885</v>
      </c>
      <c r="I993">
        <v>19</v>
      </c>
      <c r="J993">
        <v>92.19</v>
      </c>
      <c r="K993">
        <v>1751.61</v>
      </c>
      <c r="L993">
        <v>0.05</v>
      </c>
      <c r="M993">
        <v>0.02</v>
      </c>
      <c r="N993" t="str">
        <f>VLOOKUP(F993,products!$A$2:$C$31,3,FALSE)</f>
        <v>A</v>
      </c>
      <c r="O993">
        <f>VLOOKUP(F993,price_list!$A$2:$C$31,3,FALSE)</f>
        <v>92.19</v>
      </c>
      <c r="P993" t="str">
        <f t="shared" si="75"/>
        <v/>
      </c>
      <c r="Q993" t="str">
        <f t="shared" si="76"/>
        <v/>
      </c>
      <c r="R993">
        <f t="shared" si="77"/>
        <v>1664.0294999999999</v>
      </c>
      <c r="S993">
        <f t="shared" si="78"/>
        <v>33.280589999999997</v>
      </c>
      <c r="T993" t="str">
        <f>IF(ISNA(VLOOKUP(A993,ERP_transactions!$A:$A,1,FALSE)),"No","Yes")</f>
        <v>Yes</v>
      </c>
      <c r="U993" t="b">
        <f t="shared" si="79"/>
        <v>0</v>
      </c>
    </row>
    <row r="994" spans="1:21">
      <c r="A994" t="s">
        <v>1612</v>
      </c>
      <c r="B994" t="s">
        <v>145</v>
      </c>
      <c r="C994" t="s">
        <v>146</v>
      </c>
      <c r="D994" t="s">
        <v>1030</v>
      </c>
      <c r="E994" t="s">
        <v>1031</v>
      </c>
      <c r="F994" t="s">
        <v>78</v>
      </c>
      <c r="G994" t="s">
        <v>79</v>
      </c>
      <c r="H994" s="1">
        <v>45877</v>
      </c>
      <c r="I994">
        <v>21</v>
      </c>
      <c r="J994">
        <v>139.22</v>
      </c>
      <c r="K994">
        <v>2923.62</v>
      </c>
      <c r="L994">
        <v>0.05</v>
      </c>
      <c r="M994">
        <v>0.02</v>
      </c>
      <c r="N994" t="str">
        <f>VLOOKUP(F994,products!$A$2:$C$31,3,FALSE)</f>
        <v>A</v>
      </c>
      <c r="O994">
        <f>VLOOKUP(F994,price_list!$A$2:$C$31,3,FALSE)</f>
        <v>139.22</v>
      </c>
      <c r="P994" t="str">
        <f t="shared" si="75"/>
        <v/>
      </c>
      <c r="Q994" t="str">
        <f t="shared" si="76"/>
        <v/>
      </c>
      <c r="R994">
        <f t="shared" si="77"/>
        <v>2777.4389999999999</v>
      </c>
      <c r="S994">
        <f t="shared" si="78"/>
        <v>55.548780000000001</v>
      </c>
      <c r="T994" t="str">
        <f>IF(ISNA(VLOOKUP(A994,ERP_transactions!$A:$A,1,FALSE)),"No","Yes")</f>
        <v>Yes</v>
      </c>
      <c r="U994" t="b">
        <f t="shared" si="79"/>
        <v>0</v>
      </c>
    </row>
    <row r="995" spans="1:21">
      <c r="A995" t="s">
        <v>1613</v>
      </c>
      <c r="B995" t="s">
        <v>386</v>
      </c>
      <c r="C995" t="s">
        <v>387</v>
      </c>
      <c r="D995" t="s">
        <v>629</v>
      </c>
      <c r="E995" t="s">
        <v>630</v>
      </c>
      <c r="F995" t="s">
        <v>166</v>
      </c>
      <c r="G995" t="s">
        <v>167</v>
      </c>
      <c r="H995" s="1">
        <v>45880</v>
      </c>
      <c r="I995">
        <v>7</v>
      </c>
      <c r="J995">
        <v>176.86</v>
      </c>
      <c r="K995">
        <v>1238.02</v>
      </c>
      <c r="L995">
        <v>0.1</v>
      </c>
      <c r="M995">
        <v>0.02</v>
      </c>
      <c r="N995" t="str">
        <f>VLOOKUP(F995,products!$A$2:$C$31,3,FALSE)</f>
        <v>B</v>
      </c>
      <c r="O995">
        <f>VLOOKUP(F995,price_list!$A$2:$C$31,3,FALSE)</f>
        <v>176.86</v>
      </c>
      <c r="P995" t="str">
        <f t="shared" si="75"/>
        <v/>
      </c>
      <c r="Q995" t="str">
        <f t="shared" si="76"/>
        <v/>
      </c>
      <c r="R995">
        <f t="shared" si="77"/>
        <v>1114.2180000000001</v>
      </c>
      <c r="S995">
        <f t="shared" si="78"/>
        <v>22.284360000000003</v>
      </c>
      <c r="T995" t="str">
        <f>IF(ISNA(VLOOKUP(A995,ERP_transactions!$A:$A,1,FALSE)),"No","Yes")</f>
        <v>Yes</v>
      </c>
      <c r="U995" t="b">
        <f t="shared" si="79"/>
        <v>0</v>
      </c>
    </row>
    <row r="996" spans="1:21">
      <c r="A996" t="s">
        <v>1614</v>
      </c>
      <c r="B996" t="s">
        <v>55</v>
      </c>
      <c r="C996" t="s">
        <v>56</v>
      </c>
      <c r="D996" t="s">
        <v>237</v>
      </c>
      <c r="E996" t="s">
        <v>238</v>
      </c>
      <c r="F996" t="s">
        <v>85</v>
      </c>
      <c r="G996" t="s">
        <v>86</v>
      </c>
      <c r="H996" s="1">
        <v>45938</v>
      </c>
      <c r="I996">
        <v>22</v>
      </c>
      <c r="J996">
        <v>72.040000000000006</v>
      </c>
      <c r="K996">
        <v>1584.88</v>
      </c>
      <c r="L996">
        <v>0.05</v>
      </c>
      <c r="M996">
        <v>0.02</v>
      </c>
      <c r="N996" t="str">
        <f>VLOOKUP(F996,products!$A$2:$C$31,3,FALSE)</f>
        <v>A</v>
      </c>
      <c r="O996">
        <f>VLOOKUP(F996,price_list!$A$2:$C$31,3,FALSE)</f>
        <v>72.040000000000006</v>
      </c>
      <c r="P996" t="str">
        <f t="shared" si="75"/>
        <v/>
      </c>
      <c r="Q996" t="str">
        <f t="shared" si="76"/>
        <v/>
      </c>
      <c r="R996">
        <f t="shared" si="77"/>
        <v>1505.6360000000002</v>
      </c>
      <c r="S996">
        <f t="shared" si="78"/>
        <v>30.112720000000003</v>
      </c>
      <c r="T996" t="str">
        <f>IF(ISNA(VLOOKUP(A996,ERP_transactions!$A:$A,1,FALSE)),"No","Yes")</f>
        <v>Yes</v>
      </c>
      <c r="U996" t="b">
        <f t="shared" si="79"/>
        <v>0</v>
      </c>
    </row>
    <row r="997" spans="1:21">
      <c r="A997" t="s">
        <v>1615</v>
      </c>
      <c r="B997" t="s">
        <v>62</v>
      </c>
      <c r="C997" t="s">
        <v>63</v>
      </c>
      <c r="D997" t="s">
        <v>95</v>
      </c>
      <c r="E997" t="s">
        <v>96</v>
      </c>
      <c r="F997" t="s">
        <v>78</v>
      </c>
      <c r="G997" t="s">
        <v>79</v>
      </c>
      <c r="H997" s="1">
        <v>45881</v>
      </c>
      <c r="I997">
        <v>19</v>
      </c>
      <c r="J997">
        <v>139.22</v>
      </c>
      <c r="K997">
        <v>2645.18</v>
      </c>
      <c r="L997">
        <v>0.09</v>
      </c>
      <c r="M997">
        <v>0.02</v>
      </c>
      <c r="N997" t="str">
        <f>VLOOKUP(F997,products!$A$2:$C$31,3,FALSE)</f>
        <v>A</v>
      </c>
      <c r="O997">
        <f>VLOOKUP(F997,price_list!$A$2:$C$31,3,FALSE)</f>
        <v>139.22</v>
      </c>
      <c r="P997" t="str">
        <f t="shared" si="75"/>
        <v>Rebate_Error</v>
      </c>
      <c r="Q997" t="str">
        <f t="shared" si="76"/>
        <v/>
      </c>
      <c r="R997">
        <f t="shared" si="77"/>
        <v>2407.1138000000001</v>
      </c>
      <c r="S997">
        <f t="shared" si="78"/>
        <v>48.142276000000003</v>
      </c>
      <c r="T997" t="str">
        <f>IF(ISNA(VLOOKUP(A997,ERP_transactions!$A:$A,1,FALSE)),"No","Yes")</f>
        <v>Yes</v>
      </c>
      <c r="U997" t="b">
        <f t="shared" si="79"/>
        <v>1</v>
      </c>
    </row>
    <row r="998" spans="1:21">
      <c r="A998" t="s">
        <v>1616</v>
      </c>
      <c r="B998" t="s">
        <v>246</v>
      </c>
      <c r="C998" t="s">
        <v>247</v>
      </c>
      <c r="D998" t="s">
        <v>1071</v>
      </c>
      <c r="E998" t="s">
        <v>1072</v>
      </c>
      <c r="F998" t="s">
        <v>32</v>
      </c>
      <c r="G998" t="s">
        <v>33</v>
      </c>
      <c r="H998" s="1">
        <v>45870</v>
      </c>
      <c r="I998">
        <v>6</v>
      </c>
      <c r="J998">
        <v>88.32</v>
      </c>
      <c r="K998">
        <v>529.91999999999996</v>
      </c>
      <c r="L998">
        <v>0</v>
      </c>
      <c r="M998">
        <v>0.02</v>
      </c>
      <c r="N998" t="str">
        <f>VLOOKUP(F998,products!$A$2:$C$31,3,FALSE)</f>
        <v>C</v>
      </c>
      <c r="O998">
        <f>VLOOKUP(F998,price_list!$A$2:$C$31,3,FALSE)</f>
        <v>88.32</v>
      </c>
      <c r="P998" t="str">
        <f t="shared" si="75"/>
        <v/>
      </c>
      <c r="Q998" t="str">
        <f t="shared" si="76"/>
        <v/>
      </c>
      <c r="R998">
        <f t="shared" si="77"/>
        <v>529.91999999999996</v>
      </c>
      <c r="S998">
        <f t="shared" si="78"/>
        <v>10.5984</v>
      </c>
      <c r="T998" t="str">
        <f>IF(ISNA(VLOOKUP(A998,ERP_transactions!$A:$A,1,FALSE)),"No","Yes")</f>
        <v>Yes</v>
      </c>
      <c r="U998" t="b">
        <f t="shared" si="79"/>
        <v>0</v>
      </c>
    </row>
    <row r="999" spans="1:21">
      <c r="A999" t="s">
        <v>1617</v>
      </c>
      <c r="B999" t="s">
        <v>145</v>
      </c>
      <c r="C999" t="s">
        <v>146</v>
      </c>
      <c r="D999" t="s">
        <v>828</v>
      </c>
      <c r="E999" t="s">
        <v>829</v>
      </c>
      <c r="F999" t="s">
        <v>174</v>
      </c>
      <c r="G999" t="s">
        <v>175</v>
      </c>
      <c r="H999" s="1">
        <v>45893</v>
      </c>
      <c r="I999">
        <v>23</v>
      </c>
      <c r="J999">
        <v>183.4</v>
      </c>
      <c r="K999">
        <v>4218.2</v>
      </c>
      <c r="L999">
        <v>0.1</v>
      </c>
      <c r="M999">
        <v>0.02</v>
      </c>
      <c r="N999" t="str">
        <f>VLOOKUP(F999,products!$A$2:$C$31,3,FALSE)</f>
        <v>B</v>
      </c>
      <c r="O999">
        <f>VLOOKUP(F999,price_list!$A$2:$C$31,3,FALSE)</f>
        <v>183.4</v>
      </c>
      <c r="P999" t="str">
        <f t="shared" si="75"/>
        <v/>
      </c>
      <c r="Q999" t="str">
        <f t="shared" si="76"/>
        <v/>
      </c>
      <c r="R999">
        <f t="shared" si="77"/>
        <v>3796.3799999999997</v>
      </c>
      <c r="S999">
        <f t="shared" si="78"/>
        <v>75.927599999999998</v>
      </c>
      <c r="T999" t="str">
        <f>IF(ISNA(VLOOKUP(A999,ERP_transactions!$A:$A,1,FALSE)),"No","Yes")</f>
        <v>Yes</v>
      </c>
      <c r="U999" t="b">
        <f t="shared" si="79"/>
        <v>0</v>
      </c>
    </row>
    <row r="1000" spans="1:21">
      <c r="A1000" t="s">
        <v>1619</v>
      </c>
      <c r="B1000" t="s">
        <v>208</v>
      </c>
      <c r="C1000" t="s">
        <v>209</v>
      </c>
      <c r="D1000" t="s">
        <v>783</v>
      </c>
      <c r="E1000" t="s">
        <v>784</v>
      </c>
      <c r="F1000" t="s">
        <v>85</v>
      </c>
      <c r="G1000" t="s">
        <v>86</v>
      </c>
      <c r="H1000" s="1">
        <v>45884</v>
      </c>
      <c r="I1000">
        <v>16</v>
      </c>
      <c r="J1000">
        <v>72.040000000000006</v>
      </c>
      <c r="K1000">
        <v>1152.6400000000001</v>
      </c>
      <c r="L1000">
        <v>0.05</v>
      </c>
      <c r="M1000">
        <v>0.02</v>
      </c>
      <c r="N1000" t="str">
        <f>VLOOKUP(F1000,products!$A$2:$C$31,3,FALSE)</f>
        <v>A</v>
      </c>
      <c r="O1000">
        <f>VLOOKUP(F1000,price_list!$A$2:$C$31,3,FALSE)</f>
        <v>72.040000000000006</v>
      </c>
      <c r="P1000" t="str">
        <f t="shared" si="75"/>
        <v/>
      </c>
      <c r="Q1000" t="str">
        <f t="shared" si="76"/>
        <v/>
      </c>
      <c r="R1000">
        <f t="shared" si="77"/>
        <v>1095.008</v>
      </c>
      <c r="S1000">
        <f t="shared" si="78"/>
        <v>21.90016</v>
      </c>
      <c r="T1000" t="str">
        <f>IF(ISNA(VLOOKUP(A1000,ERP_transactions!$A:$A,1,FALSE)),"No","Yes")</f>
        <v>Yes</v>
      </c>
      <c r="U1000" t="b">
        <f t="shared" si="79"/>
        <v>0</v>
      </c>
    </row>
    <row r="1001" spans="1:21">
      <c r="A1001" t="s">
        <v>1620</v>
      </c>
      <c r="B1001" t="s">
        <v>306</v>
      </c>
      <c r="C1001" t="s">
        <v>307</v>
      </c>
      <c r="D1001" t="s">
        <v>1030</v>
      </c>
      <c r="E1001" t="s">
        <v>1031</v>
      </c>
      <c r="F1001" t="s">
        <v>174</v>
      </c>
      <c r="G1001" t="s">
        <v>175</v>
      </c>
      <c r="H1001" s="1">
        <v>45887</v>
      </c>
      <c r="I1001">
        <v>16</v>
      </c>
      <c r="J1001">
        <v>183.4</v>
      </c>
      <c r="K1001">
        <v>2934.4</v>
      </c>
      <c r="L1001">
        <v>0.1</v>
      </c>
      <c r="M1001">
        <v>0.02</v>
      </c>
      <c r="N1001" t="str">
        <f>VLOOKUP(F1001,products!$A$2:$C$31,3,FALSE)</f>
        <v>B</v>
      </c>
      <c r="O1001">
        <f>VLOOKUP(F1001,price_list!$A$2:$C$31,3,FALSE)</f>
        <v>183.4</v>
      </c>
      <c r="P1001" t="str">
        <f t="shared" si="75"/>
        <v/>
      </c>
      <c r="Q1001" t="str">
        <f t="shared" si="76"/>
        <v/>
      </c>
      <c r="R1001">
        <f t="shared" si="77"/>
        <v>2640.96</v>
      </c>
      <c r="S1001">
        <f t="shared" si="78"/>
        <v>52.819200000000002</v>
      </c>
      <c r="T1001" t="str">
        <f>IF(ISNA(VLOOKUP(A1001,ERP_transactions!$A:$A,1,FALSE)),"No","Yes")</f>
        <v>Yes</v>
      </c>
      <c r="U1001" t="b">
        <f t="shared" si="79"/>
        <v>0</v>
      </c>
    </row>
    <row r="1002" spans="1:21">
      <c r="A1002" t="s">
        <v>1621</v>
      </c>
      <c r="B1002" t="s">
        <v>386</v>
      </c>
      <c r="C1002" t="s">
        <v>387</v>
      </c>
      <c r="D1002" t="s">
        <v>336</v>
      </c>
      <c r="E1002" t="s">
        <v>337</v>
      </c>
      <c r="F1002" t="s">
        <v>191</v>
      </c>
      <c r="G1002" t="s">
        <v>192</v>
      </c>
      <c r="H1002" s="1">
        <v>45896</v>
      </c>
      <c r="I1002">
        <v>3</v>
      </c>
      <c r="J1002">
        <v>144.35</v>
      </c>
      <c r="K1002">
        <v>433.05</v>
      </c>
      <c r="L1002">
        <v>0.1</v>
      </c>
      <c r="M1002">
        <v>0.02</v>
      </c>
      <c r="N1002" t="str">
        <f>VLOOKUP(F1002,products!$A$2:$C$31,3,FALSE)</f>
        <v>B</v>
      </c>
      <c r="O1002">
        <f>VLOOKUP(F1002,price_list!$A$2:$C$31,3,FALSE)</f>
        <v>144.35</v>
      </c>
      <c r="P1002" t="str">
        <f t="shared" si="75"/>
        <v/>
      </c>
      <c r="Q1002" t="str">
        <f t="shared" si="76"/>
        <v/>
      </c>
      <c r="R1002">
        <f t="shared" si="77"/>
        <v>389.745</v>
      </c>
      <c r="S1002">
        <f t="shared" si="78"/>
        <v>7.7949000000000002</v>
      </c>
      <c r="T1002" t="str">
        <f>IF(ISNA(VLOOKUP(A1002,ERP_transactions!$A:$A,1,FALSE)),"No","Yes")</f>
        <v>Yes</v>
      </c>
      <c r="U1002" t="b">
        <f t="shared" si="79"/>
        <v>0</v>
      </c>
    </row>
    <row r="1003" spans="1:21">
      <c r="A1003" t="s">
        <v>1622</v>
      </c>
      <c r="B1003" t="s">
        <v>230</v>
      </c>
      <c r="C1003" t="s">
        <v>231</v>
      </c>
      <c r="D1003" t="s">
        <v>561</v>
      </c>
      <c r="E1003" t="s">
        <v>562</v>
      </c>
      <c r="F1003" t="s">
        <v>90</v>
      </c>
      <c r="G1003" t="s">
        <v>91</v>
      </c>
      <c r="H1003" s="1">
        <v>45876</v>
      </c>
      <c r="I1003">
        <v>18</v>
      </c>
      <c r="J1003">
        <v>50.51</v>
      </c>
      <c r="K1003">
        <v>909.18</v>
      </c>
      <c r="L1003">
        <v>0.08</v>
      </c>
      <c r="M1003">
        <v>0.02</v>
      </c>
      <c r="N1003" t="str">
        <f>VLOOKUP(F1003,products!$A$2:$C$31,3,FALSE)</f>
        <v>C</v>
      </c>
      <c r="O1003">
        <f>VLOOKUP(F1003,price_list!$A$2:$C$31,3,FALSE)</f>
        <v>50.51</v>
      </c>
      <c r="P1003" t="str">
        <f t="shared" si="75"/>
        <v>Rebate_Error</v>
      </c>
      <c r="Q1003" t="str">
        <f t="shared" si="76"/>
        <v/>
      </c>
      <c r="R1003">
        <f t="shared" si="77"/>
        <v>836.44560000000001</v>
      </c>
      <c r="S1003">
        <f t="shared" si="78"/>
        <v>16.728912000000001</v>
      </c>
      <c r="T1003" t="str">
        <f>IF(ISNA(VLOOKUP(A1003,ERP_transactions!$A:$A,1,FALSE)),"No","Yes")</f>
        <v>Yes</v>
      </c>
      <c r="U1003" t="b">
        <f t="shared" si="79"/>
        <v>1</v>
      </c>
    </row>
    <row r="1004" spans="1:21">
      <c r="A1004" t="s">
        <v>1623</v>
      </c>
      <c r="B1004" t="s">
        <v>230</v>
      </c>
      <c r="C1004" t="s">
        <v>231</v>
      </c>
      <c r="D1004" t="s">
        <v>783</v>
      </c>
      <c r="E1004" t="s">
        <v>784</v>
      </c>
      <c r="F1004" t="s">
        <v>39</v>
      </c>
      <c r="G1004" t="s">
        <v>40</v>
      </c>
      <c r="H1004" s="1">
        <v>45893</v>
      </c>
      <c r="I1004">
        <v>3</v>
      </c>
      <c r="J1004">
        <v>87.21</v>
      </c>
      <c r="K1004">
        <v>261.63</v>
      </c>
      <c r="L1004">
        <v>0</v>
      </c>
      <c r="M1004">
        <v>0.02</v>
      </c>
      <c r="N1004" t="str">
        <f>VLOOKUP(F1004,products!$A$2:$C$31,3,FALSE)</f>
        <v>C</v>
      </c>
      <c r="O1004">
        <f>VLOOKUP(F1004,price_list!$A$2:$C$31,3,FALSE)</f>
        <v>87.21</v>
      </c>
      <c r="P1004" t="str">
        <f t="shared" si="75"/>
        <v/>
      </c>
      <c r="Q1004" t="str">
        <f t="shared" si="76"/>
        <v/>
      </c>
      <c r="R1004">
        <f t="shared" si="77"/>
        <v>261.63</v>
      </c>
      <c r="S1004">
        <f t="shared" si="78"/>
        <v>5.2325999999999997</v>
      </c>
      <c r="T1004" t="str">
        <f>IF(ISNA(VLOOKUP(A1004,ERP_transactions!$A:$A,1,FALSE)),"No","Yes")</f>
        <v>Yes</v>
      </c>
      <c r="U1004" t="b">
        <f t="shared" si="79"/>
        <v>0</v>
      </c>
    </row>
    <row r="1005" spans="1:21">
      <c r="A1005" t="s">
        <v>1624</v>
      </c>
      <c r="B1005" t="s">
        <v>423</v>
      </c>
      <c r="C1005" t="s">
        <v>424</v>
      </c>
      <c r="D1005" t="s">
        <v>566</v>
      </c>
      <c r="E1005" t="s">
        <v>567</v>
      </c>
      <c r="F1005" t="s">
        <v>234</v>
      </c>
      <c r="G1005" t="s">
        <v>235</v>
      </c>
      <c r="H1005" s="1">
        <v>45665</v>
      </c>
      <c r="I1005">
        <v>21</v>
      </c>
      <c r="J1005">
        <v>37.18</v>
      </c>
      <c r="K1005">
        <v>780.78</v>
      </c>
      <c r="L1005">
        <v>0</v>
      </c>
      <c r="M1005">
        <v>0.02</v>
      </c>
      <c r="N1005" t="str">
        <f>VLOOKUP(F1005,products!$A$2:$C$31,3,FALSE)</f>
        <v>C</v>
      </c>
      <c r="O1005">
        <f>VLOOKUP(F1005,price_list!$A$2:$C$31,3,FALSE)</f>
        <v>37.18</v>
      </c>
      <c r="P1005" t="str">
        <f t="shared" si="75"/>
        <v/>
      </c>
      <c r="Q1005" t="str">
        <f t="shared" si="76"/>
        <v/>
      </c>
      <c r="R1005">
        <f t="shared" si="77"/>
        <v>780.78</v>
      </c>
      <c r="S1005">
        <f t="shared" si="78"/>
        <v>15.615600000000001</v>
      </c>
      <c r="T1005" t="str">
        <f>IF(ISNA(VLOOKUP(A1005,ERP_transactions!$A:$A,1,FALSE)),"No","Yes")</f>
        <v>Yes</v>
      </c>
      <c r="U1005" t="b">
        <f t="shared" si="79"/>
        <v>0</v>
      </c>
    </row>
    <row r="1006" spans="1:21">
      <c r="A1006" t="s">
        <v>1625</v>
      </c>
      <c r="B1006" t="s">
        <v>35</v>
      </c>
      <c r="C1006" t="s">
        <v>36</v>
      </c>
      <c r="D1006" t="s">
        <v>270</v>
      </c>
      <c r="E1006" t="s">
        <v>271</v>
      </c>
      <c r="F1006" t="s">
        <v>100</v>
      </c>
      <c r="G1006" t="s">
        <v>101</v>
      </c>
      <c r="H1006" s="1">
        <v>45888</v>
      </c>
      <c r="I1006">
        <v>25</v>
      </c>
      <c r="J1006">
        <v>181.7</v>
      </c>
      <c r="K1006">
        <v>4542.5</v>
      </c>
      <c r="L1006">
        <v>0.15</v>
      </c>
      <c r="M1006">
        <v>0.02</v>
      </c>
      <c r="N1006" t="str">
        <f>VLOOKUP(F1006,products!$A$2:$C$31,3,FALSE)</f>
        <v>B</v>
      </c>
      <c r="O1006">
        <f>VLOOKUP(F1006,price_list!$A$2:$C$31,3,FALSE)</f>
        <v>181.7</v>
      </c>
      <c r="P1006" t="str">
        <f t="shared" si="75"/>
        <v>Rebate_Error</v>
      </c>
      <c r="Q1006" t="str">
        <f t="shared" si="76"/>
        <v/>
      </c>
      <c r="R1006">
        <f t="shared" si="77"/>
        <v>3861.125</v>
      </c>
      <c r="S1006">
        <f t="shared" si="78"/>
        <v>77.222499999999997</v>
      </c>
      <c r="T1006" t="str">
        <f>IF(ISNA(VLOOKUP(A1006,ERP_transactions!$A:$A,1,FALSE)),"No","Yes")</f>
        <v>Yes</v>
      </c>
      <c r="U1006" t="b">
        <f t="shared" si="79"/>
        <v>1</v>
      </c>
    </row>
    <row r="1007" spans="1:21">
      <c r="A1007" t="s">
        <v>1626</v>
      </c>
      <c r="B1007" t="s">
        <v>254</v>
      </c>
      <c r="C1007" t="s">
        <v>255</v>
      </c>
      <c r="D1007" t="s">
        <v>683</v>
      </c>
      <c r="E1007" t="s">
        <v>684</v>
      </c>
      <c r="F1007" t="s">
        <v>114</v>
      </c>
      <c r="G1007" t="s">
        <v>115</v>
      </c>
      <c r="H1007" s="1">
        <v>45898</v>
      </c>
      <c r="I1007">
        <v>18</v>
      </c>
      <c r="J1007">
        <v>91.13</v>
      </c>
      <c r="K1007">
        <v>1640.34</v>
      </c>
      <c r="L1007">
        <v>0.1</v>
      </c>
      <c r="M1007">
        <v>0.02</v>
      </c>
      <c r="N1007" t="str">
        <f>VLOOKUP(F1007,products!$A$2:$C$31,3,FALSE)</f>
        <v>B</v>
      </c>
      <c r="O1007">
        <f>VLOOKUP(F1007,price_list!$A$2:$C$31,3,FALSE)</f>
        <v>91.13</v>
      </c>
      <c r="P1007" t="str">
        <f t="shared" si="75"/>
        <v/>
      </c>
      <c r="Q1007" t="str">
        <f t="shared" si="76"/>
        <v/>
      </c>
      <c r="R1007">
        <f t="shared" si="77"/>
        <v>1476.306</v>
      </c>
      <c r="S1007">
        <f t="shared" si="78"/>
        <v>29.526120000000002</v>
      </c>
      <c r="T1007" t="str">
        <f>IF(ISNA(VLOOKUP(A1007,ERP_transactions!$A:$A,1,FALSE)),"No","Yes")</f>
        <v>Yes</v>
      </c>
      <c r="U1007" t="b">
        <f t="shared" si="79"/>
        <v>0</v>
      </c>
    </row>
    <row r="1008" spans="1:21">
      <c r="A1008" t="s">
        <v>1627</v>
      </c>
      <c r="B1008" t="s">
        <v>259</v>
      </c>
      <c r="C1008" t="s">
        <v>260</v>
      </c>
      <c r="D1008" t="s">
        <v>927</v>
      </c>
      <c r="E1008" t="s">
        <v>928</v>
      </c>
      <c r="F1008" t="s">
        <v>191</v>
      </c>
      <c r="G1008" t="s">
        <v>192</v>
      </c>
      <c r="H1008" s="1">
        <v>45881</v>
      </c>
      <c r="I1008">
        <v>5</v>
      </c>
      <c r="J1008">
        <v>144.35</v>
      </c>
      <c r="K1008">
        <v>721.75</v>
      </c>
      <c r="L1008">
        <v>0.1</v>
      </c>
      <c r="M1008">
        <v>0.02</v>
      </c>
      <c r="N1008" t="str">
        <f>VLOOKUP(F1008,products!$A$2:$C$31,3,FALSE)</f>
        <v>B</v>
      </c>
      <c r="O1008">
        <f>VLOOKUP(F1008,price_list!$A$2:$C$31,3,FALSE)</f>
        <v>144.35</v>
      </c>
      <c r="P1008" t="str">
        <f t="shared" si="75"/>
        <v/>
      </c>
      <c r="Q1008" t="str">
        <f t="shared" si="76"/>
        <v/>
      </c>
      <c r="R1008">
        <f t="shared" si="77"/>
        <v>649.57500000000005</v>
      </c>
      <c r="S1008">
        <f t="shared" si="78"/>
        <v>12.991500000000002</v>
      </c>
      <c r="T1008" t="str">
        <f>IF(ISNA(VLOOKUP(A1008,ERP_transactions!$A:$A,1,FALSE)),"No","Yes")</f>
        <v>Yes</v>
      </c>
      <c r="U1008" t="b">
        <f t="shared" si="79"/>
        <v>0</v>
      </c>
    </row>
    <row r="1009" spans="1:21">
      <c r="A1009" t="s">
        <v>1628</v>
      </c>
      <c r="B1009" t="s">
        <v>74</v>
      </c>
      <c r="C1009" t="s">
        <v>75</v>
      </c>
      <c r="D1009" t="s">
        <v>752</v>
      </c>
      <c r="E1009" t="s">
        <v>753</v>
      </c>
      <c r="F1009" t="s">
        <v>39</v>
      </c>
      <c r="G1009" t="s">
        <v>40</v>
      </c>
      <c r="H1009" s="1">
        <v>45893</v>
      </c>
      <c r="I1009">
        <v>19</v>
      </c>
      <c r="J1009">
        <v>87.21</v>
      </c>
      <c r="K1009">
        <v>1656.99</v>
      </c>
      <c r="L1009">
        <v>0</v>
      </c>
      <c r="M1009">
        <v>0.02</v>
      </c>
      <c r="N1009" t="str">
        <f>VLOOKUP(F1009,products!$A$2:$C$31,3,FALSE)</f>
        <v>C</v>
      </c>
      <c r="O1009">
        <f>VLOOKUP(F1009,price_list!$A$2:$C$31,3,FALSE)</f>
        <v>87.21</v>
      </c>
      <c r="P1009" t="str">
        <f t="shared" si="75"/>
        <v/>
      </c>
      <c r="Q1009" t="str">
        <f t="shared" si="76"/>
        <v/>
      </c>
      <c r="R1009">
        <f t="shared" si="77"/>
        <v>1656.99</v>
      </c>
      <c r="S1009">
        <f t="shared" si="78"/>
        <v>33.139800000000001</v>
      </c>
      <c r="T1009" t="str">
        <f>IF(ISNA(VLOOKUP(A1009,ERP_transactions!$A:$A,1,FALSE)),"No","Yes")</f>
        <v>Yes</v>
      </c>
      <c r="U1009" t="b">
        <f t="shared" si="79"/>
        <v>0</v>
      </c>
    </row>
    <row r="1010" spans="1:21">
      <c r="A1010" t="s">
        <v>1629</v>
      </c>
      <c r="B1010" t="s">
        <v>47</v>
      </c>
      <c r="C1010" t="s">
        <v>48</v>
      </c>
      <c r="D1010" t="s">
        <v>1630</v>
      </c>
      <c r="E1010" t="s">
        <v>1631</v>
      </c>
      <c r="F1010" t="s">
        <v>78</v>
      </c>
      <c r="G1010" t="s">
        <v>79</v>
      </c>
      <c r="H1010" s="1">
        <v>45886</v>
      </c>
      <c r="I1010">
        <v>17</v>
      </c>
      <c r="J1010">
        <v>139.22</v>
      </c>
      <c r="K1010">
        <v>2366.7399999999998</v>
      </c>
      <c r="L1010">
        <v>0.05</v>
      </c>
      <c r="M1010">
        <v>0.02</v>
      </c>
      <c r="N1010" t="str">
        <f>VLOOKUP(F1010,products!$A$2:$C$31,3,FALSE)</f>
        <v>A</v>
      </c>
      <c r="O1010">
        <f>VLOOKUP(F1010,price_list!$A$2:$C$31,3,FALSE)</f>
        <v>139.22</v>
      </c>
      <c r="P1010" t="str">
        <f t="shared" si="75"/>
        <v/>
      </c>
      <c r="Q1010" t="str">
        <f t="shared" si="76"/>
        <v/>
      </c>
      <c r="R1010">
        <f t="shared" si="77"/>
        <v>2248.4029999999998</v>
      </c>
      <c r="S1010">
        <f t="shared" si="78"/>
        <v>44.968059999999994</v>
      </c>
      <c r="T1010" t="str">
        <f>IF(ISNA(VLOOKUP(A1010,ERP_transactions!$A:$A,1,FALSE)),"No","Yes")</f>
        <v>Yes</v>
      </c>
      <c r="U1010" t="b">
        <f t="shared" si="79"/>
        <v>0</v>
      </c>
    </row>
    <row r="1011" spans="1:21">
      <c r="A1011" t="s">
        <v>1632</v>
      </c>
      <c r="B1011" t="s">
        <v>423</v>
      </c>
      <c r="C1011" t="s">
        <v>424</v>
      </c>
      <c r="D1011" t="s">
        <v>548</v>
      </c>
      <c r="E1011" t="s">
        <v>549</v>
      </c>
      <c r="F1011" t="s">
        <v>240</v>
      </c>
      <c r="G1011" t="s">
        <v>241</v>
      </c>
      <c r="H1011" s="1">
        <v>45891</v>
      </c>
      <c r="I1011">
        <v>1</v>
      </c>
      <c r="J1011">
        <v>130.94</v>
      </c>
      <c r="K1011">
        <v>130.94</v>
      </c>
      <c r="L1011">
        <v>0.05</v>
      </c>
      <c r="M1011">
        <v>0.02</v>
      </c>
      <c r="N1011" t="str">
        <f>VLOOKUP(F1011,products!$A$2:$C$31,3,FALSE)</f>
        <v>A</v>
      </c>
      <c r="O1011">
        <f>VLOOKUP(F1011,price_list!$A$2:$C$31,3,FALSE)</f>
        <v>130.94</v>
      </c>
      <c r="P1011" t="str">
        <f t="shared" si="75"/>
        <v/>
      </c>
      <c r="Q1011" t="str">
        <f t="shared" si="76"/>
        <v/>
      </c>
      <c r="R1011">
        <f t="shared" si="77"/>
        <v>124.393</v>
      </c>
      <c r="S1011">
        <f t="shared" si="78"/>
        <v>2.48786</v>
      </c>
      <c r="T1011" t="str">
        <f>IF(ISNA(VLOOKUP(A1011,ERP_transactions!$A:$A,1,FALSE)),"No","Yes")</f>
        <v>Yes</v>
      </c>
      <c r="U1011" t="b">
        <f t="shared" si="79"/>
        <v>0</v>
      </c>
    </row>
    <row r="1012" spans="1:21">
      <c r="A1012" t="s">
        <v>1633</v>
      </c>
      <c r="B1012" t="s">
        <v>117</v>
      </c>
      <c r="C1012" t="s">
        <v>118</v>
      </c>
      <c r="D1012" t="s">
        <v>213</v>
      </c>
      <c r="E1012" t="s">
        <v>214</v>
      </c>
      <c r="F1012" t="s">
        <v>450</v>
      </c>
      <c r="G1012" t="s">
        <v>451</v>
      </c>
      <c r="H1012" s="1">
        <v>45891</v>
      </c>
      <c r="I1012">
        <v>20</v>
      </c>
      <c r="J1012">
        <v>45.4</v>
      </c>
      <c r="K1012">
        <v>908</v>
      </c>
      <c r="L1012">
        <v>0</v>
      </c>
      <c r="M1012">
        <v>0.02</v>
      </c>
      <c r="N1012" t="str">
        <f>VLOOKUP(F1012,products!$A$2:$C$31,3,FALSE)</f>
        <v>C</v>
      </c>
      <c r="O1012">
        <f>VLOOKUP(F1012,price_list!$A$2:$C$31,3,FALSE)</f>
        <v>45.4</v>
      </c>
      <c r="P1012" t="str">
        <f t="shared" si="75"/>
        <v/>
      </c>
      <c r="Q1012" t="str">
        <f t="shared" si="76"/>
        <v/>
      </c>
      <c r="R1012">
        <f t="shared" si="77"/>
        <v>908</v>
      </c>
      <c r="S1012">
        <f t="shared" si="78"/>
        <v>18.16</v>
      </c>
      <c r="T1012" t="str">
        <f>IF(ISNA(VLOOKUP(A1012,ERP_transactions!$A:$A,1,FALSE)),"No","Yes")</f>
        <v>Yes</v>
      </c>
      <c r="U1012" t="b">
        <f t="shared" si="79"/>
        <v>0</v>
      </c>
    </row>
    <row r="1013" spans="1:21">
      <c r="A1013" t="s">
        <v>1634</v>
      </c>
      <c r="B1013" t="s">
        <v>182</v>
      </c>
      <c r="C1013" t="s">
        <v>183</v>
      </c>
      <c r="D1013" t="s">
        <v>626</v>
      </c>
      <c r="E1013" t="s">
        <v>627</v>
      </c>
      <c r="F1013" t="s">
        <v>396</v>
      </c>
      <c r="G1013" t="s">
        <v>397</v>
      </c>
      <c r="H1013" s="1">
        <v>45875</v>
      </c>
      <c r="I1013">
        <v>15</v>
      </c>
      <c r="J1013">
        <v>194.87</v>
      </c>
      <c r="K1013">
        <v>2923.05</v>
      </c>
      <c r="L1013">
        <v>0.1</v>
      </c>
      <c r="M1013">
        <v>0.02</v>
      </c>
      <c r="N1013" t="str">
        <f>VLOOKUP(F1013,products!$A$2:$C$31,3,FALSE)</f>
        <v>B</v>
      </c>
      <c r="O1013">
        <f>VLOOKUP(F1013,price_list!$A$2:$C$31,3,FALSE)</f>
        <v>194.87</v>
      </c>
      <c r="P1013" t="str">
        <f t="shared" si="75"/>
        <v/>
      </c>
      <c r="Q1013" t="str">
        <f t="shared" si="76"/>
        <v/>
      </c>
      <c r="R1013">
        <f t="shared" si="77"/>
        <v>2630.7450000000003</v>
      </c>
      <c r="S1013">
        <f t="shared" si="78"/>
        <v>52.614900000000006</v>
      </c>
      <c r="T1013" t="str">
        <f>IF(ISNA(VLOOKUP(A1013,ERP_transactions!$A:$A,1,FALSE)),"No","Yes")</f>
        <v>Yes</v>
      </c>
      <c r="U1013" t="b">
        <f t="shared" si="79"/>
        <v>0</v>
      </c>
    </row>
    <row r="1014" spans="1:21">
      <c r="A1014" t="s">
        <v>1635</v>
      </c>
      <c r="B1014" t="s">
        <v>182</v>
      </c>
      <c r="C1014" t="s">
        <v>183</v>
      </c>
      <c r="D1014" t="s">
        <v>675</v>
      </c>
      <c r="E1014" t="s">
        <v>676</v>
      </c>
      <c r="F1014" t="s">
        <v>32</v>
      </c>
      <c r="G1014" t="s">
        <v>33</v>
      </c>
      <c r="H1014" s="1">
        <v>45897</v>
      </c>
      <c r="I1014">
        <v>22</v>
      </c>
      <c r="J1014">
        <v>88.32</v>
      </c>
      <c r="K1014">
        <v>1943.04</v>
      </c>
      <c r="L1014">
        <v>0</v>
      </c>
      <c r="M1014">
        <v>0.02</v>
      </c>
      <c r="N1014" t="str">
        <f>VLOOKUP(F1014,products!$A$2:$C$31,3,FALSE)</f>
        <v>C</v>
      </c>
      <c r="O1014">
        <f>VLOOKUP(F1014,price_list!$A$2:$C$31,3,FALSE)</f>
        <v>88.32</v>
      </c>
      <c r="P1014" t="str">
        <f t="shared" si="75"/>
        <v/>
      </c>
      <c r="Q1014" t="str">
        <f t="shared" si="76"/>
        <v/>
      </c>
      <c r="R1014">
        <f t="shared" si="77"/>
        <v>1943.04</v>
      </c>
      <c r="S1014">
        <f t="shared" si="78"/>
        <v>38.860799999999998</v>
      </c>
      <c r="T1014" t="str">
        <f>IF(ISNA(VLOOKUP(A1014,ERP_transactions!$A:$A,1,FALSE)),"No","Yes")</f>
        <v>Yes</v>
      </c>
      <c r="U1014" t="b">
        <f t="shared" si="79"/>
        <v>0</v>
      </c>
    </row>
    <row r="1015" spans="1:21">
      <c r="A1015" t="s">
        <v>1636</v>
      </c>
      <c r="B1015" t="s">
        <v>21</v>
      </c>
      <c r="C1015" t="s">
        <v>22</v>
      </c>
      <c r="D1015" t="s">
        <v>112</v>
      </c>
      <c r="E1015" t="s">
        <v>113</v>
      </c>
      <c r="F1015" t="s">
        <v>107</v>
      </c>
      <c r="G1015" t="s">
        <v>108</v>
      </c>
      <c r="H1015" s="1">
        <v>45871</v>
      </c>
      <c r="I1015">
        <v>12</v>
      </c>
      <c r="J1015">
        <v>179.53</v>
      </c>
      <c r="K1015">
        <v>2154.36</v>
      </c>
      <c r="L1015">
        <v>0.1</v>
      </c>
      <c r="M1015">
        <v>0.02</v>
      </c>
      <c r="N1015" t="str">
        <f>VLOOKUP(F1015,products!$A$2:$C$31,3,FALSE)</f>
        <v>B</v>
      </c>
      <c r="O1015">
        <f>VLOOKUP(F1015,price_list!$A$2:$C$31,3,FALSE)</f>
        <v>179.53</v>
      </c>
      <c r="P1015" t="str">
        <f t="shared" si="75"/>
        <v/>
      </c>
      <c r="Q1015" t="str">
        <f t="shared" si="76"/>
        <v/>
      </c>
      <c r="R1015">
        <f t="shared" si="77"/>
        <v>1938.924</v>
      </c>
      <c r="S1015">
        <f t="shared" si="78"/>
        <v>38.778480000000002</v>
      </c>
      <c r="T1015" t="str">
        <f>IF(ISNA(VLOOKUP(A1015,ERP_transactions!$A:$A,1,FALSE)),"No","Yes")</f>
        <v>Yes</v>
      </c>
      <c r="U1015" t="b">
        <f t="shared" si="79"/>
        <v>0</v>
      </c>
    </row>
    <row r="1016" spans="1:21">
      <c r="A1016" t="s">
        <v>1637</v>
      </c>
      <c r="B1016" t="s">
        <v>117</v>
      </c>
      <c r="C1016" t="s">
        <v>118</v>
      </c>
      <c r="D1016" t="s">
        <v>261</v>
      </c>
      <c r="E1016" t="s">
        <v>262</v>
      </c>
      <c r="F1016" t="s">
        <v>396</v>
      </c>
      <c r="G1016" t="s">
        <v>397</v>
      </c>
      <c r="H1016" s="1">
        <v>45878</v>
      </c>
      <c r="I1016">
        <v>3</v>
      </c>
      <c r="J1016">
        <v>194.87</v>
      </c>
      <c r="K1016">
        <v>584.61</v>
      </c>
      <c r="L1016">
        <v>0.1</v>
      </c>
      <c r="M1016">
        <v>0.02</v>
      </c>
      <c r="N1016" t="str">
        <f>VLOOKUP(F1016,products!$A$2:$C$31,3,FALSE)</f>
        <v>B</v>
      </c>
      <c r="O1016">
        <f>VLOOKUP(F1016,price_list!$A$2:$C$31,3,FALSE)</f>
        <v>194.87</v>
      </c>
      <c r="P1016" t="str">
        <f t="shared" si="75"/>
        <v/>
      </c>
      <c r="Q1016" t="str">
        <f t="shared" si="76"/>
        <v/>
      </c>
      <c r="R1016">
        <f t="shared" si="77"/>
        <v>526.149</v>
      </c>
      <c r="S1016">
        <f t="shared" si="78"/>
        <v>10.52298</v>
      </c>
      <c r="T1016" t="str">
        <f>IF(ISNA(VLOOKUP(A1016,ERP_transactions!$A:$A,1,FALSE)),"No","Yes")</f>
        <v>Yes</v>
      </c>
      <c r="U1016" t="b">
        <f t="shared" si="79"/>
        <v>0</v>
      </c>
    </row>
    <row r="1017" spans="1:21">
      <c r="A1017" t="s">
        <v>1638</v>
      </c>
      <c r="B1017" t="s">
        <v>103</v>
      </c>
      <c r="C1017" t="s">
        <v>104</v>
      </c>
      <c r="D1017" t="s">
        <v>340</v>
      </c>
      <c r="E1017" t="s">
        <v>341</v>
      </c>
      <c r="F1017" t="s">
        <v>196</v>
      </c>
      <c r="G1017" t="s">
        <v>197</v>
      </c>
      <c r="H1017" s="1">
        <v>45886</v>
      </c>
      <c r="I1017">
        <v>7</v>
      </c>
      <c r="J1017">
        <v>77.5</v>
      </c>
      <c r="K1017">
        <v>542.5</v>
      </c>
      <c r="L1017">
        <v>0.05</v>
      </c>
      <c r="M1017">
        <v>0.02</v>
      </c>
      <c r="N1017" t="str">
        <f>VLOOKUP(F1017,products!$A$2:$C$31,3,FALSE)</f>
        <v>A</v>
      </c>
      <c r="O1017">
        <f>VLOOKUP(F1017,price_list!$A$2:$C$31,3,FALSE)</f>
        <v>77.5</v>
      </c>
      <c r="P1017" t="str">
        <f t="shared" si="75"/>
        <v/>
      </c>
      <c r="Q1017" t="str">
        <f t="shared" si="76"/>
        <v/>
      </c>
      <c r="R1017">
        <f t="shared" si="77"/>
        <v>515.375</v>
      </c>
      <c r="S1017">
        <f t="shared" si="78"/>
        <v>10.307500000000001</v>
      </c>
      <c r="T1017" t="str">
        <f>IF(ISNA(VLOOKUP(A1017,ERP_transactions!$A:$A,1,FALSE)),"No","Yes")</f>
        <v>Yes</v>
      </c>
      <c r="U1017" t="b">
        <f t="shared" si="79"/>
        <v>0</v>
      </c>
    </row>
    <row r="1018" spans="1:21">
      <c r="A1018" t="s">
        <v>1639</v>
      </c>
      <c r="B1018" t="s">
        <v>42</v>
      </c>
      <c r="C1018" t="s">
        <v>43</v>
      </c>
      <c r="D1018" t="s">
        <v>323</v>
      </c>
      <c r="E1018" t="s">
        <v>324</v>
      </c>
      <c r="F1018" t="s">
        <v>240</v>
      </c>
      <c r="G1018" t="s">
        <v>241</v>
      </c>
      <c r="H1018" s="1">
        <v>45899</v>
      </c>
      <c r="I1018">
        <v>16</v>
      </c>
      <c r="J1018">
        <v>130.94</v>
      </c>
      <c r="K1018">
        <v>2095.04</v>
      </c>
      <c r="L1018">
        <v>0.05</v>
      </c>
      <c r="M1018">
        <v>0.02</v>
      </c>
      <c r="N1018" t="str">
        <f>VLOOKUP(F1018,products!$A$2:$C$31,3,FALSE)</f>
        <v>A</v>
      </c>
      <c r="O1018">
        <f>VLOOKUP(F1018,price_list!$A$2:$C$31,3,FALSE)</f>
        <v>130.94</v>
      </c>
      <c r="P1018" t="str">
        <f t="shared" si="75"/>
        <v/>
      </c>
      <c r="Q1018" t="str">
        <f t="shared" si="76"/>
        <v/>
      </c>
      <c r="R1018">
        <f t="shared" si="77"/>
        <v>1990.288</v>
      </c>
      <c r="S1018">
        <f t="shared" si="78"/>
        <v>39.805759999999999</v>
      </c>
      <c r="T1018" t="str">
        <f>IF(ISNA(VLOOKUP(A1018,ERP_transactions!$A:$A,1,FALSE)),"No","Yes")</f>
        <v>Yes</v>
      </c>
      <c r="U1018" t="b">
        <f t="shared" si="79"/>
        <v>0</v>
      </c>
    </row>
    <row r="1019" spans="1:21">
      <c r="A1019" t="s">
        <v>1640</v>
      </c>
      <c r="B1019" t="s">
        <v>306</v>
      </c>
      <c r="C1019" t="s">
        <v>307</v>
      </c>
      <c r="D1019" t="s">
        <v>730</v>
      </c>
      <c r="E1019" t="s">
        <v>2663</v>
      </c>
      <c r="F1019" t="s">
        <v>139</v>
      </c>
      <c r="G1019" t="s">
        <v>140</v>
      </c>
      <c r="H1019" s="1">
        <v>45880</v>
      </c>
      <c r="I1019">
        <v>21</v>
      </c>
      <c r="J1019">
        <v>113.94</v>
      </c>
      <c r="K1019">
        <v>2392.7399999999998</v>
      </c>
      <c r="L1019">
        <v>0.05</v>
      </c>
      <c r="M1019">
        <v>0.02</v>
      </c>
      <c r="N1019" t="str">
        <f>VLOOKUP(F1019,products!$A$2:$C$31,3,FALSE)</f>
        <v>A</v>
      </c>
      <c r="O1019">
        <f>VLOOKUP(F1019,price_list!$A$2:$C$31,3,FALSE)</f>
        <v>113.94</v>
      </c>
      <c r="P1019" t="str">
        <f t="shared" si="75"/>
        <v/>
      </c>
      <c r="Q1019" t="str">
        <f t="shared" si="76"/>
        <v/>
      </c>
      <c r="R1019">
        <f t="shared" si="77"/>
        <v>2273.1029999999996</v>
      </c>
      <c r="S1019">
        <f t="shared" si="78"/>
        <v>45.462059999999994</v>
      </c>
      <c r="T1019" t="str">
        <f>IF(ISNA(VLOOKUP(A1019,ERP_transactions!$A:$A,1,FALSE)),"No","Yes")</f>
        <v>Yes</v>
      </c>
      <c r="U1019" t="b">
        <f t="shared" si="79"/>
        <v>0</v>
      </c>
    </row>
    <row r="1020" spans="1:21">
      <c r="A1020" t="s">
        <v>1641</v>
      </c>
      <c r="B1020" t="s">
        <v>386</v>
      </c>
      <c r="C1020" t="s">
        <v>387</v>
      </c>
      <c r="D1020" t="s">
        <v>416</v>
      </c>
      <c r="E1020" t="s">
        <v>417</v>
      </c>
      <c r="F1020" t="s">
        <v>450</v>
      </c>
      <c r="G1020" t="s">
        <v>451</v>
      </c>
      <c r="H1020" s="1">
        <v>45896</v>
      </c>
      <c r="I1020">
        <v>21</v>
      </c>
      <c r="J1020">
        <v>45.4</v>
      </c>
      <c r="K1020">
        <v>953.4</v>
      </c>
      <c r="L1020">
        <v>0.02</v>
      </c>
      <c r="M1020">
        <v>0.02</v>
      </c>
      <c r="N1020" t="str">
        <f>VLOOKUP(F1020,products!$A$2:$C$31,3,FALSE)</f>
        <v>C</v>
      </c>
      <c r="O1020">
        <f>VLOOKUP(F1020,price_list!$A$2:$C$31,3,FALSE)</f>
        <v>45.4</v>
      </c>
      <c r="P1020" t="str">
        <f t="shared" si="75"/>
        <v>Rebate_Error</v>
      </c>
      <c r="Q1020" t="str">
        <f t="shared" si="76"/>
        <v/>
      </c>
      <c r="R1020">
        <f t="shared" si="77"/>
        <v>934.33199999999999</v>
      </c>
      <c r="S1020">
        <f t="shared" si="78"/>
        <v>18.686640000000001</v>
      </c>
      <c r="T1020" t="str">
        <f>IF(ISNA(VLOOKUP(A1020,ERP_transactions!$A:$A,1,FALSE)),"No","Yes")</f>
        <v>Yes</v>
      </c>
      <c r="U1020" t="b">
        <f t="shared" si="79"/>
        <v>1</v>
      </c>
    </row>
    <row r="1021" spans="1:21">
      <c r="A1021" t="s">
        <v>1642</v>
      </c>
      <c r="B1021" t="s">
        <v>230</v>
      </c>
      <c r="C1021" t="s">
        <v>231</v>
      </c>
      <c r="D1021" t="s">
        <v>538</v>
      </c>
      <c r="E1021" t="s">
        <v>539</v>
      </c>
      <c r="F1021" t="s">
        <v>107</v>
      </c>
      <c r="G1021" t="s">
        <v>108</v>
      </c>
      <c r="H1021" s="1">
        <v>45887</v>
      </c>
      <c r="I1021">
        <v>19</v>
      </c>
      <c r="J1021">
        <v>179.53</v>
      </c>
      <c r="K1021">
        <v>3411.07</v>
      </c>
      <c r="L1021">
        <v>0.1</v>
      </c>
      <c r="M1021">
        <v>0.02</v>
      </c>
      <c r="N1021" t="str">
        <f>VLOOKUP(F1021,products!$A$2:$C$31,3,FALSE)</f>
        <v>B</v>
      </c>
      <c r="O1021">
        <f>VLOOKUP(F1021,price_list!$A$2:$C$31,3,FALSE)</f>
        <v>179.53</v>
      </c>
      <c r="P1021" t="str">
        <f t="shared" si="75"/>
        <v/>
      </c>
      <c r="Q1021" t="str">
        <f t="shared" si="76"/>
        <v/>
      </c>
      <c r="R1021">
        <f t="shared" si="77"/>
        <v>3069.9630000000002</v>
      </c>
      <c r="S1021">
        <f t="shared" si="78"/>
        <v>61.399260000000005</v>
      </c>
      <c r="T1021" t="str">
        <f>IF(ISNA(VLOOKUP(A1021,ERP_transactions!$A:$A,1,FALSE)),"No","Yes")</f>
        <v>Yes</v>
      </c>
      <c r="U1021" t="b">
        <f t="shared" si="79"/>
        <v>0</v>
      </c>
    </row>
    <row r="1022" spans="1:21">
      <c r="A1022" t="s">
        <v>1643</v>
      </c>
      <c r="B1022" t="s">
        <v>135</v>
      </c>
      <c r="C1022" t="s">
        <v>136</v>
      </c>
      <c r="D1022" t="s">
        <v>336</v>
      </c>
      <c r="E1022" t="s">
        <v>2664</v>
      </c>
      <c r="F1022" t="s">
        <v>240</v>
      </c>
      <c r="G1022" t="s">
        <v>241</v>
      </c>
      <c r="H1022" s="1">
        <v>45881</v>
      </c>
      <c r="I1022">
        <v>13</v>
      </c>
      <c r="J1022">
        <v>130.94</v>
      </c>
      <c r="K1022">
        <v>1702.22</v>
      </c>
      <c r="L1022">
        <v>0.05</v>
      </c>
      <c r="M1022">
        <v>0.02</v>
      </c>
      <c r="N1022" t="str">
        <f>VLOOKUP(F1022,products!$A$2:$C$31,3,FALSE)</f>
        <v>A</v>
      </c>
      <c r="O1022">
        <f>VLOOKUP(F1022,price_list!$A$2:$C$31,3,FALSE)</f>
        <v>130.94</v>
      </c>
      <c r="P1022" t="str">
        <f t="shared" si="75"/>
        <v/>
      </c>
      <c r="Q1022" t="str">
        <f t="shared" si="76"/>
        <v/>
      </c>
      <c r="R1022">
        <f t="shared" si="77"/>
        <v>1617.1089999999999</v>
      </c>
      <c r="S1022">
        <f t="shared" si="78"/>
        <v>32.342179999999999</v>
      </c>
      <c r="T1022" t="str">
        <f>IF(ISNA(VLOOKUP(A1022,ERP_transactions!$A:$A,1,FALSE)),"No","Yes")</f>
        <v>Yes</v>
      </c>
      <c r="U1022" t="b">
        <f t="shared" si="79"/>
        <v>0</v>
      </c>
    </row>
    <row r="1023" spans="1:21">
      <c r="A1023" t="s">
        <v>1644</v>
      </c>
      <c r="B1023" t="s">
        <v>135</v>
      </c>
      <c r="C1023" t="s">
        <v>136</v>
      </c>
      <c r="D1023" t="s">
        <v>448</v>
      </c>
      <c r="E1023" t="s">
        <v>2611</v>
      </c>
      <c r="F1023" t="s">
        <v>39</v>
      </c>
      <c r="G1023" t="s">
        <v>40</v>
      </c>
      <c r="H1023" s="1">
        <v>45886</v>
      </c>
      <c r="I1023">
        <v>3</v>
      </c>
      <c r="J1023">
        <v>87.21</v>
      </c>
      <c r="K1023">
        <v>261.63</v>
      </c>
      <c r="L1023">
        <v>0</v>
      </c>
      <c r="M1023">
        <v>0.02</v>
      </c>
      <c r="N1023" t="str">
        <f>VLOOKUP(F1023,products!$A$2:$C$31,3,FALSE)</f>
        <v>C</v>
      </c>
      <c r="O1023">
        <f>VLOOKUP(F1023,price_list!$A$2:$C$31,3,FALSE)</f>
        <v>87.21</v>
      </c>
      <c r="P1023" t="str">
        <f t="shared" si="75"/>
        <v/>
      </c>
      <c r="Q1023" t="str">
        <f t="shared" si="76"/>
        <v/>
      </c>
      <c r="R1023">
        <f t="shared" si="77"/>
        <v>261.63</v>
      </c>
      <c r="S1023">
        <f t="shared" si="78"/>
        <v>5.2325999999999997</v>
      </c>
      <c r="T1023" t="str">
        <f>IF(ISNA(VLOOKUP(A1023,ERP_transactions!$A:$A,1,FALSE)),"No","Yes")</f>
        <v>Yes</v>
      </c>
      <c r="U1023" t="b">
        <f t="shared" si="79"/>
        <v>0</v>
      </c>
    </row>
    <row r="1024" spans="1:21">
      <c r="A1024" t="s">
        <v>1645</v>
      </c>
      <c r="B1024" t="s">
        <v>230</v>
      </c>
      <c r="C1024" t="s">
        <v>231</v>
      </c>
      <c r="D1024" t="s">
        <v>726</v>
      </c>
      <c r="E1024" t="s">
        <v>727</v>
      </c>
      <c r="F1024" t="s">
        <v>450</v>
      </c>
      <c r="G1024" t="s">
        <v>451</v>
      </c>
      <c r="H1024" s="1">
        <v>45886</v>
      </c>
      <c r="I1024">
        <v>8</v>
      </c>
      <c r="J1024">
        <v>45.4</v>
      </c>
      <c r="K1024">
        <v>363.2</v>
      </c>
      <c r="L1024">
        <v>0</v>
      </c>
      <c r="M1024">
        <v>0.02</v>
      </c>
      <c r="N1024" t="str">
        <f>VLOOKUP(F1024,products!$A$2:$C$31,3,FALSE)</f>
        <v>C</v>
      </c>
      <c r="O1024">
        <f>VLOOKUP(F1024,price_list!$A$2:$C$31,3,FALSE)</f>
        <v>45.4</v>
      </c>
      <c r="P1024" t="str">
        <f t="shared" si="75"/>
        <v/>
      </c>
      <c r="Q1024" t="str">
        <f t="shared" si="76"/>
        <v/>
      </c>
      <c r="R1024">
        <f t="shared" si="77"/>
        <v>363.2</v>
      </c>
      <c r="S1024">
        <f t="shared" si="78"/>
        <v>7.2640000000000002</v>
      </c>
      <c r="T1024" t="str">
        <f>IF(ISNA(VLOOKUP(A1024,ERP_transactions!$A:$A,1,FALSE)),"No","Yes")</f>
        <v>Yes</v>
      </c>
      <c r="U1024" t="b">
        <f t="shared" si="79"/>
        <v>0</v>
      </c>
    </row>
    <row r="1025" spans="1:21">
      <c r="A1025" t="s">
        <v>1646</v>
      </c>
      <c r="B1025" t="s">
        <v>74</v>
      </c>
      <c r="C1025" t="s">
        <v>75</v>
      </c>
      <c r="D1025" t="s">
        <v>680</v>
      </c>
      <c r="E1025" t="s">
        <v>681</v>
      </c>
      <c r="F1025" t="s">
        <v>319</v>
      </c>
      <c r="G1025" t="s">
        <v>320</v>
      </c>
      <c r="H1025" s="1">
        <v>45885</v>
      </c>
      <c r="I1025">
        <v>12</v>
      </c>
      <c r="J1025">
        <v>93.41</v>
      </c>
      <c r="K1025">
        <v>1120.92</v>
      </c>
      <c r="L1025">
        <v>0</v>
      </c>
      <c r="M1025">
        <v>0.02</v>
      </c>
      <c r="N1025" t="str">
        <f>VLOOKUP(F1025,products!$A$2:$C$31,3,FALSE)</f>
        <v>C</v>
      </c>
      <c r="O1025">
        <f>VLOOKUP(F1025,price_list!$A$2:$C$31,3,FALSE)</f>
        <v>93.41</v>
      </c>
      <c r="P1025" t="str">
        <f t="shared" si="75"/>
        <v/>
      </c>
      <c r="Q1025" t="str">
        <f t="shared" si="76"/>
        <v/>
      </c>
      <c r="R1025">
        <f t="shared" si="77"/>
        <v>1120.92</v>
      </c>
      <c r="S1025">
        <f t="shared" si="78"/>
        <v>22.418400000000002</v>
      </c>
      <c r="T1025" t="str">
        <f>IF(ISNA(VLOOKUP(A1025,ERP_transactions!$A:$A,1,FALSE)),"No","Yes")</f>
        <v>Yes</v>
      </c>
      <c r="U1025" t="b">
        <f t="shared" si="79"/>
        <v>0</v>
      </c>
    </row>
    <row r="1026" spans="1:21">
      <c r="A1026" t="s">
        <v>1647</v>
      </c>
      <c r="B1026" t="s">
        <v>246</v>
      </c>
      <c r="C1026" t="s">
        <v>247</v>
      </c>
      <c r="D1026" t="s">
        <v>510</v>
      </c>
      <c r="E1026" t="s">
        <v>511</v>
      </c>
      <c r="F1026" t="s">
        <v>39</v>
      </c>
      <c r="G1026" t="s">
        <v>40</v>
      </c>
      <c r="H1026" s="1">
        <v>45886</v>
      </c>
      <c r="I1026">
        <v>1</v>
      </c>
      <c r="J1026">
        <v>87.21</v>
      </c>
      <c r="K1026">
        <v>87.21</v>
      </c>
      <c r="L1026">
        <v>0</v>
      </c>
      <c r="M1026">
        <v>0.02</v>
      </c>
      <c r="N1026" t="str">
        <f>VLOOKUP(F1026,products!$A$2:$C$31,3,FALSE)</f>
        <v>C</v>
      </c>
      <c r="O1026">
        <f>VLOOKUP(F1026,price_list!$A$2:$C$31,3,FALSE)</f>
        <v>87.21</v>
      </c>
      <c r="P1026" t="str">
        <f t="shared" ref="P1026:P1089" si="80">IF(N1026="A",IF(ABS(L1026-0.05)&gt;0.001,"Rebate_Error",""),IF(N1026="B",IF(ABS(L1026-0.1)&gt;0.001,"Rebate_Error",""),IF(N1026="C",IF(L1026&lt;&gt;0,"Rebate_Error",""))))</f>
        <v/>
      </c>
      <c r="Q1026" t="str">
        <f t="shared" ref="Q1026:Q1089" si="81">IF(J1026&lt;O1026*0.75,"Price_Breach","")</f>
        <v/>
      </c>
      <c r="R1026">
        <f t="shared" ref="R1026:R1089" si="82">K1026-(K1026*L1026)</f>
        <v>87.21</v>
      </c>
      <c r="S1026">
        <f t="shared" ref="S1026:S1089" si="83">R1026*M1026</f>
        <v>1.7442</v>
      </c>
      <c r="T1026" t="str">
        <f>IF(ISNA(VLOOKUP(A1026,ERP_transactions!$A:$A,1,FALSE)),"No","Yes")</f>
        <v>Yes</v>
      </c>
      <c r="U1026" t="b">
        <f t="shared" ref="U1026:U1089" si="84">OR($P1026="Rebate_Error",$Q1026="Price_Breach",$T1026="No")</f>
        <v>0</v>
      </c>
    </row>
    <row r="1027" spans="1:21">
      <c r="A1027" t="s">
        <v>1648</v>
      </c>
      <c r="B1027" t="s">
        <v>67</v>
      </c>
      <c r="C1027" t="s">
        <v>68</v>
      </c>
      <c r="D1027" t="s">
        <v>757</v>
      </c>
      <c r="E1027" t="s">
        <v>758</v>
      </c>
      <c r="F1027" t="s">
        <v>215</v>
      </c>
      <c r="G1027" t="s">
        <v>216</v>
      </c>
      <c r="H1027" s="1">
        <v>45872</v>
      </c>
      <c r="I1027">
        <v>8</v>
      </c>
      <c r="J1027">
        <v>176.7</v>
      </c>
      <c r="K1027">
        <v>1413.6</v>
      </c>
      <c r="L1027">
        <v>0.1</v>
      </c>
      <c r="M1027">
        <v>0.02</v>
      </c>
      <c r="N1027" t="str">
        <f>VLOOKUP(F1027,products!$A$2:$C$31,3,FALSE)</f>
        <v>B</v>
      </c>
      <c r="O1027">
        <f>VLOOKUP(F1027,price_list!$A$2:$C$31,3,FALSE)</f>
        <v>176.7</v>
      </c>
      <c r="P1027" t="str">
        <f t="shared" si="80"/>
        <v/>
      </c>
      <c r="Q1027" t="str">
        <f t="shared" si="81"/>
        <v/>
      </c>
      <c r="R1027">
        <f t="shared" si="82"/>
        <v>1272.24</v>
      </c>
      <c r="S1027">
        <f t="shared" si="83"/>
        <v>25.444800000000001</v>
      </c>
      <c r="T1027" t="str">
        <f>IF(ISNA(VLOOKUP(A1027,ERP_transactions!$A:$A,1,FALSE)),"No","Yes")</f>
        <v>Yes</v>
      </c>
      <c r="U1027" t="b">
        <f t="shared" si="84"/>
        <v>0</v>
      </c>
    </row>
    <row r="1028" spans="1:21">
      <c r="A1028" t="s">
        <v>1649</v>
      </c>
      <c r="B1028" t="s">
        <v>414</v>
      </c>
      <c r="C1028" t="s">
        <v>415</v>
      </c>
      <c r="D1028" t="s">
        <v>865</v>
      </c>
      <c r="E1028" t="s">
        <v>866</v>
      </c>
      <c r="F1028" t="s">
        <v>293</v>
      </c>
      <c r="G1028" t="s">
        <v>294</v>
      </c>
      <c r="H1028" s="1">
        <v>45875</v>
      </c>
      <c r="I1028">
        <v>5</v>
      </c>
      <c r="J1028">
        <v>114.99</v>
      </c>
      <c r="K1028">
        <v>574.95000000000005</v>
      </c>
      <c r="L1028">
        <v>0.05</v>
      </c>
      <c r="M1028">
        <v>0.02</v>
      </c>
      <c r="N1028" t="str">
        <f>VLOOKUP(F1028,products!$A$2:$C$31,3,FALSE)</f>
        <v>A</v>
      </c>
      <c r="O1028">
        <f>VLOOKUP(F1028,price_list!$A$2:$C$31,3,FALSE)</f>
        <v>114.99</v>
      </c>
      <c r="P1028" t="str">
        <f t="shared" si="80"/>
        <v/>
      </c>
      <c r="Q1028" t="str">
        <f t="shared" si="81"/>
        <v/>
      </c>
      <c r="R1028">
        <f t="shared" si="82"/>
        <v>546.2025000000001</v>
      </c>
      <c r="S1028">
        <f t="shared" si="83"/>
        <v>10.924050000000003</v>
      </c>
      <c r="T1028" t="str">
        <f>IF(ISNA(VLOOKUP(A1028,ERP_transactions!$A:$A,1,FALSE)),"No","Yes")</f>
        <v>Yes</v>
      </c>
      <c r="U1028" t="b">
        <f t="shared" si="84"/>
        <v>0</v>
      </c>
    </row>
    <row r="1029" spans="1:21">
      <c r="A1029" t="s">
        <v>1650</v>
      </c>
      <c r="B1029" t="s">
        <v>182</v>
      </c>
      <c r="C1029" t="s">
        <v>183</v>
      </c>
      <c r="D1029" t="s">
        <v>218</v>
      </c>
      <c r="E1029" t="s">
        <v>219</v>
      </c>
      <c r="F1029" t="s">
        <v>166</v>
      </c>
      <c r="G1029" t="s">
        <v>167</v>
      </c>
      <c r="H1029" s="1">
        <v>45891</v>
      </c>
      <c r="I1029">
        <v>4</v>
      </c>
      <c r="J1029">
        <v>176.86</v>
      </c>
      <c r="K1029">
        <v>707.44</v>
      </c>
      <c r="L1029">
        <v>0.1</v>
      </c>
      <c r="M1029">
        <v>0.02</v>
      </c>
      <c r="N1029" t="str">
        <f>VLOOKUP(F1029,products!$A$2:$C$31,3,FALSE)</f>
        <v>B</v>
      </c>
      <c r="O1029">
        <f>VLOOKUP(F1029,price_list!$A$2:$C$31,3,FALSE)</f>
        <v>176.86</v>
      </c>
      <c r="P1029" t="str">
        <f t="shared" si="80"/>
        <v/>
      </c>
      <c r="Q1029" t="str">
        <f t="shared" si="81"/>
        <v/>
      </c>
      <c r="R1029">
        <f t="shared" si="82"/>
        <v>636.69600000000003</v>
      </c>
      <c r="S1029">
        <f t="shared" si="83"/>
        <v>12.733920000000001</v>
      </c>
      <c r="T1029" t="str">
        <f>IF(ISNA(VLOOKUP(A1029,ERP_transactions!$A:$A,1,FALSE)),"No","Yes")</f>
        <v>Yes</v>
      </c>
      <c r="U1029" t="b">
        <f t="shared" si="84"/>
        <v>0</v>
      </c>
    </row>
    <row r="1030" spans="1:21">
      <c r="A1030" t="s">
        <v>1651</v>
      </c>
      <c r="B1030" t="s">
        <v>117</v>
      </c>
      <c r="C1030" t="s">
        <v>118</v>
      </c>
      <c r="D1030" t="s">
        <v>872</v>
      </c>
      <c r="E1030" t="s">
        <v>873</v>
      </c>
      <c r="F1030" t="s">
        <v>319</v>
      </c>
      <c r="G1030" t="s">
        <v>320</v>
      </c>
      <c r="H1030" s="1">
        <v>45873</v>
      </c>
      <c r="I1030">
        <v>24</v>
      </c>
      <c r="J1030">
        <v>93.41</v>
      </c>
      <c r="K1030">
        <v>2241.84</v>
      </c>
      <c r="L1030">
        <v>0</v>
      </c>
      <c r="M1030">
        <v>0.02</v>
      </c>
      <c r="N1030" t="str">
        <f>VLOOKUP(F1030,products!$A$2:$C$31,3,FALSE)</f>
        <v>C</v>
      </c>
      <c r="O1030">
        <f>VLOOKUP(F1030,price_list!$A$2:$C$31,3,FALSE)</f>
        <v>93.41</v>
      </c>
      <c r="P1030" t="str">
        <f t="shared" si="80"/>
        <v/>
      </c>
      <c r="Q1030" t="str">
        <f t="shared" si="81"/>
        <v/>
      </c>
      <c r="R1030">
        <f t="shared" si="82"/>
        <v>2241.84</v>
      </c>
      <c r="S1030">
        <f t="shared" si="83"/>
        <v>44.836800000000004</v>
      </c>
      <c r="T1030" t="str">
        <f>IF(ISNA(VLOOKUP(A1030,ERP_transactions!$A:$A,1,FALSE)),"No","Yes")</f>
        <v>Yes</v>
      </c>
      <c r="U1030" t="b">
        <f t="shared" si="84"/>
        <v>0</v>
      </c>
    </row>
    <row r="1031" spans="1:21">
      <c r="A1031" t="s">
        <v>1652</v>
      </c>
      <c r="B1031" t="s">
        <v>55</v>
      </c>
      <c r="C1031" t="s">
        <v>56</v>
      </c>
      <c r="D1031" t="s">
        <v>522</v>
      </c>
      <c r="E1031" t="s">
        <v>523</v>
      </c>
      <c r="F1031" t="s">
        <v>25</v>
      </c>
      <c r="G1031" t="s">
        <v>26</v>
      </c>
      <c r="H1031" s="1">
        <v>45888</v>
      </c>
      <c r="I1031">
        <v>7</v>
      </c>
      <c r="J1031">
        <v>120.83</v>
      </c>
      <c r="K1031">
        <v>845.81</v>
      </c>
      <c r="L1031">
        <v>0.1</v>
      </c>
      <c r="M1031">
        <v>0.02</v>
      </c>
      <c r="N1031" t="str">
        <f>VLOOKUP(F1031,products!$A$2:$C$31,3,FALSE)</f>
        <v>B</v>
      </c>
      <c r="O1031">
        <f>VLOOKUP(F1031,price_list!$A$2:$C$31,3,FALSE)</f>
        <v>120.83</v>
      </c>
      <c r="P1031" t="str">
        <f t="shared" si="80"/>
        <v/>
      </c>
      <c r="Q1031" t="str">
        <f t="shared" si="81"/>
        <v/>
      </c>
      <c r="R1031">
        <f t="shared" si="82"/>
        <v>761.22899999999993</v>
      </c>
      <c r="S1031">
        <f t="shared" si="83"/>
        <v>15.22458</v>
      </c>
      <c r="T1031" t="str">
        <f>IF(ISNA(VLOOKUP(A1031,ERP_transactions!$A:$A,1,FALSE)),"No","Yes")</f>
        <v>Yes</v>
      </c>
      <c r="U1031" t="b">
        <f t="shared" si="84"/>
        <v>0</v>
      </c>
    </row>
    <row r="1032" spans="1:21">
      <c r="A1032" t="s">
        <v>1653</v>
      </c>
      <c r="B1032" t="s">
        <v>182</v>
      </c>
      <c r="C1032" t="s">
        <v>183</v>
      </c>
      <c r="D1032" t="s">
        <v>818</v>
      </c>
      <c r="E1032" t="s">
        <v>819</v>
      </c>
      <c r="F1032" t="s">
        <v>90</v>
      </c>
      <c r="G1032" t="s">
        <v>91</v>
      </c>
      <c r="H1032" s="1">
        <v>45877</v>
      </c>
      <c r="I1032">
        <v>1</v>
      </c>
      <c r="J1032">
        <v>50.51</v>
      </c>
      <c r="K1032">
        <v>50.51</v>
      </c>
      <c r="L1032">
        <v>0</v>
      </c>
      <c r="M1032">
        <v>0.02</v>
      </c>
      <c r="N1032" t="str">
        <f>VLOOKUP(F1032,products!$A$2:$C$31,3,FALSE)</f>
        <v>C</v>
      </c>
      <c r="O1032">
        <f>VLOOKUP(F1032,price_list!$A$2:$C$31,3,FALSE)</f>
        <v>50.51</v>
      </c>
      <c r="P1032" t="str">
        <f t="shared" si="80"/>
        <v/>
      </c>
      <c r="Q1032" t="str">
        <f t="shared" si="81"/>
        <v/>
      </c>
      <c r="R1032">
        <f t="shared" si="82"/>
        <v>50.51</v>
      </c>
      <c r="S1032">
        <f t="shared" si="83"/>
        <v>1.0102</v>
      </c>
      <c r="T1032" t="str">
        <f>IF(ISNA(VLOOKUP(A1032,ERP_transactions!$A:$A,1,FALSE)),"No","Yes")</f>
        <v>Yes</v>
      </c>
      <c r="U1032" t="b">
        <f t="shared" si="84"/>
        <v>0</v>
      </c>
    </row>
    <row r="1033" spans="1:21">
      <c r="A1033" t="s">
        <v>1654</v>
      </c>
      <c r="B1033" t="s">
        <v>14</v>
      </c>
      <c r="C1033" t="s">
        <v>15</v>
      </c>
      <c r="D1033" t="s">
        <v>441</v>
      </c>
      <c r="E1033" t="s">
        <v>442</v>
      </c>
      <c r="F1033" t="s">
        <v>100</v>
      </c>
      <c r="G1033" t="s">
        <v>101</v>
      </c>
      <c r="H1033" s="1">
        <v>45874</v>
      </c>
      <c r="I1033">
        <v>6</v>
      </c>
      <c r="J1033">
        <v>181.7</v>
      </c>
      <c r="K1033">
        <v>1090.2</v>
      </c>
      <c r="L1033">
        <v>0.1</v>
      </c>
      <c r="M1033">
        <v>0.02</v>
      </c>
      <c r="N1033" t="str">
        <f>VLOOKUP(F1033,products!$A$2:$C$31,3,FALSE)</f>
        <v>B</v>
      </c>
      <c r="O1033">
        <f>VLOOKUP(F1033,price_list!$A$2:$C$31,3,FALSE)</f>
        <v>181.7</v>
      </c>
      <c r="P1033" t="str">
        <f t="shared" si="80"/>
        <v/>
      </c>
      <c r="Q1033" t="str">
        <f t="shared" si="81"/>
        <v/>
      </c>
      <c r="R1033">
        <f t="shared" si="82"/>
        <v>981.18000000000006</v>
      </c>
      <c r="S1033">
        <f t="shared" si="83"/>
        <v>19.623600000000003</v>
      </c>
      <c r="T1033" t="str">
        <f>IF(ISNA(VLOOKUP(A1033,ERP_transactions!$A:$A,1,FALSE)),"No","Yes")</f>
        <v>Yes</v>
      </c>
      <c r="U1033" t="b">
        <f t="shared" si="84"/>
        <v>0</v>
      </c>
    </row>
    <row r="1034" spans="1:21">
      <c r="A1034" t="s">
        <v>1655</v>
      </c>
      <c r="B1034" t="s">
        <v>159</v>
      </c>
      <c r="C1034" t="s">
        <v>160</v>
      </c>
      <c r="D1034" t="s">
        <v>794</v>
      </c>
      <c r="E1034" t="s">
        <v>795</v>
      </c>
      <c r="F1034" t="s">
        <v>139</v>
      </c>
      <c r="G1034" t="s">
        <v>140</v>
      </c>
      <c r="H1034" s="1">
        <v>45874</v>
      </c>
      <c r="I1034">
        <v>19</v>
      </c>
      <c r="J1034">
        <v>113.94</v>
      </c>
      <c r="K1034">
        <v>2164.86</v>
      </c>
      <c r="L1034">
        <v>0.05</v>
      </c>
      <c r="M1034">
        <v>0.02</v>
      </c>
      <c r="N1034" t="str">
        <f>VLOOKUP(F1034,products!$A$2:$C$31,3,FALSE)</f>
        <v>A</v>
      </c>
      <c r="O1034">
        <f>VLOOKUP(F1034,price_list!$A$2:$C$31,3,FALSE)</f>
        <v>113.94</v>
      </c>
      <c r="P1034" t="str">
        <f t="shared" si="80"/>
        <v/>
      </c>
      <c r="Q1034" t="str">
        <f t="shared" si="81"/>
        <v/>
      </c>
      <c r="R1034">
        <f t="shared" si="82"/>
        <v>2056.6170000000002</v>
      </c>
      <c r="S1034">
        <f t="shared" si="83"/>
        <v>41.132340000000006</v>
      </c>
      <c r="T1034" t="str">
        <f>IF(ISNA(VLOOKUP(A1034,ERP_transactions!$A:$A,1,FALSE)),"No","Yes")</f>
        <v>Yes</v>
      </c>
      <c r="U1034" t="b">
        <f t="shared" si="84"/>
        <v>0</v>
      </c>
    </row>
    <row r="1035" spans="1:21">
      <c r="A1035" t="s">
        <v>1656</v>
      </c>
      <c r="B1035" t="s">
        <v>14</v>
      </c>
      <c r="C1035" t="s">
        <v>15</v>
      </c>
      <c r="D1035" t="s">
        <v>351</v>
      </c>
      <c r="E1035" t="s">
        <v>352</v>
      </c>
      <c r="F1035" t="s">
        <v>18</v>
      </c>
      <c r="G1035" t="s">
        <v>19</v>
      </c>
      <c r="H1035" s="1">
        <v>45886</v>
      </c>
      <c r="I1035">
        <v>6</v>
      </c>
      <c r="J1035">
        <v>52.65</v>
      </c>
      <c r="K1035">
        <v>315.89999999999998</v>
      </c>
      <c r="L1035">
        <v>0.05</v>
      </c>
      <c r="M1035">
        <v>0.02</v>
      </c>
      <c r="N1035" t="str">
        <f>VLOOKUP(F1035,products!$A$2:$C$31,3,FALSE)</f>
        <v>A</v>
      </c>
      <c r="O1035">
        <f>VLOOKUP(F1035,price_list!$A$2:$C$31,3,FALSE)</f>
        <v>52.65</v>
      </c>
      <c r="P1035" t="str">
        <f t="shared" si="80"/>
        <v/>
      </c>
      <c r="Q1035" t="str">
        <f t="shared" si="81"/>
        <v/>
      </c>
      <c r="R1035">
        <f t="shared" si="82"/>
        <v>300.10499999999996</v>
      </c>
      <c r="S1035">
        <f t="shared" si="83"/>
        <v>6.0020999999999995</v>
      </c>
      <c r="T1035" t="str">
        <f>IF(ISNA(VLOOKUP(A1035,ERP_transactions!$A:$A,1,FALSE)),"No","Yes")</f>
        <v>Yes</v>
      </c>
      <c r="U1035" t="b">
        <f t="shared" si="84"/>
        <v>0</v>
      </c>
    </row>
    <row r="1036" spans="1:21">
      <c r="A1036" t="s">
        <v>1657</v>
      </c>
      <c r="B1036" t="s">
        <v>74</v>
      </c>
      <c r="C1036" t="s">
        <v>75</v>
      </c>
      <c r="D1036" t="s">
        <v>420</v>
      </c>
      <c r="E1036" t="s">
        <v>421</v>
      </c>
      <c r="F1036" t="s">
        <v>450</v>
      </c>
      <c r="G1036" t="s">
        <v>451</v>
      </c>
      <c r="H1036" s="1">
        <v>45870</v>
      </c>
      <c r="I1036">
        <v>21</v>
      </c>
      <c r="J1036">
        <v>45.4</v>
      </c>
      <c r="K1036">
        <v>953.4</v>
      </c>
      <c r="L1036">
        <v>0</v>
      </c>
      <c r="M1036">
        <v>0.02</v>
      </c>
      <c r="N1036" t="str">
        <f>VLOOKUP(F1036,products!$A$2:$C$31,3,FALSE)</f>
        <v>C</v>
      </c>
      <c r="O1036">
        <f>VLOOKUP(F1036,price_list!$A$2:$C$31,3,FALSE)</f>
        <v>45.4</v>
      </c>
      <c r="P1036" t="str">
        <f t="shared" si="80"/>
        <v/>
      </c>
      <c r="Q1036" t="str">
        <f t="shared" si="81"/>
        <v/>
      </c>
      <c r="R1036">
        <f t="shared" si="82"/>
        <v>953.4</v>
      </c>
      <c r="S1036">
        <f t="shared" si="83"/>
        <v>19.068000000000001</v>
      </c>
      <c r="T1036" t="str">
        <f>IF(ISNA(VLOOKUP(A1036,ERP_transactions!$A:$A,1,FALSE)),"No","Yes")</f>
        <v>Yes</v>
      </c>
      <c r="U1036" t="b">
        <f t="shared" si="84"/>
        <v>0</v>
      </c>
    </row>
    <row r="1037" spans="1:21">
      <c r="A1037" t="s">
        <v>1658</v>
      </c>
      <c r="B1037" t="s">
        <v>67</v>
      </c>
      <c r="C1037" t="s">
        <v>68</v>
      </c>
      <c r="D1037" t="s">
        <v>37</v>
      </c>
      <c r="E1037" t="s">
        <v>2665</v>
      </c>
      <c r="F1037" t="s">
        <v>107</v>
      </c>
      <c r="G1037" t="s">
        <v>108</v>
      </c>
      <c r="H1037" s="1">
        <v>45900</v>
      </c>
      <c r="I1037">
        <v>10</v>
      </c>
      <c r="J1037">
        <v>143.69</v>
      </c>
      <c r="K1037">
        <v>1436.9</v>
      </c>
      <c r="L1037">
        <v>0.1</v>
      </c>
      <c r="M1037">
        <v>0.02</v>
      </c>
      <c r="N1037" t="str">
        <f>VLOOKUP(F1037,products!$A$2:$C$31,3,FALSE)</f>
        <v>B</v>
      </c>
      <c r="O1037">
        <f>VLOOKUP(F1037,price_list!$A$2:$C$31,3,FALSE)</f>
        <v>179.53</v>
      </c>
      <c r="P1037" t="str">
        <f t="shared" si="80"/>
        <v/>
      </c>
      <c r="Q1037" t="str">
        <f t="shared" si="81"/>
        <v/>
      </c>
      <c r="R1037">
        <f t="shared" si="82"/>
        <v>1293.21</v>
      </c>
      <c r="S1037">
        <f t="shared" si="83"/>
        <v>25.8642</v>
      </c>
      <c r="T1037" t="str">
        <f>IF(ISNA(VLOOKUP(A1037,ERP_transactions!$A:$A,1,FALSE)),"No","Yes")</f>
        <v>Yes</v>
      </c>
      <c r="U1037" t="b">
        <f t="shared" si="84"/>
        <v>0</v>
      </c>
    </row>
    <row r="1038" spans="1:21">
      <c r="A1038" t="s">
        <v>1659</v>
      </c>
      <c r="B1038" t="s">
        <v>423</v>
      </c>
      <c r="C1038" t="s">
        <v>424</v>
      </c>
      <c r="D1038" t="s">
        <v>287</v>
      </c>
      <c r="E1038" t="s">
        <v>288</v>
      </c>
      <c r="F1038" t="s">
        <v>25</v>
      </c>
      <c r="G1038" t="s">
        <v>26</v>
      </c>
      <c r="H1038" s="1">
        <v>45897</v>
      </c>
      <c r="I1038">
        <v>16</v>
      </c>
      <c r="J1038">
        <v>120.83</v>
      </c>
      <c r="K1038">
        <v>1933.28</v>
      </c>
      <c r="L1038">
        <v>0.1</v>
      </c>
      <c r="M1038">
        <v>0.02</v>
      </c>
      <c r="N1038" t="str">
        <f>VLOOKUP(F1038,products!$A$2:$C$31,3,FALSE)</f>
        <v>B</v>
      </c>
      <c r="O1038">
        <f>VLOOKUP(F1038,price_list!$A$2:$C$31,3,FALSE)</f>
        <v>120.83</v>
      </c>
      <c r="P1038" t="str">
        <f t="shared" si="80"/>
        <v/>
      </c>
      <c r="Q1038" t="str">
        <f t="shared" si="81"/>
        <v/>
      </c>
      <c r="R1038">
        <f t="shared" si="82"/>
        <v>1739.952</v>
      </c>
      <c r="S1038">
        <f t="shared" si="83"/>
        <v>34.799039999999998</v>
      </c>
      <c r="T1038" t="str">
        <f>IF(ISNA(VLOOKUP(A1038,ERP_transactions!$A:$A,1,FALSE)),"No","Yes")</f>
        <v>Yes</v>
      </c>
      <c r="U1038" t="b">
        <f t="shared" si="84"/>
        <v>0</v>
      </c>
    </row>
    <row r="1039" spans="1:21">
      <c r="A1039" t="s">
        <v>1660</v>
      </c>
      <c r="B1039" t="s">
        <v>55</v>
      </c>
      <c r="C1039" t="s">
        <v>56</v>
      </c>
      <c r="D1039" t="s">
        <v>660</v>
      </c>
      <c r="E1039" t="s">
        <v>661</v>
      </c>
      <c r="F1039" t="s">
        <v>59</v>
      </c>
      <c r="G1039" t="s">
        <v>60</v>
      </c>
      <c r="H1039" s="1">
        <v>45889</v>
      </c>
      <c r="I1039">
        <v>14</v>
      </c>
      <c r="J1039">
        <v>71.86</v>
      </c>
      <c r="K1039">
        <v>1006.04</v>
      </c>
      <c r="L1039">
        <v>0.05</v>
      </c>
      <c r="M1039">
        <v>0.02</v>
      </c>
      <c r="N1039" t="str">
        <f>VLOOKUP(F1039,products!$A$2:$C$31,3,FALSE)</f>
        <v>A</v>
      </c>
      <c r="O1039">
        <f>VLOOKUP(F1039,price_list!$A$2:$C$31,3,FALSE)</f>
        <v>71.86</v>
      </c>
      <c r="P1039" t="str">
        <f t="shared" si="80"/>
        <v/>
      </c>
      <c r="Q1039" t="str">
        <f t="shared" si="81"/>
        <v/>
      </c>
      <c r="R1039">
        <f t="shared" si="82"/>
        <v>955.73799999999994</v>
      </c>
      <c r="S1039">
        <f t="shared" si="83"/>
        <v>19.11476</v>
      </c>
      <c r="T1039" t="str">
        <f>IF(ISNA(VLOOKUP(A1039,ERP_transactions!$A:$A,1,FALSE)),"No","Yes")</f>
        <v>Yes</v>
      </c>
      <c r="U1039" t="b">
        <f t="shared" si="84"/>
        <v>0</v>
      </c>
    </row>
    <row r="1040" spans="1:21">
      <c r="A1040" t="s">
        <v>1661</v>
      </c>
      <c r="B1040" t="s">
        <v>21</v>
      </c>
      <c r="C1040" t="s">
        <v>22</v>
      </c>
      <c r="D1040" t="s">
        <v>467</v>
      </c>
      <c r="E1040" t="s">
        <v>468</v>
      </c>
      <c r="F1040" t="s">
        <v>100</v>
      </c>
      <c r="G1040" t="s">
        <v>101</v>
      </c>
      <c r="H1040" s="1">
        <v>45875</v>
      </c>
      <c r="I1040">
        <v>25</v>
      </c>
      <c r="J1040">
        <v>181.7</v>
      </c>
      <c r="K1040">
        <v>4542.5</v>
      </c>
      <c r="L1040">
        <v>0.1</v>
      </c>
      <c r="M1040">
        <v>0.02</v>
      </c>
      <c r="N1040" t="str">
        <f>VLOOKUP(F1040,products!$A$2:$C$31,3,FALSE)</f>
        <v>B</v>
      </c>
      <c r="O1040">
        <f>VLOOKUP(F1040,price_list!$A$2:$C$31,3,FALSE)</f>
        <v>181.7</v>
      </c>
      <c r="P1040" t="str">
        <f t="shared" si="80"/>
        <v/>
      </c>
      <c r="Q1040" t="str">
        <f t="shared" si="81"/>
        <v/>
      </c>
      <c r="R1040">
        <f t="shared" si="82"/>
        <v>4088.25</v>
      </c>
      <c r="S1040">
        <f t="shared" si="83"/>
        <v>81.765000000000001</v>
      </c>
      <c r="T1040" t="str">
        <f>IF(ISNA(VLOOKUP(A1040,ERP_transactions!$A:$A,1,FALSE)),"No","Yes")</f>
        <v>Yes</v>
      </c>
      <c r="U1040" t="b">
        <f t="shared" si="84"/>
        <v>0</v>
      </c>
    </row>
    <row r="1041" spans="1:21">
      <c r="A1041" t="s">
        <v>1662</v>
      </c>
      <c r="B1041" t="s">
        <v>28</v>
      </c>
      <c r="C1041" t="s">
        <v>29</v>
      </c>
      <c r="D1041" t="s">
        <v>391</v>
      </c>
      <c r="E1041" t="s">
        <v>392</v>
      </c>
      <c r="F1041" t="s">
        <v>396</v>
      </c>
      <c r="G1041" t="s">
        <v>397</v>
      </c>
      <c r="H1041" s="1">
        <v>45893</v>
      </c>
      <c r="I1041">
        <v>6</v>
      </c>
      <c r="J1041">
        <v>194.87</v>
      </c>
      <c r="K1041">
        <v>1169.22</v>
      </c>
      <c r="L1041">
        <v>0.1</v>
      </c>
      <c r="M1041">
        <v>0.02</v>
      </c>
      <c r="N1041" t="str">
        <f>VLOOKUP(F1041,products!$A$2:$C$31,3,FALSE)</f>
        <v>B</v>
      </c>
      <c r="O1041">
        <f>VLOOKUP(F1041,price_list!$A$2:$C$31,3,FALSE)</f>
        <v>194.87</v>
      </c>
      <c r="P1041" t="str">
        <f t="shared" si="80"/>
        <v/>
      </c>
      <c r="Q1041" t="str">
        <f t="shared" si="81"/>
        <v/>
      </c>
      <c r="R1041">
        <f t="shared" si="82"/>
        <v>1052.298</v>
      </c>
      <c r="S1041">
        <f t="shared" si="83"/>
        <v>21.045960000000001</v>
      </c>
      <c r="T1041" t="str">
        <f>IF(ISNA(VLOOKUP(A1041,ERP_transactions!$A:$A,1,FALSE)),"No","Yes")</f>
        <v>Yes</v>
      </c>
      <c r="U1041" t="b">
        <f t="shared" si="84"/>
        <v>0</v>
      </c>
    </row>
    <row r="1042" spans="1:21">
      <c r="A1042" t="s">
        <v>1663</v>
      </c>
      <c r="B1042" t="s">
        <v>208</v>
      </c>
      <c r="C1042" t="s">
        <v>209</v>
      </c>
      <c r="D1042" t="s">
        <v>308</v>
      </c>
      <c r="E1042" t="s">
        <v>309</v>
      </c>
      <c r="F1042" t="s">
        <v>356</v>
      </c>
      <c r="G1042" t="s">
        <v>357</v>
      </c>
      <c r="H1042" s="1">
        <v>45888</v>
      </c>
      <c r="I1042">
        <v>20</v>
      </c>
      <c r="J1042">
        <v>54.03</v>
      </c>
      <c r="K1042">
        <v>1080.5999999999999</v>
      </c>
      <c r="L1042">
        <v>0</v>
      </c>
      <c r="M1042">
        <v>0.02</v>
      </c>
      <c r="N1042" t="str">
        <f>VLOOKUP(F1042,products!$A$2:$C$31,3,FALSE)</f>
        <v>C</v>
      </c>
      <c r="O1042">
        <f>VLOOKUP(F1042,price_list!$A$2:$C$31,3,FALSE)</f>
        <v>54.03</v>
      </c>
      <c r="P1042" t="str">
        <f t="shared" si="80"/>
        <v/>
      </c>
      <c r="Q1042" t="str">
        <f t="shared" si="81"/>
        <v/>
      </c>
      <c r="R1042">
        <f t="shared" si="82"/>
        <v>1080.5999999999999</v>
      </c>
      <c r="S1042">
        <f t="shared" si="83"/>
        <v>21.611999999999998</v>
      </c>
      <c r="T1042" t="str">
        <f>IF(ISNA(VLOOKUP(A1042,ERP_transactions!$A:$A,1,FALSE)),"No","Yes")</f>
        <v>Yes</v>
      </c>
      <c r="U1042" t="b">
        <f t="shared" si="84"/>
        <v>0</v>
      </c>
    </row>
    <row r="1043" spans="1:21">
      <c r="A1043" t="s">
        <v>1664</v>
      </c>
      <c r="B1043" t="s">
        <v>423</v>
      </c>
      <c r="C1043" t="s">
        <v>424</v>
      </c>
      <c r="D1043" t="s">
        <v>462</v>
      </c>
      <c r="E1043" t="s">
        <v>463</v>
      </c>
      <c r="F1043" t="s">
        <v>240</v>
      </c>
      <c r="G1043" t="s">
        <v>241</v>
      </c>
      <c r="H1043" s="1">
        <v>45873</v>
      </c>
      <c r="I1043">
        <v>5</v>
      </c>
      <c r="J1043">
        <v>130.94</v>
      </c>
      <c r="K1043">
        <v>654.70000000000005</v>
      </c>
      <c r="L1043">
        <v>0.05</v>
      </c>
      <c r="M1043">
        <v>0.02</v>
      </c>
      <c r="N1043" t="str">
        <f>VLOOKUP(F1043,products!$A$2:$C$31,3,FALSE)</f>
        <v>A</v>
      </c>
      <c r="O1043">
        <f>VLOOKUP(F1043,price_list!$A$2:$C$31,3,FALSE)</f>
        <v>130.94</v>
      </c>
      <c r="P1043" t="str">
        <f t="shared" si="80"/>
        <v/>
      </c>
      <c r="Q1043" t="str">
        <f t="shared" si="81"/>
        <v/>
      </c>
      <c r="R1043">
        <f t="shared" si="82"/>
        <v>621.96500000000003</v>
      </c>
      <c r="S1043">
        <f t="shared" si="83"/>
        <v>12.439300000000001</v>
      </c>
      <c r="T1043" t="str">
        <f>IF(ISNA(VLOOKUP(A1043,ERP_transactions!$A:$A,1,FALSE)),"No","Yes")</f>
        <v>Yes</v>
      </c>
      <c r="U1043" t="b">
        <f t="shared" si="84"/>
        <v>0</v>
      </c>
    </row>
    <row r="1044" spans="1:21">
      <c r="A1044" t="s">
        <v>1665</v>
      </c>
      <c r="B1044" t="s">
        <v>122</v>
      </c>
      <c r="C1044" t="s">
        <v>123</v>
      </c>
      <c r="D1044" t="s">
        <v>791</v>
      </c>
      <c r="E1044" t="s">
        <v>792</v>
      </c>
      <c r="F1044" t="s">
        <v>114</v>
      </c>
      <c r="G1044" t="s">
        <v>115</v>
      </c>
      <c r="H1044" s="1">
        <v>45891</v>
      </c>
      <c r="I1044">
        <v>17</v>
      </c>
      <c r="J1044">
        <v>91.13</v>
      </c>
      <c r="K1044">
        <v>1549.21</v>
      </c>
      <c r="L1044">
        <v>0.1</v>
      </c>
      <c r="M1044">
        <v>0.02</v>
      </c>
      <c r="N1044" t="str">
        <f>VLOOKUP(F1044,products!$A$2:$C$31,3,FALSE)</f>
        <v>B</v>
      </c>
      <c r="O1044">
        <f>VLOOKUP(F1044,price_list!$A$2:$C$31,3,FALSE)</f>
        <v>91.13</v>
      </c>
      <c r="P1044" t="str">
        <f t="shared" si="80"/>
        <v/>
      </c>
      <c r="Q1044" t="str">
        <f t="shared" si="81"/>
        <v/>
      </c>
      <c r="R1044">
        <f t="shared" si="82"/>
        <v>1394.289</v>
      </c>
      <c r="S1044">
        <f t="shared" si="83"/>
        <v>27.88578</v>
      </c>
      <c r="T1044" t="str">
        <f>IF(ISNA(VLOOKUP(A1044,ERP_transactions!$A:$A,1,FALSE)),"No","Yes")</f>
        <v>Yes</v>
      </c>
      <c r="U1044" t="b">
        <f t="shared" si="84"/>
        <v>0</v>
      </c>
    </row>
    <row r="1045" spans="1:21">
      <c r="A1045" t="s">
        <v>1666</v>
      </c>
      <c r="B1045" t="s">
        <v>81</v>
      </c>
      <c r="C1045" t="s">
        <v>82</v>
      </c>
      <c r="D1045" t="s">
        <v>1397</v>
      </c>
      <c r="E1045" t="s">
        <v>1398</v>
      </c>
      <c r="F1045" t="s">
        <v>78</v>
      </c>
      <c r="G1045" t="s">
        <v>79</v>
      </c>
      <c r="H1045" s="1">
        <v>45875</v>
      </c>
      <c r="I1045">
        <v>4</v>
      </c>
      <c r="J1045">
        <v>101.47</v>
      </c>
      <c r="K1045">
        <v>405.88</v>
      </c>
      <c r="L1045">
        <v>0.05</v>
      </c>
      <c r="M1045">
        <v>0.02</v>
      </c>
      <c r="N1045" t="str">
        <f>VLOOKUP(F1045,products!$A$2:$C$31,3,FALSE)</f>
        <v>A</v>
      </c>
      <c r="O1045">
        <f>VLOOKUP(F1045,price_list!$A$2:$C$31,3,FALSE)</f>
        <v>139.22</v>
      </c>
      <c r="P1045" t="str">
        <f t="shared" si="80"/>
        <v/>
      </c>
      <c r="Q1045" t="str">
        <f t="shared" si="81"/>
        <v>Price_Breach</v>
      </c>
      <c r="R1045">
        <f t="shared" si="82"/>
        <v>385.58600000000001</v>
      </c>
      <c r="S1045">
        <f t="shared" si="83"/>
        <v>7.7117200000000006</v>
      </c>
      <c r="T1045" t="str">
        <f>IF(ISNA(VLOOKUP(A1045,ERP_transactions!$A:$A,1,FALSE)),"No","Yes")</f>
        <v>Yes</v>
      </c>
      <c r="U1045" t="b">
        <f t="shared" si="84"/>
        <v>1</v>
      </c>
    </row>
    <row r="1046" spans="1:21">
      <c r="A1046" t="s">
        <v>1667</v>
      </c>
      <c r="B1046" t="s">
        <v>55</v>
      </c>
      <c r="C1046" t="s">
        <v>56</v>
      </c>
      <c r="D1046" t="s">
        <v>609</v>
      </c>
      <c r="E1046" t="s">
        <v>610</v>
      </c>
      <c r="F1046" t="s">
        <v>100</v>
      </c>
      <c r="G1046" t="s">
        <v>101</v>
      </c>
      <c r="H1046" s="1">
        <v>45886</v>
      </c>
      <c r="I1046">
        <v>18</v>
      </c>
      <c r="J1046">
        <v>148.19</v>
      </c>
      <c r="K1046">
        <v>2667.42</v>
      </c>
      <c r="L1046">
        <v>0.1</v>
      </c>
      <c r="M1046">
        <v>0.02</v>
      </c>
      <c r="N1046" t="str">
        <f>VLOOKUP(F1046,products!$A$2:$C$31,3,FALSE)</f>
        <v>B</v>
      </c>
      <c r="O1046">
        <f>VLOOKUP(F1046,price_list!$A$2:$C$31,3,FALSE)</f>
        <v>181.7</v>
      </c>
      <c r="P1046" t="str">
        <f t="shared" si="80"/>
        <v/>
      </c>
      <c r="Q1046" t="str">
        <f t="shared" si="81"/>
        <v/>
      </c>
      <c r="R1046">
        <f t="shared" si="82"/>
        <v>2400.6779999999999</v>
      </c>
      <c r="S1046">
        <f t="shared" si="83"/>
        <v>48.013559999999998</v>
      </c>
      <c r="T1046" t="str">
        <f>IF(ISNA(VLOOKUP(A1046,ERP_transactions!$A:$A,1,FALSE)),"No","Yes")</f>
        <v>Yes</v>
      </c>
      <c r="U1046" t="b">
        <f t="shared" si="84"/>
        <v>0</v>
      </c>
    </row>
    <row r="1047" spans="1:21">
      <c r="A1047" t="s">
        <v>1668</v>
      </c>
      <c r="B1047" t="s">
        <v>93</v>
      </c>
      <c r="C1047" t="s">
        <v>94</v>
      </c>
      <c r="D1047" t="s">
        <v>281</v>
      </c>
      <c r="E1047" t="s">
        <v>282</v>
      </c>
      <c r="F1047" t="s">
        <v>71</v>
      </c>
      <c r="G1047" t="s">
        <v>72</v>
      </c>
      <c r="H1047" s="1">
        <v>45874</v>
      </c>
      <c r="I1047">
        <v>22</v>
      </c>
      <c r="J1047">
        <v>123.65</v>
      </c>
      <c r="K1047">
        <v>2720.3</v>
      </c>
      <c r="L1047">
        <v>0.05</v>
      </c>
      <c r="M1047">
        <v>0.02</v>
      </c>
      <c r="N1047" t="str">
        <f>VLOOKUP(F1047,products!$A$2:$C$31,3,FALSE)</f>
        <v>A</v>
      </c>
      <c r="O1047">
        <f>VLOOKUP(F1047,price_list!$A$2:$C$31,3,FALSE)</f>
        <v>123.65</v>
      </c>
      <c r="P1047" t="str">
        <f t="shared" si="80"/>
        <v/>
      </c>
      <c r="Q1047" t="str">
        <f t="shared" si="81"/>
        <v/>
      </c>
      <c r="R1047">
        <f t="shared" si="82"/>
        <v>2584.2850000000003</v>
      </c>
      <c r="S1047">
        <f t="shared" si="83"/>
        <v>51.685700000000004</v>
      </c>
      <c r="T1047" t="str">
        <f>IF(ISNA(VLOOKUP(A1047,ERP_transactions!$A:$A,1,FALSE)),"No","Yes")</f>
        <v>Yes</v>
      </c>
      <c r="U1047" t="b">
        <f t="shared" si="84"/>
        <v>0</v>
      </c>
    </row>
    <row r="1048" spans="1:21">
      <c r="A1048" t="s">
        <v>1669</v>
      </c>
      <c r="B1048" t="s">
        <v>67</v>
      </c>
      <c r="C1048" t="s">
        <v>68</v>
      </c>
      <c r="D1048" t="s">
        <v>668</v>
      </c>
      <c r="E1048" t="s">
        <v>669</v>
      </c>
      <c r="F1048" t="s">
        <v>114</v>
      </c>
      <c r="G1048" t="s">
        <v>115</v>
      </c>
      <c r="H1048" s="1">
        <v>45898</v>
      </c>
      <c r="I1048">
        <v>1</v>
      </c>
      <c r="J1048">
        <v>91.13</v>
      </c>
      <c r="K1048">
        <v>91.13</v>
      </c>
      <c r="L1048">
        <v>0.1</v>
      </c>
      <c r="M1048">
        <v>0.02</v>
      </c>
      <c r="N1048" t="str">
        <f>VLOOKUP(F1048,products!$A$2:$C$31,3,FALSE)</f>
        <v>B</v>
      </c>
      <c r="O1048">
        <f>VLOOKUP(F1048,price_list!$A$2:$C$31,3,FALSE)</f>
        <v>91.13</v>
      </c>
      <c r="P1048" t="str">
        <f t="shared" si="80"/>
        <v/>
      </c>
      <c r="Q1048" t="str">
        <f t="shared" si="81"/>
        <v/>
      </c>
      <c r="R1048">
        <f t="shared" si="82"/>
        <v>82.016999999999996</v>
      </c>
      <c r="S1048">
        <f t="shared" si="83"/>
        <v>1.6403399999999999</v>
      </c>
      <c r="T1048" t="str">
        <f>IF(ISNA(VLOOKUP(A1048,ERP_transactions!$A:$A,1,FALSE)),"No","Yes")</f>
        <v>Yes</v>
      </c>
      <c r="U1048" t="b">
        <f t="shared" si="84"/>
        <v>0</v>
      </c>
    </row>
    <row r="1049" spans="1:21">
      <c r="A1049" t="s">
        <v>1670</v>
      </c>
      <c r="B1049" t="s">
        <v>93</v>
      </c>
      <c r="C1049" t="s">
        <v>94</v>
      </c>
      <c r="D1049" t="s">
        <v>933</v>
      </c>
      <c r="E1049" t="s">
        <v>2666</v>
      </c>
      <c r="F1049" t="s">
        <v>191</v>
      </c>
      <c r="G1049" t="s">
        <v>192</v>
      </c>
      <c r="H1049" s="1">
        <v>45883</v>
      </c>
      <c r="I1049">
        <v>17</v>
      </c>
      <c r="J1049">
        <v>144.35</v>
      </c>
      <c r="K1049">
        <v>2453.9499999999998</v>
      </c>
      <c r="L1049">
        <v>0.1</v>
      </c>
      <c r="M1049">
        <v>0.02</v>
      </c>
      <c r="N1049" t="str">
        <f>VLOOKUP(F1049,products!$A$2:$C$31,3,FALSE)</f>
        <v>B</v>
      </c>
      <c r="O1049">
        <f>VLOOKUP(F1049,price_list!$A$2:$C$31,3,FALSE)</f>
        <v>144.35</v>
      </c>
      <c r="P1049" t="str">
        <f t="shared" si="80"/>
        <v/>
      </c>
      <c r="Q1049" t="str">
        <f t="shared" si="81"/>
        <v/>
      </c>
      <c r="R1049">
        <f t="shared" si="82"/>
        <v>2208.5549999999998</v>
      </c>
      <c r="S1049">
        <f t="shared" si="83"/>
        <v>44.171099999999996</v>
      </c>
      <c r="T1049" t="str">
        <f>IF(ISNA(VLOOKUP(A1049,ERP_transactions!$A:$A,1,FALSE)),"No","Yes")</f>
        <v>Yes</v>
      </c>
      <c r="U1049" t="b">
        <f t="shared" si="84"/>
        <v>0</v>
      </c>
    </row>
    <row r="1050" spans="1:21">
      <c r="A1050" t="s">
        <v>1671</v>
      </c>
      <c r="B1050" t="s">
        <v>103</v>
      </c>
      <c r="C1050" t="s">
        <v>104</v>
      </c>
      <c r="D1050" t="s">
        <v>730</v>
      </c>
      <c r="E1050" t="s">
        <v>731</v>
      </c>
      <c r="F1050" t="s">
        <v>179</v>
      </c>
      <c r="G1050" t="s">
        <v>180</v>
      </c>
      <c r="H1050" s="1">
        <v>45877</v>
      </c>
      <c r="I1050">
        <v>14</v>
      </c>
      <c r="J1050">
        <v>125.42</v>
      </c>
      <c r="K1050">
        <v>1755.88</v>
      </c>
      <c r="L1050">
        <v>0.1</v>
      </c>
      <c r="M1050">
        <v>0.02</v>
      </c>
      <c r="N1050" t="str">
        <f>VLOOKUP(F1050,products!$A$2:$C$31,3,FALSE)</f>
        <v>B</v>
      </c>
      <c r="O1050">
        <f>VLOOKUP(F1050,price_list!$A$2:$C$31,3,FALSE)</f>
        <v>125.42</v>
      </c>
      <c r="P1050" t="str">
        <f t="shared" si="80"/>
        <v/>
      </c>
      <c r="Q1050" t="str">
        <f t="shared" si="81"/>
        <v/>
      </c>
      <c r="R1050">
        <f t="shared" si="82"/>
        <v>1580.2920000000001</v>
      </c>
      <c r="S1050">
        <f t="shared" si="83"/>
        <v>31.605840000000004</v>
      </c>
      <c r="T1050" t="str">
        <f>IF(ISNA(VLOOKUP(A1050,ERP_transactions!$A:$A,1,FALSE)),"No","Yes")</f>
        <v>Yes</v>
      </c>
      <c r="U1050" t="b">
        <f t="shared" si="84"/>
        <v>0</v>
      </c>
    </row>
    <row r="1051" spans="1:21">
      <c r="A1051" t="s">
        <v>1672</v>
      </c>
      <c r="B1051" t="s">
        <v>246</v>
      </c>
      <c r="C1051" t="s">
        <v>247</v>
      </c>
      <c r="D1051" t="s">
        <v>510</v>
      </c>
      <c r="E1051" t="s">
        <v>511</v>
      </c>
      <c r="F1051" t="s">
        <v>174</v>
      </c>
      <c r="G1051" t="s">
        <v>175</v>
      </c>
      <c r="H1051" s="1">
        <v>45881</v>
      </c>
      <c r="I1051">
        <v>13</v>
      </c>
      <c r="J1051">
        <v>183.4</v>
      </c>
      <c r="K1051">
        <v>2384.1999999999998</v>
      </c>
      <c r="L1051">
        <v>0.1</v>
      </c>
      <c r="M1051">
        <v>0.02</v>
      </c>
      <c r="N1051" t="str">
        <f>VLOOKUP(F1051,products!$A$2:$C$31,3,FALSE)</f>
        <v>B</v>
      </c>
      <c r="O1051">
        <f>VLOOKUP(F1051,price_list!$A$2:$C$31,3,FALSE)</f>
        <v>183.4</v>
      </c>
      <c r="P1051" t="str">
        <f t="shared" si="80"/>
        <v/>
      </c>
      <c r="Q1051" t="str">
        <f t="shared" si="81"/>
        <v/>
      </c>
      <c r="R1051">
        <f t="shared" si="82"/>
        <v>2145.7799999999997</v>
      </c>
      <c r="S1051">
        <f t="shared" si="83"/>
        <v>42.915599999999998</v>
      </c>
      <c r="T1051" t="str">
        <f>IF(ISNA(VLOOKUP(A1051,ERP_transactions!$A:$A,1,FALSE)),"No","Yes")</f>
        <v>Yes</v>
      </c>
      <c r="U1051" t="b">
        <f t="shared" si="84"/>
        <v>0</v>
      </c>
    </row>
    <row r="1052" spans="1:21">
      <c r="A1052" t="s">
        <v>1673</v>
      </c>
      <c r="B1052" t="s">
        <v>135</v>
      </c>
      <c r="C1052" t="s">
        <v>136</v>
      </c>
      <c r="D1052" t="s">
        <v>23</v>
      </c>
      <c r="E1052" t="s">
        <v>24</v>
      </c>
      <c r="F1052" t="s">
        <v>107</v>
      </c>
      <c r="G1052" t="s">
        <v>108</v>
      </c>
      <c r="H1052" s="1">
        <v>45896</v>
      </c>
      <c r="I1052">
        <v>25</v>
      </c>
      <c r="J1052">
        <v>179.53</v>
      </c>
      <c r="K1052">
        <v>4488.25</v>
      </c>
      <c r="L1052">
        <v>0.12</v>
      </c>
      <c r="M1052">
        <v>0.02</v>
      </c>
      <c r="N1052" t="str">
        <f>VLOOKUP(F1052,products!$A$2:$C$31,3,FALSE)</f>
        <v>B</v>
      </c>
      <c r="O1052">
        <f>VLOOKUP(F1052,price_list!$A$2:$C$31,3,FALSE)</f>
        <v>179.53</v>
      </c>
      <c r="P1052" t="str">
        <f t="shared" si="80"/>
        <v>Rebate_Error</v>
      </c>
      <c r="Q1052" t="str">
        <f t="shared" si="81"/>
        <v/>
      </c>
      <c r="R1052">
        <f t="shared" si="82"/>
        <v>3949.66</v>
      </c>
      <c r="S1052">
        <f t="shared" si="83"/>
        <v>78.993200000000002</v>
      </c>
      <c r="T1052" t="str">
        <f>IF(ISNA(VLOOKUP(A1052,ERP_transactions!$A:$A,1,FALSE)),"No","Yes")</f>
        <v>Yes</v>
      </c>
      <c r="U1052" t="b">
        <f t="shared" si="84"/>
        <v>1</v>
      </c>
    </row>
    <row r="1053" spans="1:21">
      <c r="A1053" t="s">
        <v>1674</v>
      </c>
      <c r="B1053" t="s">
        <v>62</v>
      </c>
      <c r="C1053" t="s">
        <v>63</v>
      </c>
      <c r="D1053" t="s">
        <v>189</v>
      </c>
      <c r="E1053" t="s">
        <v>190</v>
      </c>
      <c r="F1053" t="s">
        <v>71</v>
      </c>
      <c r="G1053" t="s">
        <v>72</v>
      </c>
      <c r="H1053" s="1">
        <v>45878</v>
      </c>
      <c r="I1053">
        <v>5</v>
      </c>
      <c r="J1053">
        <v>123.65</v>
      </c>
      <c r="K1053">
        <v>618.25</v>
      </c>
      <c r="L1053">
        <v>0.08</v>
      </c>
      <c r="M1053">
        <v>0.02</v>
      </c>
      <c r="N1053" t="str">
        <f>VLOOKUP(F1053,products!$A$2:$C$31,3,FALSE)</f>
        <v>A</v>
      </c>
      <c r="O1053">
        <f>VLOOKUP(F1053,price_list!$A$2:$C$31,3,FALSE)</f>
        <v>123.65</v>
      </c>
      <c r="P1053" t="str">
        <f t="shared" si="80"/>
        <v>Rebate_Error</v>
      </c>
      <c r="Q1053" t="str">
        <f t="shared" si="81"/>
        <v/>
      </c>
      <c r="R1053">
        <f t="shared" si="82"/>
        <v>568.79</v>
      </c>
      <c r="S1053">
        <f t="shared" si="83"/>
        <v>11.3758</v>
      </c>
      <c r="T1053" t="str">
        <f>IF(ISNA(VLOOKUP(A1053,ERP_transactions!$A:$A,1,FALSE)),"No","Yes")</f>
        <v>Yes</v>
      </c>
      <c r="U1053" t="b">
        <f t="shared" si="84"/>
        <v>1</v>
      </c>
    </row>
    <row r="1054" spans="1:21">
      <c r="A1054" t="s">
        <v>1675</v>
      </c>
      <c r="B1054" t="s">
        <v>55</v>
      </c>
      <c r="C1054" t="s">
        <v>56</v>
      </c>
      <c r="D1054" t="s">
        <v>498</v>
      </c>
      <c r="E1054" t="s">
        <v>499</v>
      </c>
      <c r="F1054" t="s">
        <v>59</v>
      </c>
      <c r="G1054" t="s">
        <v>60</v>
      </c>
      <c r="H1054" s="1">
        <v>45879</v>
      </c>
      <c r="I1054">
        <v>3</v>
      </c>
      <c r="J1054">
        <v>71.86</v>
      </c>
      <c r="K1054">
        <v>215.58</v>
      </c>
      <c r="L1054">
        <v>0.05</v>
      </c>
      <c r="M1054">
        <v>0.02</v>
      </c>
      <c r="N1054" t="str">
        <f>VLOOKUP(F1054,products!$A$2:$C$31,3,FALSE)</f>
        <v>A</v>
      </c>
      <c r="O1054">
        <f>VLOOKUP(F1054,price_list!$A$2:$C$31,3,FALSE)</f>
        <v>71.86</v>
      </c>
      <c r="P1054" t="str">
        <f t="shared" si="80"/>
        <v/>
      </c>
      <c r="Q1054" t="str">
        <f t="shared" si="81"/>
        <v/>
      </c>
      <c r="R1054">
        <f t="shared" si="82"/>
        <v>204.80100000000002</v>
      </c>
      <c r="S1054">
        <f t="shared" si="83"/>
        <v>4.0960200000000002</v>
      </c>
      <c r="T1054" t="str">
        <f>IF(ISNA(VLOOKUP(A1054,ERP_transactions!$A:$A,1,FALSE)),"No","Yes")</f>
        <v>Yes</v>
      </c>
      <c r="U1054" t="b">
        <f t="shared" si="84"/>
        <v>0</v>
      </c>
    </row>
    <row r="1055" spans="1:21">
      <c r="A1055" t="s">
        <v>1676</v>
      </c>
      <c r="B1055" t="s">
        <v>28</v>
      </c>
      <c r="C1055" t="s">
        <v>29</v>
      </c>
      <c r="D1055" t="s">
        <v>545</v>
      </c>
      <c r="E1055" t="s">
        <v>546</v>
      </c>
      <c r="F1055" t="s">
        <v>215</v>
      </c>
      <c r="G1055" t="s">
        <v>216</v>
      </c>
      <c r="H1055" s="1">
        <v>45870</v>
      </c>
      <c r="I1055">
        <v>7</v>
      </c>
      <c r="J1055">
        <v>176.7</v>
      </c>
      <c r="K1055">
        <v>1236.9000000000001</v>
      </c>
      <c r="L1055">
        <v>0.1</v>
      </c>
      <c r="M1055">
        <v>0.02</v>
      </c>
      <c r="N1055" t="str">
        <f>VLOOKUP(F1055,products!$A$2:$C$31,3,FALSE)</f>
        <v>B</v>
      </c>
      <c r="O1055">
        <f>VLOOKUP(F1055,price_list!$A$2:$C$31,3,FALSE)</f>
        <v>176.7</v>
      </c>
      <c r="P1055" t="str">
        <f t="shared" si="80"/>
        <v/>
      </c>
      <c r="Q1055" t="str">
        <f t="shared" si="81"/>
        <v/>
      </c>
      <c r="R1055">
        <f t="shared" si="82"/>
        <v>1113.21</v>
      </c>
      <c r="S1055">
        <f t="shared" si="83"/>
        <v>22.264200000000002</v>
      </c>
      <c r="T1055" t="str">
        <f>IF(ISNA(VLOOKUP(A1055,ERP_transactions!$A:$A,1,FALSE)),"No","Yes")</f>
        <v>Yes</v>
      </c>
      <c r="U1055" t="b">
        <f t="shared" si="84"/>
        <v>0</v>
      </c>
    </row>
    <row r="1056" spans="1:21">
      <c r="A1056" t="s">
        <v>1677</v>
      </c>
      <c r="B1056" t="s">
        <v>62</v>
      </c>
      <c r="C1056" t="s">
        <v>63</v>
      </c>
      <c r="D1056" t="s">
        <v>493</v>
      </c>
      <c r="E1056" t="s">
        <v>494</v>
      </c>
      <c r="F1056" t="s">
        <v>174</v>
      </c>
      <c r="G1056" t="s">
        <v>175</v>
      </c>
      <c r="H1056" s="1">
        <v>45886</v>
      </c>
      <c r="I1056">
        <v>19</v>
      </c>
      <c r="J1056">
        <v>183.4</v>
      </c>
      <c r="K1056">
        <v>3484.6</v>
      </c>
      <c r="L1056">
        <v>0.1</v>
      </c>
      <c r="M1056">
        <v>0.02</v>
      </c>
      <c r="N1056" t="str">
        <f>VLOOKUP(F1056,products!$A$2:$C$31,3,FALSE)</f>
        <v>B</v>
      </c>
      <c r="O1056">
        <f>VLOOKUP(F1056,price_list!$A$2:$C$31,3,FALSE)</f>
        <v>183.4</v>
      </c>
      <c r="P1056" t="str">
        <f t="shared" si="80"/>
        <v/>
      </c>
      <c r="Q1056" t="str">
        <f t="shared" si="81"/>
        <v/>
      </c>
      <c r="R1056">
        <f t="shared" si="82"/>
        <v>3136.14</v>
      </c>
      <c r="S1056">
        <f t="shared" si="83"/>
        <v>62.722799999999999</v>
      </c>
      <c r="T1056" t="str">
        <f>IF(ISNA(VLOOKUP(A1056,ERP_transactions!$A:$A,1,FALSE)),"No","Yes")</f>
        <v>Yes</v>
      </c>
      <c r="U1056" t="b">
        <f t="shared" si="84"/>
        <v>0</v>
      </c>
    </row>
    <row r="1057" spans="1:21">
      <c r="A1057" t="s">
        <v>1678</v>
      </c>
      <c r="B1057" t="s">
        <v>386</v>
      </c>
      <c r="C1057" t="s">
        <v>387</v>
      </c>
      <c r="D1057" t="s">
        <v>1272</v>
      </c>
      <c r="E1057" t="s">
        <v>1273</v>
      </c>
      <c r="F1057" t="s">
        <v>139</v>
      </c>
      <c r="G1057" t="s">
        <v>140</v>
      </c>
      <c r="H1057" s="1">
        <v>45876</v>
      </c>
      <c r="I1057">
        <v>21</v>
      </c>
      <c r="J1057">
        <v>113.94</v>
      </c>
      <c r="K1057">
        <v>2392.7399999999998</v>
      </c>
      <c r="L1057">
        <v>0.05</v>
      </c>
      <c r="M1057">
        <v>0.02</v>
      </c>
      <c r="N1057" t="str">
        <f>VLOOKUP(F1057,products!$A$2:$C$31,3,FALSE)</f>
        <v>A</v>
      </c>
      <c r="O1057">
        <f>VLOOKUP(F1057,price_list!$A$2:$C$31,3,FALSE)</f>
        <v>113.94</v>
      </c>
      <c r="P1057" t="str">
        <f t="shared" si="80"/>
        <v/>
      </c>
      <c r="Q1057" t="str">
        <f t="shared" si="81"/>
        <v/>
      </c>
      <c r="R1057">
        <f t="shared" si="82"/>
        <v>2273.1029999999996</v>
      </c>
      <c r="S1057">
        <f t="shared" si="83"/>
        <v>45.462059999999994</v>
      </c>
      <c r="T1057" t="str">
        <f>IF(ISNA(VLOOKUP(A1057,ERP_transactions!$A:$A,1,FALSE)),"No","Yes")</f>
        <v>Yes</v>
      </c>
      <c r="U1057" t="b">
        <f t="shared" si="84"/>
        <v>0</v>
      </c>
    </row>
    <row r="1058" spans="1:21">
      <c r="A1058" t="s">
        <v>1679</v>
      </c>
      <c r="B1058" t="s">
        <v>62</v>
      </c>
      <c r="C1058" t="s">
        <v>63</v>
      </c>
      <c r="D1058" t="s">
        <v>23</v>
      </c>
      <c r="E1058" t="s">
        <v>24</v>
      </c>
      <c r="F1058" t="s">
        <v>293</v>
      </c>
      <c r="G1058" t="s">
        <v>294</v>
      </c>
      <c r="H1058" s="1">
        <v>45873</v>
      </c>
      <c r="I1058">
        <v>12</v>
      </c>
      <c r="J1058">
        <v>114.99</v>
      </c>
      <c r="K1058">
        <v>1379.88</v>
      </c>
      <c r="L1058">
        <v>0.05</v>
      </c>
      <c r="M1058">
        <v>0.02</v>
      </c>
      <c r="N1058" t="str">
        <f>VLOOKUP(F1058,products!$A$2:$C$31,3,FALSE)</f>
        <v>A</v>
      </c>
      <c r="O1058">
        <f>VLOOKUP(F1058,price_list!$A$2:$C$31,3,FALSE)</f>
        <v>114.99</v>
      </c>
      <c r="P1058" t="str">
        <f t="shared" si="80"/>
        <v/>
      </c>
      <c r="Q1058" t="str">
        <f t="shared" si="81"/>
        <v/>
      </c>
      <c r="R1058">
        <f t="shared" si="82"/>
        <v>1310.8860000000002</v>
      </c>
      <c r="S1058">
        <f t="shared" si="83"/>
        <v>26.217720000000003</v>
      </c>
      <c r="T1058" t="str">
        <f>IF(ISNA(VLOOKUP(A1058,ERP_transactions!$A:$A,1,FALSE)),"No","Yes")</f>
        <v>Yes</v>
      </c>
      <c r="U1058" t="b">
        <f t="shared" si="84"/>
        <v>0</v>
      </c>
    </row>
    <row r="1059" spans="1:21">
      <c r="A1059" t="s">
        <v>1680</v>
      </c>
      <c r="B1059" t="s">
        <v>21</v>
      </c>
      <c r="C1059" t="s">
        <v>22</v>
      </c>
      <c r="D1059" t="s">
        <v>329</v>
      </c>
      <c r="E1059" t="s">
        <v>330</v>
      </c>
      <c r="F1059" t="s">
        <v>191</v>
      </c>
      <c r="G1059" t="s">
        <v>192</v>
      </c>
      <c r="H1059" s="1">
        <v>45878</v>
      </c>
      <c r="I1059">
        <v>9</v>
      </c>
      <c r="J1059">
        <v>144.35</v>
      </c>
      <c r="K1059">
        <v>1299.1500000000001</v>
      </c>
      <c r="L1059">
        <v>0.1</v>
      </c>
      <c r="M1059">
        <v>0.02</v>
      </c>
      <c r="N1059" t="str">
        <f>VLOOKUP(F1059,products!$A$2:$C$31,3,FALSE)</f>
        <v>B</v>
      </c>
      <c r="O1059">
        <f>VLOOKUP(F1059,price_list!$A$2:$C$31,3,FALSE)</f>
        <v>144.35</v>
      </c>
      <c r="P1059" t="str">
        <f t="shared" si="80"/>
        <v/>
      </c>
      <c r="Q1059" t="str">
        <f t="shared" si="81"/>
        <v/>
      </c>
      <c r="R1059">
        <f t="shared" si="82"/>
        <v>1169.2350000000001</v>
      </c>
      <c r="S1059">
        <f t="shared" si="83"/>
        <v>23.384700000000002</v>
      </c>
      <c r="T1059" t="str">
        <f>IF(ISNA(VLOOKUP(A1059,ERP_transactions!$A:$A,1,FALSE)),"No","Yes")</f>
        <v>Yes</v>
      </c>
      <c r="U1059" t="b">
        <f t="shared" si="84"/>
        <v>0</v>
      </c>
    </row>
    <row r="1060" spans="1:21">
      <c r="A1060" t="s">
        <v>1681</v>
      </c>
      <c r="B1060" t="s">
        <v>47</v>
      </c>
      <c r="C1060" t="s">
        <v>48</v>
      </c>
      <c r="D1060" t="s">
        <v>284</v>
      </c>
      <c r="E1060" t="s">
        <v>285</v>
      </c>
      <c r="F1060" t="s">
        <v>215</v>
      </c>
      <c r="G1060" t="s">
        <v>216</v>
      </c>
      <c r="H1060" s="1">
        <v>45889</v>
      </c>
      <c r="I1060">
        <v>12</v>
      </c>
      <c r="J1060">
        <v>143.27000000000001</v>
      </c>
      <c r="K1060">
        <v>1719.24</v>
      </c>
      <c r="L1060">
        <v>0.1</v>
      </c>
      <c r="M1060">
        <v>0.02</v>
      </c>
      <c r="N1060" t="str">
        <f>VLOOKUP(F1060,products!$A$2:$C$31,3,FALSE)</f>
        <v>B</v>
      </c>
      <c r="O1060">
        <f>VLOOKUP(F1060,price_list!$A$2:$C$31,3,FALSE)</f>
        <v>176.7</v>
      </c>
      <c r="P1060" t="str">
        <f t="shared" si="80"/>
        <v/>
      </c>
      <c r="Q1060" t="str">
        <f t="shared" si="81"/>
        <v/>
      </c>
      <c r="R1060">
        <f t="shared" si="82"/>
        <v>1547.316</v>
      </c>
      <c r="S1060">
        <f t="shared" si="83"/>
        <v>30.94632</v>
      </c>
      <c r="T1060" t="str">
        <f>IF(ISNA(VLOOKUP(A1060,ERP_transactions!$A:$A,1,FALSE)),"No","Yes")</f>
        <v>Yes</v>
      </c>
      <c r="U1060" t="b">
        <f t="shared" si="84"/>
        <v>0</v>
      </c>
    </row>
    <row r="1061" spans="1:21">
      <c r="A1061" t="s">
        <v>1682</v>
      </c>
      <c r="B1061" t="s">
        <v>230</v>
      </c>
      <c r="C1061" t="s">
        <v>231</v>
      </c>
      <c r="D1061" t="s">
        <v>900</v>
      </c>
      <c r="E1061" t="s">
        <v>901</v>
      </c>
      <c r="F1061" t="s">
        <v>240</v>
      </c>
      <c r="G1061" t="s">
        <v>241</v>
      </c>
      <c r="H1061" s="1">
        <v>45883</v>
      </c>
      <c r="I1061">
        <v>7</v>
      </c>
      <c r="J1061">
        <v>130.94</v>
      </c>
      <c r="K1061">
        <v>916.58</v>
      </c>
      <c r="L1061">
        <v>0.05</v>
      </c>
      <c r="M1061">
        <v>0.02</v>
      </c>
      <c r="N1061" t="str">
        <f>VLOOKUP(F1061,products!$A$2:$C$31,3,FALSE)</f>
        <v>A</v>
      </c>
      <c r="O1061">
        <f>VLOOKUP(F1061,price_list!$A$2:$C$31,3,FALSE)</f>
        <v>130.94</v>
      </c>
      <c r="P1061" t="str">
        <f t="shared" si="80"/>
        <v/>
      </c>
      <c r="Q1061" t="str">
        <f t="shared" si="81"/>
        <v/>
      </c>
      <c r="R1061">
        <f t="shared" si="82"/>
        <v>870.75099999999998</v>
      </c>
      <c r="S1061">
        <f t="shared" si="83"/>
        <v>17.415019999999998</v>
      </c>
      <c r="T1061" t="str">
        <f>IF(ISNA(VLOOKUP(A1061,ERP_transactions!$A:$A,1,FALSE)),"No","Yes")</f>
        <v>Yes</v>
      </c>
      <c r="U1061" t="b">
        <f t="shared" si="84"/>
        <v>0</v>
      </c>
    </row>
    <row r="1062" spans="1:21">
      <c r="A1062" t="s">
        <v>1683</v>
      </c>
      <c r="B1062" t="s">
        <v>259</v>
      </c>
      <c r="C1062" t="s">
        <v>260</v>
      </c>
      <c r="D1062" t="s">
        <v>205</v>
      </c>
      <c r="E1062" t="s">
        <v>206</v>
      </c>
      <c r="F1062" t="s">
        <v>114</v>
      </c>
      <c r="G1062" t="s">
        <v>115</v>
      </c>
      <c r="H1062" s="1">
        <v>45881</v>
      </c>
      <c r="I1062">
        <v>6</v>
      </c>
      <c r="J1062">
        <v>91.13</v>
      </c>
      <c r="K1062">
        <v>546.78</v>
      </c>
      <c r="L1062">
        <v>0.1</v>
      </c>
      <c r="M1062">
        <v>0.02</v>
      </c>
      <c r="N1062" t="str">
        <f>VLOOKUP(F1062,products!$A$2:$C$31,3,FALSE)</f>
        <v>B</v>
      </c>
      <c r="O1062">
        <f>VLOOKUP(F1062,price_list!$A$2:$C$31,3,FALSE)</f>
        <v>91.13</v>
      </c>
      <c r="P1062" t="str">
        <f t="shared" si="80"/>
        <v/>
      </c>
      <c r="Q1062" t="str">
        <f t="shared" si="81"/>
        <v/>
      </c>
      <c r="R1062">
        <f t="shared" si="82"/>
        <v>492.10199999999998</v>
      </c>
      <c r="S1062">
        <f t="shared" si="83"/>
        <v>9.842039999999999</v>
      </c>
      <c r="T1062" t="str">
        <f>IF(ISNA(VLOOKUP(A1062,ERP_transactions!$A:$A,1,FALSE)),"No","Yes")</f>
        <v>Yes</v>
      </c>
      <c r="U1062" t="b">
        <f t="shared" si="84"/>
        <v>0</v>
      </c>
    </row>
    <row r="1063" spans="1:21">
      <c r="A1063" t="s">
        <v>1684</v>
      </c>
      <c r="B1063" t="s">
        <v>259</v>
      </c>
      <c r="C1063" t="s">
        <v>260</v>
      </c>
      <c r="D1063" t="s">
        <v>16</v>
      </c>
      <c r="E1063" t="s">
        <v>17</v>
      </c>
      <c r="F1063" t="s">
        <v>396</v>
      </c>
      <c r="G1063" t="s">
        <v>397</v>
      </c>
      <c r="H1063" s="1">
        <v>45888</v>
      </c>
      <c r="I1063">
        <v>10</v>
      </c>
      <c r="J1063">
        <v>194.87</v>
      </c>
      <c r="K1063">
        <v>1948.7</v>
      </c>
      <c r="L1063">
        <v>0.1</v>
      </c>
      <c r="M1063">
        <v>0.02</v>
      </c>
      <c r="N1063" t="str">
        <f>VLOOKUP(F1063,products!$A$2:$C$31,3,FALSE)</f>
        <v>B</v>
      </c>
      <c r="O1063">
        <f>VLOOKUP(F1063,price_list!$A$2:$C$31,3,FALSE)</f>
        <v>194.87</v>
      </c>
      <c r="P1063" t="str">
        <f t="shared" si="80"/>
        <v/>
      </c>
      <c r="Q1063" t="str">
        <f t="shared" si="81"/>
        <v/>
      </c>
      <c r="R1063">
        <f t="shared" si="82"/>
        <v>1753.83</v>
      </c>
      <c r="S1063">
        <f t="shared" si="83"/>
        <v>35.076599999999999</v>
      </c>
      <c r="T1063" t="str">
        <f>IF(ISNA(VLOOKUP(A1063,ERP_transactions!$A:$A,1,FALSE)),"No","Yes")</f>
        <v>Yes</v>
      </c>
      <c r="U1063" t="b">
        <f t="shared" si="84"/>
        <v>0</v>
      </c>
    </row>
    <row r="1064" spans="1:21">
      <c r="A1064" t="s">
        <v>1685</v>
      </c>
      <c r="B1064" t="s">
        <v>103</v>
      </c>
      <c r="C1064" t="s">
        <v>104</v>
      </c>
      <c r="D1064" t="s">
        <v>700</v>
      </c>
      <c r="E1064" t="s">
        <v>701</v>
      </c>
      <c r="F1064" t="s">
        <v>179</v>
      </c>
      <c r="G1064" t="s">
        <v>180</v>
      </c>
      <c r="H1064" s="1">
        <v>45874</v>
      </c>
      <c r="I1064">
        <v>24</v>
      </c>
      <c r="J1064">
        <v>125.42</v>
      </c>
      <c r="K1064">
        <v>3010.08</v>
      </c>
      <c r="L1064">
        <v>0.1</v>
      </c>
      <c r="M1064">
        <v>0.02</v>
      </c>
      <c r="N1064" t="str">
        <f>VLOOKUP(F1064,products!$A$2:$C$31,3,FALSE)</f>
        <v>B</v>
      </c>
      <c r="O1064">
        <f>VLOOKUP(F1064,price_list!$A$2:$C$31,3,FALSE)</f>
        <v>125.42</v>
      </c>
      <c r="P1064" t="str">
        <f t="shared" si="80"/>
        <v/>
      </c>
      <c r="Q1064" t="str">
        <f t="shared" si="81"/>
        <v/>
      </c>
      <c r="R1064">
        <f t="shared" si="82"/>
        <v>2709.0720000000001</v>
      </c>
      <c r="S1064">
        <f t="shared" si="83"/>
        <v>54.181440000000002</v>
      </c>
      <c r="T1064" t="str">
        <f>IF(ISNA(VLOOKUP(A1064,ERP_transactions!$A:$A,1,FALSE)),"No","Yes")</f>
        <v>Yes</v>
      </c>
      <c r="U1064" t="b">
        <f t="shared" si="84"/>
        <v>0</v>
      </c>
    </row>
    <row r="1065" spans="1:21">
      <c r="A1065" t="s">
        <v>1686</v>
      </c>
      <c r="B1065" t="s">
        <v>47</v>
      </c>
      <c r="C1065" t="s">
        <v>48</v>
      </c>
      <c r="D1065" t="s">
        <v>391</v>
      </c>
      <c r="E1065" t="s">
        <v>392</v>
      </c>
      <c r="F1065" t="s">
        <v>71</v>
      </c>
      <c r="G1065" t="s">
        <v>72</v>
      </c>
      <c r="H1065" s="1">
        <v>45884</v>
      </c>
      <c r="I1065">
        <v>8</v>
      </c>
      <c r="J1065">
        <v>123.65</v>
      </c>
      <c r="K1065">
        <v>989.2</v>
      </c>
      <c r="L1065">
        <v>0.05</v>
      </c>
      <c r="M1065">
        <v>0.02</v>
      </c>
      <c r="N1065" t="str">
        <f>VLOOKUP(F1065,products!$A$2:$C$31,3,FALSE)</f>
        <v>A</v>
      </c>
      <c r="O1065">
        <f>VLOOKUP(F1065,price_list!$A$2:$C$31,3,FALSE)</f>
        <v>123.65</v>
      </c>
      <c r="P1065" t="str">
        <f t="shared" si="80"/>
        <v/>
      </c>
      <c r="Q1065" t="str">
        <f t="shared" si="81"/>
        <v/>
      </c>
      <c r="R1065">
        <f t="shared" si="82"/>
        <v>939.74</v>
      </c>
      <c r="S1065">
        <f t="shared" si="83"/>
        <v>18.794800000000002</v>
      </c>
      <c r="T1065" t="str">
        <f>IF(ISNA(VLOOKUP(A1065,ERP_transactions!$A:$A,1,FALSE)),"No","Yes")</f>
        <v>Yes</v>
      </c>
      <c r="U1065" t="b">
        <f t="shared" si="84"/>
        <v>0</v>
      </c>
    </row>
    <row r="1066" spans="1:21">
      <c r="A1066" t="s">
        <v>1687</v>
      </c>
      <c r="B1066" t="s">
        <v>246</v>
      </c>
      <c r="C1066" t="s">
        <v>247</v>
      </c>
      <c r="D1066" t="s">
        <v>278</v>
      </c>
      <c r="E1066" t="s">
        <v>279</v>
      </c>
      <c r="F1066" t="s">
        <v>32</v>
      </c>
      <c r="G1066" t="s">
        <v>33</v>
      </c>
      <c r="H1066" s="1">
        <v>45876</v>
      </c>
      <c r="I1066">
        <v>4</v>
      </c>
      <c r="J1066">
        <v>88.32</v>
      </c>
      <c r="K1066">
        <v>353.28</v>
      </c>
      <c r="L1066">
        <v>0</v>
      </c>
      <c r="M1066">
        <v>0.02</v>
      </c>
      <c r="N1066" t="str">
        <f>VLOOKUP(F1066,products!$A$2:$C$31,3,FALSE)</f>
        <v>C</v>
      </c>
      <c r="O1066">
        <f>VLOOKUP(F1066,price_list!$A$2:$C$31,3,FALSE)</f>
        <v>88.32</v>
      </c>
      <c r="P1066" t="str">
        <f t="shared" si="80"/>
        <v/>
      </c>
      <c r="Q1066" t="str">
        <f t="shared" si="81"/>
        <v/>
      </c>
      <c r="R1066">
        <f t="shared" si="82"/>
        <v>353.28</v>
      </c>
      <c r="S1066">
        <f t="shared" si="83"/>
        <v>7.0655999999999999</v>
      </c>
      <c r="T1066" t="str">
        <f>IF(ISNA(VLOOKUP(A1066,ERP_transactions!$A:$A,1,FALSE)),"No","Yes")</f>
        <v>Yes</v>
      </c>
      <c r="U1066" t="b">
        <f t="shared" si="84"/>
        <v>0</v>
      </c>
    </row>
    <row r="1067" spans="1:21">
      <c r="A1067" t="s">
        <v>1688</v>
      </c>
      <c r="B1067" t="s">
        <v>414</v>
      </c>
      <c r="C1067" t="s">
        <v>415</v>
      </c>
      <c r="D1067" t="s">
        <v>615</v>
      </c>
      <c r="E1067" t="s">
        <v>616</v>
      </c>
      <c r="F1067" t="s">
        <v>174</v>
      </c>
      <c r="G1067" t="s">
        <v>175</v>
      </c>
      <c r="H1067" s="1">
        <v>45889</v>
      </c>
      <c r="I1067">
        <v>18</v>
      </c>
      <c r="J1067">
        <v>183.4</v>
      </c>
      <c r="K1067">
        <v>3301.2</v>
      </c>
      <c r="L1067">
        <v>0.1</v>
      </c>
      <c r="M1067">
        <v>0.02</v>
      </c>
      <c r="N1067" t="str">
        <f>VLOOKUP(F1067,products!$A$2:$C$31,3,FALSE)</f>
        <v>B</v>
      </c>
      <c r="O1067">
        <f>VLOOKUP(F1067,price_list!$A$2:$C$31,3,FALSE)</f>
        <v>183.4</v>
      </c>
      <c r="P1067" t="str">
        <f t="shared" si="80"/>
        <v/>
      </c>
      <c r="Q1067" t="str">
        <f t="shared" si="81"/>
        <v/>
      </c>
      <c r="R1067">
        <f t="shared" si="82"/>
        <v>2971.08</v>
      </c>
      <c r="S1067">
        <f t="shared" si="83"/>
        <v>59.421599999999998</v>
      </c>
      <c r="T1067" t="str">
        <f>IF(ISNA(VLOOKUP(A1067,ERP_transactions!$A:$A,1,FALSE)),"No","Yes")</f>
        <v>Yes</v>
      </c>
      <c r="U1067" t="b">
        <f t="shared" si="84"/>
        <v>0</v>
      </c>
    </row>
    <row r="1068" spans="1:21">
      <c r="A1068" t="s">
        <v>1689</v>
      </c>
      <c r="B1068" t="s">
        <v>62</v>
      </c>
      <c r="C1068" t="s">
        <v>63</v>
      </c>
      <c r="D1068" t="s">
        <v>202</v>
      </c>
      <c r="E1068" t="s">
        <v>2667</v>
      </c>
      <c r="F1068" t="s">
        <v>179</v>
      </c>
      <c r="G1068" t="s">
        <v>180</v>
      </c>
      <c r="H1068" s="1">
        <v>45882</v>
      </c>
      <c r="I1068">
        <v>6</v>
      </c>
      <c r="J1068">
        <v>125.42</v>
      </c>
      <c r="K1068">
        <v>752.52</v>
      </c>
      <c r="L1068">
        <v>0.12</v>
      </c>
      <c r="M1068">
        <v>0.02</v>
      </c>
      <c r="N1068" t="str">
        <f>VLOOKUP(F1068,products!$A$2:$C$31,3,FALSE)</f>
        <v>B</v>
      </c>
      <c r="O1068">
        <f>VLOOKUP(F1068,price_list!$A$2:$C$31,3,FALSE)</f>
        <v>125.42</v>
      </c>
      <c r="P1068" t="str">
        <f t="shared" si="80"/>
        <v>Rebate_Error</v>
      </c>
      <c r="Q1068" t="str">
        <f t="shared" si="81"/>
        <v/>
      </c>
      <c r="R1068">
        <f t="shared" si="82"/>
        <v>662.21759999999995</v>
      </c>
      <c r="S1068">
        <f t="shared" si="83"/>
        <v>13.244351999999999</v>
      </c>
      <c r="T1068" t="str">
        <f>IF(ISNA(VLOOKUP(A1068,ERP_transactions!$A:$A,1,FALSE)),"No","Yes")</f>
        <v>Yes</v>
      </c>
      <c r="U1068" t="b">
        <f t="shared" si="84"/>
        <v>1</v>
      </c>
    </row>
    <row r="1069" spans="1:21">
      <c r="A1069" t="s">
        <v>1690</v>
      </c>
      <c r="B1069" t="s">
        <v>159</v>
      </c>
      <c r="C1069" t="s">
        <v>160</v>
      </c>
      <c r="D1069" t="s">
        <v>760</v>
      </c>
      <c r="E1069" t="s">
        <v>761</v>
      </c>
      <c r="F1069" t="s">
        <v>319</v>
      </c>
      <c r="G1069" t="s">
        <v>320</v>
      </c>
      <c r="H1069" s="1">
        <v>45885</v>
      </c>
      <c r="I1069">
        <v>5</v>
      </c>
      <c r="J1069">
        <v>93.41</v>
      </c>
      <c r="K1069">
        <v>467.05</v>
      </c>
      <c r="L1069">
        <v>0.02</v>
      </c>
      <c r="M1069">
        <v>0.02</v>
      </c>
      <c r="N1069" t="str">
        <f>VLOOKUP(F1069,products!$A$2:$C$31,3,FALSE)</f>
        <v>C</v>
      </c>
      <c r="O1069">
        <f>VLOOKUP(F1069,price_list!$A$2:$C$31,3,FALSE)</f>
        <v>93.41</v>
      </c>
      <c r="P1069" t="str">
        <f t="shared" si="80"/>
        <v>Rebate_Error</v>
      </c>
      <c r="Q1069" t="str">
        <f t="shared" si="81"/>
        <v/>
      </c>
      <c r="R1069">
        <f t="shared" si="82"/>
        <v>457.709</v>
      </c>
      <c r="S1069">
        <f t="shared" si="83"/>
        <v>9.1541800000000002</v>
      </c>
      <c r="T1069" t="str">
        <f>IF(ISNA(VLOOKUP(A1069,ERP_transactions!$A:$A,1,FALSE)),"No","Yes")</f>
        <v>Yes</v>
      </c>
      <c r="U1069" t="b">
        <f t="shared" si="84"/>
        <v>1</v>
      </c>
    </row>
    <row r="1070" spans="1:21">
      <c r="A1070" t="s">
        <v>1691</v>
      </c>
      <c r="B1070" t="s">
        <v>42</v>
      </c>
      <c r="C1070" t="s">
        <v>43</v>
      </c>
      <c r="D1070" t="s">
        <v>420</v>
      </c>
      <c r="E1070" t="s">
        <v>421</v>
      </c>
      <c r="F1070" t="s">
        <v>215</v>
      </c>
      <c r="G1070" t="s">
        <v>216</v>
      </c>
      <c r="H1070" s="1">
        <v>45878</v>
      </c>
      <c r="I1070">
        <v>3</v>
      </c>
      <c r="J1070">
        <v>176.7</v>
      </c>
      <c r="K1070">
        <v>530.1</v>
      </c>
      <c r="L1070">
        <v>0.1</v>
      </c>
      <c r="M1070">
        <v>0.02</v>
      </c>
      <c r="N1070" t="str">
        <f>VLOOKUP(F1070,products!$A$2:$C$31,3,FALSE)</f>
        <v>B</v>
      </c>
      <c r="O1070">
        <f>VLOOKUP(F1070,price_list!$A$2:$C$31,3,FALSE)</f>
        <v>176.7</v>
      </c>
      <c r="P1070" t="str">
        <f t="shared" si="80"/>
        <v/>
      </c>
      <c r="Q1070" t="str">
        <f t="shared" si="81"/>
        <v/>
      </c>
      <c r="R1070">
        <f t="shared" si="82"/>
        <v>477.09000000000003</v>
      </c>
      <c r="S1070">
        <f t="shared" si="83"/>
        <v>9.5418000000000003</v>
      </c>
      <c r="T1070" t="str">
        <f>IF(ISNA(VLOOKUP(A1070,ERP_transactions!$A:$A,1,FALSE)),"No","Yes")</f>
        <v>Yes</v>
      </c>
      <c r="U1070" t="b">
        <f t="shared" si="84"/>
        <v>0</v>
      </c>
    </row>
    <row r="1071" spans="1:21">
      <c r="A1071" t="s">
        <v>1692</v>
      </c>
      <c r="B1071" t="s">
        <v>117</v>
      </c>
      <c r="C1071" t="s">
        <v>118</v>
      </c>
      <c r="D1071" t="s">
        <v>210</v>
      </c>
      <c r="E1071" t="s">
        <v>211</v>
      </c>
      <c r="F1071" t="s">
        <v>71</v>
      </c>
      <c r="G1071" t="s">
        <v>72</v>
      </c>
      <c r="H1071" s="1">
        <v>45893</v>
      </c>
      <c r="I1071">
        <v>2</v>
      </c>
      <c r="J1071">
        <v>123.65</v>
      </c>
      <c r="K1071">
        <v>247.3</v>
      </c>
      <c r="L1071">
        <v>0.05</v>
      </c>
      <c r="M1071">
        <v>0.02</v>
      </c>
      <c r="N1071" t="str">
        <f>VLOOKUP(F1071,products!$A$2:$C$31,3,FALSE)</f>
        <v>A</v>
      </c>
      <c r="O1071">
        <f>VLOOKUP(F1071,price_list!$A$2:$C$31,3,FALSE)</f>
        <v>123.65</v>
      </c>
      <c r="P1071" t="str">
        <f t="shared" si="80"/>
        <v/>
      </c>
      <c r="Q1071" t="str">
        <f t="shared" si="81"/>
        <v/>
      </c>
      <c r="R1071">
        <f t="shared" si="82"/>
        <v>234.935</v>
      </c>
      <c r="S1071">
        <f t="shared" si="83"/>
        <v>4.6987000000000005</v>
      </c>
      <c r="T1071" t="str">
        <f>IF(ISNA(VLOOKUP(A1071,ERP_transactions!$A:$A,1,FALSE)),"No","Yes")</f>
        <v>Yes</v>
      </c>
      <c r="U1071" t="b">
        <f t="shared" si="84"/>
        <v>0</v>
      </c>
    </row>
    <row r="1072" spans="1:21">
      <c r="A1072" t="s">
        <v>1693</v>
      </c>
      <c r="B1072" t="s">
        <v>74</v>
      </c>
      <c r="C1072" t="s">
        <v>75</v>
      </c>
      <c r="D1072" t="s">
        <v>615</v>
      </c>
      <c r="E1072" t="s">
        <v>616</v>
      </c>
      <c r="F1072" t="s">
        <v>166</v>
      </c>
      <c r="G1072" t="s">
        <v>167</v>
      </c>
      <c r="H1072" s="1">
        <v>45879</v>
      </c>
      <c r="I1072">
        <v>17</v>
      </c>
      <c r="J1072">
        <v>176.86</v>
      </c>
      <c r="K1072">
        <v>3006.62</v>
      </c>
      <c r="L1072">
        <v>0.1</v>
      </c>
      <c r="M1072">
        <v>0.02</v>
      </c>
      <c r="N1072" t="str">
        <f>VLOOKUP(F1072,products!$A$2:$C$31,3,FALSE)</f>
        <v>B</v>
      </c>
      <c r="O1072">
        <f>VLOOKUP(F1072,price_list!$A$2:$C$31,3,FALSE)</f>
        <v>176.86</v>
      </c>
      <c r="P1072" t="str">
        <f t="shared" si="80"/>
        <v/>
      </c>
      <c r="Q1072" t="str">
        <f t="shared" si="81"/>
        <v/>
      </c>
      <c r="R1072">
        <f t="shared" si="82"/>
        <v>2705.9580000000001</v>
      </c>
      <c r="S1072">
        <f t="shared" si="83"/>
        <v>54.119160000000001</v>
      </c>
      <c r="T1072" t="str">
        <f>IF(ISNA(VLOOKUP(A1072,ERP_transactions!$A:$A,1,FALSE)),"No","Yes")</f>
        <v>Yes</v>
      </c>
      <c r="U1072" t="b">
        <f t="shared" si="84"/>
        <v>0</v>
      </c>
    </row>
    <row r="1073" spans="1:21">
      <c r="A1073" t="s">
        <v>1694</v>
      </c>
      <c r="B1073" t="s">
        <v>62</v>
      </c>
      <c r="C1073" t="s">
        <v>63</v>
      </c>
      <c r="D1073" t="s">
        <v>1459</v>
      </c>
      <c r="E1073" t="s">
        <v>1460</v>
      </c>
      <c r="F1073" t="s">
        <v>196</v>
      </c>
      <c r="G1073" t="s">
        <v>197</v>
      </c>
      <c r="H1073" s="1">
        <v>45896</v>
      </c>
      <c r="I1073">
        <v>25</v>
      </c>
      <c r="J1073">
        <v>77.5</v>
      </c>
      <c r="K1073">
        <v>1937.5</v>
      </c>
      <c r="L1073">
        <v>0.05</v>
      </c>
      <c r="M1073">
        <v>0.02</v>
      </c>
      <c r="N1073" t="str">
        <f>VLOOKUP(F1073,products!$A$2:$C$31,3,FALSE)</f>
        <v>A</v>
      </c>
      <c r="O1073">
        <f>VLOOKUP(F1073,price_list!$A$2:$C$31,3,FALSE)</f>
        <v>77.5</v>
      </c>
      <c r="P1073" t="str">
        <f t="shared" si="80"/>
        <v/>
      </c>
      <c r="Q1073" t="str">
        <f t="shared" si="81"/>
        <v/>
      </c>
      <c r="R1073">
        <f t="shared" si="82"/>
        <v>1840.625</v>
      </c>
      <c r="S1073">
        <f t="shared" si="83"/>
        <v>36.8125</v>
      </c>
      <c r="T1073" t="str">
        <f>IF(ISNA(VLOOKUP(A1073,ERP_transactions!$A:$A,1,FALSE)),"No","Yes")</f>
        <v>Yes</v>
      </c>
      <c r="U1073" t="b">
        <f t="shared" si="84"/>
        <v>0</v>
      </c>
    </row>
    <row r="1074" spans="1:21">
      <c r="A1074" t="s">
        <v>1695</v>
      </c>
      <c r="B1074" t="s">
        <v>182</v>
      </c>
      <c r="C1074" t="s">
        <v>183</v>
      </c>
      <c r="D1074" t="s">
        <v>52</v>
      </c>
      <c r="E1074" t="s">
        <v>2668</v>
      </c>
      <c r="F1074" t="s">
        <v>396</v>
      </c>
      <c r="G1074" t="s">
        <v>397</v>
      </c>
      <c r="H1074" s="1">
        <v>45876</v>
      </c>
      <c r="I1074">
        <v>1</v>
      </c>
      <c r="J1074">
        <v>194.87</v>
      </c>
      <c r="K1074">
        <v>194.87</v>
      </c>
      <c r="L1074">
        <v>0.1</v>
      </c>
      <c r="M1074">
        <v>0.02</v>
      </c>
      <c r="N1074" t="str">
        <f>VLOOKUP(F1074,products!$A$2:$C$31,3,FALSE)</f>
        <v>B</v>
      </c>
      <c r="O1074">
        <f>VLOOKUP(F1074,price_list!$A$2:$C$31,3,FALSE)</f>
        <v>194.87</v>
      </c>
      <c r="P1074" t="str">
        <f t="shared" si="80"/>
        <v/>
      </c>
      <c r="Q1074" t="str">
        <f t="shared" si="81"/>
        <v/>
      </c>
      <c r="R1074">
        <f t="shared" si="82"/>
        <v>175.38300000000001</v>
      </c>
      <c r="S1074">
        <f t="shared" si="83"/>
        <v>3.5076600000000004</v>
      </c>
      <c r="T1074" t="str">
        <f>IF(ISNA(VLOOKUP(A1074,ERP_transactions!$A:$A,1,FALSE)),"No","Yes")</f>
        <v>Yes</v>
      </c>
      <c r="U1074" t="b">
        <f t="shared" si="84"/>
        <v>0</v>
      </c>
    </row>
    <row r="1075" spans="1:21">
      <c r="A1075" t="s">
        <v>1696</v>
      </c>
      <c r="B1075" t="s">
        <v>47</v>
      </c>
      <c r="C1075" t="s">
        <v>48</v>
      </c>
      <c r="D1075" t="s">
        <v>391</v>
      </c>
      <c r="E1075" t="s">
        <v>392</v>
      </c>
      <c r="F1075" t="s">
        <v>356</v>
      </c>
      <c r="G1075" t="s">
        <v>357</v>
      </c>
      <c r="H1075" s="1">
        <v>45879</v>
      </c>
      <c r="I1075">
        <v>17</v>
      </c>
      <c r="J1075">
        <v>54.03</v>
      </c>
      <c r="K1075">
        <v>918.51</v>
      </c>
      <c r="L1075">
        <v>0</v>
      </c>
      <c r="M1075">
        <v>0.02</v>
      </c>
      <c r="N1075" t="str">
        <f>VLOOKUP(F1075,products!$A$2:$C$31,3,FALSE)</f>
        <v>C</v>
      </c>
      <c r="O1075">
        <f>VLOOKUP(F1075,price_list!$A$2:$C$31,3,FALSE)</f>
        <v>54.03</v>
      </c>
      <c r="P1075" t="str">
        <f t="shared" si="80"/>
        <v/>
      </c>
      <c r="Q1075" t="str">
        <f t="shared" si="81"/>
        <v/>
      </c>
      <c r="R1075">
        <f t="shared" si="82"/>
        <v>918.51</v>
      </c>
      <c r="S1075">
        <f t="shared" si="83"/>
        <v>18.370200000000001</v>
      </c>
      <c r="T1075" t="str">
        <f>IF(ISNA(VLOOKUP(A1075,ERP_transactions!$A:$A,1,FALSE)),"No","Yes")</f>
        <v>Yes</v>
      </c>
      <c r="U1075" t="b">
        <f t="shared" si="84"/>
        <v>0</v>
      </c>
    </row>
    <row r="1076" spans="1:21">
      <c r="A1076" t="s">
        <v>1697</v>
      </c>
      <c r="B1076" t="s">
        <v>254</v>
      </c>
      <c r="C1076" t="s">
        <v>255</v>
      </c>
      <c r="D1076" t="s">
        <v>502</v>
      </c>
      <c r="E1076" t="s">
        <v>503</v>
      </c>
      <c r="F1076" t="s">
        <v>174</v>
      </c>
      <c r="G1076" t="s">
        <v>175</v>
      </c>
      <c r="H1076" s="1">
        <v>45886</v>
      </c>
      <c r="I1076">
        <v>17</v>
      </c>
      <c r="J1076">
        <v>183.4</v>
      </c>
      <c r="K1076">
        <v>3117.8</v>
      </c>
      <c r="L1076">
        <v>0.15</v>
      </c>
      <c r="M1076">
        <v>0.02</v>
      </c>
      <c r="N1076" t="str">
        <f>VLOOKUP(F1076,products!$A$2:$C$31,3,FALSE)</f>
        <v>B</v>
      </c>
      <c r="O1076">
        <f>VLOOKUP(F1076,price_list!$A$2:$C$31,3,FALSE)</f>
        <v>183.4</v>
      </c>
      <c r="P1076" t="str">
        <f t="shared" si="80"/>
        <v>Rebate_Error</v>
      </c>
      <c r="Q1076" t="str">
        <f t="shared" si="81"/>
        <v/>
      </c>
      <c r="R1076">
        <f t="shared" si="82"/>
        <v>2650.13</v>
      </c>
      <c r="S1076">
        <f t="shared" si="83"/>
        <v>53.002600000000001</v>
      </c>
      <c r="T1076" t="str">
        <f>IF(ISNA(VLOOKUP(A1076,ERP_transactions!$A:$A,1,FALSE)),"No","Yes")</f>
        <v>Yes</v>
      </c>
      <c r="U1076" t="b">
        <f t="shared" si="84"/>
        <v>1</v>
      </c>
    </row>
    <row r="1077" spans="1:21">
      <c r="A1077" t="s">
        <v>1698</v>
      </c>
      <c r="B1077" t="s">
        <v>62</v>
      </c>
      <c r="C1077" t="s">
        <v>63</v>
      </c>
      <c r="D1077" t="s">
        <v>340</v>
      </c>
      <c r="E1077" t="s">
        <v>341</v>
      </c>
      <c r="F1077" t="s">
        <v>166</v>
      </c>
      <c r="G1077" t="s">
        <v>167</v>
      </c>
      <c r="H1077" s="1">
        <v>45871</v>
      </c>
      <c r="I1077">
        <v>22</v>
      </c>
      <c r="J1077">
        <v>176.86</v>
      </c>
      <c r="K1077">
        <v>3890.92</v>
      </c>
      <c r="L1077">
        <v>0.1</v>
      </c>
      <c r="M1077">
        <v>0.02</v>
      </c>
      <c r="N1077" t="str">
        <f>VLOOKUP(F1077,products!$A$2:$C$31,3,FALSE)</f>
        <v>B</v>
      </c>
      <c r="O1077">
        <f>VLOOKUP(F1077,price_list!$A$2:$C$31,3,FALSE)</f>
        <v>176.86</v>
      </c>
      <c r="P1077" t="str">
        <f t="shared" si="80"/>
        <v/>
      </c>
      <c r="Q1077" t="str">
        <f t="shared" si="81"/>
        <v/>
      </c>
      <c r="R1077">
        <f t="shared" si="82"/>
        <v>3501.828</v>
      </c>
      <c r="S1077">
        <f t="shared" si="83"/>
        <v>70.036559999999994</v>
      </c>
      <c r="T1077" t="str">
        <f>IF(ISNA(VLOOKUP(A1077,ERP_transactions!$A:$A,1,FALSE)),"No","Yes")</f>
        <v>Yes</v>
      </c>
      <c r="U1077" t="b">
        <f t="shared" si="84"/>
        <v>0</v>
      </c>
    </row>
    <row r="1078" spans="1:21">
      <c r="A1078" t="s">
        <v>1699</v>
      </c>
      <c r="B1078" t="s">
        <v>103</v>
      </c>
      <c r="C1078" t="s">
        <v>104</v>
      </c>
      <c r="D1078" t="s">
        <v>1057</v>
      </c>
      <c r="E1078" t="s">
        <v>1058</v>
      </c>
      <c r="F1078" t="s">
        <v>191</v>
      </c>
      <c r="G1078" t="s">
        <v>192</v>
      </c>
      <c r="H1078" s="1">
        <v>45872</v>
      </c>
      <c r="I1078">
        <v>6</v>
      </c>
      <c r="J1078">
        <v>144.35</v>
      </c>
      <c r="K1078">
        <v>866.1</v>
      </c>
      <c r="L1078">
        <v>0.1</v>
      </c>
      <c r="M1078">
        <v>0.02</v>
      </c>
      <c r="N1078" t="str">
        <f>VLOOKUP(F1078,products!$A$2:$C$31,3,FALSE)</f>
        <v>B</v>
      </c>
      <c r="O1078">
        <f>VLOOKUP(F1078,price_list!$A$2:$C$31,3,FALSE)</f>
        <v>144.35</v>
      </c>
      <c r="P1078" t="str">
        <f t="shared" si="80"/>
        <v/>
      </c>
      <c r="Q1078" t="str">
        <f t="shared" si="81"/>
        <v/>
      </c>
      <c r="R1078">
        <f t="shared" si="82"/>
        <v>779.49</v>
      </c>
      <c r="S1078">
        <f t="shared" si="83"/>
        <v>15.5898</v>
      </c>
      <c r="T1078" t="str">
        <f>IF(ISNA(VLOOKUP(A1078,ERP_transactions!$A:$A,1,FALSE)),"No","Yes")</f>
        <v>Yes</v>
      </c>
      <c r="U1078" t="b">
        <f t="shared" si="84"/>
        <v>0</v>
      </c>
    </row>
    <row r="1079" spans="1:21">
      <c r="A1079" t="s">
        <v>1700</v>
      </c>
      <c r="B1079" t="s">
        <v>230</v>
      </c>
      <c r="C1079" t="s">
        <v>231</v>
      </c>
      <c r="D1079" t="s">
        <v>739</v>
      </c>
      <c r="E1079" t="s">
        <v>740</v>
      </c>
      <c r="F1079" t="s">
        <v>240</v>
      </c>
      <c r="G1079" t="s">
        <v>241</v>
      </c>
      <c r="H1079" s="1">
        <v>45882</v>
      </c>
      <c r="I1079">
        <v>22</v>
      </c>
      <c r="J1079">
        <v>130.94</v>
      </c>
      <c r="K1079">
        <v>2880.68</v>
      </c>
      <c r="L1079">
        <v>0.05</v>
      </c>
      <c r="M1079">
        <v>0.02</v>
      </c>
      <c r="N1079" t="str">
        <f>VLOOKUP(F1079,products!$A$2:$C$31,3,FALSE)</f>
        <v>A</v>
      </c>
      <c r="O1079">
        <f>VLOOKUP(F1079,price_list!$A$2:$C$31,3,FALSE)</f>
        <v>130.94</v>
      </c>
      <c r="P1079" t="str">
        <f t="shared" si="80"/>
        <v/>
      </c>
      <c r="Q1079" t="str">
        <f t="shared" si="81"/>
        <v/>
      </c>
      <c r="R1079">
        <f t="shared" si="82"/>
        <v>2736.6459999999997</v>
      </c>
      <c r="S1079">
        <f t="shared" si="83"/>
        <v>54.732919999999993</v>
      </c>
      <c r="T1079" t="str">
        <f>IF(ISNA(VLOOKUP(A1079,ERP_transactions!$A:$A,1,FALSE)),"No","Yes")</f>
        <v>Yes</v>
      </c>
      <c r="U1079" t="b">
        <f t="shared" si="84"/>
        <v>0</v>
      </c>
    </row>
    <row r="1080" spans="1:21">
      <c r="A1080" t="s">
        <v>1701</v>
      </c>
      <c r="B1080" t="s">
        <v>74</v>
      </c>
      <c r="C1080" t="s">
        <v>75</v>
      </c>
      <c r="D1080" t="s">
        <v>557</v>
      </c>
      <c r="E1080" t="s">
        <v>558</v>
      </c>
      <c r="F1080" t="s">
        <v>59</v>
      </c>
      <c r="G1080" t="s">
        <v>60</v>
      </c>
      <c r="H1080" s="1">
        <v>45893</v>
      </c>
      <c r="I1080">
        <v>1</v>
      </c>
      <c r="J1080">
        <v>71.86</v>
      </c>
      <c r="K1080">
        <v>71.86</v>
      </c>
      <c r="L1080">
        <v>0.05</v>
      </c>
      <c r="M1080">
        <v>0.02</v>
      </c>
      <c r="N1080" t="str">
        <f>VLOOKUP(F1080,products!$A$2:$C$31,3,FALSE)</f>
        <v>A</v>
      </c>
      <c r="O1080">
        <f>VLOOKUP(F1080,price_list!$A$2:$C$31,3,FALSE)</f>
        <v>71.86</v>
      </c>
      <c r="P1080" t="str">
        <f t="shared" si="80"/>
        <v/>
      </c>
      <c r="Q1080" t="str">
        <f t="shared" si="81"/>
        <v/>
      </c>
      <c r="R1080">
        <f t="shared" si="82"/>
        <v>68.266999999999996</v>
      </c>
      <c r="S1080">
        <f t="shared" si="83"/>
        <v>1.36534</v>
      </c>
      <c r="T1080" t="str">
        <f>IF(ISNA(VLOOKUP(A1080,ERP_transactions!$A:$A,1,FALSE)),"No","Yes")</f>
        <v>Yes</v>
      </c>
      <c r="U1080" t="b">
        <f t="shared" si="84"/>
        <v>0</v>
      </c>
    </row>
    <row r="1081" spans="1:21">
      <c r="A1081" t="s">
        <v>1702</v>
      </c>
      <c r="B1081" t="s">
        <v>62</v>
      </c>
      <c r="C1081" t="s">
        <v>63</v>
      </c>
      <c r="D1081" t="s">
        <v>459</v>
      </c>
      <c r="E1081" t="s">
        <v>460</v>
      </c>
      <c r="F1081" t="s">
        <v>326</v>
      </c>
      <c r="G1081" t="s">
        <v>327</v>
      </c>
      <c r="H1081" s="1">
        <v>45879</v>
      </c>
      <c r="I1081">
        <v>18</v>
      </c>
      <c r="J1081">
        <v>63.32</v>
      </c>
      <c r="K1081">
        <v>1139.76</v>
      </c>
      <c r="L1081">
        <v>0</v>
      </c>
      <c r="M1081">
        <v>0.02</v>
      </c>
      <c r="N1081" t="str">
        <f>VLOOKUP(F1081,products!$A$2:$C$31,3,FALSE)</f>
        <v>C</v>
      </c>
      <c r="O1081">
        <f>VLOOKUP(F1081,price_list!$A$2:$C$31,3,FALSE)</f>
        <v>63.32</v>
      </c>
      <c r="P1081" t="str">
        <f t="shared" si="80"/>
        <v/>
      </c>
      <c r="Q1081" t="str">
        <f t="shared" si="81"/>
        <v/>
      </c>
      <c r="R1081">
        <f t="shared" si="82"/>
        <v>1139.76</v>
      </c>
      <c r="S1081">
        <f t="shared" si="83"/>
        <v>22.795200000000001</v>
      </c>
      <c r="T1081" t="str">
        <f>IF(ISNA(VLOOKUP(A1081,ERP_transactions!$A:$A,1,FALSE)),"No","Yes")</f>
        <v>Yes</v>
      </c>
      <c r="U1081" t="b">
        <f t="shared" si="84"/>
        <v>0</v>
      </c>
    </row>
    <row r="1082" spans="1:21">
      <c r="A1082" t="s">
        <v>1703</v>
      </c>
      <c r="B1082" t="s">
        <v>110</v>
      </c>
      <c r="C1082" t="s">
        <v>111</v>
      </c>
      <c r="D1082" t="s">
        <v>853</v>
      </c>
      <c r="E1082" t="s">
        <v>2669</v>
      </c>
      <c r="F1082" t="s">
        <v>114</v>
      </c>
      <c r="G1082" t="s">
        <v>115</v>
      </c>
      <c r="H1082" s="1">
        <v>45881</v>
      </c>
      <c r="I1082">
        <v>19</v>
      </c>
      <c r="J1082">
        <v>91.13</v>
      </c>
      <c r="K1082">
        <v>1731.47</v>
      </c>
      <c r="L1082">
        <v>0.1</v>
      </c>
      <c r="M1082">
        <v>0.02</v>
      </c>
      <c r="N1082" t="str">
        <f>VLOOKUP(F1082,products!$A$2:$C$31,3,FALSE)</f>
        <v>B</v>
      </c>
      <c r="O1082">
        <f>VLOOKUP(F1082,price_list!$A$2:$C$31,3,FALSE)</f>
        <v>91.13</v>
      </c>
      <c r="P1082" t="str">
        <f t="shared" si="80"/>
        <v/>
      </c>
      <c r="Q1082" t="str">
        <f t="shared" si="81"/>
        <v/>
      </c>
      <c r="R1082">
        <f t="shared" si="82"/>
        <v>1558.3230000000001</v>
      </c>
      <c r="S1082">
        <f t="shared" si="83"/>
        <v>31.166460000000004</v>
      </c>
      <c r="T1082" t="str">
        <f>IF(ISNA(VLOOKUP(A1082,ERP_transactions!$A:$A,1,FALSE)),"No","Yes")</f>
        <v>Yes</v>
      </c>
      <c r="U1082" t="b">
        <f t="shared" si="84"/>
        <v>0</v>
      </c>
    </row>
    <row r="1083" spans="1:21">
      <c r="A1083" t="s">
        <v>1704</v>
      </c>
      <c r="B1083" t="s">
        <v>103</v>
      </c>
      <c r="C1083" t="s">
        <v>104</v>
      </c>
      <c r="D1083" t="s">
        <v>714</v>
      </c>
      <c r="E1083" t="s">
        <v>715</v>
      </c>
      <c r="F1083" t="s">
        <v>18</v>
      </c>
      <c r="G1083" t="s">
        <v>19</v>
      </c>
      <c r="H1083" s="1">
        <v>45900</v>
      </c>
      <c r="I1083">
        <v>20</v>
      </c>
      <c r="J1083">
        <v>52.65</v>
      </c>
      <c r="K1083">
        <v>1053</v>
      </c>
      <c r="L1083">
        <v>0.05</v>
      </c>
      <c r="M1083">
        <v>0.02</v>
      </c>
      <c r="N1083" t="str">
        <f>VLOOKUP(F1083,products!$A$2:$C$31,3,FALSE)</f>
        <v>A</v>
      </c>
      <c r="O1083">
        <f>VLOOKUP(F1083,price_list!$A$2:$C$31,3,FALSE)</f>
        <v>52.65</v>
      </c>
      <c r="P1083" t="str">
        <f t="shared" si="80"/>
        <v/>
      </c>
      <c r="Q1083" t="str">
        <f t="shared" si="81"/>
        <v/>
      </c>
      <c r="R1083">
        <f t="shared" si="82"/>
        <v>1000.35</v>
      </c>
      <c r="S1083">
        <f t="shared" si="83"/>
        <v>20.007000000000001</v>
      </c>
      <c r="T1083" t="str">
        <f>IF(ISNA(VLOOKUP(A1083,ERP_transactions!$A:$A,1,FALSE)),"No","Yes")</f>
        <v>Yes</v>
      </c>
      <c r="U1083" t="b">
        <f t="shared" si="84"/>
        <v>0</v>
      </c>
    </row>
    <row r="1084" spans="1:21">
      <c r="A1084" t="s">
        <v>1705</v>
      </c>
      <c r="B1084" t="s">
        <v>254</v>
      </c>
      <c r="C1084" t="s">
        <v>255</v>
      </c>
      <c r="D1084" t="s">
        <v>343</v>
      </c>
      <c r="E1084" t="s">
        <v>344</v>
      </c>
      <c r="F1084" t="s">
        <v>356</v>
      </c>
      <c r="G1084" t="s">
        <v>357</v>
      </c>
      <c r="H1084" s="1">
        <v>45870</v>
      </c>
      <c r="I1084">
        <v>19</v>
      </c>
      <c r="J1084">
        <v>54.03</v>
      </c>
      <c r="K1084">
        <v>1026.57</v>
      </c>
      <c r="L1084">
        <v>0</v>
      </c>
      <c r="M1084">
        <v>0.02</v>
      </c>
      <c r="N1084" t="str">
        <f>VLOOKUP(F1084,products!$A$2:$C$31,3,FALSE)</f>
        <v>C</v>
      </c>
      <c r="O1084">
        <f>VLOOKUP(F1084,price_list!$A$2:$C$31,3,FALSE)</f>
        <v>54.03</v>
      </c>
      <c r="P1084" t="str">
        <f t="shared" si="80"/>
        <v/>
      </c>
      <c r="Q1084" t="str">
        <f t="shared" si="81"/>
        <v/>
      </c>
      <c r="R1084">
        <f t="shared" si="82"/>
        <v>1026.57</v>
      </c>
      <c r="S1084">
        <f t="shared" si="83"/>
        <v>20.531399999999998</v>
      </c>
      <c r="T1084" t="str">
        <f>IF(ISNA(VLOOKUP(A1084,ERP_transactions!$A:$A,1,FALSE)),"No","Yes")</f>
        <v>Yes</v>
      </c>
      <c r="U1084" t="b">
        <f t="shared" si="84"/>
        <v>0</v>
      </c>
    </row>
    <row r="1085" spans="1:21">
      <c r="A1085" t="s">
        <v>1706</v>
      </c>
      <c r="B1085" t="s">
        <v>230</v>
      </c>
      <c r="C1085" t="s">
        <v>231</v>
      </c>
      <c r="D1085" t="s">
        <v>336</v>
      </c>
      <c r="E1085" t="s">
        <v>337</v>
      </c>
      <c r="F1085" t="s">
        <v>215</v>
      </c>
      <c r="G1085" t="s">
        <v>216</v>
      </c>
      <c r="H1085" s="1">
        <v>45887</v>
      </c>
      <c r="I1085">
        <v>4</v>
      </c>
      <c r="J1085">
        <v>176.7</v>
      </c>
      <c r="K1085">
        <v>706.8</v>
      </c>
      <c r="L1085">
        <v>0.1</v>
      </c>
      <c r="M1085">
        <v>0.02</v>
      </c>
      <c r="N1085" t="str">
        <f>VLOOKUP(F1085,products!$A$2:$C$31,3,FALSE)</f>
        <v>B</v>
      </c>
      <c r="O1085">
        <f>VLOOKUP(F1085,price_list!$A$2:$C$31,3,FALSE)</f>
        <v>176.7</v>
      </c>
      <c r="P1085" t="str">
        <f t="shared" si="80"/>
        <v/>
      </c>
      <c r="Q1085" t="str">
        <f t="shared" si="81"/>
        <v/>
      </c>
      <c r="R1085">
        <f t="shared" si="82"/>
        <v>636.12</v>
      </c>
      <c r="S1085">
        <f t="shared" si="83"/>
        <v>12.7224</v>
      </c>
      <c r="T1085" t="str">
        <f>IF(ISNA(VLOOKUP(A1085,ERP_transactions!$A:$A,1,FALSE)),"No","Yes")</f>
        <v>Yes</v>
      </c>
      <c r="U1085" t="b">
        <f t="shared" si="84"/>
        <v>0</v>
      </c>
    </row>
    <row r="1086" spans="1:21">
      <c r="A1086" t="s">
        <v>1707</v>
      </c>
      <c r="B1086" t="s">
        <v>423</v>
      </c>
      <c r="C1086" t="s">
        <v>424</v>
      </c>
      <c r="D1086" t="s">
        <v>362</v>
      </c>
      <c r="E1086" t="s">
        <v>363</v>
      </c>
      <c r="F1086" t="s">
        <v>293</v>
      </c>
      <c r="G1086" t="s">
        <v>294</v>
      </c>
      <c r="H1086" s="1">
        <v>45895</v>
      </c>
      <c r="I1086">
        <v>4</v>
      </c>
      <c r="J1086">
        <v>114.99</v>
      </c>
      <c r="K1086">
        <v>459.96</v>
      </c>
      <c r="L1086">
        <v>0.08</v>
      </c>
      <c r="M1086">
        <v>0.02</v>
      </c>
      <c r="N1086" t="str">
        <f>VLOOKUP(F1086,products!$A$2:$C$31,3,FALSE)</f>
        <v>A</v>
      </c>
      <c r="O1086">
        <f>VLOOKUP(F1086,price_list!$A$2:$C$31,3,FALSE)</f>
        <v>114.99</v>
      </c>
      <c r="P1086" t="str">
        <f t="shared" si="80"/>
        <v>Rebate_Error</v>
      </c>
      <c r="Q1086" t="str">
        <f t="shared" si="81"/>
        <v/>
      </c>
      <c r="R1086">
        <f t="shared" si="82"/>
        <v>423.16319999999996</v>
      </c>
      <c r="S1086">
        <f t="shared" si="83"/>
        <v>8.4632639999999988</v>
      </c>
      <c r="T1086" t="str">
        <f>IF(ISNA(VLOOKUP(A1086,ERP_transactions!$A:$A,1,FALSE)),"No","Yes")</f>
        <v>Yes</v>
      </c>
      <c r="U1086" t="b">
        <f t="shared" si="84"/>
        <v>1</v>
      </c>
    </row>
    <row r="1087" spans="1:21">
      <c r="A1087" t="s">
        <v>1708</v>
      </c>
      <c r="B1087" t="s">
        <v>414</v>
      </c>
      <c r="C1087" t="s">
        <v>415</v>
      </c>
      <c r="D1087" t="s">
        <v>172</v>
      </c>
      <c r="E1087" t="s">
        <v>173</v>
      </c>
      <c r="F1087" t="s">
        <v>302</v>
      </c>
      <c r="G1087" t="s">
        <v>303</v>
      </c>
      <c r="H1087" s="1">
        <v>45878</v>
      </c>
      <c r="I1087">
        <v>19</v>
      </c>
      <c r="J1087">
        <v>39.090000000000003</v>
      </c>
      <c r="K1087">
        <v>742.71</v>
      </c>
      <c r="L1087">
        <v>0</v>
      </c>
      <c r="M1087">
        <v>0.02</v>
      </c>
      <c r="N1087" t="str">
        <f>VLOOKUP(F1087,products!$A$2:$C$31,3,FALSE)</f>
        <v>C</v>
      </c>
      <c r="O1087">
        <f>VLOOKUP(F1087,price_list!$A$2:$C$31,3,FALSE)</f>
        <v>39.090000000000003</v>
      </c>
      <c r="P1087" t="str">
        <f t="shared" si="80"/>
        <v/>
      </c>
      <c r="Q1087" t="str">
        <f t="shared" si="81"/>
        <v/>
      </c>
      <c r="R1087">
        <f t="shared" si="82"/>
        <v>742.71</v>
      </c>
      <c r="S1087">
        <f t="shared" si="83"/>
        <v>14.854200000000001</v>
      </c>
      <c r="T1087" t="str">
        <f>IF(ISNA(VLOOKUP(A1087,ERP_transactions!$A:$A,1,FALSE)),"No","Yes")</f>
        <v>Yes</v>
      </c>
      <c r="U1087" t="b">
        <f t="shared" si="84"/>
        <v>0</v>
      </c>
    </row>
    <row r="1088" spans="1:21">
      <c r="A1088" t="s">
        <v>1709</v>
      </c>
      <c r="B1088" t="s">
        <v>62</v>
      </c>
      <c r="C1088" t="s">
        <v>63</v>
      </c>
      <c r="D1088" t="s">
        <v>374</v>
      </c>
      <c r="E1088" t="s">
        <v>375</v>
      </c>
      <c r="F1088" t="s">
        <v>450</v>
      </c>
      <c r="G1088" t="s">
        <v>451</v>
      </c>
      <c r="H1088" s="1">
        <v>45885</v>
      </c>
      <c r="I1088">
        <v>19</v>
      </c>
      <c r="J1088">
        <v>45.4</v>
      </c>
      <c r="K1088">
        <v>862.6</v>
      </c>
      <c r="L1088">
        <v>0</v>
      </c>
      <c r="M1088">
        <v>0.02</v>
      </c>
      <c r="N1088" t="str">
        <f>VLOOKUP(F1088,products!$A$2:$C$31,3,FALSE)</f>
        <v>C</v>
      </c>
      <c r="O1088">
        <f>VLOOKUP(F1088,price_list!$A$2:$C$31,3,FALSE)</f>
        <v>45.4</v>
      </c>
      <c r="P1088" t="str">
        <f t="shared" si="80"/>
        <v/>
      </c>
      <c r="Q1088" t="str">
        <f t="shared" si="81"/>
        <v/>
      </c>
      <c r="R1088">
        <f t="shared" si="82"/>
        <v>862.6</v>
      </c>
      <c r="S1088">
        <f t="shared" si="83"/>
        <v>17.252000000000002</v>
      </c>
      <c r="T1088" t="str">
        <f>IF(ISNA(VLOOKUP(A1088,ERP_transactions!$A:$A,1,FALSE)),"No","Yes")</f>
        <v>Yes</v>
      </c>
      <c r="U1088" t="b">
        <f t="shared" si="84"/>
        <v>0</v>
      </c>
    </row>
    <row r="1089" spans="1:21">
      <c r="A1089" t="s">
        <v>1710</v>
      </c>
      <c r="B1089" t="s">
        <v>93</v>
      </c>
      <c r="C1089" t="s">
        <v>94</v>
      </c>
      <c r="D1089" t="s">
        <v>199</v>
      </c>
      <c r="E1089" t="s">
        <v>200</v>
      </c>
      <c r="F1089" t="s">
        <v>107</v>
      </c>
      <c r="G1089" t="s">
        <v>108</v>
      </c>
      <c r="H1089" s="1">
        <v>45884</v>
      </c>
      <c r="I1089">
        <v>25</v>
      </c>
      <c r="J1089">
        <v>179.53</v>
      </c>
      <c r="K1089">
        <v>4488.25</v>
      </c>
      <c r="L1089">
        <v>0.1</v>
      </c>
      <c r="M1089">
        <v>0.02</v>
      </c>
      <c r="N1089" t="str">
        <f>VLOOKUP(F1089,products!$A$2:$C$31,3,FALSE)</f>
        <v>B</v>
      </c>
      <c r="O1089">
        <f>VLOOKUP(F1089,price_list!$A$2:$C$31,3,FALSE)</f>
        <v>179.53</v>
      </c>
      <c r="P1089" t="str">
        <f t="shared" si="80"/>
        <v/>
      </c>
      <c r="Q1089" t="str">
        <f t="shared" si="81"/>
        <v/>
      </c>
      <c r="R1089">
        <f t="shared" si="82"/>
        <v>4039.4250000000002</v>
      </c>
      <c r="S1089">
        <f t="shared" si="83"/>
        <v>80.788499999999999</v>
      </c>
      <c r="T1089" t="str">
        <f>IF(ISNA(VLOOKUP(A1089,ERP_transactions!$A:$A,1,FALSE)),"No","Yes")</f>
        <v>Yes</v>
      </c>
      <c r="U1089" t="b">
        <f t="shared" si="84"/>
        <v>0</v>
      </c>
    </row>
    <row r="1090" spans="1:21">
      <c r="A1090" t="s">
        <v>1711</v>
      </c>
      <c r="B1090" t="s">
        <v>208</v>
      </c>
      <c r="C1090" t="s">
        <v>209</v>
      </c>
      <c r="D1090" t="s">
        <v>476</v>
      </c>
      <c r="E1090" t="s">
        <v>477</v>
      </c>
      <c r="F1090" t="s">
        <v>39</v>
      </c>
      <c r="G1090" t="s">
        <v>40</v>
      </c>
      <c r="H1090" s="1">
        <v>45885</v>
      </c>
      <c r="I1090">
        <v>1</v>
      </c>
      <c r="J1090">
        <v>87.21</v>
      </c>
      <c r="K1090">
        <v>87.21</v>
      </c>
      <c r="L1090">
        <v>0</v>
      </c>
      <c r="M1090">
        <v>0.02</v>
      </c>
      <c r="N1090" t="str">
        <f>VLOOKUP(F1090,products!$A$2:$C$31,3,FALSE)</f>
        <v>C</v>
      </c>
      <c r="O1090">
        <f>VLOOKUP(F1090,price_list!$A$2:$C$31,3,FALSE)</f>
        <v>87.21</v>
      </c>
      <c r="P1090" t="str">
        <f t="shared" ref="P1090:P1153" si="85">IF(N1090="A",IF(ABS(L1090-0.05)&gt;0.001,"Rebate_Error",""),IF(N1090="B",IF(ABS(L1090-0.1)&gt;0.001,"Rebate_Error",""),IF(N1090="C",IF(L1090&lt;&gt;0,"Rebate_Error",""))))</f>
        <v/>
      </c>
      <c r="Q1090" t="str">
        <f t="shared" ref="Q1090:Q1153" si="86">IF(J1090&lt;O1090*0.75,"Price_Breach","")</f>
        <v/>
      </c>
      <c r="R1090">
        <f t="shared" ref="R1090:R1153" si="87">K1090-(K1090*L1090)</f>
        <v>87.21</v>
      </c>
      <c r="S1090">
        <f t="shared" ref="S1090:S1153" si="88">R1090*M1090</f>
        <v>1.7442</v>
      </c>
      <c r="T1090" t="str">
        <f>IF(ISNA(VLOOKUP(A1090,ERP_transactions!$A:$A,1,FALSE)),"No","Yes")</f>
        <v>Yes</v>
      </c>
      <c r="U1090" t="b">
        <f t="shared" ref="U1090:U1153" si="89">OR($P1090="Rebate_Error",$Q1090="Price_Breach",$T1090="No")</f>
        <v>0</v>
      </c>
    </row>
    <row r="1091" spans="1:21">
      <c r="A1091" t="s">
        <v>1712</v>
      </c>
      <c r="B1091" t="s">
        <v>386</v>
      </c>
      <c r="C1091" t="s">
        <v>387</v>
      </c>
      <c r="D1091" t="s">
        <v>248</v>
      </c>
      <c r="E1091" t="s">
        <v>249</v>
      </c>
      <c r="F1091" t="s">
        <v>196</v>
      </c>
      <c r="G1091" t="s">
        <v>197</v>
      </c>
      <c r="H1091" s="1">
        <v>45895</v>
      </c>
      <c r="I1091">
        <v>21</v>
      </c>
      <c r="J1091">
        <v>77.5</v>
      </c>
      <c r="K1091">
        <v>1627.5</v>
      </c>
      <c r="L1091">
        <v>0.05</v>
      </c>
      <c r="M1091">
        <v>0.02</v>
      </c>
      <c r="N1091" t="str">
        <f>VLOOKUP(F1091,products!$A$2:$C$31,3,FALSE)</f>
        <v>A</v>
      </c>
      <c r="O1091">
        <f>VLOOKUP(F1091,price_list!$A$2:$C$31,3,FALSE)</f>
        <v>77.5</v>
      </c>
      <c r="P1091" t="str">
        <f t="shared" si="85"/>
        <v/>
      </c>
      <c r="Q1091" t="str">
        <f t="shared" si="86"/>
        <v/>
      </c>
      <c r="R1091">
        <f t="shared" si="87"/>
        <v>1546.125</v>
      </c>
      <c r="S1091">
        <f t="shared" si="88"/>
        <v>30.922499999999999</v>
      </c>
      <c r="T1091" t="str">
        <f>IF(ISNA(VLOOKUP(A1091,ERP_transactions!$A:$A,1,FALSE)),"No","Yes")</f>
        <v>Yes</v>
      </c>
      <c r="U1091" t="b">
        <f t="shared" si="89"/>
        <v>0</v>
      </c>
    </row>
    <row r="1092" spans="1:21">
      <c r="A1092" t="s">
        <v>1713</v>
      </c>
      <c r="B1092" t="s">
        <v>117</v>
      </c>
      <c r="C1092" t="s">
        <v>118</v>
      </c>
      <c r="D1092" t="s">
        <v>933</v>
      </c>
      <c r="E1092" t="s">
        <v>934</v>
      </c>
      <c r="F1092" t="s">
        <v>179</v>
      </c>
      <c r="G1092" t="s">
        <v>180</v>
      </c>
      <c r="H1092" s="1">
        <v>45883</v>
      </c>
      <c r="I1092">
        <v>11</v>
      </c>
      <c r="J1092">
        <v>125.42</v>
      </c>
      <c r="K1092">
        <v>1379.62</v>
      </c>
      <c r="L1092">
        <v>0.1</v>
      </c>
      <c r="M1092">
        <v>0.02</v>
      </c>
      <c r="N1092" t="str">
        <f>VLOOKUP(F1092,products!$A$2:$C$31,3,FALSE)</f>
        <v>B</v>
      </c>
      <c r="O1092">
        <f>VLOOKUP(F1092,price_list!$A$2:$C$31,3,FALSE)</f>
        <v>125.42</v>
      </c>
      <c r="P1092" t="str">
        <f t="shared" si="85"/>
        <v/>
      </c>
      <c r="Q1092" t="str">
        <f t="shared" si="86"/>
        <v/>
      </c>
      <c r="R1092">
        <f t="shared" si="87"/>
        <v>1241.6579999999999</v>
      </c>
      <c r="S1092">
        <f t="shared" si="88"/>
        <v>24.833159999999999</v>
      </c>
      <c r="T1092" t="str">
        <f>IF(ISNA(VLOOKUP(A1092,ERP_transactions!$A:$A,1,FALSE)),"No","Yes")</f>
        <v>Yes</v>
      </c>
      <c r="U1092" t="b">
        <f t="shared" si="89"/>
        <v>0</v>
      </c>
    </row>
    <row r="1093" spans="1:21">
      <c r="A1093" t="s">
        <v>1714</v>
      </c>
      <c r="B1093" t="s">
        <v>103</v>
      </c>
      <c r="C1093" t="s">
        <v>104</v>
      </c>
      <c r="D1093" t="s">
        <v>802</v>
      </c>
      <c r="E1093" t="s">
        <v>803</v>
      </c>
      <c r="F1093" t="s">
        <v>114</v>
      </c>
      <c r="G1093" t="s">
        <v>115</v>
      </c>
      <c r="H1093" s="1">
        <v>45896</v>
      </c>
      <c r="I1093">
        <v>23</v>
      </c>
      <c r="J1093">
        <v>91.13</v>
      </c>
      <c r="K1093">
        <v>2095.9899999999998</v>
      </c>
      <c r="L1093">
        <v>0.1</v>
      </c>
      <c r="M1093">
        <v>0.02</v>
      </c>
      <c r="N1093" t="str">
        <f>VLOOKUP(F1093,products!$A$2:$C$31,3,FALSE)</f>
        <v>B</v>
      </c>
      <c r="O1093">
        <f>VLOOKUP(F1093,price_list!$A$2:$C$31,3,FALSE)</f>
        <v>91.13</v>
      </c>
      <c r="P1093" t="str">
        <f t="shared" si="85"/>
        <v/>
      </c>
      <c r="Q1093" t="str">
        <f t="shared" si="86"/>
        <v/>
      </c>
      <c r="R1093">
        <f t="shared" si="87"/>
        <v>1886.3909999999998</v>
      </c>
      <c r="S1093">
        <f t="shared" si="88"/>
        <v>37.727820000000001</v>
      </c>
      <c r="T1093" t="str">
        <f>IF(ISNA(VLOOKUP(A1093,ERP_transactions!$A:$A,1,FALSE)),"No","Yes")</f>
        <v>Yes</v>
      </c>
      <c r="U1093" t="b">
        <f t="shared" si="89"/>
        <v>0</v>
      </c>
    </row>
    <row r="1094" spans="1:21">
      <c r="A1094" t="s">
        <v>1715</v>
      </c>
      <c r="B1094" t="s">
        <v>230</v>
      </c>
      <c r="C1094" t="s">
        <v>231</v>
      </c>
      <c r="D1094" t="s">
        <v>828</v>
      </c>
      <c r="E1094" t="s">
        <v>829</v>
      </c>
      <c r="F1094" t="s">
        <v>293</v>
      </c>
      <c r="G1094" t="s">
        <v>294</v>
      </c>
      <c r="H1094" s="1">
        <v>45891</v>
      </c>
      <c r="I1094">
        <v>13</v>
      </c>
      <c r="J1094">
        <v>114.99</v>
      </c>
      <c r="K1094">
        <v>1494.87</v>
      </c>
      <c r="L1094">
        <v>0.09</v>
      </c>
      <c r="M1094">
        <v>0.02</v>
      </c>
      <c r="N1094" t="str">
        <f>VLOOKUP(F1094,products!$A$2:$C$31,3,FALSE)</f>
        <v>A</v>
      </c>
      <c r="O1094">
        <f>VLOOKUP(F1094,price_list!$A$2:$C$31,3,FALSE)</f>
        <v>114.99</v>
      </c>
      <c r="P1094" t="str">
        <f t="shared" si="85"/>
        <v>Rebate_Error</v>
      </c>
      <c r="Q1094" t="str">
        <f t="shared" si="86"/>
        <v/>
      </c>
      <c r="R1094">
        <f t="shared" si="87"/>
        <v>1360.3317</v>
      </c>
      <c r="S1094">
        <f t="shared" si="88"/>
        <v>27.206634000000001</v>
      </c>
      <c r="T1094" t="str">
        <f>IF(ISNA(VLOOKUP(A1094,ERP_transactions!$A:$A,1,FALSE)),"No","Yes")</f>
        <v>Yes</v>
      </c>
      <c r="U1094" t="b">
        <f t="shared" si="89"/>
        <v>1</v>
      </c>
    </row>
    <row r="1095" spans="1:21">
      <c r="A1095" t="s">
        <v>1716</v>
      </c>
      <c r="B1095" t="s">
        <v>110</v>
      </c>
      <c r="C1095" t="s">
        <v>111</v>
      </c>
      <c r="D1095" t="s">
        <v>525</v>
      </c>
      <c r="E1095" t="s">
        <v>526</v>
      </c>
      <c r="F1095" t="s">
        <v>85</v>
      </c>
      <c r="G1095" t="s">
        <v>86</v>
      </c>
      <c r="H1095" s="1">
        <v>45899</v>
      </c>
      <c r="I1095">
        <v>18</v>
      </c>
      <c r="J1095">
        <v>72.040000000000006</v>
      </c>
      <c r="K1095">
        <v>1296.72</v>
      </c>
      <c r="L1095">
        <v>0.05</v>
      </c>
      <c r="M1095">
        <v>0.02</v>
      </c>
      <c r="N1095" t="str">
        <f>VLOOKUP(F1095,products!$A$2:$C$31,3,FALSE)</f>
        <v>A</v>
      </c>
      <c r="O1095">
        <f>VLOOKUP(F1095,price_list!$A$2:$C$31,3,FALSE)</f>
        <v>72.040000000000006</v>
      </c>
      <c r="P1095" t="str">
        <f t="shared" si="85"/>
        <v/>
      </c>
      <c r="Q1095" t="str">
        <f t="shared" si="86"/>
        <v/>
      </c>
      <c r="R1095">
        <f t="shared" si="87"/>
        <v>1231.884</v>
      </c>
      <c r="S1095">
        <f t="shared" si="88"/>
        <v>24.63768</v>
      </c>
      <c r="T1095" t="str">
        <f>IF(ISNA(VLOOKUP(A1095,ERP_transactions!$A:$A,1,FALSE)),"No","Yes")</f>
        <v>Yes</v>
      </c>
      <c r="U1095" t="b">
        <f t="shared" si="89"/>
        <v>0</v>
      </c>
    </row>
    <row r="1096" spans="1:21">
      <c r="A1096" t="s">
        <v>1717</v>
      </c>
      <c r="B1096" t="s">
        <v>182</v>
      </c>
      <c r="C1096" t="s">
        <v>183</v>
      </c>
      <c r="D1096" t="s">
        <v>49</v>
      </c>
      <c r="E1096" t="s">
        <v>50</v>
      </c>
      <c r="F1096" t="s">
        <v>293</v>
      </c>
      <c r="G1096" t="s">
        <v>294</v>
      </c>
      <c r="H1096" s="1">
        <v>45898</v>
      </c>
      <c r="I1096">
        <v>7</v>
      </c>
      <c r="J1096">
        <v>114.99</v>
      </c>
      <c r="K1096">
        <v>804.93</v>
      </c>
      <c r="L1096">
        <v>0.05</v>
      </c>
      <c r="M1096">
        <v>0.02</v>
      </c>
      <c r="N1096" t="str">
        <f>VLOOKUP(F1096,products!$A$2:$C$31,3,FALSE)</f>
        <v>A</v>
      </c>
      <c r="O1096">
        <f>VLOOKUP(F1096,price_list!$A$2:$C$31,3,FALSE)</f>
        <v>114.99</v>
      </c>
      <c r="P1096" t="str">
        <f t="shared" si="85"/>
        <v/>
      </c>
      <c r="Q1096" t="str">
        <f t="shared" si="86"/>
        <v/>
      </c>
      <c r="R1096">
        <f t="shared" si="87"/>
        <v>764.68349999999998</v>
      </c>
      <c r="S1096">
        <f t="shared" si="88"/>
        <v>15.293670000000001</v>
      </c>
      <c r="T1096" t="str">
        <f>IF(ISNA(VLOOKUP(A1096,ERP_transactions!$A:$A,1,FALSE)),"No","Yes")</f>
        <v>Yes</v>
      </c>
      <c r="U1096" t="b">
        <f t="shared" si="89"/>
        <v>0</v>
      </c>
    </row>
    <row r="1097" spans="1:21">
      <c r="A1097" t="s">
        <v>1718</v>
      </c>
      <c r="B1097" t="s">
        <v>135</v>
      </c>
      <c r="C1097" t="s">
        <v>136</v>
      </c>
      <c r="D1097" t="s">
        <v>1489</v>
      </c>
      <c r="E1097" t="s">
        <v>2653</v>
      </c>
      <c r="F1097" t="s">
        <v>129</v>
      </c>
      <c r="G1097" t="s">
        <v>130</v>
      </c>
      <c r="H1097" s="1">
        <v>45891</v>
      </c>
      <c r="I1097">
        <v>24</v>
      </c>
      <c r="J1097">
        <v>92.19</v>
      </c>
      <c r="K1097">
        <v>2212.56</v>
      </c>
      <c r="L1097">
        <v>0.05</v>
      </c>
      <c r="M1097">
        <v>0.02</v>
      </c>
      <c r="N1097" t="str">
        <f>VLOOKUP(F1097,products!$A$2:$C$31,3,FALSE)</f>
        <v>A</v>
      </c>
      <c r="O1097">
        <f>VLOOKUP(F1097,price_list!$A$2:$C$31,3,FALSE)</f>
        <v>92.19</v>
      </c>
      <c r="P1097" t="str">
        <f t="shared" si="85"/>
        <v/>
      </c>
      <c r="Q1097" t="str">
        <f t="shared" si="86"/>
        <v/>
      </c>
      <c r="R1097">
        <f t="shared" si="87"/>
        <v>2101.9319999999998</v>
      </c>
      <c r="S1097">
        <f t="shared" si="88"/>
        <v>42.038639999999994</v>
      </c>
      <c r="T1097" t="str">
        <f>IF(ISNA(VLOOKUP(A1097,ERP_transactions!$A:$A,1,FALSE)),"No","Yes")</f>
        <v>Yes</v>
      </c>
      <c r="U1097" t="b">
        <f t="shared" si="89"/>
        <v>0</v>
      </c>
    </row>
    <row r="1098" spans="1:21">
      <c r="A1098" t="s">
        <v>1719</v>
      </c>
      <c r="B1098" t="s">
        <v>42</v>
      </c>
      <c r="C1098" t="s">
        <v>43</v>
      </c>
      <c r="D1098" t="s">
        <v>394</v>
      </c>
      <c r="E1098" t="s">
        <v>395</v>
      </c>
      <c r="F1098" t="s">
        <v>396</v>
      </c>
      <c r="G1098" t="s">
        <v>397</v>
      </c>
      <c r="H1098" s="1">
        <v>45877</v>
      </c>
      <c r="I1098">
        <v>7</v>
      </c>
      <c r="J1098">
        <v>194.87</v>
      </c>
      <c r="K1098">
        <v>1364.09</v>
      </c>
      <c r="L1098">
        <v>0.1</v>
      </c>
      <c r="M1098">
        <v>0.02</v>
      </c>
      <c r="N1098" t="str">
        <f>VLOOKUP(F1098,products!$A$2:$C$31,3,FALSE)</f>
        <v>B</v>
      </c>
      <c r="O1098">
        <f>VLOOKUP(F1098,price_list!$A$2:$C$31,3,FALSE)</f>
        <v>194.87</v>
      </c>
      <c r="P1098" t="str">
        <f t="shared" si="85"/>
        <v/>
      </c>
      <c r="Q1098" t="str">
        <f t="shared" si="86"/>
        <v/>
      </c>
      <c r="R1098">
        <f t="shared" si="87"/>
        <v>1227.681</v>
      </c>
      <c r="S1098">
        <f t="shared" si="88"/>
        <v>24.553620000000002</v>
      </c>
      <c r="T1098" t="str">
        <f>IF(ISNA(VLOOKUP(A1098,ERP_transactions!$A:$A,1,FALSE)),"No","Yes")</f>
        <v>Yes</v>
      </c>
      <c r="U1098" t="b">
        <f t="shared" si="89"/>
        <v>0</v>
      </c>
    </row>
    <row r="1099" spans="1:21">
      <c r="A1099" t="s">
        <v>1720</v>
      </c>
      <c r="B1099" t="s">
        <v>110</v>
      </c>
      <c r="C1099" t="s">
        <v>111</v>
      </c>
      <c r="D1099" t="s">
        <v>1057</v>
      </c>
      <c r="E1099" t="s">
        <v>1058</v>
      </c>
      <c r="F1099" t="s">
        <v>302</v>
      </c>
      <c r="G1099" t="s">
        <v>303</v>
      </c>
      <c r="H1099" s="1">
        <v>45877</v>
      </c>
      <c r="I1099">
        <v>7</v>
      </c>
      <c r="J1099">
        <v>39.090000000000003</v>
      </c>
      <c r="K1099">
        <v>273.63</v>
      </c>
      <c r="L1099">
        <v>0</v>
      </c>
      <c r="M1099">
        <v>0.02</v>
      </c>
      <c r="N1099" t="str">
        <f>VLOOKUP(F1099,products!$A$2:$C$31,3,FALSE)</f>
        <v>C</v>
      </c>
      <c r="O1099">
        <f>VLOOKUP(F1099,price_list!$A$2:$C$31,3,FALSE)</f>
        <v>39.090000000000003</v>
      </c>
      <c r="P1099" t="str">
        <f t="shared" si="85"/>
        <v/>
      </c>
      <c r="Q1099" t="str">
        <f t="shared" si="86"/>
        <v/>
      </c>
      <c r="R1099">
        <f t="shared" si="87"/>
        <v>273.63</v>
      </c>
      <c r="S1099">
        <f t="shared" si="88"/>
        <v>5.4725999999999999</v>
      </c>
      <c r="T1099" t="str">
        <f>IF(ISNA(VLOOKUP(A1099,ERP_transactions!$A:$A,1,FALSE)),"No","Yes")</f>
        <v>Yes</v>
      </c>
      <c r="U1099" t="b">
        <f t="shared" si="89"/>
        <v>0</v>
      </c>
    </row>
    <row r="1100" spans="1:21">
      <c r="A1100" t="s">
        <v>1721</v>
      </c>
      <c r="B1100" t="s">
        <v>254</v>
      </c>
      <c r="C1100" t="s">
        <v>255</v>
      </c>
      <c r="D1100" t="s">
        <v>538</v>
      </c>
      <c r="E1100" t="s">
        <v>539</v>
      </c>
      <c r="F1100" t="s">
        <v>18</v>
      </c>
      <c r="G1100" t="s">
        <v>19</v>
      </c>
      <c r="H1100" s="1">
        <v>45881</v>
      </c>
      <c r="I1100">
        <v>20</v>
      </c>
      <c r="J1100">
        <v>52.65</v>
      </c>
      <c r="K1100">
        <v>1053</v>
      </c>
      <c r="L1100">
        <v>0.05</v>
      </c>
      <c r="M1100">
        <v>0.02</v>
      </c>
      <c r="N1100" t="str">
        <f>VLOOKUP(F1100,products!$A$2:$C$31,3,FALSE)</f>
        <v>A</v>
      </c>
      <c r="O1100">
        <f>VLOOKUP(F1100,price_list!$A$2:$C$31,3,FALSE)</f>
        <v>52.65</v>
      </c>
      <c r="P1100" t="str">
        <f t="shared" si="85"/>
        <v/>
      </c>
      <c r="Q1100" t="str">
        <f t="shared" si="86"/>
        <v/>
      </c>
      <c r="R1100">
        <f t="shared" si="87"/>
        <v>1000.35</v>
      </c>
      <c r="S1100">
        <f t="shared" si="88"/>
        <v>20.007000000000001</v>
      </c>
      <c r="T1100" t="str">
        <f>IF(ISNA(VLOOKUP(A1100,ERP_transactions!$A:$A,1,FALSE)),"No","Yes")</f>
        <v>Yes</v>
      </c>
      <c r="U1100" t="b">
        <f t="shared" si="89"/>
        <v>0</v>
      </c>
    </row>
    <row r="1101" spans="1:21">
      <c r="A1101" t="s">
        <v>1722</v>
      </c>
      <c r="B1101" t="s">
        <v>21</v>
      </c>
      <c r="C1101" t="s">
        <v>22</v>
      </c>
      <c r="D1101" t="s">
        <v>739</v>
      </c>
      <c r="E1101" t="s">
        <v>740</v>
      </c>
      <c r="F1101" t="s">
        <v>71</v>
      </c>
      <c r="G1101" t="s">
        <v>72</v>
      </c>
      <c r="H1101" s="1">
        <v>45891</v>
      </c>
      <c r="I1101">
        <v>3</v>
      </c>
      <c r="J1101">
        <v>123.65</v>
      </c>
      <c r="K1101">
        <v>370.95</v>
      </c>
      <c r="L1101">
        <v>0.05</v>
      </c>
      <c r="M1101">
        <v>0.02</v>
      </c>
      <c r="N1101" t="str">
        <f>VLOOKUP(F1101,products!$A$2:$C$31,3,FALSE)</f>
        <v>A</v>
      </c>
      <c r="O1101">
        <f>VLOOKUP(F1101,price_list!$A$2:$C$31,3,FALSE)</f>
        <v>123.65</v>
      </c>
      <c r="P1101" t="str">
        <f t="shared" si="85"/>
        <v/>
      </c>
      <c r="Q1101" t="str">
        <f t="shared" si="86"/>
        <v/>
      </c>
      <c r="R1101">
        <f t="shared" si="87"/>
        <v>352.40249999999997</v>
      </c>
      <c r="S1101">
        <f t="shared" si="88"/>
        <v>7.0480499999999999</v>
      </c>
      <c r="T1101" t="str">
        <f>IF(ISNA(VLOOKUP(A1101,ERP_transactions!$A:$A,1,FALSE)),"No","Yes")</f>
        <v>Yes</v>
      </c>
      <c r="U1101" t="b">
        <f t="shared" si="89"/>
        <v>0</v>
      </c>
    </row>
    <row r="1102" spans="1:21">
      <c r="A1102" t="s">
        <v>1723</v>
      </c>
      <c r="B1102" t="s">
        <v>208</v>
      </c>
      <c r="C1102" t="s">
        <v>209</v>
      </c>
      <c r="D1102" t="s">
        <v>845</v>
      </c>
      <c r="E1102" t="s">
        <v>846</v>
      </c>
      <c r="F1102" t="s">
        <v>166</v>
      </c>
      <c r="G1102" t="s">
        <v>167</v>
      </c>
      <c r="H1102" s="1">
        <v>45897</v>
      </c>
      <c r="I1102">
        <v>25</v>
      </c>
      <c r="J1102">
        <v>176.86</v>
      </c>
      <c r="K1102">
        <v>4421.5</v>
      </c>
      <c r="L1102">
        <v>0.15</v>
      </c>
      <c r="M1102">
        <v>0.02</v>
      </c>
      <c r="N1102" t="str">
        <f>VLOOKUP(F1102,products!$A$2:$C$31,3,FALSE)</f>
        <v>B</v>
      </c>
      <c r="O1102">
        <f>VLOOKUP(F1102,price_list!$A$2:$C$31,3,FALSE)</f>
        <v>176.86</v>
      </c>
      <c r="P1102" t="str">
        <f t="shared" si="85"/>
        <v>Rebate_Error</v>
      </c>
      <c r="Q1102" t="str">
        <f t="shared" si="86"/>
        <v/>
      </c>
      <c r="R1102">
        <f t="shared" si="87"/>
        <v>3758.2750000000001</v>
      </c>
      <c r="S1102">
        <f t="shared" si="88"/>
        <v>75.165500000000009</v>
      </c>
      <c r="T1102" t="str">
        <f>IF(ISNA(VLOOKUP(A1102,ERP_transactions!$A:$A,1,FALSE)),"No","Yes")</f>
        <v>Yes</v>
      </c>
      <c r="U1102" t="b">
        <f t="shared" si="89"/>
        <v>1</v>
      </c>
    </row>
    <row r="1103" spans="1:21">
      <c r="A1103" t="s">
        <v>1724</v>
      </c>
      <c r="B1103" t="s">
        <v>259</v>
      </c>
      <c r="C1103" t="s">
        <v>260</v>
      </c>
      <c r="D1103" t="s">
        <v>161</v>
      </c>
      <c r="E1103" t="s">
        <v>162</v>
      </c>
      <c r="F1103" t="s">
        <v>234</v>
      </c>
      <c r="G1103" t="s">
        <v>235</v>
      </c>
      <c r="H1103" s="1">
        <v>45889</v>
      </c>
      <c r="I1103">
        <v>12</v>
      </c>
      <c r="J1103">
        <v>37.18</v>
      </c>
      <c r="K1103">
        <v>446.16</v>
      </c>
      <c r="L1103">
        <v>0</v>
      </c>
      <c r="M1103">
        <v>0.02</v>
      </c>
      <c r="N1103" t="str">
        <f>VLOOKUP(F1103,products!$A$2:$C$31,3,FALSE)</f>
        <v>C</v>
      </c>
      <c r="O1103">
        <f>VLOOKUP(F1103,price_list!$A$2:$C$31,3,FALSE)</f>
        <v>37.18</v>
      </c>
      <c r="P1103" t="str">
        <f t="shared" si="85"/>
        <v/>
      </c>
      <c r="Q1103" t="str">
        <f t="shared" si="86"/>
        <v/>
      </c>
      <c r="R1103">
        <f t="shared" si="87"/>
        <v>446.16</v>
      </c>
      <c r="S1103">
        <f t="shared" si="88"/>
        <v>8.9232000000000014</v>
      </c>
      <c r="T1103" t="str">
        <f>IF(ISNA(VLOOKUP(A1103,ERP_transactions!$A:$A,1,FALSE)),"No","Yes")</f>
        <v>Yes</v>
      </c>
      <c r="U1103" t="b">
        <f t="shared" si="89"/>
        <v>0</v>
      </c>
    </row>
    <row r="1104" spans="1:21">
      <c r="A1104" t="s">
        <v>1725</v>
      </c>
      <c r="B1104" t="s">
        <v>145</v>
      </c>
      <c r="C1104" t="s">
        <v>146</v>
      </c>
      <c r="D1104" t="s">
        <v>845</v>
      </c>
      <c r="E1104" t="s">
        <v>2606</v>
      </c>
      <c r="F1104" t="s">
        <v>39</v>
      </c>
      <c r="G1104" t="s">
        <v>40</v>
      </c>
      <c r="H1104" s="1">
        <v>45897</v>
      </c>
      <c r="I1104">
        <v>19</v>
      </c>
      <c r="J1104">
        <v>64.23</v>
      </c>
      <c r="K1104">
        <v>1220.3699999999999</v>
      </c>
      <c r="L1104">
        <v>0</v>
      </c>
      <c r="M1104">
        <v>0.02</v>
      </c>
      <c r="N1104" t="str">
        <f>VLOOKUP(F1104,products!$A$2:$C$31,3,FALSE)</f>
        <v>C</v>
      </c>
      <c r="O1104">
        <f>VLOOKUP(F1104,price_list!$A$2:$C$31,3,FALSE)</f>
        <v>87.21</v>
      </c>
      <c r="P1104" t="str">
        <f t="shared" si="85"/>
        <v/>
      </c>
      <c r="Q1104" t="str">
        <f t="shared" si="86"/>
        <v>Price_Breach</v>
      </c>
      <c r="R1104">
        <f t="shared" si="87"/>
        <v>1220.3699999999999</v>
      </c>
      <c r="S1104">
        <f t="shared" si="88"/>
        <v>24.407399999999999</v>
      </c>
      <c r="T1104" t="str">
        <f>IF(ISNA(VLOOKUP(A1104,ERP_transactions!$A:$A,1,FALSE)),"No","Yes")</f>
        <v>Yes</v>
      </c>
      <c r="U1104" t="b">
        <f t="shared" si="89"/>
        <v>1</v>
      </c>
    </row>
    <row r="1105" spans="1:21">
      <c r="A1105" t="s">
        <v>1726</v>
      </c>
      <c r="B1105" t="s">
        <v>230</v>
      </c>
      <c r="C1105" t="s">
        <v>231</v>
      </c>
      <c r="D1105" t="s">
        <v>264</v>
      </c>
      <c r="E1105" t="s">
        <v>265</v>
      </c>
      <c r="F1105" t="s">
        <v>129</v>
      </c>
      <c r="G1105" t="s">
        <v>130</v>
      </c>
      <c r="H1105" s="1">
        <v>45899</v>
      </c>
      <c r="I1105">
        <v>25</v>
      </c>
      <c r="J1105">
        <v>79.02</v>
      </c>
      <c r="K1105">
        <v>1975.5</v>
      </c>
      <c r="L1105">
        <v>0.05</v>
      </c>
      <c r="M1105">
        <v>0.02</v>
      </c>
      <c r="N1105" t="str">
        <f>VLOOKUP(F1105,products!$A$2:$C$31,3,FALSE)</f>
        <v>A</v>
      </c>
      <c r="O1105">
        <f>VLOOKUP(F1105,price_list!$A$2:$C$31,3,FALSE)</f>
        <v>92.19</v>
      </c>
      <c r="P1105" t="str">
        <f t="shared" si="85"/>
        <v/>
      </c>
      <c r="Q1105" t="str">
        <f t="shared" si="86"/>
        <v/>
      </c>
      <c r="R1105">
        <f t="shared" si="87"/>
        <v>1876.7249999999999</v>
      </c>
      <c r="S1105">
        <f t="shared" si="88"/>
        <v>37.534500000000001</v>
      </c>
      <c r="T1105" t="str">
        <f>IF(ISNA(VLOOKUP(A1105,ERP_transactions!$A:$A,1,FALSE)),"No","Yes")</f>
        <v>Yes</v>
      </c>
      <c r="U1105" t="b">
        <f t="shared" si="89"/>
        <v>0</v>
      </c>
    </row>
    <row r="1106" spans="1:21">
      <c r="A1106" t="s">
        <v>1727</v>
      </c>
      <c r="B1106" t="s">
        <v>414</v>
      </c>
      <c r="C1106" t="s">
        <v>415</v>
      </c>
      <c r="D1106" t="s">
        <v>1144</v>
      </c>
      <c r="E1106" t="s">
        <v>1145</v>
      </c>
      <c r="F1106" t="s">
        <v>240</v>
      </c>
      <c r="G1106" t="s">
        <v>241</v>
      </c>
      <c r="H1106" s="1">
        <v>45888</v>
      </c>
      <c r="I1106">
        <v>25</v>
      </c>
      <c r="J1106">
        <v>130.94</v>
      </c>
      <c r="K1106">
        <v>3273.5</v>
      </c>
      <c r="L1106">
        <v>0.05</v>
      </c>
      <c r="M1106">
        <v>0.02</v>
      </c>
      <c r="N1106" t="str">
        <f>VLOOKUP(F1106,products!$A$2:$C$31,3,FALSE)</f>
        <v>A</v>
      </c>
      <c r="O1106">
        <f>VLOOKUP(F1106,price_list!$A$2:$C$31,3,FALSE)</f>
        <v>130.94</v>
      </c>
      <c r="P1106" t="str">
        <f t="shared" si="85"/>
        <v/>
      </c>
      <c r="Q1106" t="str">
        <f t="shared" si="86"/>
        <v/>
      </c>
      <c r="R1106">
        <f t="shared" si="87"/>
        <v>3109.8249999999998</v>
      </c>
      <c r="S1106">
        <f t="shared" si="88"/>
        <v>62.1965</v>
      </c>
      <c r="T1106" t="str">
        <f>IF(ISNA(VLOOKUP(A1106,ERP_transactions!$A:$A,1,FALSE)),"No","Yes")</f>
        <v>Yes</v>
      </c>
      <c r="U1106" t="b">
        <f t="shared" si="89"/>
        <v>0</v>
      </c>
    </row>
    <row r="1107" spans="1:21">
      <c r="A1107" t="s">
        <v>1728</v>
      </c>
      <c r="B1107" t="s">
        <v>21</v>
      </c>
      <c r="C1107" t="s">
        <v>22</v>
      </c>
      <c r="D1107" t="s">
        <v>299</v>
      </c>
      <c r="E1107" t="s">
        <v>300</v>
      </c>
      <c r="F1107" t="s">
        <v>114</v>
      </c>
      <c r="G1107" t="s">
        <v>115</v>
      </c>
      <c r="H1107" s="1">
        <v>45885</v>
      </c>
      <c r="I1107">
        <v>14</v>
      </c>
      <c r="J1107">
        <v>91.13</v>
      </c>
      <c r="K1107">
        <v>1275.82</v>
      </c>
      <c r="L1107">
        <v>0.1</v>
      </c>
      <c r="M1107">
        <v>0.02</v>
      </c>
      <c r="N1107" t="str">
        <f>VLOOKUP(F1107,products!$A$2:$C$31,3,FALSE)</f>
        <v>B</v>
      </c>
      <c r="O1107">
        <f>VLOOKUP(F1107,price_list!$A$2:$C$31,3,FALSE)</f>
        <v>91.13</v>
      </c>
      <c r="P1107" t="str">
        <f t="shared" si="85"/>
        <v/>
      </c>
      <c r="Q1107" t="str">
        <f t="shared" si="86"/>
        <v/>
      </c>
      <c r="R1107">
        <f t="shared" si="87"/>
        <v>1148.2379999999998</v>
      </c>
      <c r="S1107">
        <f t="shared" si="88"/>
        <v>22.964759999999998</v>
      </c>
      <c r="T1107" t="str">
        <f>IF(ISNA(VLOOKUP(A1107,ERP_transactions!$A:$A,1,FALSE)),"No","Yes")</f>
        <v>Yes</v>
      </c>
      <c r="U1107" t="b">
        <f t="shared" si="89"/>
        <v>0</v>
      </c>
    </row>
    <row r="1108" spans="1:21">
      <c r="A1108" t="s">
        <v>1729</v>
      </c>
      <c r="B1108" t="s">
        <v>259</v>
      </c>
      <c r="C1108" t="s">
        <v>260</v>
      </c>
      <c r="D1108" t="s">
        <v>502</v>
      </c>
      <c r="E1108" t="s">
        <v>503</v>
      </c>
      <c r="F1108" t="s">
        <v>396</v>
      </c>
      <c r="G1108" t="s">
        <v>397</v>
      </c>
      <c r="H1108" s="1">
        <v>45897</v>
      </c>
      <c r="I1108">
        <v>13</v>
      </c>
      <c r="J1108">
        <v>194.87</v>
      </c>
      <c r="K1108">
        <v>2533.31</v>
      </c>
      <c r="L1108">
        <v>0.1</v>
      </c>
      <c r="M1108">
        <v>0.02</v>
      </c>
      <c r="N1108" t="str">
        <f>VLOOKUP(F1108,products!$A$2:$C$31,3,FALSE)</f>
        <v>B</v>
      </c>
      <c r="O1108">
        <f>VLOOKUP(F1108,price_list!$A$2:$C$31,3,FALSE)</f>
        <v>194.87</v>
      </c>
      <c r="P1108" t="str">
        <f t="shared" si="85"/>
        <v/>
      </c>
      <c r="Q1108" t="str">
        <f t="shared" si="86"/>
        <v/>
      </c>
      <c r="R1108">
        <f t="shared" si="87"/>
        <v>2279.9789999999998</v>
      </c>
      <c r="S1108">
        <f t="shared" si="88"/>
        <v>45.599579999999996</v>
      </c>
      <c r="T1108" t="str">
        <f>IF(ISNA(VLOOKUP(A1108,ERP_transactions!$A:$A,1,FALSE)),"No","Yes")</f>
        <v>Yes</v>
      </c>
      <c r="U1108" t="b">
        <f t="shared" si="89"/>
        <v>0</v>
      </c>
    </row>
    <row r="1109" spans="1:21">
      <c r="A1109" t="s">
        <v>1730</v>
      </c>
      <c r="B1109" t="s">
        <v>208</v>
      </c>
      <c r="C1109" t="s">
        <v>209</v>
      </c>
      <c r="D1109" t="s">
        <v>700</v>
      </c>
      <c r="E1109" t="s">
        <v>701</v>
      </c>
      <c r="F1109" t="s">
        <v>129</v>
      </c>
      <c r="G1109" t="s">
        <v>130</v>
      </c>
      <c r="H1109" s="1">
        <v>45892</v>
      </c>
      <c r="I1109">
        <v>4</v>
      </c>
      <c r="J1109">
        <v>92.19</v>
      </c>
      <c r="K1109">
        <v>368.76</v>
      </c>
      <c r="L1109">
        <v>0.05</v>
      </c>
      <c r="M1109">
        <v>0.02</v>
      </c>
      <c r="N1109" t="str">
        <f>VLOOKUP(F1109,products!$A$2:$C$31,3,FALSE)</f>
        <v>A</v>
      </c>
      <c r="O1109">
        <f>VLOOKUP(F1109,price_list!$A$2:$C$31,3,FALSE)</f>
        <v>92.19</v>
      </c>
      <c r="P1109" t="str">
        <f t="shared" si="85"/>
        <v/>
      </c>
      <c r="Q1109" t="str">
        <f t="shared" si="86"/>
        <v/>
      </c>
      <c r="R1109">
        <f t="shared" si="87"/>
        <v>350.322</v>
      </c>
      <c r="S1109">
        <f t="shared" si="88"/>
        <v>7.0064400000000004</v>
      </c>
      <c r="T1109" t="str">
        <f>IF(ISNA(VLOOKUP(A1109,ERP_transactions!$A:$A,1,FALSE)),"No","Yes")</f>
        <v>Yes</v>
      </c>
      <c r="U1109" t="b">
        <f t="shared" si="89"/>
        <v>0</v>
      </c>
    </row>
    <row r="1110" spans="1:21">
      <c r="A1110" t="s">
        <v>1731</v>
      </c>
      <c r="B1110" t="s">
        <v>414</v>
      </c>
      <c r="C1110" t="s">
        <v>415</v>
      </c>
      <c r="D1110" t="s">
        <v>476</v>
      </c>
      <c r="E1110" t="s">
        <v>477</v>
      </c>
      <c r="F1110" t="s">
        <v>293</v>
      </c>
      <c r="G1110" t="s">
        <v>294</v>
      </c>
      <c r="H1110" s="1">
        <v>45870</v>
      </c>
      <c r="I1110">
        <v>1</v>
      </c>
      <c r="J1110">
        <v>114.99</v>
      </c>
      <c r="K1110">
        <v>114.99</v>
      </c>
      <c r="L1110">
        <v>0.05</v>
      </c>
      <c r="M1110">
        <v>0.02</v>
      </c>
      <c r="N1110" t="str">
        <f>VLOOKUP(F1110,products!$A$2:$C$31,3,FALSE)</f>
        <v>A</v>
      </c>
      <c r="O1110">
        <f>VLOOKUP(F1110,price_list!$A$2:$C$31,3,FALSE)</f>
        <v>114.99</v>
      </c>
      <c r="P1110" t="str">
        <f t="shared" si="85"/>
        <v/>
      </c>
      <c r="Q1110" t="str">
        <f t="shared" si="86"/>
        <v/>
      </c>
      <c r="R1110">
        <f t="shared" si="87"/>
        <v>109.2405</v>
      </c>
      <c r="S1110">
        <f t="shared" si="88"/>
        <v>2.1848100000000001</v>
      </c>
      <c r="T1110" t="str">
        <f>IF(ISNA(VLOOKUP(A1110,ERP_transactions!$A:$A,1,FALSE)),"No","Yes")</f>
        <v>Yes</v>
      </c>
      <c r="U1110" t="b">
        <f t="shared" si="89"/>
        <v>0</v>
      </c>
    </row>
    <row r="1111" spans="1:21">
      <c r="A1111" t="s">
        <v>1732</v>
      </c>
      <c r="B1111" t="s">
        <v>208</v>
      </c>
      <c r="C1111" t="s">
        <v>209</v>
      </c>
      <c r="D1111" t="s">
        <v>1113</v>
      </c>
      <c r="E1111" t="s">
        <v>1114</v>
      </c>
      <c r="F1111" t="s">
        <v>240</v>
      </c>
      <c r="G1111" t="s">
        <v>241</v>
      </c>
      <c r="H1111" s="1">
        <v>45880</v>
      </c>
      <c r="I1111">
        <v>4</v>
      </c>
      <c r="J1111">
        <v>130.94</v>
      </c>
      <c r="K1111">
        <v>523.76</v>
      </c>
      <c r="L1111">
        <v>0.05</v>
      </c>
      <c r="M1111">
        <v>0.02</v>
      </c>
      <c r="N1111" t="str">
        <f>VLOOKUP(F1111,products!$A$2:$C$31,3,FALSE)</f>
        <v>A</v>
      </c>
      <c r="O1111">
        <f>VLOOKUP(F1111,price_list!$A$2:$C$31,3,FALSE)</f>
        <v>130.94</v>
      </c>
      <c r="P1111" t="str">
        <f t="shared" si="85"/>
        <v/>
      </c>
      <c r="Q1111" t="str">
        <f t="shared" si="86"/>
        <v/>
      </c>
      <c r="R1111">
        <f t="shared" si="87"/>
        <v>497.572</v>
      </c>
      <c r="S1111">
        <f t="shared" si="88"/>
        <v>9.9514399999999998</v>
      </c>
      <c r="T1111" t="str">
        <f>IF(ISNA(VLOOKUP(A1111,ERP_transactions!$A:$A,1,FALSE)),"No","Yes")</f>
        <v>Yes</v>
      </c>
      <c r="U1111" t="b">
        <f t="shared" si="89"/>
        <v>0</v>
      </c>
    </row>
    <row r="1112" spans="1:21">
      <c r="A1112" t="s">
        <v>1733</v>
      </c>
      <c r="B1112" t="s">
        <v>103</v>
      </c>
      <c r="C1112" t="s">
        <v>104</v>
      </c>
      <c r="D1112" t="s">
        <v>910</v>
      </c>
      <c r="E1112" t="s">
        <v>2670</v>
      </c>
      <c r="F1112" t="s">
        <v>302</v>
      </c>
      <c r="G1112" t="s">
        <v>303</v>
      </c>
      <c r="H1112" s="1">
        <v>45887</v>
      </c>
      <c r="I1112">
        <v>6</v>
      </c>
      <c r="J1112">
        <v>39.090000000000003</v>
      </c>
      <c r="K1112">
        <v>234.54</v>
      </c>
      <c r="L1112">
        <v>0</v>
      </c>
      <c r="M1112">
        <v>0.02</v>
      </c>
      <c r="N1112" t="str">
        <f>VLOOKUP(F1112,products!$A$2:$C$31,3,FALSE)</f>
        <v>C</v>
      </c>
      <c r="O1112">
        <f>VLOOKUP(F1112,price_list!$A$2:$C$31,3,FALSE)</f>
        <v>39.090000000000003</v>
      </c>
      <c r="P1112" t="str">
        <f t="shared" si="85"/>
        <v/>
      </c>
      <c r="Q1112" t="str">
        <f t="shared" si="86"/>
        <v/>
      </c>
      <c r="R1112">
        <f t="shared" si="87"/>
        <v>234.54</v>
      </c>
      <c r="S1112">
        <f t="shared" si="88"/>
        <v>4.6908000000000003</v>
      </c>
      <c r="T1112" t="str">
        <f>IF(ISNA(VLOOKUP(A1112,ERP_transactions!$A:$A,1,FALSE)),"No","Yes")</f>
        <v>Yes</v>
      </c>
      <c r="U1112" t="b">
        <f t="shared" si="89"/>
        <v>0</v>
      </c>
    </row>
    <row r="1113" spans="1:21">
      <c r="A1113" t="s">
        <v>1734</v>
      </c>
      <c r="B1113" t="s">
        <v>230</v>
      </c>
      <c r="C1113" t="s">
        <v>231</v>
      </c>
      <c r="D1113" t="s">
        <v>542</v>
      </c>
      <c r="E1113" t="s">
        <v>2671</v>
      </c>
      <c r="F1113" t="s">
        <v>18</v>
      </c>
      <c r="G1113" t="s">
        <v>19</v>
      </c>
      <c r="H1113" s="1">
        <v>45880</v>
      </c>
      <c r="I1113">
        <v>20</v>
      </c>
      <c r="J1113">
        <v>52.65</v>
      </c>
      <c r="K1113">
        <v>1053</v>
      </c>
      <c r="L1113">
        <v>0.05</v>
      </c>
      <c r="M1113">
        <v>0.02</v>
      </c>
      <c r="N1113" t="str">
        <f>VLOOKUP(F1113,products!$A$2:$C$31,3,FALSE)</f>
        <v>A</v>
      </c>
      <c r="O1113">
        <f>VLOOKUP(F1113,price_list!$A$2:$C$31,3,FALSE)</f>
        <v>52.65</v>
      </c>
      <c r="P1113" t="str">
        <f t="shared" si="85"/>
        <v/>
      </c>
      <c r="Q1113" t="str">
        <f t="shared" si="86"/>
        <v/>
      </c>
      <c r="R1113">
        <f t="shared" si="87"/>
        <v>1000.35</v>
      </c>
      <c r="S1113">
        <f t="shared" si="88"/>
        <v>20.007000000000001</v>
      </c>
      <c r="T1113" t="str">
        <f>IF(ISNA(VLOOKUP(A1113,ERP_transactions!$A:$A,1,FALSE)),"No","Yes")</f>
        <v>Yes</v>
      </c>
      <c r="U1113" t="b">
        <f t="shared" si="89"/>
        <v>0</v>
      </c>
    </row>
    <row r="1114" spans="1:21">
      <c r="A1114" t="s">
        <v>1735</v>
      </c>
      <c r="B1114" t="s">
        <v>103</v>
      </c>
      <c r="C1114" t="s">
        <v>104</v>
      </c>
      <c r="D1114" t="s">
        <v>776</v>
      </c>
      <c r="E1114" t="s">
        <v>777</v>
      </c>
      <c r="F1114" t="s">
        <v>396</v>
      </c>
      <c r="G1114" t="s">
        <v>397</v>
      </c>
      <c r="H1114" s="1">
        <v>45883</v>
      </c>
      <c r="I1114">
        <v>7</v>
      </c>
      <c r="J1114">
        <v>194.87</v>
      </c>
      <c r="K1114">
        <v>1364.09</v>
      </c>
      <c r="L1114">
        <v>0.1</v>
      </c>
      <c r="M1114">
        <v>0.02</v>
      </c>
      <c r="N1114" t="str">
        <f>VLOOKUP(F1114,products!$A$2:$C$31,3,FALSE)</f>
        <v>B</v>
      </c>
      <c r="O1114">
        <f>VLOOKUP(F1114,price_list!$A$2:$C$31,3,FALSE)</f>
        <v>194.87</v>
      </c>
      <c r="P1114" t="str">
        <f t="shared" si="85"/>
        <v/>
      </c>
      <c r="Q1114" t="str">
        <f t="shared" si="86"/>
        <v/>
      </c>
      <c r="R1114">
        <f t="shared" si="87"/>
        <v>1227.681</v>
      </c>
      <c r="S1114">
        <f t="shared" si="88"/>
        <v>24.553620000000002</v>
      </c>
      <c r="T1114" t="str">
        <f>IF(ISNA(VLOOKUP(A1114,ERP_transactions!$A:$A,1,FALSE)),"No","Yes")</f>
        <v>Yes</v>
      </c>
      <c r="U1114" t="b">
        <f t="shared" si="89"/>
        <v>0</v>
      </c>
    </row>
    <row r="1115" spans="1:21">
      <c r="A1115" t="s">
        <v>1736</v>
      </c>
      <c r="B1115" t="s">
        <v>62</v>
      </c>
      <c r="C1115" t="s">
        <v>63</v>
      </c>
      <c r="D1115" t="s">
        <v>601</v>
      </c>
      <c r="E1115" t="s">
        <v>602</v>
      </c>
      <c r="F1115" t="s">
        <v>240</v>
      </c>
      <c r="G1115" t="s">
        <v>241</v>
      </c>
      <c r="H1115" s="1">
        <v>45878</v>
      </c>
      <c r="I1115">
        <v>13</v>
      </c>
      <c r="J1115">
        <v>130.94</v>
      </c>
      <c r="K1115">
        <v>1702.22</v>
      </c>
      <c r="L1115">
        <v>0.05</v>
      </c>
      <c r="M1115">
        <v>0.02</v>
      </c>
      <c r="N1115" t="str">
        <f>VLOOKUP(F1115,products!$A$2:$C$31,3,FALSE)</f>
        <v>A</v>
      </c>
      <c r="O1115">
        <f>VLOOKUP(F1115,price_list!$A$2:$C$31,3,FALSE)</f>
        <v>130.94</v>
      </c>
      <c r="P1115" t="str">
        <f t="shared" si="85"/>
        <v/>
      </c>
      <c r="Q1115" t="str">
        <f t="shared" si="86"/>
        <v/>
      </c>
      <c r="R1115">
        <f t="shared" si="87"/>
        <v>1617.1089999999999</v>
      </c>
      <c r="S1115">
        <f t="shared" si="88"/>
        <v>32.342179999999999</v>
      </c>
      <c r="T1115" t="str">
        <f>IF(ISNA(VLOOKUP(A1115,ERP_transactions!$A:$A,1,FALSE)),"No","Yes")</f>
        <v>Yes</v>
      </c>
      <c r="U1115" t="b">
        <f t="shared" si="89"/>
        <v>0</v>
      </c>
    </row>
    <row r="1116" spans="1:21">
      <c r="A1116" t="s">
        <v>1737</v>
      </c>
      <c r="B1116" t="s">
        <v>306</v>
      </c>
      <c r="C1116" t="s">
        <v>307</v>
      </c>
      <c r="D1116" t="s">
        <v>719</v>
      </c>
      <c r="E1116" t="s">
        <v>720</v>
      </c>
      <c r="F1116" t="s">
        <v>100</v>
      </c>
      <c r="G1116" t="s">
        <v>101</v>
      </c>
      <c r="H1116" s="1">
        <v>45891</v>
      </c>
      <c r="I1116">
        <v>19</v>
      </c>
      <c r="J1116">
        <v>181.7</v>
      </c>
      <c r="K1116">
        <v>3452.3</v>
      </c>
      <c r="L1116">
        <v>0.1</v>
      </c>
      <c r="M1116">
        <v>0.02</v>
      </c>
      <c r="N1116" t="str">
        <f>VLOOKUP(F1116,products!$A$2:$C$31,3,FALSE)</f>
        <v>B</v>
      </c>
      <c r="O1116">
        <f>VLOOKUP(F1116,price_list!$A$2:$C$31,3,FALSE)</f>
        <v>181.7</v>
      </c>
      <c r="P1116" t="str">
        <f t="shared" si="85"/>
        <v/>
      </c>
      <c r="Q1116" t="str">
        <f t="shared" si="86"/>
        <v/>
      </c>
      <c r="R1116">
        <f t="shared" si="87"/>
        <v>3107.07</v>
      </c>
      <c r="S1116">
        <f t="shared" si="88"/>
        <v>62.141400000000004</v>
      </c>
      <c r="T1116" t="str">
        <f>IF(ISNA(VLOOKUP(A1116,ERP_transactions!$A:$A,1,FALSE)),"No","Yes")</f>
        <v>Yes</v>
      </c>
      <c r="U1116" t="b">
        <f t="shared" si="89"/>
        <v>0</v>
      </c>
    </row>
    <row r="1117" spans="1:21">
      <c r="A1117" t="s">
        <v>1738</v>
      </c>
      <c r="B1117" t="s">
        <v>117</v>
      </c>
      <c r="C1117" t="s">
        <v>118</v>
      </c>
      <c r="D1117" t="s">
        <v>714</v>
      </c>
      <c r="E1117" t="s">
        <v>715</v>
      </c>
      <c r="F1117" t="s">
        <v>71</v>
      </c>
      <c r="G1117" t="s">
        <v>72</v>
      </c>
      <c r="H1117" s="1">
        <v>45895</v>
      </c>
      <c r="I1117">
        <v>9</v>
      </c>
      <c r="J1117">
        <v>123.65</v>
      </c>
      <c r="K1117">
        <v>1112.8499999999999</v>
      </c>
      <c r="L1117">
        <v>0.05</v>
      </c>
      <c r="M1117">
        <v>0.02</v>
      </c>
      <c r="N1117" t="str">
        <f>VLOOKUP(F1117,products!$A$2:$C$31,3,FALSE)</f>
        <v>A</v>
      </c>
      <c r="O1117">
        <f>VLOOKUP(F1117,price_list!$A$2:$C$31,3,FALSE)</f>
        <v>123.65</v>
      </c>
      <c r="P1117" t="str">
        <f t="shared" si="85"/>
        <v/>
      </c>
      <c r="Q1117" t="str">
        <f t="shared" si="86"/>
        <v/>
      </c>
      <c r="R1117">
        <f t="shared" si="87"/>
        <v>1057.2075</v>
      </c>
      <c r="S1117">
        <f t="shared" si="88"/>
        <v>21.14415</v>
      </c>
      <c r="T1117" t="str">
        <f>IF(ISNA(VLOOKUP(A1117,ERP_transactions!$A:$A,1,FALSE)),"No","Yes")</f>
        <v>Yes</v>
      </c>
      <c r="U1117" t="b">
        <f t="shared" si="89"/>
        <v>0</v>
      </c>
    </row>
    <row r="1118" spans="1:21">
      <c r="A1118" t="s">
        <v>1739</v>
      </c>
      <c r="B1118" t="s">
        <v>117</v>
      </c>
      <c r="C1118" t="s">
        <v>118</v>
      </c>
      <c r="D1118" t="s">
        <v>16</v>
      </c>
      <c r="E1118" t="s">
        <v>17</v>
      </c>
      <c r="F1118" t="s">
        <v>215</v>
      </c>
      <c r="G1118" t="s">
        <v>216</v>
      </c>
      <c r="H1118" s="1">
        <v>45876</v>
      </c>
      <c r="I1118">
        <v>13</v>
      </c>
      <c r="J1118">
        <v>176.7</v>
      </c>
      <c r="K1118">
        <v>2297.1</v>
      </c>
      <c r="L1118">
        <v>0.12</v>
      </c>
      <c r="M1118">
        <v>0.02</v>
      </c>
      <c r="N1118" t="str">
        <f>VLOOKUP(F1118,products!$A$2:$C$31,3,FALSE)</f>
        <v>B</v>
      </c>
      <c r="O1118">
        <f>VLOOKUP(F1118,price_list!$A$2:$C$31,3,FALSE)</f>
        <v>176.7</v>
      </c>
      <c r="P1118" t="str">
        <f t="shared" si="85"/>
        <v>Rebate_Error</v>
      </c>
      <c r="Q1118" t="str">
        <f t="shared" si="86"/>
        <v/>
      </c>
      <c r="R1118">
        <f t="shared" si="87"/>
        <v>2021.4479999999999</v>
      </c>
      <c r="S1118">
        <f t="shared" si="88"/>
        <v>40.428959999999996</v>
      </c>
      <c r="T1118" t="str">
        <f>IF(ISNA(VLOOKUP(A1118,ERP_transactions!$A:$A,1,FALSE)),"No","Yes")</f>
        <v>Yes</v>
      </c>
      <c r="U1118" t="b">
        <f t="shared" si="89"/>
        <v>1</v>
      </c>
    </row>
    <row r="1119" spans="1:21">
      <c r="A1119" t="s">
        <v>1740</v>
      </c>
      <c r="B1119" t="s">
        <v>21</v>
      </c>
      <c r="C1119" t="s">
        <v>22</v>
      </c>
      <c r="D1119" t="s">
        <v>404</v>
      </c>
      <c r="E1119" t="s">
        <v>405</v>
      </c>
      <c r="F1119" t="s">
        <v>32</v>
      </c>
      <c r="G1119" t="s">
        <v>33</v>
      </c>
      <c r="H1119" s="1">
        <v>45885</v>
      </c>
      <c r="I1119">
        <v>5</v>
      </c>
      <c r="J1119">
        <v>88.32</v>
      </c>
      <c r="K1119">
        <v>441.6</v>
      </c>
      <c r="L1119">
        <v>0</v>
      </c>
      <c r="M1119">
        <v>0.02</v>
      </c>
      <c r="N1119" t="str">
        <f>VLOOKUP(F1119,products!$A$2:$C$31,3,FALSE)</f>
        <v>C</v>
      </c>
      <c r="O1119">
        <f>VLOOKUP(F1119,price_list!$A$2:$C$31,3,FALSE)</f>
        <v>88.32</v>
      </c>
      <c r="P1119" t="str">
        <f t="shared" si="85"/>
        <v/>
      </c>
      <c r="Q1119" t="str">
        <f t="shared" si="86"/>
        <v/>
      </c>
      <c r="R1119">
        <f t="shared" si="87"/>
        <v>441.6</v>
      </c>
      <c r="S1119">
        <f t="shared" si="88"/>
        <v>8.8320000000000007</v>
      </c>
      <c r="T1119" t="str">
        <f>IF(ISNA(VLOOKUP(A1119,ERP_transactions!$A:$A,1,FALSE)),"No","Yes")</f>
        <v>Yes</v>
      </c>
      <c r="U1119" t="b">
        <f t="shared" si="89"/>
        <v>0</v>
      </c>
    </row>
    <row r="1120" spans="1:21">
      <c r="A1120" t="s">
        <v>1741</v>
      </c>
      <c r="B1120" t="s">
        <v>246</v>
      </c>
      <c r="C1120" t="s">
        <v>247</v>
      </c>
      <c r="D1120" t="s">
        <v>893</v>
      </c>
      <c r="E1120" t="s">
        <v>894</v>
      </c>
      <c r="F1120" t="s">
        <v>129</v>
      </c>
      <c r="G1120" t="s">
        <v>130</v>
      </c>
      <c r="H1120" s="1">
        <v>45874</v>
      </c>
      <c r="I1120">
        <v>16</v>
      </c>
      <c r="J1120">
        <v>92.19</v>
      </c>
      <c r="K1120">
        <v>1475.04</v>
      </c>
      <c r="L1120">
        <v>0.05</v>
      </c>
      <c r="M1120">
        <v>0.02</v>
      </c>
      <c r="N1120" t="str">
        <f>VLOOKUP(F1120,products!$A$2:$C$31,3,FALSE)</f>
        <v>A</v>
      </c>
      <c r="O1120">
        <f>VLOOKUP(F1120,price_list!$A$2:$C$31,3,FALSE)</f>
        <v>92.19</v>
      </c>
      <c r="P1120" t="str">
        <f t="shared" si="85"/>
        <v/>
      </c>
      <c r="Q1120" t="str">
        <f t="shared" si="86"/>
        <v/>
      </c>
      <c r="R1120">
        <f t="shared" si="87"/>
        <v>1401.288</v>
      </c>
      <c r="S1120">
        <f t="shared" si="88"/>
        <v>28.025760000000002</v>
      </c>
      <c r="T1120" t="str">
        <f>IF(ISNA(VLOOKUP(A1120,ERP_transactions!$A:$A,1,FALSE)),"No","Yes")</f>
        <v>Yes</v>
      </c>
      <c r="U1120" t="b">
        <f t="shared" si="89"/>
        <v>0</v>
      </c>
    </row>
    <row r="1121" spans="1:21">
      <c r="A1121" t="s">
        <v>1742</v>
      </c>
      <c r="B1121" t="s">
        <v>67</v>
      </c>
      <c r="C1121" t="s">
        <v>68</v>
      </c>
      <c r="D1121" t="s">
        <v>213</v>
      </c>
      <c r="E1121" t="s">
        <v>214</v>
      </c>
      <c r="F1121" t="s">
        <v>166</v>
      </c>
      <c r="G1121" t="s">
        <v>167</v>
      </c>
      <c r="H1121" s="1">
        <v>45893</v>
      </c>
      <c r="I1121">
        <v>18</v>
      </c>
      <c r="J1121">
        <v>176.86</v>
      </c>
      <c r="K1121">
        <v>3183.48</v>
      </c>
      <c r="L1121">
        <v>0.1</v>
      </c>
      <c r="M1121">
        <v>0.02</v>
      </c>
      <c r="N1121" t="str">
        <f>VLOOKUP(F1121,products!$A$2:$C$31,3,FALSE)</f>
        <v>B</v>
      </c>
      <c r="O1121">
        <f>VLOOKUP(F1121,price_list!$A$2:$C$31,3,FALSE)</f>
        <v>176.86</v>
      </c>
      <c r="P1121" t="str">
        <f t="shared" si="85"/>
        <v/>
      </c>
      <c r="Q1121" t="str">
        <f t="shared" si="86"/>
        <v/>
      </c>
      <c r="R1121">
        <f t="shared" si="87"/>
        <v>2865.1320000000001</v>
      </c>
      <c r="S1121">
        <f t="shared" si="88"/>
        <v>57.302640000000004</v>
      </c>
      <c r="T1121" t="str">
        <f>IF(ISNA(VLOOKUP(A1121,ERP_transactions!$A:$A,1,FALSE)),"No","Yes")</f>
        <v>Yes</v>
      </c>
      <c r="U1121" t="b">
        <f t="shared" si="89"/>
        <v>0</v>
      </c>
    </row>
    <row r="1122" spans="1:21">
      <c r="A1122" t="s">
        <v>1743</v>
      </c>
      <c r="B1122" t="s">
        <v>145</v>
      </c>
      <c r="C1122" t="s">
        <v>146</v>
      </c>
      <c r="D1122" t="s">
        <v>346</v>
      </c>
      <c r="E1122" t="s">
        <v>347</v>
      </c>
      <c r="F1122" t="s">
        <v>396</v>
      </c>
      <c r="G1122" t="s">
        <v>397</v>
      </c>
      <c r="H1122" s="1">
        <v>45887</v>
      </c>
      <c r="I1122">
        <v>9</v>
      </c>
      <c r="J1122">
        <v>194.87</v>
      </c>
      <c r="K1122">
        <v>1753.83</v>
      </c>
      <c r="L1122">
        <v>0.1</v>
      </c>
      <c r="M1122">
        <v>0.02</v>
      </c>
      <c r="N1122" t="str">
        <f>VLOOKUP(F1122,products!$A$2:$C$31,3,FALSE)</f>
        <v>B</v>
      </c>
      <c r="O1122">
        <f>VLOOKUP(F1122,price_list!$A$2:$C$31,3,FALSE)</f>
        <v>194.87</v>
      </c>
      <c r="P1122" t="str">
        <f t="shared" si="85"/>
        <v/>
      </c>
      <c r="Q1122" t="str">
        <f t="shared" si="86"/>
        <v/>
      </c>
      <c r="R1122">
        <f t="shared" si="87"/>
        <v>1578.4469999999999</v>
      </c>
      <c r="S1122">
        <f t="shared" si="88"/>
        <v>31.568939999999998</v>
      </c>
      <c r="T1122" t="str">
        <f>IF(ISNA(VLOOKUP(A1122,ERP_transactions!$A:$A,1,FALSE)),"No","Yes")</f>
        <v>Yes</v>
      </c>
      <c r="U1122" t="b">
        <f t="shared" si="89"/>
        <v>0</v>
      </c>
    </row>
    <row r="1123" spans="1:21">
      <c r="A1123" t="s">
        <v>1744</v>
      </c>
      <c r="B1123" t="s">
        <v>47</v>
      </c>
      <c r="C1123" t="s">
        <v>48</v>
      </c>
      <c r="D1123" t="s">
        <v>354</v>
      </c>
      <c r="E1123" t="s">
        <v>355</v>
      </c>
      <c r="F1123" t="s">
        <v>196</v>
      </c>
      <c r="G1123" t="s">
        <v>197</v>
      </c>
      <c r="H1123" s="1">
        <v>45892</v>
      </c>
      <c r="I1123">
        <v>4</v>
      </c>
      <c r="J1123">
        <v>77.5</v>
      </c>
      <c r="K1123">
        <v>310</v>
      </c>
      <c r="L1123">
        <v>0.05</v>
      </c>
      <c r="M1123">
        <v>0.02</v>
      </c>
      <c r="N1123" t="str">
        <f>VLOOKUP(F1123,products!$A$2:$C$31,3,FALSE)</f>
        <v>A</v>
      </c>
      <c r="O1123">
        <f>VLOOKUP(F1123,price_list!$A$2:$C$31,3,FALSE)</f>
        <v>77.5</v>
      </c>
      <c r="P1123" t="str">
        <f t="shared" si="85"/>
        <v/>
      </c>
      <c r="Q1123" t="str">
        <f t="shared" si="86"/>
        <v/>
      </c>
      <c r="R1123">
        <f t="shared" si="87"/>
        <v>294.5</v>
      </c>
      <c r="S1123">
        <f t="shared" si="88"/>
        <v>5.89</v>
      </c>
      <c r="T1123" t="str">
        <f>IF(ISNA(VLOOKUP(A1123,ERP_transactions!$A:$A,1,FALSE)),"No","Yes")</f>
        <v>Yes</v>
      </c>
      <c r="U1123" t="b">
        <f t="shared" si="89"/>
        <v>0</v>
      </c>
    </row>
    <row r="1124" spans="1:21">
      <c r="A1124" t="s">
        <v>1745</v>
      </c>
      <c r="B1124" t="s">
        <v>182</v>
      </c>
      <c r="C1124" t="s">
        <v>183</v>
      </c>
      <c r="D1124" t="s">
        <v>1183</v>
      </c>
      <c r="E1124" t="s">
        <v>1184</v>
      </c>
      <c r="F1124" t="s">
        <v>59</v>
      </c>
      <c r="G1124" t="s">
        <v>60</v>
      </c>
      <c r="H1124" s="1">
        <v>45885</v>
      </c>
      <c r="I1124">
        <v>9</v>
      </c>
      <c r="J1124">
        <v>62.34</v>
      </c>
      <c r="K1124">
        <v>561.05999999999995</v>
      </c>
      <c r="L1124">
        <v>0.05</v>
      </c>
      <c r="M1124">
        <v>0.02</v>
      </c>
      <c r="N1124" t="str">
        <f>VLOOKUP(F1124,products!$A$2:$C$31,3,FALSE)</f>
        <v>A</v>
      </c>
      <c r="O1124">
        <f>VLOOKUP(F1124,price_list!$A$2:$C$31,3,FALSE)</f>
        <v>71.86</v>
      </c>
      <c r="P1124" t="str">
        <f t="shared" si="85"/>
        <v/>
      </c>
      <c r="Q1124" t="str">
        <f t="shared" si="86"/>
        <v/>
      </c>
      <c r="R1124">
        <f t="shared" si="87"/>
        <v>533.00699999999995</v>
      </c>
      <c r="S1124">
        <f t="shared" si="88"/>
        <v>10.660139999999998</v>
      </c>
      <c r="T1124" t="str">
        <f>IF(ISNA(VLOOKUP(A1124,ERP_transactions!$A:$A,1,FALSE)),"No","Yes")</f>
        <v>Yes</v>
      </c>
      <c r="U1124" t="b">
        <f t="shared" si="89"/>
        <v>0</v>
      </c>
    </row>
    <row r="1125" spans="1:21">
      <c r="A1125" t="s">
        <v>1746</v>
      </c>
      <c r="B1125" t="s">
        <v>35</v>
      </c>
      <c r="C1125" t="s">
        <v>36</v>
      </c>
      <c r="D1125" t="s">
        <v>703</v>
      </c>
      <c r="E1125" t="s">
        <v>704</v>
      </c>
      <c r="F1125" t="s">
        <v>71</v>
      </c>
      <c r="G1125" t="s">
        <v>72</v>
      </c>
      <c r="H1125" s="1">
        <v>45880</v>
      </c>
      <c r="I1125">
        <v>24</v>
      </c>
      <c r="J1125">
        <v>107.15</v>
      </c>
      <c r="K1125">
        <v>2571.6</v>
      </c>
      <c r="L1125">
        <v>0.05</v>
      </c>
      <c r="M1125">
        <v>0.02</v>
      </c>
      <c r="N1125" t="str">
        <f>VLOOKUP(F1125,products!$A$2:$C$31,3,FALSE)</f>
        <v>A</v>
      </c>
      <c r="O1125">
        <f>VLOOKUP(F1125,price_list!$A$2:$C$31,3,FALSE)</f>
        <v>123.65</v>
      </c>
      <c r="P1125" t="str">
        <f t="shared" si="85"/>
        <v/>
      </c>
      <c r="Q1125" t="str">
        <f t="shared" si="86"/>
        <v/>
      </c>
      <c r="R1125">
        <f t="shared" si="87"/>
        <v>2443.02</v>
      </c>
      <c r="S1125">
        <f t="shared" si="88"/>
        <v>48.860399999999998</v>
      </c>
      <c r="T1125" t="str">
        <f>IF(ISNA(VLOOKUP(A1125,ERP_transactions!$A:$A,1,FALSE)),"No","Yes")</f>
        <v>Yes</v>
      </c>
      <c r="U1125" t="b">
        <f t="shared" si="89"/>
        <v>0</v>
      </c>
    </row>
    <row r="1126" spans="1:21">
      <c r="A1126" t="s">
        <v>1747</v>
      </c>
      <c r="B1126" t="s">
        <v>230</v>
      </c>
      <c r="C1126" t="s">
        <v>231</v>
      </c>
      <c r="D1126" t="s">
        <v>218</v>
      </c>
      <c r="E1126" t="s">
        <v>219</v>
      </c>
      <c r="F1126" t="s">
        <v>240</v>
      </c>
      <c r="G1126" t="s">
        <v>241</v>
      </c>
      <c r="H1126" s="1">
        <v>45899</v>
      </c>
      <c r="I1126">
        <v>18</v>
      </c>
      <c r="J1126">
        <v>130.94</v>
      </c>
      <c r="K1126">
        <v>2356.92</v>
      </c>
      <c r="L1126">
        <v>0.05</v>
      </c>
      <c r="M1126">
        <v>0.02</v>
      </c>
      <c r="N1126" t="str">
        <f>VLOOKUP(F1126,products!$A$2:$C$31,3,FALSE)</f>
        <v>A</v>
      </c>
      <c r="O1126">
        <f>VLOOKUP(F1126,price_list!$A$2:$C$31,3,FALSE)</f>
        <v>130.94</v>
      </c>
      <c r="P1126" t="str">
        <f t="shared" si="85"/>
        <v/>
      </c>
      <c r="Q1126" t="str">
        <f t="shared" si="86"/>
        <v/>
      </c>
      <c r="R1126">
        <f t="shared" si="87"/>
        <v>2239.0740000000001</v>
      </c>
      <c r="S1126">
        <f t="shared" si="88"/>
        <v>44.781480000000002</v>
      </c>
      <c r="T1126" t="str">
        <f>IF(ISNA(VLOOKUP(A1126,ERP_transactions!$A:$A,1,FALSE)),"No","Yes")</f>
        <v>Yes</v>
      </c>
      <c r="U1126" t="b">
        <f t="shared" si="89"/>
        <v>0</v>
      </c>
    </row>
    <row r="1127" spans="1:21">
      <c r="A1127" t="s">
        <v>1748</v>
      </c>
      <c r="B1127" t="s">
        <v>246</v>
      </c>
      <c r="C1127" t="s">
        <v>247</v>
      </c>
      <c r="D1127" t="s">
        <v>172</v>
      </c>
      <c r="E1127" t="s">
        <v>173</v>
      </c>
      <c r="F1127" t="s">
        <v>85</v>
      </c>
      <c r="G1127" t="s">
        <v>86</v>
      </c>
      <c r="H1127" s="1">
        <v>45873</v>
      </c>
      <c r="I1127">
        <v>14</v>
      </c>
      <c r="J1127">
        <v>72.040000000000006</v>
      </c>
      <c r="K1127">
        <v>1008.56</v>
      </c>
      <c r="L1127">
        <v>0.05</v>
      </c>
      <c r="M1127">
        <v>0.02</v>
      </c>
      <c r="N1127" t="str">
        <f>VLOOKUP(F1127,products!$A$2:$C$31,3,FALSE)</f>
        <v>A</v>
      </c>
      <c r="O1127">
        <f>VLOOKUP(F1127,price_list!$A$2:$C$31,3,FALSE)</f>
        <v>72.040000000000006</v>
      </c>
      <c r="P1127" t="str">
        <f t="shared" si="85"/>
        <v/>
      </c>
      <c r="Q1127" t="str">
        <f t="shared" si="86"/>
        <v/>
      </c>
      <c r="R1127">
        <f t="shared" si="87"/>
        <v>958.13199999999995</v>
      </c>
      <c r="S1127">
        <f t="shared" si="88"/>
        <v>19.16264</v>
      </c>
      <c r="T1127" t="str">
        <f>IF(ISNA(VLOOKUP(A1127,ERP_transactions!$A:$A,1,FALSE)),"No","Yes")</f>
        <v>Yes</v>
      </c>
      <c r="U1127" t="b">
        <f t="shared" si="89"/>
        <v>0</v>
      </c>
    </row>
    <row r="1128" spans="1:21">
      <c r="A1128" t="s">
        <v>1749</v>
      </c>
      <c r="B1128" t="s">
        <v>103</v>
      </c>
      <c r="C1128" t="s">
        <v>104</v>
      </c>
      <c r="D1128" t="s">
        <v>933</v>
      </c>
      <c r="E1128" t="s">
        <v>934</v>
      </c>
      <c r="F1128" t="s">
        <v>450</v>
      </c>
      <c r="G1128" t="s">
        <v>451</v>
      </c>
      <c r="H1128" s="1">
        <v>45888</v>
      </c>
      <c r="I1128">
        <v>7</v>
      </c>
      <c r="J1128">
        <v>45.4</v>
      </c>
      <c r="K1128">
        <v>317.8</v>
      </c>
      <c r="L1128">
        <v>0</v>
      </c>
      <c r="M1128">
        <v>0.02</v>
      </c>
      <c r="N1128" t="str">
        <f>VLOOKUP(F1128,products!$A$2:$C$31,3,FALSE)</f>
        <v>C</v>
      </c>
      <c r="O1128">
        <f>VLOOKUP(F1128,price_list!$A$2:$C$31,3,FALSE)</f>
        <v>45.4</v>
      </c>
      <c r="P1128" t="str">
        <f t="shared" si="85"/>
        <v/>
      </c>
      <c r="Q1128" t="str">
        <f t="shared" si="86"/>
        <v/>
      </c>
      <c r="R1128">
        <f t="shared" si="87"/>
        <v>317.8</v>
      </c>
      <c r="S1128">
        <f t="shared" si="88"/>
        <v>6.3560000000000008</v>
      </c>
      <c r="T1128" t="str">
        <f>IF(ISNA(VLOOKUP(A1128,ERP_transactions!$A:$A,1,FALSE)),"No","Yes")</f>
        <v>Yes</v>
      </c>
      <c r="U1128" t="b">
        <f t="shared" si="89"/>
        <v>0</v>
      </c>
    </row>
    <row r="1129" spans="1:21">
      <c r="A1129" t="s">
        <v>1750</v>
      </c>
      <c r="B1129" t="s">
        <v>135</v>
      </c>
      <c r="C1129" t="s">
        <v>136</v>
      </c>
      <c r="D1129" t="s">
        <v>438</v>
      </c>
      <c r="E1129" t="s">
        <v>439</v>
      </c>
      <c r="F1129" t="s">
        <v>191</v>
      </c>
      <c r="G1129" t="s">
        <v>192</v>
      </c>
      <c r="H1129" s="1">
        <v>45894</v>
      </c>
      <c r="I1129">
        <v>6</v>
      </c>
      <c r="J1129">
        <v>144.35</v>
      </c>
      <c r="K1129">
        <v>866.1</v>
      </c>
      <c r="L1129">
        <v>0.1</v>
      </c>
      <c r="M1129">
        <v>0.02</v>
      </c>
      <c r="N1129" t="str">
        <f>VLOOKUP(F1129,products!$A$2:$C$31,3,FALSE)</f>
        <v>B</v>
      </c>
      <c r="O1129">
        <f>VLOOKUP(F1129,price_list!$A$2:$C$31,3,FALSE)</f>
        <v>144.35</v>
      </c>
      <c r="P1129" t="str">
        <f t="shared" si="85"/>
        <v/>
      </c>
      <c r="Q1129" t="str">
        <f t="shared" si="86"/>
        <v/>
      </c>
      <c r="R1129">
        <f t="shared" si="87"/>
        <v>779.49</v>
      </c>
      <c r="S1129">
        <f t="shared" si="88"/>
        <v>15.5898</v>
      </c>
      <c r="T1129" t="str">
        <f>IF(ISNA(VLOOKUP(A1129,ERP_transactions!$A:$A,1,FALSE)),"No","Yes")</f>
        <v>Yes</v>
      </c>
      <c r="U1129" t="b">
        <f t="shared" si="89"/>
        <v>0</v>
      </c>
    </row>
    <row r="1130" spans="1:21">
      <c r="A1130" t="s">
        <v>1751</v>
      </c>
      <c r="B1130" t="s">
        <v>187</v>
      </c>
      <c r="C1130" t="s">
        <v>188</v>
      </c>
      <c r="D1130" t="s">
        <v>680</v>
      </c>
      <c r="E1130" t="s">
        <v>681</v>
      </c>
      <c r="F1130" t="s">
        <v>85</v>
      </c>
      <c r="G1130" t="s">
        <v>86</v>
      </c>
      <c r="H1130" s="1">
        <v>45885</v>
      </c>
      <c r="I1130">
        <v>17</v>
      </c>
      <c r="J1130">
        <v>72.040000000000006</v>
      </c>
      <c r="K1130">
        <v>1224.68</v>
      </c>
      <c r="L1130">
        <v>0.05</v>
      </c>
      <c r="M1130">
        <v>0.02</v>
      </c>
      <c r="N1130" t="str">
        <f>VLOOKUP(F1130,products!$A$2:$C$31,3,FALSE)</f>
        <v>A</v>
      </c>
      <c r="O1130">
        <f>VLOOKUP(F1130,price_list!$A$2:$C$31,3,FALSE)</f>
        <v>72.040000000000006</v>
      </c>
      <c r="P1130" t="str">
        <f t="shared" si="85"/>
        <v/>
      </c>
      <c r="Q1130" t="str">
        <f t="shared" si="86"/>
        <v/>
      </c>
      <c r="R1130">
        <f t="shared" si="87"/>
        <v>1163.4460000000001</v>
      </c>
      <c r="S1130">
        <f t="shared" si="88"/>
        <v>23.268920000000005</v>
      </c>
      <c r="T1130" t="str">
        <f>IF(ISNA(VLOOKUP(A1130,ERP_transactions!$A:$A,1,FALSE)),"No","Yes")</f>
        <v>Yes</v>
      </c>
      <c r="U1130" t="b">
        <f t="shared" si="89"/>
        <v>0</v>
      </c>
    </row>
    <row r="1131" spans="1:21">
      <c r="A1131" t="s">
        <v>1752</v>
      </c>
      <c r="B1131" t="s">
        <v>93</v>
      </c>
      <c r="C1131" t="s">
        <v>94</v>
      </c>
      <c r="D1131" t="s">
        <v>112</v>
      </c>
      <c r="E1131" t="s">
        <v>113</v>
      </c>
      <c r="F1131" t="s">
        <v>25</v>
      </c>
      <c r="G1131" t="s">
        <v>26</v>
      </c>
      <c r="H1131" s="1">
        <v>45882</v>
      </c>
      <c r="I1131">
        <v>3</v>
      </c>
      <c r="J1131">
        <v>120.83</v>
      </c>
      <c r="K1131">
        <v>362.49</v>
      </c>
      <c r="L1131">
        <v>0.1</v>
      </c>
      <c r="M1131">
        <v>0.02</v>
      </c>
      <c r="N1131" t="str">
        <f>VLOOKUP(F1131,products!$A$2:$C$31,3,FALSE)</f>
        <v>B</v>
      </c>
      <c r="O1131">
        <f>VLOOKUP(F1131,price_list!$A$2:$C$31,3,FALSE)</f>
        <v>120.83</v>
      </c>
      <c r="P1131" t="str">
        <f t="shared" si="85"/>
        <v/>
      </c>
      <c r="Q1131" t="str">
        <f t="shared" si="86"/>
        <v/>
      </c>
      <c r="R1131">
        <f t="shared" si="87"/>
        <v>326.24099999999999</v>
      </c>
      <c r="S1131">
        <f t="shared" si="88"/>
        <v>6.5248200000000001</v>
      </c>
      <c r="T1131" t="str">
        <f>IF(ISNA(VLOOKUP(A1131,ERP_transactions!$A:$A,1,FALSE)),"No","Yes")</f>
        <v>Yes</v>
      </c>
      <c r="U1131" t="b">
        <f t="shared" si="89"/>
        <v>0</v>
      </c>
    </row>
    <row r="1132" spans="1:21">
      <c r="A1132" t="s">
        <v>1753</v>
      </c>
      <c r="B1132" t="s">
        <v>28</v>
      </c>
      <c r="C1132" t="s">
        <v>29</v>
      </c>
      <c r="D1132" t="s">
        <v>64</v>
      </c>
      <c r="E1132" t="s">
        <v>65</v>
      </c>
      <c r="F1132" t="s">
        <v>25</v>
      </c>
      <c r="G1132" t="s">
        <v>26</v>
      </c>
      <c r="H1132" s="1">
        <v>45897</v>
      </c>
      <c r="I1132">
        <v>5</v>
      </c>
      <c r="J1132">
        <v>120.83</v>
      </c>
      <c r="K1132">
        <v>604.15</v>
      </c>
      <c r="L1132">
        <v>0.1</v>
      </c>
      <c r="M1132">
        <v>0.02</v>
      </c>
      <c r="N1132" t="str">
        <f>VLOOKUP(F1132,products!$A$2:$C$31,3,FALSE)</f>
        <v>B</v>
      </c>
      <c r="O1132">
        <f>VLOOKUP(F1132,price_list!$A$2:$C$31,3,FALSE)</f>
        <v>120.83</v>
      </c>
      <c r="P1132" t="str">
        <f t="shared" si="85"/>
        <v/>
      </c>
      <c r="Q1132" t="str">
        <f t="shared" si="86"/>
        <v/>
      </c>
      <c r="R1132">
        <f t="shared" si="87"/>
        <v>543.73500000000001</v>
      </c>
      <c r="S1132">
        <f t="shared" si="88"/>
        <v>10.874700000000001</v>
      </c>
      <c r="T1132" t="str">
        <f>IF(ISNA(VLOOKUP(A1132,ERP_transactions!$A:$A,1,FALSE)),"No","Yes")</f>
        <v>Yes</v>
      </c>
      <c r="U1132" t="b">
        <f t="shared" si="89"/>
        <v>0</v>
      </c>
    </row>
    <row r="1133" spans="1:21">
      <c r="A1133" t="s">
        <v>1754</v>
      </c>
      <c r="B1133" t="s">
        <v>182</v>
      </c>
      <c r="C1133" t="s">
        <v>183</v>
      </c>
      <c r="D1133" t="s">
        <v>52</v>
      </c>
      <c r="E1133" t="s">
        <v>53</v>
      </c>
      <c r="F1133" t="s">
        <v>319</v>
      </c>
      <c r="G1133" t="s">
        <v>320</v>
      </c>
      <c r="H1133" s="1">
        <v>45883</v>
      </c>
      <c r="I1133">
        <v>11</v>
      </c>
      <c r="J1133">
        <v>93.41</v>
      </c>
      <c r="K1133">
        <v>1027.51</v>
      </c>
      <c r="L1133">
        <v>0</v>
      </c>
      <c r="M1133">
        <v>0.02</v>
      </c>
      <c r="N1133" t="str">
        <f>VLOOKUP(F1133,products!$A$2:$C$31,3,FALSE)</f>
        <v>C</v>
      </c>
      <c r="O1133">
        <f>VLOOKUP(F1133,price_list!$A$2:$C$31,3,FALSE)</f>
        <v>93.41</v>
      </c>
      <c r="P1133" t="str">
        <f t="shared" si="85"/>
        <v/>
      </c>
      <c r="Q1133" t="str">
        <f t="shared" si="86"/>
        <v/>
      </c>
      <c r="R1133">
        <f t="shared" si="87"/>
        <v>1027.51</v>
      </c>
      <c r="S1133">
        <f t="shared" si="88"/>
        <v>20.5502</v>
      </c>
      <c r="T1133" t="str">
        <f>IF(ISNA(VLOOKUP(A1133,ERP_transactions!$A:$A,1,FALSE)),"No","Yes")</f>
        <v>Yes</v>
      </c>
      <c r="U1133" t="b">
        <f t="shared" si="89"/>
        <v>0</v>
      </c>
    </row>
    <row r="1134" spans="1:21">
      <c r="A1134" t="s">
        <v>1755</v>
      </c>
      <c r="B1134" t="s">
        <v>159</v>
      </c>
      <c r="C1134" t="s">
        <v>160</v>
      </c>
      <c r="D1134" t="s">
        <v>910</v>
      </c>
      <c r="E1134" t="s">
        <v>911</v>
      </c>
      <c r="F1134" t="s">
        <v>100</v>
      </c>
      <c r="G1134" t="s">
        <v>101</v>
      </c>
      <c r="H1134" s="1">
        <v>45872</v>
      </c>
      <c r="I1134">
        <v>3</v>
      </c>
      <c r="J1134">
        <v>181.7</v>
      </c>
      <c r="K1134">
        <v>545.1</v>
      </c>
      <c r="L1134">
        <v>0.12</v>
      </c>
      <c r="M1134">
        <v>0.02</v>
      </c>
      <c r="N1134" t="str">
        <f>VLOOKUP(F1134,products!$A$2:$C$31,3,FALSE)</f>
        <v>B</v>
      </c>
      <c r="O1134">
        <f>VLOOKUP(F1134,price_list!$A$2:$C$31,3,FALSE)</f>
        <v>181.7</v>
      </c>
      <c r="P1134" t="str">
        <f t="shared" si="85"/>
        <v>Rebate_Error</v>
      </c>
      <c r="Q1134" t="str">
        <f t="shared" si="86"/>
        <v/>
      </c>
      <c r="R1134">
        <f t="shared" si="87"/>
        <v>479.68799999999999</v>
      </c>
      <c r="S1134">
        <f t="shared" si="88"/>
        <v>9.5937599999999996</v>
      </c>
      <c r="T1134" t="str">
        <f>IF(ISNA(VLOOKUP(A1134,ERP_transactions!$A:$A,1,FALSE)),"No","Yes")</f>
        <v>Yes</v>
      </c>
      <c r="U1134" t="b">
        <f t="shared" si="89"/>
        <v>1</v>
      </c>
    </row>
    <row r="1135" spans="1:21">
      <c r="A1135" t="s">
        <v>1756</v>
      </c>
      <c r="B1135" t="s">
        <v>182</v>
      </c>
      <c r="C1135" t="s">
        <v>183</v>
      </c>
      <c r="D1135" t="s">
        <v>308</v>
      </c>
      <c r="E1135" t="s">
        <v>309</v>
      </c>
      <c r="F1135" t="s">
        <v>59</v>
      </c>
      <c r="G1135" t="s">
        <v>60</v>
      </c>
      <c r="H1135" s="1">
        <v>45890</v>
      </c>
      <c r="I1135">
        <v>11</v>
      </c>
      <c r="J1135">
        <v>71.86</v>
      </c>
      <c r="K1135">
        <v>790.46</v>
      </c>
      <c r="L1135">
        <v>0.05</v>
      </c>
      <c r="M1135">
        <v>0.02</v>
      </c>
      <c r="N1135" t="str">
        <f>VLOOKUP(F1135,products!$A$2:$C$31,3,FALSE)</f>
        <v>A</v>
      </c>
      <c r="O1135">
        <f>VLOOKUP(F1135,price_list!$A$2:$C$31,3,FALSE)</f>
        <v>71.86</v>
      </c>
      <c r="P1135" t="str">
        <f t="shared" si="85"/>
        <v/>
      </c>
      <c r="Q1135" t="str">
        <f t="shared" si="86"/>
        <v/>
      </c>
      <c r="R1135">
        <f t="shared" si="87"/>
        <v>750.93700000000001</v>
      </c>
      <c r="S1135">
        <f t="shared" si="88"/>
        <v>15.018740000000001</v>
      </c>
      <c r="T1135" t="str">
        <f>IF(ISNA(VLOOKUP(A1135,ERP_transactions!$A:$A,1,FALSE)),"No","Yes")</f>
        <v>Yes</v>
      </c>
      <c r="U1135" t="b">
        <f t="shared" si="89"/>
        <v>0</v>
      </c>
    </row>
    <row r="1136" spans="1:21">
      <c r="A1136" t="s">
        <v>1757</v>
      </c>
      <c r="B1136" t="s">
        <v>187</v>
      </c>
      <c r="C1136" t="s">
        <v>188</v>
      </c>
      <c r="D1136" t="s">
        <v>1048</v>
      </c>
      <c r="E1136" t="s">
        <v>1049</v>
      </c>
      <c r="F1136" t="s">
        <v>18</v>
      </c>
      <c r="G1136" t="s">
        <v>19</v>
      </c>
      <c r="H1136" s="1">
        <v>45882</v>
      </c>
      <c r="I1136">
        <v>21</v>
      </c>
      <c r="J1136">
        <v>52.65</v>
      </c>
      <c r="K1136">
        <v>1105.6500000000001</v>
      </c>
      <c r="L1136">
        <v>0.05</v>
      </c>
      <c r="M1136">
        <v>0.02</v>
      </c>
      <c r="N1136" t="str">
        <f>VLOOKUP(F1136,products!$A$2:$C$31,3,FALSE)</f>
        <v>A</v>
      </c>
      <c r="O1136">
        <f>VLOOKUP(F1136,price_list!$A$2:$C$31,3,FALSE)</f>
        <v>52.65</v>
      </c>
      <c r="P1136" t="str">
        <f t="shared" si="85"/>
        <v/>
      </c>
      <c r="Q1136" t="str">
        <f t="shared" si="86"/>
        <v/>
      </c>
      <c r="R1136">
        <f t="shared" si="87"/>
        <v>1050.3675000000001</v>
      </c>
      <c r="S1136">
        <f t="shared" si="88"/>
        <v>21.007350000000002</v>
      </c>
      <c r="T1136" t="str">
        <f>IF(ISNA(VLOOKUP(A1136,ERP_transactions!$A:$A,1,FALSE)),"No","Yes")</f>
        <v>Yes</v>
      </c>
      <c r="U1136" t="b">
        <f t="shared" si="89"/>
        <v>0</v>
      </c>
    </row>
    <row r="1137" spans="1:21">
      <c r="A1137" t="s">
        <v>1758</v>
      </c>
      <c r="B1137" t="s">
        <v>230</v>
      </c>
      <c r="C1137" t="s">
        <v>231</v>
      </c>
      <c r="D1137" t="s">
        <v>374</v>
      </c>
      <c r="E1137" t="s">
        <v>375</v>
      </c>
      <c r="F1137" t="s">
        <v>174</v>
      </c>
      <c r="G1137" t="s">
        <v>175</v>
      </c>
      <c r="H1137" s="1">
        <v>45893</v>
      </c>
      <c r="I1137">
        <v>12</v>
      </c>
      <c r="J1137">
        <v>183.4</v>
      </c>
      <c r="K1137">
        <v>2200.8000000000002</v>
      </c>
      <c r="L1137">
        <v>0.1</v>
      </c>
      <c r="M1137">
        <v>0.02</v>
      </c>
      <c r="N1137" t="str">
        <f>VLOOKUP(F1137,products!$A$2:$C$31,3,FALSE)</f>
        <v>B</v>
      </c>
      <c r="O1137">
        <f>VLOOKUP(F1137,price_list!$A$2:$C$31,3,FALSE)</f>
        <v>183.4</v>
      </c>
      <c r="P1137" t="str">
        <f t="shared" si="85"/>
        <v/>
      </c>
      <c r="Q1137" t="str">
        <f t="shared" si="86"/>
        <v/>
      </c>
      <c r="R1137">
        <f t="shared" si="87"/>
        <v>1980.7200000000003</v>
      </c>
      <c r="S1137">
        <f t="shared" si="88"/>
        <v>39.614400000000003</v>
      </c>
      <c r="T1137" t="str">
        <f>IF(ISNA(VLOOKUP(A1137,ERP_transactions!$A:$A,1,FALSE)),"No","Yes")</f>
        <v>Yes</v>
      </c>
      <c r="U1137" t="b">
        <f t="shared" si="89"/>
        <v>0</v>
      </c>
    </row>
    <row r="1138" spans="1:21">
      <c r="A1138" t="s">
        <v>1759</v>
      </c>
      <c r="B1138" t="s">
        <v>135</v>
      </c>
      <c r="C1138" t="s">
        <v>136</v>
      </c>
      <c r="D1138" t="s">
        <v>1272</v>
      </c>
      <c r="E1138" t="s">
        <v>1273</v>
      </c>
      <c r="F1138" t="s">
        <v>450</v>
      </c>
      <c r="G1138" t="s">
        <v>451</v>
      </c>
      <c r="H1138" s="1">
        <v>45875</v>
      </c>
      <c r="I1138">
        <v>14</v>
      </c>
      <c r="J1138">
        <v>45.4</v>
      </c>
      <c r="K1138">
        <v>635.6</v>
      </c>
      <c r="L1138">
        <v>0</v>
      </c>
      <c r="M1138">
        <v>0.02</v>
      </c>
      <c r="N1138" t="str">
        <f>VLOOKUP(F1138,products!$A$2:$C$31,3,FALSE)</f>
        <v>C</v>
      </c>
      <c r="O1138">
        <f>VLOOKUP(F1138,price_list!$A$2:$C$31,3,FALSE)</f>
        <v>45.4</v>
      </c>
      <c r="P1138" t="str">
        <f t="shared" si="85"/>
        <v/>
      </c>
      <c r="Q1138" t="str">
        <f t="shared" si="86"/>
        <v/>
      </c>
      <c r="R1138">
        <f t="shared" si="87"/>
        <v>635.6</v>
      </c>
      <c r="S1138">
        <f t="shared" si="88"/>
        <v>12.712000000000002</v>
      </c>
      <c r="T1138" t="str">
        <f>IF(ISNA(VLOOKUP(A1138,ERP_transactions!$A:$A,1,FALSE)),"No","Yes")</f>
        <v>Yes</v>
      </c>
      <c r="U1138" t="b">
        <f t="shared" si="89"/>
        <v>0</v>
      </c>
    </row>
    <row r="1139" spans="1:21">
      <c r="A1139" t="s">
        <v>1760</v>
      </c>
      <c r="B1139" t="s">
        <v>182</v>
      </c>
      <c r="C1139" t="s">
        <v>183</v>
      </c>
      <c r="D1139" t="s">
        <v>686</v>
      </c>
      <c r="E1139" t="s">
        <v>687</v>
      </c>
      <c r="F1139" t="s">
        <v>139</v>
      </c>
      <c r="G1139" t="s">
        <v>140</v>
      </c>
      <c r="H1139" s="1">
        <v>45877</v>
      </c>
      <c r="I1139">
        <v>24</v>
      </c>
      <c r="J1139">
        <v>113.94</v>
      </c>
      <c r="K1139">
        <v>2734.56</v>
      </c>
      <c r="L1139">
        <v>0.05</v>
      </c>
      <c r="M1139">
        <v>0.02</v>
      </c>
      <c r="N1139" t="str">
        <f>VLOOKUP(F1139,products!$A$2:$C$31,3,FALSE)</f>
        <v>A</v>
      </c>
      <c r="O1139">
        <f>VLOOKUP(F1139,price_list!$A$2:$C$31,3,FALSE)</f>
        <v>113.94</v>
      </c>
      <c r="P1139" t="str">
        <f t="shared" si="85"/>
        <v/>
      </c>
      <c r="Q1139" t="str">
        <f t="shared" si="86"/>
        <v/>
      </c>
      <c r="R1139">
        <f t="shared" si="87"/>
        <v>2597.8319999999999</v>
      </c>
      <c r="S1139">
        <f t="shared" si="88"/>
        <v>51.95664</v>
      </c>
      <c r="T1139" t="str">
        <f>IF(ISNA(VLOOKUP(A1139,ERP_transactions!$A:$A,1,FALSE)),"No","Yes")</f>
        <v>Yes</v>
      </c>
      <c r="U1139" t="b">
        <f t="shared" si="89"/>
        <v>0</v>
      </c>
    </row>
    <row r="1140" spans="1:21">
      <c r="A1140" t="s">
        <v>1762</v>
      </c>
      <c r="B1140" t="s">
        <v>423</v>
      </c>
      <c r="C1140" t="s">
        <v>424</v>
      </c>
      <c r="D1140" t="s">
        <v>1113</v>
      </c>
      <c r="E1140" t="s">
        <v>1114</v>
      </c>
      <c r="F1140" t="s">
        <v>129</v>
      </c>
      <c r="G1140" t="s">
        <v>130</v>
      </c>
      <c r="H1140" s="1">
        <v>45873</v>
      </c>
      <c r="I1140">
        <v>4</v>
      </c>
      <c r="J1140">
        <v>92.19</v>
      </c>
      <c r="K1140">
        <v>368.76</v>
      </c>
      <c r="L1140">
        <v>0.05</v>
      </c>
      <c r="M1140">
        <v>0.02</v>
      </c>
      <c r="N1140" t="str">
        <f>VLOOKUP(F1140,products!$A$2:$C$31,3,FALSE)</f>
        <v>A</v>
      </c>
      <c r="O1140">
        <f>VLOOKUP(F1140,price_list!$A$2:$C$31,3,FALSE)</f>
        <v>92.19</v>
      </c>
      <c r="P1140" t="str">
        <f t="shared" si="85"/>
        <v/>
      </c>
      <c r="Q1140" t="str">
        <f t="shared" si="86"/>
        <v/>
      </c>
      <c r="R1140">
        <f t="shared" si="87"/>
        <v>350.322</v>
      </c>
      <c r="S1140">
        <f t="shared" si="88"/>
        <v>7.0064400000000004</v>
      </c>
      <c r="T1140" t="str">
        <f>IF(ISNA(VLOOKUP(A1140,ERP_transactions!$A:$A,1,FALSE)),"No","Yes")</f>
        <v>Yes</v>
      </c>
      <c r="U1140" t="b">
        <f t="shared" si="89"/>
        <v>0</v>
      </c>
    </row>
    <row r="1141" spans="1:21">
      <c r="A1141" t="s">
        <v>1764</v>
      </c>
      <c r="B1141" t="s">
        <v>74</v>
      </c>
      <c r="C1141" t="s">
        <v>75</v>
      </c>
      <c r="D1141" t="s">
        <v>1325</v>
      </c>
      <c r="E1141" t="s">
        <v>1326</v>
      </c>
      <c r="F1141" t="s">
        <v>174</v>
      </c>
      <c r="G1141" t="s">
        <v>175</v>
      </c>
      <c r="H1141" s="1">
        <v>45873</v>
      </c>
      <c r="I1141">
        <v>3</v>
      </c>
      <c r="J1141">
        <v>183.4</v>
      </c>
      <c r="K1141">
        <v>550.20000000000005</v>
      </c>
      <c r="L1141">
        <v>0.1</v>
      </c>
      <c r="M1141">
        <v>0.02</v>
      </c>
      <c r="N1141" t="str">
        <f>VLOOKUP(F1141,products!$A$2:$C$31,3,FALSE)</f>
        <v>B</v>
      </c>
      <c r="O1141">
        <f>VLOOKUP(F1141,price_list!$A$2:$C$31,3,FALSE)</f>
        <v>183.4</v>
      </c>
      <c r="P1141" t="str">
        <f t="shared" si="85"/>
        <v/>
      </c>
      <c r="Q1141" t="str">
        <f t="shared" si="86"/>
        <v/>
      </c>
      <c r="R1141">
        <f t="shared" si="87"/>
        <v>495.18000000000006</v>
      </c>
      <c r="S1141">
        <f t="shared" si="88"/>
        <v>9.9036000000000008</v>
      </c>
      <c r="T1141" t="str">
        <f>IF(ISNA(VLOOKUP(A1141,ERP_transactions!$A:$A,1,FALSE)),"No","Yes")</f>
        <v>Yes</v>
      </c>
      <c r="U1141" t="b">
        <f t="shared" si="89"/>
        <v>0</v>
      </c>
    </row>
    <row r="1142" spans="1:21">
      <c r="A1142" t="s">
        <v>1765</v>
      </c>
      <c r="B1142" t="s">
        <v>230</v>
      </c>
      <c r="C1142" t="s">
        <v>231</v>
      </c>
      <c r="D1142" t="s">
        <v>652</v>
      </c>
      <c r="E1142" t="s">
        <v>653</v>
      </c>
      <c r="F1142" t="s">
        <v>78</v>
      </c>
      <c r="G1142" t="s">
        <v>79</v>
      </c>
      <c r="H1142" s="1">
        <v>45899</v>
      </c>
      <c r="I1142">
        <v>21</v>
      </c>
      <c r="J1142">
        <v>139.22</v>
      </c>
      <c r="K1142">
        <v>2923.62</v>
      </c>
      <c r="L1142">
        <v>0.05</v>
      </c>
      <c r="M1142">
        <v>0.02</v>
      </c>
      <c r="N1142" t="str">
        <f>VLOOKUP(F1142,products!$A$2:$C$31,3,FALSE)</f>
        <v>A</v>
      </c>
      <c r="O1142">
        <f>VLOOKUP(F1142,price_list!$A$2:$C$31,3,FALSE)</f>
        <v>139.22</v>
      </c>
      <c r="P1142" t="str">
        <f t="shared" si="85"/>
        <v/>
      </c>
      <c r="Q1142" t="str">
        <f t="shared" si="86"/>
        <v/>
      </c>
      <c r="R1142">
        <f t="shared" si="87"/>
        <v>2777.4389999999999</v>
      </c>
      <c r="S1142">
        <f t="shared" si="88"/>
        <v>55.548780000000001</v>
      </c>
      <c r="T1142" t="str">
        <f>IF(ISNA(VLOOKUP(A1142,ERP_transactions!$A:$A,1,FALSE)),"No","Yes")</f>
        <v>Yes</v>
      </c>
      <c r="U1142" t="b">
        <f t="shared" si="89"/>
        <v>0</v>
      </c>
    </row>
    <row r="1143" spans="1:21">
      <c r="A1143" t="s">
        <v>1766</v>
      </c>
      <c r="B1143" t="s">
        <v>67</v>
      </c>
      <c r="C1143" t="s">
        <v>68</v>
      </c>
      <c r="D1143" t="s">
        <v>124</v>
      </c>
      <c r="E1143" t="s">
        <v>125</v>
      </c>
      <c r="F1143" t="s">
        <v>293</v>
      </c>
      <c r="G1143" t="s">
        <v>294</v>
      </c>
      <c r="H1143" s="1">
        <v>45893</v>
      </c>
      <c r="I1143">
        <v>8</v>
      </c>
      <c r="J1143">
        <v>114.99</v>
      </c>
      <c r="K1143">
        <v>919.92</v>
      </c>
      <c r="L1143">
        <v>0.05</v>
      </c>
      <c r="M1143">
        <v>0.02</v>
      </c>
      <c r="N1143" t="str">
        <f>VLOOKUP(F1143,products!$A$2:$C$31,3,FALSE)</f>
        <v>A</v>
      </c>
      <c r="O1143">
        <f>VLOOKUP(F1143,price_list!$A$2:$C$31,3,FALSE)</f>
        <v>114.99</v>
      </c>
      <c r="P1143" t="str">
        <f t="shared" si="85"/>
        <v/>
      </c>
      <c r="Q1143" t="str">
        <f t="shared" si="86"/>
        <v/>
      </c>
      <c r="R1143">
        <f t="shared" si="87"/>
        <v>873.92399999999998</v>
      </c>
      <c r="S1143">
        <f t="shared" si="88"/>
        <v>17.478480000000001</v>
      </c>
      <c r="T1143" t="str">
        <f>IF(ISNA(VLOOKUP(A1143,ERP_transactions!$A:$A,1,FALSE)),"No","Yes")</f>
        <v>Yes</v>
      </c>
      <c r="U1143" t="b">
        <f t="shared" si="89"/>
        <v>0</v>
      </c>
    </row>
    <row r="1144" spans="1:21">
      <c r="A1144" t="s">
        <v>1767</v>
      </c>
      <c r="B1144" t="s">
        <v>187</v>
      </c>
      <c r="C1144" t="s">
        <v>188</v>
      </c>
      <c r="D1144" t="s">
        <v>374</v>
      </c>
      <c r="E1144" t="s">
        <v>375</v>
      </c>
      <c r="F1144" t="s">
        <v>166</v>
      </c>
      <c r="G1144" t="s">
        <v>167</v>
      </c>
      <c r="H1144" s="1">
        <v>45886</v>
      </c>
      <c r="I1144">
        <v>5</v>
      </c>
      <c r="J1144">
        <v>176.86</v>
      </c>
      <c r="K1144">
        <v>884.3</v>
      </c>
      <c r="L1144">
        <v>0.1</v>
      </c>
      <c r="M1144">
        <v>0.02</v>
      </c>
      <c r="N1144" t="str">
        <f>VLOOKUP(F1144,products!$A$2:$C$31,3,FALSE)</f>
        <v>B</v>
      </c>
      <c r="O1144">
        <f>VLOOKUP(F1144,price_list!$A$2:$C$31,3,FALSE)</f>
        <v>176.86</v>
      </c>
      <c r="P1144" t="str">
        <f t="shared" si="85"/>
        <v/>
      </c>
      <c r="Q1144" t="str">
        <f t="shared" si="86"/>
        <v/>
      </c>
      <c r="R1144">
        <f t="shared" si="87"/>
        <v>795.86999999999989</v>
      </c>
      <c r="S1144">
        <f t="shared" si="88"/>
        <v>15.917399999999999</v>
      </c>
      <c r="T1144" t="str">
        <f>IF(ISNA(VLOOKUP(A1144,ERP_transactions!$A:$A,1,FALSE)),"No","Yes")</f>
        <v>Yes</v>
      </c>
      <c r="U1144" t="b">
        <f t="shared" si="89"/>
        <v>0</v>
      </c>
    </row>
    <row r="1145" spans="1:21">
      <c r="A1145" t="s">
        <v>1768</v>
      </c>
      <c r="B1145" t="s">
        <v>35</v>
      </c>
      <c r="C1145" t="s">
        <v>36</v>
      </c>
      <c r="D1145" t="s">
        <v>660</v>
      </c>
      <c r="E1145" t="s">
        <v>661</v>
      </c>
      <c r="F1145" t="s">
        <v>139</v>
      </c>
      <c r="G1145" t="s">
        <v>140</v>
      </c>
      <c r="H1145" s="1">
        <v>45881</v>
      </c>
      <c r="I1145">
        <v>22</v>
      </c>
      <c r="J1145">
        <v>113.94</v>
      </c>
      <c r="K1145">
        <v>2506.6799999999998</v>
      </c>
      <c r="L1145">
        <v>0.05</v>
      </c>
      <c r="M1145">
        <v>0.02</v>
      </c>
      <c r="N1145" t="str">
        <f>VLOOKUP(F1145,products!$A$2:$C$31,3,FALSE)</f>
        <v>A</v>
      </c>
      <c r="O1145">
        <f>VLOOKUP(F1145,price_list!$A$2:$C$31,3,FALSE)</f>
        <v>113.94</v>
      </c>
      <c r="P1145" t="str">
        <f t="shared" si="85"/>
        <v/>
      </c>
      <c r="Q1145" t="str">
        <f t="shared" si="86"/>
        <v/>
      </c>
      <c r="R1145">
        <f t="shared" si="87"/>
        <v>2381.346</v>
      </c>
      <c r="S1145">
        <f t="shared" si="88"/>
        <v>47.626919999999998</v>
      </c>
      <c r="T1145" t="str">
        <f>IF(ISNA(VLOOKUP(A1145,ERP_transactions!$A:$A,1,FALSE)),"No","Yes")</f>
        <v>Yes</v>
      </c>
      <c r="U1145" t="b">
        <f t="shared" si="89"/>
        <v>0</v>
      </c>
    </row>
    <row r="1146" spans="1:21">
      <c r="A1146" t="s">
        <v>1769</v>
      </c>
      <c r="B1146" t="s">
        <v>47</v>
      </c>
      <c r="C1146" t="s">
        <v>48</v>
      </c>
      <c r="D1146" t="s">
        <v>243</v>
      </c>
      <c r="E1146" t="s">
        <v>244</v>
      </c>
      <c r="F1146" t="s">
        <v>302</v>
      </c>
      <c r="G1146" t="s">
        <v>303</v>
      </c>
      <c r="H1146" s="1">
        <v>45897</v>
      </c>
      <c r="I1146">
        <v>15</v>
      </c>
      <c r="J1146">
        <v>39.090000000000003</v>
      </c>
      <c r="K1146">
        <v>586.35</v>
      </c>
      <c r="L1146">
        <v>0</v>
      </c>
      <c r="M1146">
        <v>0.02</v>
      </c>
      <c r="N1146" t="str">
        <f>VLOOKUP(F1146,products!$A$2:$C$31,3,FALSE)</f>
        <v>C</v>
      </c>
      <c r="O1146">
        <f>VLOOKUP(F1146,price_list!$A$2:$C$31,3,FALSE)</f>
        <v>39.090000000000003</v>
      </c>
      <c r="P1146" t="str">
        <f t="shared" si="85"/>
        <v/>
      </c>
      <c r="Q1146" t="str">
        <f t="shared" si="86"/>
        <v/>
      </c>
      <c r="R1146">
        <f t="shared" si="87"/>
        <v>586.35</v>
      </c>
      <c r="S1146">
        <f t="shared" si="88"/>
        <v>11.727</v>
      </c>
      <c r="T1146" t="str">
        <f>IF(ISNA(VLOOKUP(A1146,ERP_transactions!$A:$A,1,FALSE)),"No","Yes")</f>
        <v>Yes</v>
      </c>
      <c r="U1146" t="b">
        <f t="shared" si="89"/>
        <v>0</v>
      </c>
    </row>
    <row r="1147" spans="1:21">
      <c r="A1147" t="s">
        <v>1770</v>
      </c>
      <c r="B1147" t="s">
        <v>259</v>
      </c>
      <c r="C1147" t="s">
        <v>260</v>
      </c>
      <c r="D1147" t="s">
        <v>224</v>
      </c>
      <c r="E1147" t="s">
        <v>225</v>
      </c>
      <c r="F1147" t="s">
        <v>114</v>
      </c>
      <c r="G1147" t="s">
        <v>115</v>
      </c>
      <c r="H1147" s="1">
        <v>45900</v>
      </c>
      <c r="I1147">
        <v>5</v>
      </c>
      <c r="J1147">
        <v>91.13</v>
      </c>
      <c r="K1147">
        <v>455.65</v>
      </c>
      <c r="L1147">
        <v>0.1</v>
      </c>
      <c r="M1147">
        <v>0.02</v>
      </c>
      <c r="N1147" t="str">
        <f>VLOOKUP(F1147,products!$A$2:$C$31,3,FALSE)</f>
        <v>B</v>
      </c>
      <c r="O1147">
        <f>VLOOKUP(F1147,price_list!$A$2:$C$31,3,FALSE)</f>
        <v>91.13</v>
      </c>
      <c r="P1147" t="str">
        <f t="shared" si="85"/>
        <v/>
      </c>
      <c r="Q1147" t="str">
        <f t="shared" si="86"/>
        <v/>
      </c>
      <c r="R1147">
        <f t="shared" si="87"/>
        <v>410.08499999999998</v>
      </c>
      <c r="S1147">
        <f t="shared" si="88"/>
        <v>8.2016999999999989</v>
      </c>
      <c r="T1147" t="str">
        <f>IF(ISNA(VLOOKUP(A1147,ERP_transactions!$A:$A,1,FALSE)),"No","Yes")</f>
        <v>Yes</v>
      </c>
      <c r="U1147" t="b">
        <f t="shared" si="89"/>
        <v>0</v>
      </c>
    </row>
    <row r="1148" spans="1:21">
      <c r="A1148" t="s">
        <v>1771</v>
      </c>
      <c r="B1148" t="s">
        <v>62</v>
      </c>
      <c r="C1148" t="s">
        <v>63</v>
      </c>
      <c r="D1148" t="s">
        <v>69</v>
      </c>
      <c r="E1148" t="s">
        <v>70</v>
      </c>
      <c r="F1148" t="s">
        <v>129</v>
      </c>
      <c r="G1148" t="s">
        <v>130</v>
      </c>
      <c r="H1148" s="1">
        <v>45884</v>
      </c>
      <c r="I1148">
        <v>20</v>
      </c>
      <c r="J1148">
        <v>92.19</v>
      </c>
      <c r="K1148">
        <v>1843.8</v>
      </c>
      <c r="L1148">
        <v>0.05</v>
      </c>
      <c r="M1148">
        <v>0.02</v>
      </c>
      <c r="N1148" t="str">
        <f>VLOOKUP(F1148,products!$A$2:$C$31,3,FALSE)</f>
        <v>A</v>
      </c>
      <c r="O1148">
        <f>VLOOKUP(F1148,price_list!$A$2:$C$31,3,FALSE)</f>
        <v>92.19</v>
      </c>
      <c r="P1148" t="str">
        <f t="shared" si="85"/>
        <v/>
      </c>
      <c r="Q1148" t="str">
        <f t="shared" si="86"/>
        <v/>
      </c>
      <c r="R1148">
        <f t="shared" si="87"/>
        <v>1751.61</v>
      </c>
      <c r="S1148">
        <f t="shared" si="88"/>
        <v>35.032199999999996</v>
      </c>
      <c r="T1148" t="str">
        <f>IF(ISNA(VLOOKUP(A1148,ERP_transactions!$A:$A,1,FALSE)),"No","Yes")</f>
        <v>Yes</v>
      </c>
      <c r="U1148" t="b">
        <f t="shared" si="89"/>
        <v>0</v>
      </c>
    </row>
    <row r="1149" spans="1:21">
      <c r="A1149" t="s">
        <v>1772</v>
      </c>
      <c r="B1149" t="s">
        <v>159</v>
      </c>
      <c r="C1149" t="s">
        <v>160</v>
      </c>
      <c r="D1149" t="s">
        <v>177</v>
      </c>
      <c r="E1149" t="s">
        <v>178</v>
      </c>
      <c r="F1149" t="s">
        <v>166</v>
      </c>
      <c r="G1149" t="s">
        <v>167</v>
      </c>
      <c r="H1149" s="1">
        <v>45883</v>
      </c>
      <c r="I1149">
        <v>19</v>
      </c>
      <c r="J1149">
        <v>176.86</v>
      </c>
      <c r="K1149">
        <v>3360.34</v>
      </c>
      <c r="L1149">
        <v>0.1</v>
      </c>
      <c r="M1149">
        <v>0.02</v>
      </c>
      <c r="N1149" t="str">
        <f>VLOOKUP(F1149,products!$A$2:$C$31,3,FALSE)</f>
        <v>B</v>
      </c>
      <c r="O1149">
        <f>VLOOKUP(F1149,price_list!$A$2:$C$31,3,FALSE)</f>
        <v>176.86</v>
      </c>
      <c r="P1149" t="str">
        <f t="shared" si="85"/>
        <v/>
      </c>
      <c r="Q1149" t="str">
        <f t="shared" si="86"/>
        <v/>
      </c>
      <c r="R1149">
        <f t="shared" si="87"/>
        <v>3024.306</v>
      </c>
      <c r="S1149">
        <f t="shared" si="88"/>
        <v>60.48612</v>
      </c>
      <c r="T1149" t="str">
        <f>IF(ISNA(VLOOKUP(A1149,ERP_transactions!$A:$A,1,FALSE)),"No","Yes")</f>
        <v>Yes</v>
      </c>
      <c r="U1149" t="b">
        <f t="shared" si="89"/>
        <v>0</v>
      </c>
    </row>
    <row r="1150" spans="1:21">
      <c r="A1150" t="s">
        <v>1773</v>
      </c>
      <c r="B1150" t="s">
        <v>414</v>
      </c>
      <c r="C1150" t="s">
        <v>415</v>
      </c>
      <c r="D1150" t="s">
        <v>52</v>
      </c>
      <c r="E1150" t="s">
        <v>53</v>
      </c>
      <c r="F1150" t="s">
        <v>166</v>
      </c>
      <c r="G1150" t="s">
        <v>167</v>
      </c>
      <c r="H1150" s="1">
        <v>45899</v>
      </c>
      <c r="I1150">
        <v>10</v>
      </c>
      <c r="J1150">
        <v>176.86</v>
      </c>
      <c r="K1150">
        <v>1768.6</v>
      </c>
      <c r="L1150">
        <v>0.1</v>
      </c>
      <c r="M1150">
        <v>0.02</v>
      </c>
      <c r="N1150" t="str">
        <f>VLOOKUP(F1150,products!$A$2:$C$31,3,FALSE)</f>
        <v>B</v>
      </c>
      <c r="O1150">
        <f>VLOOKUP(F1150,price_list!$A$2:$C$31,3,FALSE)</f>
        <v>176.86</v>
      </c>
      <c r="P1150" t="str">
        <f t="shared" si="85"/>
        <v/>
      </c>
      <c r="Q1150" t="str">
        <f t="shared" si="86"/>
        <v/>
      </c>
      <c r="R1150">
        <f t="shared" si="87"/>
        <v>1591.7399999999998</v>
      </c>
      <c r="S1150">
        <f t="shared" si="88"/>
        <v>31.834799999999998</v>
      </c>
      <c r="T1150" t="str">
        <f>IF(ISNA(VLOOKUP(A1150,ERP_transactions!$A:$A,1,FALSE)),"No","Yes")</f>
        <v>Yes</v>
      </c>
      <c r="U1150" t="b">
        <f t="shared" si="89"/>
        <v>0</v>
      </c>
    </row>
    <row r="1151" spans="1:21">
      <c r="A1151" t="s">
        <v>1774</v>
      </c>
      <c r="B1151" t="s">
        <v>103</v>
      </c>
      <c r="C1151" t="s">
        <v>104</v>
      </c>
      <c r="D1151" t="s">
        <v>510</v>
      </c>
      <c r="E1151" t="s">
        <v>511</v>
      </c>
      <c r="F1151" t="s">
        <v>114</v>
      </c>
      <c r="G1151" t="s">
        <v>115</v>
      </c>
      <c r="H1151" s="1">
        <v>45884</v>
      </c>
      <c r="I1151">
        <v>3</v>
      </c>
      <c r="J1151">
        <v>91.13</v>
      </c>
      <c r="K1151">
        <v>273.39</v>
      </c>
      <c r="L1151">
        <v>0.1</v>
      </c>
      <c r="M1151">
        <v>0.02</v>
      </c>
      <c r="N1151" t="str">
        <f>VLOOKUP(F1151,products!$A$2:$C$31,3,FALSE)</f>
        <v>B</v>
      </c>
      <c r="O1151">
        <f>VLOOKUP(F1151,price_list!$A$2:$C$31,3,FALSE)</f>
        <v>91.13</v>
      </c>
      <c r="P1151" t="str">
        <f t="shared" si="85"/>
        <v/>
      </c>
      <c r="Q1151" t="str">
        <f t="shared" si="86"/>
        <v/>
      </c>
      <c r="R1151">
        <f t="shared" si="87"/>
        <v>246.05099999999999</v>
      </c>
      <c r="S1151">
        <f t="shared" si="88"/>
        <v>4.9210199999999995</v>
      </c>
      <c r="T1151" t="str">
        <f>IF(ISNA(VLOOKUP(A1151,ERP_transactions!$A:$A,1,FALSE)),"No","Yes")</f>
        <v>Yes</v>
      </c>
      <c r="U1151" t="b">
        <f t="shared" si="89"/>
        <v>0</v>
      </c>
    </row>
    <row r="1152" spans="1:21">
      <c r="A1152" t="s">
        <v>1775</v>
      </c>
      <c r="B1152" t="s">
        <v>187</v>
      </c>
      <c r="C1152" t="s">
        <v>188</v>
      </c>
      <c r="D1152" t="s">
        <v>1520</v>
      </c>
      <c r="E1152" t="s">
        <v>2672</v>
      </c>
      <c r="F1152" t="s">
        <v>215</v>
      </c>
      <c r="G1152" t="s">
        <v>216</v>
      </c>
      <c r="H1152" s="1">
        <v>45879</v>
      </c>
      <c r="I1152">
        <v>5</v>
      </c>
      <c r="J1152">
        <v>176.7</v>
      </c>
      <c r="K1152">
        <v>883.5</v>
      </c>
      <c r="L1152">
        <v>0.1</v>
      </c>
      <c r="M1152">
        <v>0.02</v>
      </c>
      <c r="N1152" t="str">
        <f>VLOOKUP(F1152,products!$A$2:$C$31,3,FALSE)</f>
        <v>B</v>
      </c>
      <c r="O1152">
        <f>VLOOKUP(F1152,price_list!$A$2:$C$31,3,FALSE)</f>
        <v>176.7</v>
      </c>
      <c r="P1152" t="str">
        <f t="shared" si="85"/>
        <v/>
      </c>
      <c r="Q1152" t="str">
        <f t="shared" si="86"/>
        <v/>
      </c>
      <c r="R1152">
        <f t="shared" si="87"/>
        <v>795.15</v>
      </c>
      <c r="S1152">
        <f t="shared" si="88"/>
        <v>15.903</v>
      </c>
      <c r="T1152" t="str">
        <f>IF(ISNA(VLOOKUP(A1152,ERP_transactions!$A:$A,1,FALSE)),"No","Yes")</f>
        <v>Yes</v>
      </c>
      <c r="U1152" t="b">
        <f t="shared" si="89"/>
        <v>0</v>
      </c>
    </row>
    <row r="1153" spans="1:21">
      <c r="A1153" t="s">
        <v>1776</v>
      </c>
      <c r="B1153" t="s">
        <v>122</v>
      </c>
      <c r="C1153" t="s">
        <v>123</v>
      </c>
      <c r="D1153" t="s">
        <v>773</v>
      </c>
      <c r="E1153" t="s">
        <v>774</v>
      </c>
      <c r="F1153" t="s">
        <v>114</v>
      </c>
      <c r="G1153" t="s">
        <v>115</v>
      </c>
      <c r="H1153" s="1">
        <v>45897</v>
      </c>
      <c r="I1153">
        <v>25</v>
      </c>
      <c r="J1153">
        <v>91.13</v>
      </c>
      <c r="K1153">
        <v>2278.25</v>
      </c>
      <c r="L1153">
        <v>0.1</v>
      </c>
      <c r="M1153">
        <v>0.02</v>
      </c>
      <c r="N1153" t="str">
        <f>VLOOKUP(F1153,products!$A$2:$C$31,3,FALSE)</f>
        <v>B</v>
      </c>
      <c r="O1153">
        <f>VLOOKUP(F1153,price_list!$A$2:$C$31,3,FALSE)</f>
        <v>91.13</v>
      </c>
      <c r="P1153" t="str">
        <f t="shared" si="85"/>
        <v/>
      </c>
      <c r="Q1153" t="str">
        <f t="shared" si="86"/>
        <v/>
      </c>
      <c r="R1153">
        <f t="shared" si="87"/>
        <v>2050.4250000000002</v>
      </c>
      <c r="S1153">
        <f t="shared" si="88"/>
        <v>41.008500000000005</v>
      </c>
      <c r="T1153" t="str">
        <f>IF(ISNA(VLOOKUP(A1153,ERP_transactions!$A:$A,1,FALSE)),"No","Yes")</f>
        <v>Yes</v>
      </c>
      <c r="U1153" t="b">
        <f t="shared" si="89"/>
        <v>0</v>
      </c>
    </row>
    <row r="1154" spans="1:21">
      <c r="A1154" t="s">
        <v>1777</v>
      </c>
      <c r="B1154" t="s">
        <v>21</v>
      </c>
      <c r="C1154" t="s">
        <v>22</v>
      </c>
      <c r="D1154" t="s">
        <v>876</v>
      </c>
      <c r="E1154" t="s">
        <v>2673</v>
      </c>
      <c r="F1154" t="s">
        <v>293</v>
      </c>
      <c r="G1154" t="s">
        <v>294</v>
      </c>
      <c r="H1154" s="1">
        <v>45870</v>
      </c>
      <c r="I1154">
        <v>18</v>
      </c>
      <c r="J1154">
        <v>114.99</v>
      </c>
      <c r="K1154">
        <v>2069.8200000000002</v>
      </c>
      <c r="L1154">
        <v>0.05</v>
      </c>
      <c r="M1154">
        <v>0.02</v>
      </c>
      <c r="N1154" t="str">
        <f>VLOOKUP(F1154,products!$A$2:$C$31,3,FALSE)</f>
        <v>A</v>
      </c>
      <c r="O1154">
        <f>VLOOKUP(F1154,price_list!$A$2:$C$31,3,FALSE)</f>
        <v>114.99</v>
      </c>
      <c r="P1154" t="str">
        <f t="shared" ref="P1154:P1217" si="90">IF(N1154="A",IF(ABS(L1154-0.05)&gt;0.001,"Rebate_Error",""),IF(N1154="B",IF(ABS(L1154-0.1)&gt;0.001,"Rebate_Error",""),IF(N1154="C",IF(L1154&lt;&gt;0,"Rebate_Error",""))))</f>
        <v/>
      </c>
      <c r="Q1154" t="str">
        <f t="shared" ref="Q1154:Q1217" si="91">IF(J1154&lt;O1154*0.75,"Price_Breach","")</f>
        <v/>
      </c>
      <c r="R1154">
        <f t="shared" ref="R1154:R1217" si="92">K1154-(K1154*L1154)</f>
        <v>1966.3290000000002</v>
      </c>
      <c r="S1154">
        <f t="shared" ref="S1154:S1217" si="93">R1154*M1154</f>
        <v>39.326580000000007</v>
      </c>
      <c r="T1154" t="str">
        <f>IF(ISNA(VLOOKUP(A1154,ERP_transactions!$A:$A,1,FALSE)),"No","Yes")</f>
        <v>Yes</v>
      </c>
      <c r="U1154" t="b">
        <f t="shared" ref="U1154:U1217" si="94">OR($P1154="Rebate_Error",$Q1154="Price_Breach",$T1154="No")</f>
        <v>0</v>
      </c>
    </row>
    <row r="1155" spans="1:21">
      <c r="A1155" t="s">
        <v>1779</v>
      </c>
      <c r="B1155" t="s">
        <v>122</v>
      </c>
      <c r="C1155" t="s">
        <v>123</v>
      </c>
      <c r="D1155" t="s">
        <v>498</v>
      </c>
      <c r="E1155" t="s">
        <v>2674</v>
      </c>
      <c r="F1155" t="s">
        <v>215</v>
      </c>
      <c r="G1155" t="s">
        <v>216</v>
      </c>
      <c r="H1155" s="1">
        <v>45889</v>
      </c>
      <c r="I1155">
        <v>10</v>
      </c>
      <c r="J1155">
        <v>176.7</v>
      </c>
      <c r="K1155">
        <v>1767</v>
      </c>
      <c r="L1155">
        <v>0.1</v>
      </c>
      <c r="M1155">
        <v>0.02</v>
      </c>
      <c r="N1155" t="str">
        <f>VLOOKUP(F1155,products!$A$2:$C$31,3,FALSE)</f>
        <v>B</v>
      </c>
      <c r="O1155">
        <f>VLOOKUP(F1155,price_list!$A$2:$C$31,3,FALSE)</f>
        <v>176.7</v>
      </c>
      <c r="P1155" t="str">
        <f t="shared" si="90"/>
        <v/>
      </c>
      <c r="Q1155" t="str">
        <f t="shared" si="91"/>
        <v/>
      </c>
      <c r="R1155">
        <f t="shared" si="92"/>
        <v>1590.3</v>
      </c>
      <c r="S1155">
        <f t="shared" si="93"/>
        <v>31.806000000000001</v>
      </c>
      <c r="T1155" t="str">
        <f>IF(ISNA(VLOOKUP(A1155,ERP_transactions!$A:$A,1,FALSE)),"No","Yes")</f>
        <v>Yes</v>
      </c>
      <c r="U1155" t="b">
        <f t="shared" si="94"/>
        <v>0</v>
      </c>
    </row>
    <row r="1156" spans="1:21">
      <c r="A1156" t="s">
        <v>1780</v>
      </c>
      <c r="B1156" t="s">
        <v>117</v>
      </c>
      <c r="C1156" t="s">
        <v>118</v>
      </c>
      <c r="D1156" t="s">
        <v>467</v>
      </c>
      <c r="E1156" t="s">
        <v>468</v>
      </c>
      <c r="F1156" t="s">
        <v>139</v>
      </c>
      <c r="G1156" t="s">
        <v>140</v>
      </c>
      <c r="H1156" s="1">
        <v>45876</v>
      </c>
      <c r="I1156">
        <v>12</v>
      </c>
      <c r="J1156">
        <v>113.94</v>
      </c>
      <c r="K1156">
        <v>1367.28</v>
      </c>
      <c r="L1156">
        <v>0.05</v>
      </c>
      <c r="M1156">
        <v>0.02</v>
      </c>
      <c r="N1156" t="str">
        <f>VLOOKUP(F1156,products!$A$2:$C$31,3,FALSE)</f>
        <v>A</v>
      </c>
      <c r="O1156">
        <f>VLOOKUP(F1156,price_list!$A$2:$C$31,3,FALSE)</f>
        <v>113.94</v>
      </c>
      <c r="P1156" t="str">
        <f t="shared" si="90"/>
        <v/>
      </c>
      <c r="Q1156" t="str">
        <f t="shared" si="91"/>
        <v/>
      </c>
      <c r="R1156">
        <f t="shared" si="92"/>
        <v>1298.9159999999999</v>
      </c>
      <c r="S1156">
        <f t="shared" si="93"/>
        <v>25.97832</v>
      </c>
      <c r="T1156" t="str">
        <f>IF(ISNA(VLOOKUP(A1156,ERP_transactions!$A:$A,1,FALSE)),"No","Yes")</f>
        <v>Yes</v>
      </c>
      <c r="U1156" t="b">
        <f t="shared" si="94"/>
        <v>0</v>
      </c>
    </row>
    <row r="1157" spans="1:21">
      <c r="A1157" t="s">
        <v>1781</v>
      </c>
      <c r="B1157" t="s">
        <v>81</v>
      </c>
      <c r="C1157" t="s">
        <v>82</v>
      </c>
      <c r="D1157" t="s">
        <v>641</v>
      </c>
      <c r="E1157" t="s">
        <v>642</v>
      </c>
      <c r="F1157" t="s">
        <v>215</v>
      </c>
      <c r="G1157" t="s">
        <v>216</v>
      </c>
      <c r="H1157" s="1">
        <v>45875</v>
      </c>
      <c r="I1157">
        <v>8</v>
      </c>
      <c r="J1157">
        <v>176.7</v>
      </c>
      <c r="K1157">
        <v>1413.6</v>
      </c>
      <c r="L1157">
        <v>0.1</v>
      </c>
      <c r="M1157">
        <v>0.02</v>
      </c>
      <c r="N1157" t="str">
        <f>VLOOKUP(F1157,products!$A$2:$C$31,3,FALSE)</f>
        <v>B</v>
      </c>
      <c r="O1157">
        <f>VLOOKUP(F1157,price_list!$A$2:$C$31,3,FALSE)</f>
        <v>176.7</v>
      </c>
      <c r="P1157" t="str">
        <f t="shared" si="90"/>
        <v/>
      </c>
      <c r="Q1157" t="str">
        <f t="shared" si="91"/>
        <v/>
      </c>
      <c r="R1157">
        <f t="shared" si="92"/>
        <v>1272.24</v>
      </c>
      <c r="S1157">
        <f t="shared" si="93"/>
        <v>25.444800000000001</v>
      </c>
      <c r="T1157" t="str">
        <f>IF(ISNA(VLOOKUP(A1157,ERP_transactions!$A:$A,1,FALSE)),"No","Yes")</f>
        <v>Yes</v>
      </c>
      <c r="U1157" t="b">
        <f t="shared" si="94"/>
        <v>0</v>
      </c>
    </row>
    <row r="1158" spans="1:21">
      <c r="A1158" t="s">
        <v>1782</v>
      </c>
      <c r="B1158" t="s">
        <v>62</v>
      </c>
      <c r="C1158" t="s">
        <v>63</v>
      </c>
      <c r="D1158" t="s">
        <v>112</v>
      </c>
      <c r="E1158" t="s">
        <v>113</v>
      </c>
      <c r="F1158" t="s">
        <v>191</v>
      </c>
      <c r="G1158" t="s">
        <v>192</v>
      </c>
      <c r="H1158" s="1">
        <v>45877</v>
      </c>
      <c r="I1158">
        <v>13</v>
      </c>
      <c r="J1158">
        <v>144.35</v>
      </c>
      <c r="K1158">
        <v>1876.55</v>
      </c>
      <c r="L1158">
        <v>0.1</v>
      </c>
      <c r="M1158">
        <v>0.02</v>
      </c>
      <c r="N1158" t="str">
        <f>VLOOKUP(F1158,products!$A$2:$C$31,3,FALSE)</f>
        <v>B</v>
      </c>
      <c r="O1158">
        <f>VLOOKUP(F1158,price_list!$A$2:$C$31,3,FALSE)</f>
        <v>144.35</v>
      </c>
      <c r="P1158" t="str">
        <f t="shared" si="90"/>
        <v/>
      </c>
      <c r="Q1158" t="str">
        <f t="shared" si="91"/>
        <v/>
      </c>
      <c r="R1158">
        <f t="shared" si="92"/>
        <v>1688.895</v>
      </c>
      <c r="S1158">
        <f t="shared" si="93"/>
        <v>33.777900000000002</v>
      </c>
      <c r="T1158" t="str">
        <f>IF(ISNA(VLOOKUP(A1158,ERP_transactions!$A:$A,1,FALSE)),"No","Yes")</f>
        <v>Yes</v>
      </c>
      <c r="U1158" t="b">
        <f t="shared" si="94"/>
        <v>0</v>
      </c>
    </row>
    <row r="1159" spans="1:21">
      <c r="A1159" t="s">
        <v>1783</v>
      </c>
      <c r="B1159" t="s">
        <v>230</v>
      </c>
      <c r="C1159" t="s">
        <v>231</v>
      </c>
      <c r="D1159" t="s">
        <v>153</v>
      </c>
      <c r="E1159" t="s">
        <v>154</v>
      </c>
      <c r="F1159" t="s">
        <v>215</v>
      </c>
      <c r="G1159" t="s">
        <v>216</v>
      </c>
      <c r="H1159" s="1">
        <v>45886</v>
      </c>
      <c r="I1159">
        <v>8</v>
      </c>
      <c r="J1159">
        <v>176.7</v>
      </c>
      <c r="K1159">
        <v>1413.6</v>
      </c>
      <c r="L1159">
        <v>0.1</v>
      </c>
      <c r="M1159">
        <v>0.02</v>
      </c>
      <c r="N1159" t="str">
        <f>VLOOKUP(F1159,products!$A$2:$C$31,3,FALSE)</f>
        <v>B</v>
      </c>
      <c r="O1159">
        <f>VLOOKUP(F1159,price_list!$A$2:$C$31,3,FALSE)</f>
        <v>176.7</v>
      </c>
      <c r="P1159" t="str">
        <f t="shared" si="90"/>
        <v/>
      </c>
      <c r="Q1159" t="str">
        <f t="shared" si="91"/>
        <v/>
      </c>
      <c r="R1159">
        <f t="shared" si="92"/>
        <v>1272.24</v>
      </c>
      <c r="S1159">
        <f t="shared" si="93"/>
        <v>25.444800000000001</v>
      </c>
      <c r="T1159" t="str">
        <f>IF(ISNA(VLOOKUP(A1159,ERP_transactions!$A:$A,1,FALSE)),"No","Yes")</f>
        <v>Yes</v>
      </c>
      <c r="U1159" t="b">
        <f t="shared" si="94"/>
        <v>0</v>
      </c>
    </row>
    <row r="1160" spans="1:21">
      <c r="A1160" t="s">
        <v>1784</v>
      </c>
      <c r="B1160" t="s">
        <v>93</v>
      </c>
      <c r="C1160" t="s">
        <v>94</v>
      </c>
      <c r="D1160" t="s">
        <v>404</v>
      </c>
      <c r="E1160" t="s">
        <v>405</v>
      </c>
      <c r="F1160" t="s">
        <v>326</v>
      </c>
      <c r="G1160" t="s">
        <v>327</v>
      </c>
      <c r="H1160" s="1">
        <v>45891</v>
      </c>
      <c r="I1160">
        <v>23</v>
      </c>
      <c r="J1160">
        <v>63.32</v>
      </c>
      <c r="K1160">
        <v>1456.36</v>
      </c>
      <c r="L1160">
        <v>0</v>
      </c>
      <c r="M1160">
        <v>0.02</v>
      </c>
      <c r="N1160" t="str">
        <f>VLOOKUP(F1160,products!$A$2:$C$31,3,FALSE)</f>
        <v>C</v>
      </c>
      <c r="O1160">
        <f>VLOOKUP(F1160,price_list!$A$2:$C$31,3,FALSE)</f>
        <v>63.32</v>
      </c>
      <c r="P1160" t="str">
        <f t="shared" si="90"/>
        <v/>
      </c>
      <c r="Q1160" t="str">
        <f t="shared" si="91"/>
        <v/>
      </c>
      <c r="R1160">
        <f t="shared" si="92"/>
        <v>1456.36</v>
      </c>
      <c r="S1160">
        <f t="shared" si="93"/>
        <v>29.127199999999998</v>
      </c>
      <c r="T1160" t="str">
        <f>IF(ISNA(VLOOKUP(A1160,ERP_transactions!$A:$A,1,FALSE)),"No","Yes")</f>
        <v>Yes</v>
      </c>
      <c r="U1160" t="b">
        <f t="shared" si="94"/>
        <v>0</v>
      </c>
    </row>
    <row r="1161" spans="1:21">
      <c r="A1161" t="s">
        <v>1785</v>
      </c>
      <c r="B1161" t="s">
        <v>230</v>
      </c>
      <c r="C1161" t="s">
        <v>231</v>
      </c>
      <c r="D1161" t="s">
        <v>629</v>
      </c>
      <c r="E1161" t="s">
        <v>630</v>
      </c>
      <c r="F1161" t="s">
        <v>191</v>
      </c>
      <c r="G1161" t="s">
        <v>192</v>
      </c>
      <c r="H1161" s="1">
        <v>45895</v>
      </c>
      <c r="I1161">
        <v>18</v>
      </c>
      <c r="J1161">
        <v>144.35</v>
      </c>
      <c r="K1161">
        <v>2598.3000000000002</v>
      </c>
      <c r="L1161">
        <v>0.1</v>
      </c>
      <c r="M1161">
        <v>0.02</v>
      </c>
      <c r="N1161" t="str">
        <f>VLOOKUP(F1161,products!$A$2:$C$31,3,FALSE)</f>
        <v>B</v>
      </c>
      <c r="O1161">
        <f>VLOOKUP(F1161,price_list!$A$2:$C$31,3,FALSE)</f>
        <v>144.35</v>
      </c>
      <c r="P1161" t="str">
        <f t="shared" si="90"/>
        <v/>
      </c>
      <c r="Q1161" t="str">
        <f t="shared" si="91"/>
        <v/>
      </c>
      <c r="R1161">
        <f t="shared" si="92"/>
        <v>2338.4700000000003</v>
      </c>
      <c r="S1161">
        <f t="shared" si="93"/>
        <v>46.769400000000005</v>
      </c>
      <c r="T1161" t="str">
        <f>IF(ISNA(VLOOKUP(A1161,ERP_transactions!$A:$A,1,FALSE)),"No","Yes")</f>
        <v>Yes</v>
      </c>
      <c r="U1161" t="b">
        <f t="shared" si="94"/>
        <v>0</v>
      </c>
    </row>
    <row r="1162" spans="1:21">
      <c r="A1162" t="s">
        <v>1786</v>
      </c>
      <c r="B1162" t="s">
        <v>230</v>
      </c>
      <c r="C1162" t="s">
        <v>231</v>
      </c>
      <c r="D1162" t="s">
        <v>1035</v>
      </c>
      <c r="E1162" t="s">
        <v>1036</v>
      </c>
      <c r="F1162" t="s">
        <v>129</v>
      </c>
      <c r="G1162" t="s">
        <v>130</v>
      </c>
      <c r="H1162" s="1">
        <v>45816</v>
      </c>
      <c r="I1162">
        <v>3</v>
      </c>
      <c r="J1162">
        <v>69</v>
      </c>
      <c r="K1162">
        <v>207</v>
      </c>
      <c r="L1162">
        <v>0.05</v>
      </c>
      <c r="M1162">
        <v>0.02</v>
      </c>
      <c r="N1162" t="str">
        <f>VLOOKUP(F1162,products!$A$2:$C$31,3,FALSE)</f>
        <v>A</v>
      </c>
      <c r="O1162">
        <f>VLOOKUP(F1162,price_list!$A$2:$C$31,3,FALSE)</f>
        <v>92.19</v>
      </c>
      <c r="P1162" t="str">
        <f t="shared" si="90"/>
        <v/>
      </c>
      <c r="Q1162" t="str">
        <f t="shared" si="91"/>
        <v>Price_Breach</v>
      </c>
      <c r="R1162">
        <f t="shared" si="92"/>
        <v>196.65</v>
      </c>
      <c r="S1162">
        <f t="shared" si="93"/>
        <v>3.9330000000000003</v>
      </c>
      <c r="T1162" t="str">
        <f>IF(ISNA(VLOOKUP(A1162,ERP_transactions!$A:$A,1,FALSE)),"No","Yes")</f>
        <v>Yes</v>
      </c>
      <c r="U1162" t="b">
        <f t="shared" si="94"/>
        <v>1</v>
      </c>
    </row>
    <row r="1163" spans="1:21">
      <c r="A1163" t="s">
        <v>1787</v>
      </c>
      <c r="B1163" t="s">
        <v>21</v>
      </c>
      <c r="C1163" t="s">
        <v>22</v>
      </c>
      <c r="D1163" t="s">
        <v>1630</v>
      </c>
      <c r="E1163" t="s">
        <v>1631</v>
      </c>
      <c r="F1163" t="s">
        <v>71</v>
      </c>
      <c r="G1163" t="s">
        <v>72</v>
      </c>
      <c r="H1163" s="1">
        <v>45889</v>
      </c>
      <c r="I1163">
        <v>15</v>
      </c>
      <c r="J1163">
        <v>123.65</v>
      </c>
      <c r="K1163">
        <v>1854.75</v>
      </c>
      <c r="L1163">
        <v>0.05</v>
      </c>
      <c r="M1163">
        <v>0.02</v>
      </c>
      <c r="N1163" t="str">
        <f>VLOOKUP(F1163,products!$A$2:$C$31,3,FALSE)</f>
        <v>A</v>
      </c>
      <c r="O1163">
        <f>VLOOKUP(F1163,price_list!$A$2:$C$31,3,FALSE)</f>
        <v>123.65</v>
      </c>
      <c r="P1163" t="str">
        <f t="shared" si="90"/>
        <v/>
      </c>
      <c r="Q1163" t="str">
        <f t="shared" si="91"/>
        <v/>
      </c>
      <c r="R1163">
        <f t="shared" si="92"/>
        <v>1762.0125</v>
      </c>
      <c r="S1163">
        <f t="shared" si="93"/>
        <v>35.240250000000003</v>
      </c>
      <c r="T1163" t="str">
        <f>IF(ISNA(VLOOKUP(A1163,ERP_transactions!$A:$A,1,FALSE)),"No","Yes")</f>
        <v>Yes</v>
      </c>
      <c r="U1163" t="b">
        <f t="shared" si="94"/>
        <v>0</v>
      </c>
    </row>
    <row r="1164" spans="1:21">
      <c r="A1164" t="s">
        <v>1788</v>
      </c>
      <c r="B1164" t="s">
        <v>306</v>
      </c>
      <c r="C1164" t="s">
        <v>307</v>
      </c>
      <c r="D1164" t="s">
        <v>224</v>
      </c>
      <c r="E1164" t="s">
        <v>225</v>
      </c>
      <c r="F1164" t="s">
        <v>179</v>
      </c>
      <c r="G1164" t="s">
        <v>180</v>
      </c>
      <c r="H1164" s="1">
        <v>45876</v>
      </c>
      <c r="I1164">
        <v>16</v>
      </c>
      <c r="J1164">
        <v>125.42</v>
      </c>
      <c r="K1164">
        <v>2006.72</v>
      </c>
      <c r="L1164">
        <v>0.1</v>
      </c>
      <c r="M1164">
        <v>0.02</v>
      </c>
      <c r="N1164" t="str">
        <f>VLOOKUP(F1164,products!$A$2:$C$31,3,FALSE)</f>
        <v>B</v>
      </c>
      <c r="O1164">
        <f>VLOOKUP(F1164,price_list!$A$2:$C$31,3,FALSE)</f>
        <v>125.42</v>
      </c>
      <c r="P1164" t="str">
        <f t="shared" si="90"/>
        <v/>
      </c>
      <c r="Q1164" t="str">
        <f t="shared" si="91"/>
        <v/>
      </c>
      <c r="R1164">
        <f t="shared" si="92"/>
        <v>1806.048</v>
      </c>
      <c r="S1164">
        <f t="shared" si="93"/>
        <v>36.120960000000004</v>
      </c>
      <c r="T1164" t="str">
        <f>IF(ISNA(VLOOKUP(A1164,ERP_transactions!$A:$A,1,FALSE)),"No","Yes")</f>
        <v>Yes</v>
      </c>
      <c r="U1164" t="b">
        <f t="shared" si="94"/>
        <v>0</v>
      </c>
    </row>
    <row r="1165" spans="1:21">
      <c r="A1165" t="s">
        <v>1789</v>
      </c>
      <c r="B1165" t="s">
        <v>145</v>
      </c>
      <c r="C1165" t="s">
        <v>146</v>
      </c>
      <c r="D1165" t="s">
        <v>566</v>
      </c>
      <c r="E1165" t="s">
        <v>567</v>
      </c>
      <c r="F1165" t="s">
        <v>78</v>
      </c>
      <c r="G1165" t="s">
        <v>79</v>
      </c>
      <c r="H1165" s="1">
        <v>45870</v>
      </c>
      <c r="I1165">
        <v>18</v>
      </c>
      <c r="J1165">
        <v>139.22</v>
      </c>
      <c r="K1165">
        <v>2505.96</v>
      </c>
      <c r="L1165">
        <v>0.05</v>
      </c>
      <c r="M1165">
        <v>0.02</v>
      </c>
      <c r="N1165" t="str">
        <f>VLOOKUP(F1165,products!$A$2:$C$31,3,FALSE)</f>
        <v>A</v>
      </c>
      <c r="O1165">
        <f>VLOOKUP(F1165,price_list!$A$2:$C$31,3,FALSE)</f>
        <v>139.22</v>
      </c>
      <c r="P1165" t="str">
        <f t="shared" si="90"/>
        <v/>
      </c>
      <c r="Q1165" t="str">
        <f t="shared" si="91"/>
        <v/>
      </c>
      <c r="R1165">
        <f t="shared" si="92"/>
        <v>2380.6620000000003</v>
      </c>
      <c r="S1165">
        <f t="shared" si="93"/>
        <v>47.613240000000005</v>
      </c>
      <c r="T1165" t="str">
        <f>IF(ISNA(VLOOKUP(A1165,ERP_transactions!$A:$A,1,FALSE)),"No","Yes")</f>
        <v>Yes</v>
      </c>
      <c r="U1165" t="b">
        <f t="shared" si="94"/>
        <v>0</v>
      </c>
    </row>
    <row r="1166" spans="1:21">
      <c r="A1166" t="s">
        <v>1790</v>
      </c>
      <c r="B1166" t="s">
        <v>182</v>
      </c>
      <c r="C1166" t="s">
        <v>183</v>
      </c>
      <c r="D1166" t="s">
        <v>1130</v>
      </c>
      <c r="E1166" t="s">
        <v>1131</v>
      </c>
      <c r="F1166" t="s">
        <v>293</v>
      </c>
      <c r="G1166" t="s">
        <v>294</v>
      </c>
      <c r="H1166" s="1">
        <v>45892</v>
      </c>
      <c r="I1166">
        <v>5</v>
      </c>
      <c r="J1166">
        <v>114.99</v>
      </c>
      <c r="K1166">
        <v>574.95000000000005</v>
      </c>
      <c r="L1166">
        <v>0.05</v>
      </c>
      <c r="M1166">
        <v>0.02</v>
      </c>
      <c r="N1166" t="str">
        <f>VLOOKUP(F1166,products!$A$2:$C$31,3,FALSE)</f>
        <v>A</v>
      </c>
      <c r="O1166">
        <f>VLOOKUP(F1166,price_list!$A$2:$C$31,3,FALSE)</f>
        <v>114.99</v>
      </c>
      <c r="P1166" t="str">
        <f t="shared" si="90"/>
        <v/>
      </c>
      <c r="Q1166" t="str">
        <f t="shared" si="91"/>
        <v/>
      </c>
      <c r="R1166">
        <f t="shared" si="92"/>
        <v>546.2025000000001</v>
      </c>
      <c r="S1166">
        <f t="shared" si="93"/>
        <v>10.924050000000003</v>
      </c>
      <c r="T1166" t="str">
        <f>IF(ISNA(VLOOKUP(A1166,ERP_transactions!$A:$A,1,FALSE)),"No","Yes")</f>
        <v>Yes</v>
      </c>
      <c r="U1166" t="b">
        <f t="shared" si="94"/>
        <v>0</v>
      </c>
    </row>
    <row r="1167" spans="1:21">
      <c r="A1167" t="s">
        <v>1791</v>
      </c>
      <c r="B1167" t="s">
        <v>306</v>
      </c>
      <c r="C1167" t="s">
        <v>307</v>
      </c>
      <c r="D1167" t="s">
        <v>591</v>
      </c>
      <c r="E1167" t="s">
        <v>592</v>
      </c>
      <c r="F1167" t="s">
        <v>139</v>
      </c>
      <c r="G1167" t="s">
        <v>140</v>
      </c>
      <c r="H1167" s="1">
        <v>45874</v>
      </c>
      <c r="I1167">
        <v>3</v>
      </c>
      <c r="J1167">
        <v>113.94</v>
      </c>
      <c r="K1167">
        <v>341.82</v>
      </c>
      <c r="L1167">
        <v>0.09</v>
      </c>
      <c r="M1167">
        <v>0.02</v>
      </c>
      <c r="N1167" t="str">
        <f>VLOOKUP(F1167,products!$A$2:$C$31,3,FALSE)</f>
        <v>A</v>
      </c>
      <c r="O1167">
        <f>VLOOKUP(F1167,price_list!$A$2:$C$31,3,FALSE)</f>
        <v>113.94</v>
      </c>
      <c r="P1167" t="str">
        <f t="shared" si="90"/>
        <v>Rebate_Error</v>
      </c>
      <c r="Q1167" t="str">
        <f t="shared" si="91"/>
        <v/>
      </c>
      <c r="R1167">
        <f t="shared" si="92"/>
        <v>311.05619999999999</v>
      </c>
      <c r="S1167">
        <f t="shared" si="93"/>
        <v>6.2211239999999997</v>
      </c>
      <c r="T1167" t="str">
        <f>IF(ISNA(VLOOKUP(A1167,ERP_transactions!$A:$A,1,FALSE)),"No","Yes")</f>
        <v>Yes</v>
      </c>
      <c r="U1167" t="b">
        <f t="shared" si="94"/>
        <v>1</v>
      </c>
    </row>
    <row r="1168" spans="1:21">
      <c r="A1168" t="s">
        <v>1792</v>
      </c>
      <c r="B1168" t="s">
        <v>122</v>
      </c>
      <c r="C1168" t="s">
        <v>123</v>
      </c>
      <c r="D1168" t="s">
        <v>845</v>
      </c>
      <c r="E1168" t="s">
        <v>846</v>
      </c>
      <c r="F1168" t="s">
        <v>59</v>
      </c>
      <c r="G1168" t="s">
        <v>60</v>
      </c>
      <c r="H1168" s="1">
        <v>45879</v>
      </c>
      <c r="I1168">
        <v>14</v>
      </c>
      <c r="J1168">
        <v>71.86</v>
      </c>
      <c r="K1168">
        <v>1006.04</v>
      </c>
      <c r="L1168">
        <v>0.05</v>
      </c>
      <c r="M1168">
        <v>0.02</v>
      </c>
      <c r="N1168" t="str">
        <f>VLOOKUP(F1168,products!$A$2:$C$31,3,FALSE)</f>
        <v>A</v>
      </c>
      <c r="O1168">
        <f>VLOOKUP(F1168,price_list!$A$2:$C$31,3,FALSE)</f>
        <v>71.86</v>
      </c>
      <c r="P1168" t="str">
        <f t="shared" si="90"/>
        <v/>
      </c>
      <c r="Q1168" t="str">
        <f t="shared" si="91"/>
        <v/>
      </c>
      <c r="R1168">
        <f t="shared" si="92"/>
        <v>955.73799999999994</v>
      </c>
      <c r="S1168">
        <f t="shared" si="93"/>
        <v>19.11476</v>
      </c>
      <c r="T1168" t="str">
        <f>IF(ISNA(VLOOKUP(A1168,ERP_transactions!$A:$A,1,FALSE)),"No","Yes")</f>
        <v>Yes</v>
      </c>
      <c r="U1168" t="b">
        <f t="shared" si="94"/>
        <v>0</v>
      </c>
    </row>
    <row r="1169" spans="1:21">
      <c r="A1169" t="s">
        <v>1793</v>
      </c>
      <c r="B1169" t="s">
        <v>246</v>
      </c>
      <c r="C1169" t="s">
        <v>247</v>
      </c>
      <c r="D1169" t="s">
        <v>404</v>
      </c>
      <c r="E1169" t="s">
        <v>405</v>
      </c>
      <c r="F1169" t="s">
        <v>396</v>
      </c>
      <c r="G1169" t="s">
        <v>397</v>
      </c>
      <c r="H1169" s="1">
        <v>45884</v>
      </c>
      <c r="I1169">
        <v>12</v>
      </c>
      <c r="J1169">
        <v>194.87</v>
      </c>
      <c r="K1169">
        <v>2338.44</v>
      </c>
      <c r="L1169">
        <v>0.1</v>
      </c>
      <c r="M1169">
        <v>0.02</v>
      </c>
      <c r="N1169" t="str">
        <f>VLOOKUP(F1169,products!$A$2:$C$31,3,FALSE)</f>
        <v>B</v>
      </c>
      <c r="O1169">
        <f>VLOOKUP(F1169,price_list!$A$2:$C$31,3,FALSE)</f>
        <v>194.87</v>
      </c>
      <c r="P1169" t="str">
        <f t="shared" si="90"/>
        <v/>
      </c>
      <c r="Q1169" t="str">
        <f t="shared" si="91"/>
        <v/>
      </c>
      <c r="R1169">
        <f t="shared" si="92"/>
        <v>2104.596</v>
      </c>
      <c r="S1169">
        <f t="shared" si="93"/>
        <v>42.091920000000002</v>
      </c>
      <c r="T1169" t="str">
        <f>IF(ISNA(VLOOKUP(A1169,ERP_transactions!$A:$A,1,FALSE)),"No","Yes")</f>
        <v>Yes</v>
      </c>
      <c r="U1169" t="b">
        <f t="shared" si="94"/>
        <v>0</v>
      </c>
    </row>
    <row r="1170" spans="1:21">
      <c r="A1170" t="s">
        <v>1794</v>
      </c>
      <c r="B1170" t="s">
        <v>62</v>
      </c>
      <c r="C1170" t="s">
        <v>63</v>
      </c>
      <c r="D1170" t="s">
        <v>323</v>
      </c>
      <c r="E1170" t="s">
        <v>324</v>
      </c>
      <c r="F1170" t="s">
        <v>139</v>
      </c>
      <c r="G1170" t="s">
        <v>140</v>
      </c>
      <c r="H1170" s="1">
        <v>45896</v>
      </c>
      <c r="I1170">
        <v>3</v>
      </c>
      <c r="J1170">
        <v>113.94</v>
      </c>
      <c r="K1170">
        <v>341.82</v>
      </c>
      <c r="L1170">
        <v>0.05</v>
      </c>
      <c r="M1170">
        <v>0.02</v>
      </c>
      <c r="N1170" t="str">
        <f>VLOOKUP(F1170,products!$A$2:$C$31,3,FALSE)</f>
        <v>A</v>
      </c>
      <c r="O1170">
        <f>VLOOKUP(F1170,price_list!$A$2:$C$31,3,FALSE)</f>
        <v>113.94</v>
      </c>
      <c r="P1170" t="str">
        <f t="shared" si="90"/>
        <v/>
      </c>
      <c r="Q1170" t="str">
        <f t="shared" si="91"/>
        <v/>
      </c>
      <c r="R1170">
        <f t="shared" si="92"/>
        <v>324.72899999999998</v>
      </c>
      <c r="S1170">
        <f t="shared" si="93"/>
        <v>6.49458</v>
      </c>
      <c r="T1170" t="str">
        <f>IF(ISNA(VLOOKUP(A1170,ERP_transactions!$A:$A,1,FALSE)),"No","Yes")</f>
        <v>Yes</v>
      </c>
      <c r="U1170" t="b">
        <f t="shared" si="94"/>
        <v>0</v>
      </c>
    </row>
    <row r="1171" spans="1:21">
      <c r="A1171" t="s">
        <v>1795</v>
      </c>
      <c r="B1171" t="s">
        <v>93</v>
      </c>
      <c r="C1171" t="s">
        <v>94</v>
      </c>
      <c r="D1171" t="s">
        <v>470</v>
      </c>
      <c r="E1171" t="s">
        <v>471</v>
      </c>
      <c r="F1171" t="s">
        <v>196</v>
      </c>
      <c r="G1171" t="s">
        <v>197</v>
      </c>
      <c r="H1171" s="1">
        <v>45882</v>
      </c>
      <c r="I1171">
        <v>25</v>
      </c>
      <c r="J1171">
        <v>77.5</v>
      </c>
      <c r="K1171">
        <v>1937.5</v>
      </c>
      <c r="L1171">
        <v>0.05</v>
      </c>
      <c r="M1171">
        <v>0.02</v>
      </c>
      <c r="N1171" t="str">
        <f>VLOOKUP(F1171,products!$A$2:$C$31,3,FALSE)</f>
        <v>A</v>
      </c>
      <c r="O1171">
        <f>VLOOKUP(F1171,price_list!$A$2:$C$31,3,FALSE)</f>
        <v>77.5</v>
      </c>
      <c r="P1171" t="str">
        <f t="shared" si="90"/>
        <v/>
      </c>
      <c r="Q1171" t="str">
        <f t="shared" si="91"/>
        <v/>
      </c>
      <c r="R1171">
        <f t="shared" si="92"/>
        <v>1840.625</v>
      </c>
      <c r="S1171">
        <f t="shared" si="93"/>
        <v>36.8125</v>
      </c>
      <c r="T1171" t="str">
        <f>IF(ISNA(VLOOKUP(A1171,ERP_transactions!$A:$A,1,FALSE)),"No","Yes")</f>
        <v>Yes</v>
      </c>
      <c r="U1171" t="b">
        <f t="shared" si="94"/>
        <v>0</v>
      </c>
    </row>
    <row r="1172" spans="1:21">
      <c r="A1172" t="s">
        <v>1796</v>
      </c>
      <c r="B1172" t="s">
        <v>423</v>
      </c>
      <c r="C1172" t="s">
        <v>424</v>
      </c>
      <c r="D1172" t="s">
        <v>545</v>
      </c>
      <c r="E1172" t="s">
        <v>546</v>
      </c>
      <c r="F1172" t="s">
        <v>25</v>
      </c>
      <c r="G1172" t="s">
        <v>26</v>
      </c>
      <c r="H1172" s="1">
        <v>45898</v>
      </c>
      <c r="I1172">
        <v>7</v>
      </c>
      <c r="J1172">
        <v>120.83</v>
      </c>
      <c r="K1172">
        <v>845.81</v>
      </c>
      <c r="L1172">
        <v>0.1</v>
      </c>
      <c r="M1172">
        <v>0.02</v>
      </c>
      <c r="N1172" t="str">
        <f>VLOOKUP(F1172,products!$A$2:$C$31,3,FALSE)</f>
        <v>B</v>
      </c>
      <c r="O1172">
        <f>VLOOKUP(F1172,price_list!$A$2:$C$31,3,FALSE)</f>
        <v>120.83</v>
      </c>
      <c r="P1172" t="str">
        <f t="shared" si="90"/>
        <v/>
      </c>
      <c r="Q1172" t="str">
        <f t="shared" si="91"/>
        <v/>
      </c>
      <c r="R1172">
        <f t="shared" si="92"/>
        <v>761.22899999999993</v>
      </c>
      <c r="S1172">
        <f t="shared" si="93"/>
        <v>15.22458</v>
      </c>
      <c r="T1172" t="str">
        <f>IF(ISNA(VLOOKUP(A1172,ERP_transactions!$A:$A,1,FALSE)),"No","Yes")</f>
        <v>Yes</v>
      </c>
      <c r="U1172" t="b">
        <f t="shared" si="94"/>
        <v>0</v>
      </c>
    </row>
    <row r="1173" spans="1:21">
      <c r="A1173" t="s">
        <v>1797</v>
      </c>
      <c r="B1173" t="s">
        <v>35</v>
      </c>
      <c r="C1173" t="s">
        <v>36</v>
      </c>
      <c r="D1173" t="s">
        <v>366</v>
      </c>
      <c r="E1173" t="s">
        <v>2675</v>
      </c>
      <c r="F1173" t="s">
        <v>319</v>
      </c>
      <c r="G1173" t="s">
        <v>320</v>
      </c>
      <c r="H1173" s="1">
        <v>45873</v>
      </c>
      <c r="I1173">
        <v>1</v>
      </c>
      <c r="J1173">
        <v>93.41</v>
      </c>
      <c r="K1173">
        <v>93.41</v>
      </c>
      <c r="L1173">
        <v>0</v>
      </c>
      <c r="M1173">
        <v>0.02</v>
      </c>
      <c r="N1173" t="str">
        <f>VLOOKUP(F1173,products!$A$2:$C$31,3,FALSE)</f>
        <v>C</v>
      </c>
      <c r="O1173">
        <f>VLOOKUP(F1173,price_list!$A$2:$C$31,3,FALSE)</f>
        <v>93.41</v>
      </c>
      <c r="P1173" t="str">
        <f t="shared" si="90"/>
        <v/>
      </c>
      <c r="Q1173" t="str">
        <f t="shared" si="91"/>
        <v/>
      </c>
      <c r="R1173">
        <f t="shared" si="92"/>
        <v>93.41</v>
      </c>
      <c r="S1173">
        <f t="shared" si="93"/>
        <v>1.8681999999999999</v>
      </c>
      <c r="T1173" t="str">
        <f>IF(ISNA(VLOOKUP(A1173,ERP_transactions!$A:$A,1,FALSE)),"No","Yes")</f>
        <v>Yes</v>
      </c>
      <c r="U1173" t="b">
        <f t="shared" si="94"/>
        <v>0</v>
      </c>
    </row>
    <row r="1174" spans="1:21">
      <c r="A1174" t="s">
        <v>1799</v>
      </c>
      <c r="B1174" t="s">
        <v>117</v>
      </c>
      <c r="C1174" t="s">
        <v>118</v>
      </c>
      <c r="D1174" t="s">
        <v>112</v>
      </c>
      <c r="E1174" t="s">
        <v>113</v>
      </c>
      <c r="F1174" t="s">
        <v>275</v>
      </c>
      <c r="G1174" t="s">
        <v>276</v>
      </c>
      <c r="H1174" s="1">
        <v>45884</v>
      </c>
      <c r="I1174">
        <v>7</v>
      </c>
      <c r="J1174">
        <v>44.71</v>
      </c>
      <c r="K1174">
        <v>312.97000000000003</v>
      </c>
      <c r="L1174">
        <v>0</v>
      </c>
      <c r="M1174">
        <v>0.02</v>
      </c>
      <c r="N1174" t="str">
        <f>VLOOKUP(F1174,products!$A$2:$C$31,3,FALSE)</f>
        <v>C</v>
      </c>
      <c r="O1174">
        <f>VLOOKUP(F1174,price_list!$A$2:$C$31,3,FALSE)</f>
        <v>44.71</v>
      </c>
      <c r="P1174" t="str">
        <f t="shared" si="90"/>
        <v/>
      </c>
      <c r="Q1174" t="str">
        <f t="shared" si="91"/>
        <v/>
      </c>
      <c r="R1174">
        <f t="shared" si="92"/>
        <v>312.97000000000003</v>
      </c>
      <c r="S1174">
        <f t="shared" si="93"/>
        <v>6.2594000000000003</v>
      </c>
      <c r="T1174" t="str">
        <f>IF(ISNA(VLOOKUP(A1174,ERP_transactions!$A:$A,1,FALSE)),"No","Yes")</f>
        <v>Yes</v>
      </c>
      <c r="U1174" t="b">
        <f t="shared" si="94"/>
        <v>0</v>
      </c>
    </row>
    <row r="1175" spans="1:21">
      <c r="A1175" t="s">
        <v>1800</v>
      </c>
      <c r="B1175" t="s">
        <v>110</v>
      </c>
      <c r="C1175" t="s">
        <v>111</v>
      </c>
      <c r="D1175" t="s">
        <v>388</v>
      </c>
      <c r="E1175" t="s">
        <v>389</v>
      </c>
      <c r="F1175" t="s">
        <v>71</v>
      </c>
      <c r="G1175" t="s">
        <v>72</v>
      </c>
      <c r="H1175" s="1">
        <v>45876</v>
      </c>
      <c r="I1175">
        <v>22</v>
      </c>
      <c r="J1175">
        <v>123.65</v>
      </c>
      <c r="K1175">
        <v>2720.3</v>
      </c>
      <c r="L1175">
        <v>0.05</v>
      </c>
      <c r="M1175">
        <v>0.02</v>
      </c>
      <c r="N1175" t="str">
        <f>VLOOKUP(F1175,products!$A$2:$C$31,3,FALSE)</f>
        <v>A</v>
      </c>
      <c r="O1175">
        <f>VLOOKUP(F1175,price_list!$A$2:$C$31,3,FALSE)</f>
        <v>123.65</v>
      </c>
      <c r="P1175" t="str">
        <f t="shared" si="90"/>
        <v/>
      </c>
      <c r="Q1175" t="str">
        <f t="shared" si="91"/>
        <v/>
      </c>
      <c r="R1175">
        <f t="shared" si="92"/>
        <v>2584.2850000000003</v>
      </c>
      <c r="S1175">
        <f t="shared" si="93"/>
        <v>51.685700000000004</v>
      </c>
      <c r="T1175" t="str">
        <f>IF(ISNA(VLOOKUP(A1175,ERP_transactions!$A:$A,1,FALSE)),"No","Yes")</f>
        <v>Yes</v>
      </c>
      <c r="U1175" t="b">
        <f t="shared" si="94"/>
        <v>0</v>
      </c>
    </row>
    <row r="1176" spans="1:21">
      <c r="A1176" t="s">
        <v>1801</v>
      </c>
      <c r="B1176" t="s">
        <v>55</v>
      </c>
      <c r="C1176" t="s">
        <v>56</v>
      </c>
      <c r="D1176" t="s">
        <v>124</v>
      </c>
      <c r="E1176" t="s">
        <v>125</v>
      </c>
      <c r="F1176" t="s">
        <v>179</v>
      </c>
      <c r="G1176" t="s">
        <v>180</v>
      </c>
      <c r="H1176" s="1">
        <v>45899</v>
      </c>
      <c r="I1176">
        <v>10</v>
      </c>
      <c r="J1176">
        <v>125.42</v>
      </c>
      <c r="K1176">
        <v>1254.2</v>
      </c>
      <c r="L1176">
        <v>0.1</v>
      </c>
      <c r="M1176">
        <v>0.02</v>
      </c>
      <c r="N1176" t="str">
        <f>VLOOKUP(F1176,products!$A$2:$C$31,3,FALSE)</f>
        <v>B</v>
      </c>
      <c r="O1176">
        <f>VLOOKUP(F1176,price_list!$A$2:$C$31,3,FALSE)</f>
        <v>125.42</v>
      </c>
      <c r="P1176" t="str">
        <f t="shared" si="90"/>
        <v/>
      </c>
      <c r="Q1176" t="str">
        <f t="shared" si="91"/>
        <v/>
      </c>
      <c r="R1176">
        <f t="shared" si="92"/>
        <v>1128.78</v>
      </c>
      <c r="S1176">
        <f t="shared" si="93"/>
        <v>22.575600000000001</v>
      </c>
      <c r="T1176" t="str">
        <f>IF(ISNA(VLOOKUP(A1176,ERP_transactions!$A:$A,1,FALSE)),"No","Yes")</f>
        <v>Yes</v>
      </c>
      <c r="U1176" t="b">
        <f t="shared" si="94"/>
        <v>0</v>
      </c>
    </row>
    <row r="1177" spans="1:21">
      <c r="A1177" t="s">
        <v>1802</v>
      </c>
      <c r="B1177" t="s">
        <v>145</v>
      </c>
      <c r="C1177" t="s">
        <v>146</v>
      </c>
      <c r="D1177" t="s">
        <v>697</v>
      </c>
      <c r="E1177" t="s">
        <v>698</v>
      </c>
      <c r="F1177" t="s">
        <v>166</v>
      </c>
      <c r="G1177" t="s">
        <v>167</v>
      </c>
      <c r="H1177" s="1">
        <v>45893</v>
      </c>
      <c r="I1177">
        <v>2</v>
      </c>
      <c r="J1177">
        <v>176.86</v>
      </c>
      <c r="K1177">
        <v>353.72</v>
      </c>
      <c r="L1177">
        <v>0.13</v>
      </c>
      <c r="M1177">
        <v>0.02</v>
      </c>
      <c r="N1177" t="str">
        <f>VLOOKUP(F1177,products!$A$2:$C$31,3,FALSE)</f>
        <v>B</v>
      </c>
      <c r="O1177">
        <f>VLOOKUP(F1177,price_list!$A$2:$C$31,3,FALSE)</f>
        <v>176.86</v>
      </c>
      <c r="P1177" t="str">
        <f t="shared" si="90"/>
        <v>Rebate_Error</v>
      </c>
      <c r="Q1177" t="str">
        <f t="shared" si="91"/>
        <v/>
      </c>
      <c r="R1177">
        <f t="shared" si="92"/>
        <v>307.7364</v>
      </c>
      <c r="S1177">
        <f t="shared" si="93"/>
        <v>6.1547280000000004</v>
      </c>
      <c r="T1177" t="str">
        <f>IF(ISNA(VLOOKUP(A1177,ERP_transactions!$A:$A,1,FALSE)),"No","Yes")</f>
        <v>Yes</v>
      </c>
      <c r="U1177" t="b">
        <f t="shared" si="94"/>
        <v>1</v>
      </c>
    </row>
    <row r="1178" spans="1:21">
      <c r="A1178" t="s">
        <v>1803</v>
      </c>
      <c r="B1178" t="s">
        <v>42</v>
      </c>
      <c r="C1178" t="s">
        <v>43</v>
      </c>
      <c r="D1178" t="s">
        <v>44</v>
      </c>
      <c r="E1178" t="s">
        <v>45</v>
      </c>
      <c r="F1178" t="s">
        <v>114</v>
      </c>
      <c r="G1178" t="s">
        <v>115</v>
      </c>
      <c r="H1178" s="1">
        <v>45885</v>
      </c>
      <c r="I1178">
        <v>9</v>
      </c>
      <c r="J1178">
        <v>91.13</v>
      </c>
      <c r="K1178">
        <v>820.17</v>
      </c>
      <c r="L1178">
        <v>0.1</v>
      </c>
      <c r="M1178">
        <v>0.02</v>
      </c>
      <c r="N1178" t="str">
        <f>VLOOKUP(F1178,products!$A$2:$C$31,3,FALSE)</f>
        <v>B</v>
      </c>
      <c r="O1178">
        <f>VLOOKUP(F1178,price_list!$A$2:$C$31,3,FALSE)</f>
        <v>91.13</v>
      </c>
      <c r="P1178" t="str">
        <f t="shared" si="90"/>
        <v/>
      </c>
      <c r="Q1178" t="str">
        <f t="shared" si="91"/>
        <v/>
      </c>
      <c r="R1178">
        <f t="shared" si="92"/>
        <v>738.15300000000002</v>
      </c>
      <c r="S1178">
        <f t="shared" si="93"/>
        <v>14.763060000000001</v>
      </c>
      <c r="T1178" t="str">
        <f>IF(ISNA(VLOOKUP(A1178,ERP_transactions!$A:$A,1,FALSE)),"No","Yes")</f>
        <v>Yes</v>
      </c>
      <c r="U1178" t="b">
        <f t="shared" si="94"/>
        <v>0</v>
      </c>
    </row>
    <row r="1179" spans="1:21">
      <c r="A1179" t="s">
        <v>1804</v>
      </c>
      <c r="B1179" t="s">
        <v>159</v>
      </c>
      <c r="C1179" t="s">
        <v>160</v>
      </c>
      <c r="D1179" t="s">
        <v>105</v>
      </c>
      <c r="E1179" t="s">
        <v>106</v>
      </c>
      <c r="F1179" t="s">
        <v>129</v>
      </c>
      <c r="G1179" t="s">
        <v>130</v>
      </c>
      <c r="H1179" s="1">
        <v>45897</v>
      </c>
      <c r="I1179">
        <v>2</v>
      </c>
      <c r="J1179">
        <v>92.19</v>
      </c>
      <c r="K1179">
        <v>184.38</v>
      </c>
      <c r="L1179">
        <v>0.05</v>
      </c>
      <c r="M1179">
        <v>0.02</v>
      </c>
      <c r="N1179" t="str">
        <f>VLOOKUP(F1179,products!$A$2:$C$31,3,FALSE)</f>
        <v>A</v>
      </c>
      <c r="O1179">
        <f>VLOOKUP(F1179,price_list!$A$2:$C$31,3,FALSE)</f>
        <v>92.19</v>
      </c>
      <c r="P1179" t="str">
        <f t="shared" si="90"/>
        <v/>
      </c>
      <c r="Q1179" t="str">
        <f t="shared" si="91"/>
        <v/>
      </c>
      <c r="R1179">
        <f t="shared" si="92"/>
        <v>175.161</v>
      </c>
      <c r="S1179">
        <f t="shared" si="93"/>
        <v>3.5032200000000002</v>
      </c>
      <c r="T1179" t="str">
        <f>IF(ISNA(VLOOKUP(A1179,ERP_transactions!$A:$A,1,FALSE)),"No","Yes")</f>
        <v>Yes</v>
      </c>
      <c r="U1179" t="b">
        <f t="shared" si="94"/>
        <v>0</v>
      </c>
    </row>
    <row r="1180" spans="1:21">
      <c r="A1180" t="s">
        <v>1805</v>
      </c>
      <c r="B1180" t="s">
        <v>208</v>
      </c>
      <c r="C1180" t="s">
        <v>209</v>
      </c>
      <c r="D1180" t="s">
        <v>287</v>
      </c>
      <c r="E1180" t="s">
        <v>288</v>
      </c>
      <c r="F1180" t="s">
        <v>450</v>
      </c>
      <c r="G1180" t="s">
        <v>451</v>
      </c>
      <c r="H1180" s="1">
        <v>45890</v>
      </c>
      <c r="I1180">
        <v>8</v>
      </c>
      <c r="J1180">
        <v>45.4</v>
      </c>
      <c r="K1180">
        <v>363.2</v>
      </c>
      <c r="L1180">
        <v>0</v>
      </c>
      <c r="M1180">
        <v>0.02</v>
      </c>
      <c r="N1180" t="str">
        <f>VLOOKUP(F1180,products!$A$2:$C$31,3,FALSE)</f>
        <v>C</v>
      </c>
      <c r="O1180">
        <f>VLOOKUP(F1180,price_list!$A$2:$C$31,3,FALSE)</f>
        <v>45.4</v>
      </c>
      <c r="P1180" t="str">
        <f t="shared" si="90"/>
        <v/>
      </c>
      <c r="Q1180" t="str">
        <f t="shared" si="91"/>
        <v/>
      </c>
      <c r="R1180">
        <f t="shared" si="92"/>
        <v>363.2</v>
      </c>
      <c r="S1180">
        <f t="shared" si="93"/>
        <v>7.2640000000000002</v>
      </c>
      <c r="T1180" t="str">
        <f>IF(ISNA(VLOOKUP(A1180,ERP_transactions!$A:$A,1,FALSE)),"No","Yes")</f>
        <v>Yes</v>
      </c>
      <c r="U1180" t="b">
        <f t="shared" si="94"/>
        <v>0</v>
      </c>
    </row>
    <row r="1181" spans="1:21">
      <c r="A1181" t="s">
        <v>1806</v>
      </c>
      <c r="B1181" t="s">
        <v>81</v>
      </c>
      <c r="C1181" t="s">
        <v>82</v>
      </c>
      <c r="D1181" t="s">
        <v>243</v>
      </c>
      <c r="E1181" t="s">
        <v>244</v>
      </c>
      <c r="F1181" t="s">
        <v>139</v>
      </c>
      <c r="G1181" t="s">
        <v>140</v>
      </c>
      <c r="H1181" s="1">
        <v>45888</v>
      </c>
      <c r="I1181">
        <v>9</v>
      </c>
      <c r="J1181">
        <v>80.010000000000005</v>
      </c>
      <c r="K1181">
        <v>720.09</v>
      </c>
      <c r="L1181">
        <v>0.05</v>
      </c>
      <c r="M1181">
        <v>0.02</v>
      </c>
      <c r="N1181" t="str">
        <f>VLOOKUP(F1181,products!$A$2:$C$31,3,FALSE)</f>
        <v>A</v>
      </c>
      <c r="O1181">
        <f>VLOOKUP(F1181,price_list!$A$2:$C$31,3,FALSE)</f>
        <v>113.94</v>
      </c>
      <c r="P1181" t="str">
        <f t="shared" si="90"/>
        <v/>
      </c>
      <c r="Q1181" t="str">
        <f t="shared" si="91"/>
        <v>Price_Breach</v>
      </c>
      <c r="R1181">
        <f t="shared" si="92"/>
        <v>684.08550000000002</v>
      </c>
      <c r="S1181">
        <f t="shared" si="93"/>
        <v>13.681710000000001</v>
      </c>
      <c r="T1181" t="str">
        <f>IF(ISNA(VLOOKUP(A1181,ERP_transactions!$A:$A,1,FALSE)),"No","Yes")</f>
        <v>Yes</v>
      </c>
      <c r="U1181" t="b">
        <f t="shared" si="94"/>
        <v>1</v>
      </c>
    </row>
    <row r="1182" spans="1:21">
      <c r="A1182" t="s">
        <v>1807</v>
      </c>
      <c r="B1182" t="s">
        <v>386</v>
      </c>
      <c r="C1182" t="s">
        <v>387</v>
      </c>
      <c r="D1182" t="s">
        <v>548</v>
      </c>
      <c r="E1182" t="s">
        <v>549</v>
      </c>
      <c r="F1182" t="s">
        <v>174</v>
      </c>
      <c r="G1182" t="s">
        <v>175</v>
      </c>
      <c r="H1182" s="1">
        <v>45871</v>
      </c>
      <c r="I1182">
        <v>1</v>
      </c>
      <c r="J1182">
        <v>183.4</v>
      </c>
      <c r="K1182">
        <v>183.4</v>
      </c>
      <c r="L1182">
        <v>0.1</v>
      </c>
      <c r="M1182">
        <v>0.02</v>
      </c>
      <c r="N1182" t="str">
        <f>VLOOKUP(F1182,products!$A$2:$C$31,3,FALSE)</f>
        <v>B</v>
      </c>
      <c r="O1182">
        <f>VLOOKUP(F1182,price_list!$A$2:$C$31,3,FALSE)</f>
        <v>183.4</v>
      </c>
      <c r="P1182" t="str">
        <f t="shared" si="90"/>
        <v/>
      </c>
      <c r="Q1182" t="str">
        <f t="shared" si="91"/>
        <v/>
      </c>
      <c r="R1182">
        <f t="shared" si="92"/>
        <v>165.06</v>
      </c>
      <c r="S1182">
        <f t="shared" si="93"/>
        <v>3.3012000000000001</v>
      </c>
      <c r="T1182" t="str">
        <f>IF(ISNA(VLOOKUP(A1182,ERP_transactions!$A:$A,1,FALSE)),"No","Yes")</f>
        <v>Yes</v>
      </c>
      <c r="U1182" t="b">
        <f t="shared" si="94"/>
        <v>0</v>
      </c>
    </row>
    <row r="1183" spans="1:21">
      <c r="A1183" t="s">
        <v>1808</v>
      </c>
      <c r="B1183" t="s">
        <v>135</v>
      </c>
      <c r="C1183" t="s">
        <v>136</v>
      </c>
      <c r="D1183" t="s">
        <v>205</v>
      </c>
      <c r="E1183" t="s">
        <v>206</v>
      </c>
      <c r="F1183" t="s">
        <v>179</v>
      </c>
      <c r="G1183" t="s">
        <v>180</v>
      </c>
      <c r="H1183" s="1">
        <v>45889</v>
      </c>
      <c r="I1183">
        <v>23</v>
      </c>
      <c r="J1183">
        <v>125.42</v>
      </c>
      <c r="K1183">
        <v>2884.66</v>
      </c>
      <c r="L1183">
        <v>0.1</v>
      </c>
      <c r="M1183">
        <v>0.02</v>
      </c>
      <c r="N1183" t="str">
        <f>VLOOKUP(F1183,products!$A$2:$C$31,3,FALSE)</f>
        <v>B</v>
      </c>
      <c r="O1183">
        <f>VLOOKUP(F1183,price_list!$A$2:$C$31,3,FALSE)</f>
        <v>125.42</v>
      </c>
      <c r="P1183" t="str">
        <f t="shared" si="90"/>
        <v/>
      </c>
      <c r="Q1183" t="str">
        <f t="shared" si="91"/>
        <v/>
      </c>
      <c r="R1183">
        <f t="shared" si="92"/>
        <v>2596.194</v>
      </c>
      <c r="S1183">
        <f t="shared" si="93"/>
        <v>51.923879999999997</v>
      </c>
      <c r="T1183" t="str">
        <f>IF(ISNA(VLOOKUP(A1183,ERP_transactions!$A:$A,1,FALSE)),"No","Yes")</f>
        <v>Yes</v>
      </c>
      <c r="U1183" t="b">
        <f t="shared" si="94"/>
        <v>0</v>
      </c>
    </row>
    <row r="1184" spans="1:21">
      <c r="A1184" t="s">
        <v>1809</v>
      </c>
      <c r="B1184" t="s">
        <v>21</v>
      </c>
      <c r="C1184" t="s">
        <v>22</v>
      </c>
      <c r="D1184" t="s">
        <v>822</v>
      </c>
      <c r="E1184" t="s">
        <v>823</v>
      </c>
      <c r="F1184" t="s">
        <v>174</v>
      </c>
      <c r="G1184" t="s">
        <v>175</v>
      </c>
      <c r="H1184" s="1">
        <v>45875</v>
      </c>
      <c r="I1184">
        <v>8</v>
      </c>
      <c r="J1184">
        <v>183.4</v>
      </c>
      <c r="K1184">
        <v>1467.2</v>
      </c>
      <c r="L1184">
        <v>0.1</v>
      </c>
      <c r="M1184">
        <v>0.02</v>
      </c>
      <c r="N1184" t="str">
        <f>VLOOKUP(F1184,products!$A$2:$C$31,3,FALSE)</f>
        <v>B</v>
      </c>
      <c r="O1184">
        <f>VLOOKUP(F1184,price_list!$A$2:$C$31,3,FALSE)</f>
        <v>183.4</v>
      </c>
      <c r="P1184" t="str">
        <f t="shared" si="90"/>
        <v/>
      </c>
      <c r="Q1184" t="str">
        <f t="shared" si="91"/>
        <v/>
      </c>
      <c r="R1184">
        <f t="shared" si="92"/>
        <v>1320.48</v>
      </c>
      <c r="S1184">
        <f t="shared" si="93"/>
        <v>26.409600000000001</v>
      </c>
      <c r="T1184" t="str">
        <f>IF(ISNA(VLOOKUP(A1184,ERP_transactions!$A:$A,1,FALSE)),"No","Yes")</f>
        <v>Yes</v>
      </c>
      <c r="U1184" t="b">
        <f t="shared" si="94"/>
        <v>0</v>
      </c>
    </row>
    <row r="1185" spans="1:21">
      <c r="A1185" t="s">
        <v>1810</v>
      </c>
      <c r="B1185" t="s">
        <v>55</v>
      </c>
      <c r="C1185" t="s">
        <v>56</v>
      </c>
      <c r="D1185" t="s">
        <v>618</v>
      </c>
      <c r="E1185" t="s">
        <v>2596</v>
      </c>
      <c r="F1185" t="s">
        <v>179</v>
      </c>
      <c r="G1185" t="s">
        <v>180</v>
      </c>
      <c r="H1185" s="1">
        <v>45899</v>
      </c>
      <c r="I1185">
        <v>11</v>
      </c>
      <c r="J1185">
        <v>125.42</v>
      </c>
      <c r="K1185">
        <v>1379.62</v>
      </c>
      <c r="L1185">
        <v>0.1</v>
      </c>
      <c r="M1185">
        <v>0.02</v>
      </c>
      <c r="N1185" t="str">
        <f>VLOOKUP(F1185,products!$A$2:$C$31,3,FALSE)</f>
        <v>B</v>
      </c>
      <c r="O1185">
        <f>VLOOKUP(F1185,price_list!$A$2:$C$31,3,FALSE)</f>
        <v>125.42</v>
      </c>
      <c r="P1185" t="str">
        <f t="shared" si="90"/>
        <v/>
      </c>
      <c r="Q1185" t="str">
        <f t="shared" si="91"/>
        <v/>
      </c>
      <c r="R1185">
        <f t="shared" si="92"/>
        <v>1241.6579999999999</v>
      </c>
      <c r="S1185">
        <f t="shared" si="93"/>
        <v>24.833159999999999</v>
      </c>
      <c r="T1185" t="str">
        <f>IF(ISNA(VLOOKUP(A1185,ERP_transactions!$A:$A,1,FALSE)),"No","Yes")</f>
        <v>Yes</v>
      </c>
      <c r="U1185" t="b">
        <f t="shared" si="94"/>
        <v>0</v>
      </c>
    </row>
    <row r="1186" spans="1:21">
      <c r="A1186" t="s">
        <v>1811</v>
      </c>
      <c r="B1186" t="s">
        <v>93</v>
      </c>
      <c r="C1186" t="s">
        <v>94</v>
      </c>
      <c r="D1186" t="s">
        <v>57</v>
      </c>
      <c r="E1186" t="s">
        <v>58</v>
      </c>
      <c r="F1186" t="s">
        <v>196</v>
      </c>
      <c r="G1186" t="s">
        <v>197</v>
      </c>
      <c r="H1186" s="1">
        <v>45890</v>
      </c>
      <c r="I1186">
        <v>12</v>
      </c>
      <c r="J1186">
        <v>77.5</v>
      </c>
      <c r="K1186">
        <v>930</v>
      </c>
      <c r="L1186">
        <v>0.05</v>
      </c>
      <c r="M1186">
        <v>0.02</v>
      </c>
      <c r="N1186" t="str">
        <f>VLOOKUP(F1186,products!$A$2:$C$31,3,FALSE)</f>
        <v>A</v>
      </c>
      <c r="O1186">
        <f>VLOOKUP(F1186,price_list!$A$2:$C$31,3,FALSE)</f>
        <v>77.5</v>
      </c>
      <c r="P1186" t="str">
        <f t="shared" si="90"/>
        <v/>
      </c>
      <c r="Q1186" t="str">
        <f t="shared" si="91"/>
        <v/>
      </c>
      <c r="R1186">
        <f t="shared" si="92"/>
        <v>883.5</v>
      </c>
      <c r="S1186">
        <f t="shared" si="93"/>
        <v>17.670000000000002</v>
      </c>
      <c r="T1186" t="str">
        <f>IF(ISNA(VLOOKUP(A1186,ERP_transactions!$A:$A,1,FALSE)),"No","Yes")</f>
        <v>Yes</v>
      </c>
      <c r="U1186" t="b">
        <f t="shared" si="94"/>
        <v>0</v>
      </c>
    </row>
    <row r="1187" spans="1:21">
      <c r="A1187" t="s">
        <v>1812</v>
      </c>
      <c r="B1187" t="s">
        <v>21</v>
      </c>
      <c r="C1187" t="s">
        <v>22</v>
      </c>
      <c r="D1187" t="s">
        <v>278</v>
      </c>
      <c r="E1187" t="s">
        <v>279</v>
      </c>
      <c r="F1187" t="s">
        <v>114</v>
      </c>
      <c r="G1187" t="s">
        <v>115</v>
      </c>
      <c r="H1187" s="1">
        <v>45874</v>
      </c>
      <c r="I1187">
        <v>4</v>
      </c>
      <c r="J1187">
        <v>91.13</v>
      </c>
      <c r="K1187">
        <v>364.52</v>
      </c>
      <c r="L1187">
        <v>0.1</v>
      </c>
      <c r="M1187">
        <v>0.02</v>
      </c>
      <c r="N1187" t="str">
        <f>VLOOKUP(F1187,products!$A$2:$C$31,3,FALSE)</f>
        <v>B</v>
      </c>
      <c r="O1187">
        <f>VLOOKUP(F1187,price_list!$A$2:$C$31,3,FALSE)</f>
        <v>91.13</v>
      </c>
      <c r="P1187" t="str">
        <f t="shared" si="90"/>
        <v/>
      </c>
      <c r="Q1187" t="str">
        <f t="shared" si="91"/>
        <v/>
      </c>
      <c r="R1187">
        <f t="shared" si="92"/>
        <v>328.06799999999998</v>
      </c>
      <c r="S1187">
        <f t="shared" si="93"/>
        <v>6.5613599999999996</v>
      </c>
      <c r="T1187" t="str">
        <f>IF(ISNA(VLOOKUP(A1187,ERP_transactions!$A:$A,1,FALSE)),"No","Yes")</f>
        <v>Yes</v>
      </c>
      <c r="U1187" t="b">
        <f t="shared" si="94"/>
        <v>0</v>
      </c>
    </row>
    <row r="1188" spans="1:21">
      <c r="A1188" t="s">
        <v>1813</v>
      </c>
      <c r="B1188" t="s">
        <v>55</v>
      </c>
      <c r="C1188" t="s">
        <v>56</v>
      </c>
      <c r="D1188" t="s">
        <v>340</v>
      </c>
      <c r="E1188" t="s">
        <v>341</v>
      </c>
      <c r="F1188" t="s">
        <v>293</v>
      </c>
      <c r="G1188" t="s">
        <v>294</v>
      </c>
      <c r="H1188" s="1">
        <v>45895</v>
      </c>
      <c r="I1188">
        <v>18</v>
      </c>
      <c r="J1188">
        <v>114.99</v>
      </c>
      <c r="K1188">
        <v>2069.8200000000002</v>
      </c>
      <c r="L1188">
        <v>0.05</v>
      </c>
      <c r="M1188">
        <v>0.02</v>
      </c>
      <c r="N1188" t="str">
        <f>VLOOKUP(F1188,products!$A$2:$C$31,3,FALSE)</f>
        <v>A</v>
      </c>
      <c r="O1188">
        <f>VLOOKUP(F1188,price_list!$A$2:$C$31,3,FALSE)</f>
        <v>114.99</v>
      </c>
      <c r="P1188" t="str">
        <f t="shared" si="90"/>
        <v/>
      </c>
      <c r="Q1188" t="str">
        <f t="shared" si="91"/>
        <v/>
      </c>
      <c r="R1188">
        <f t="shared" si="92"/>
        <v>1966.3290000000002</v>
      </c>
      <c r="S1188">
        <f t="shared" si="93"/>
        <v>39.326580000000007</v>
      </c>
      <c r="T1188" t="str">
        <f>IF(ISNA(VLOOKUP(A1188,ERP_transactions!$A:$A,1,FALSE)),"No","Yes")</f>
        <v>Yes</v>
      </c>
      <c r="U1188" t="b">
        <f t="shared" si="94"/>
        <v>0</v>
      </c>
    </row>
    <row r="1189" spans="1:21">
      <c r="A1189" t="s">
        <v>1814</v>
      </c>
      <c r="B1189" t="s">
        <v>159</v>
      </c>
      <c r="C1189" t="s">
        <v>160</v>
      </c>
      <c r="D1189" t="s">
        <v>626</v>
      </c>
      <c r="E1189" t="s">
        <v>627</v>
      </c>
      <c r="F1189" t="s">
        <v>85</v>
      </c>
      <c r="G1189" t="s">
        <v>86</v>
      </c>
      <c r="H1189" s="1">
        <v>45893</v>
      </c>
      <c r="I1189">
        <v>15</v>
      </c>
      <c r="J1189">
        <v>72.040000000000006</v>
      </c>
      <c r="K1189">
        <v>1080.5999999999999</v>
      </c>
      <c r="L1189">
        <v>0.05</v>
      </c>
      <c r="M1189">
        <v>0.02</v>
      </c>
      <c r="N1189" t="str">
        <f>VLOOKUP(F1189,products!$A$2:$C$31,3,FALSE)</f>
        <v>A</v>
      </c>
      <c r="O1189">
        <f>VLOOKUP(F1189,price_list!$A$2:$C$31,3,FALSE)</f>
        <v>72.040000000000006</v>
      </c>
      <c r="P1189" t="str">
        <f t="shared" si="90"/>
        <v/>
      </c>
      <c r="Q1189" t="str">
        <f t="shared" si="91"/>
        <v/>
      </c>
      <c r="R1189">
        <f t="shared" si="92"/>
        <v>1026.57</v>
      </c>
      <c r="S1189">
        <f t="shared" si="93"/>
        <v>20.531399999999998</v>
      </c>
      <c r="T1189" t="str">
        <f>IF(ISNA(VLOOKUP(A1189,ERP_transactions!$A:$A,1,FALSE)),"No","Yes")</f>
        <v>Yes</v>
      </c>
      <c r="U1189" t="b">
        <f t="shared" si="94"/>
        <v>0</v>
      </c>
    </row>
    <row r="1190" spans="1:21">
      <c r="A1190" t="s">
        <v>1815</v>
      </c>
      <c r="B1190" t="s">
        <v>254</v>
      </c>
      <c r="C1190" t="s">
        <v>255</v>
      </c>
      <c r="D1190" t="s">
        <v>164</v>
      </c>
      <c r="E1190" t="s">
        <v>165</v>
      </c>
      <c r="F1190" t="s">
        <v>179</v>
      </c>
      <c r="G1190" t="s">
        <v>180</v>
      </c>
      <c r="H1190" s="1">
        <v>45893</v>
      </c>
      <c r="I1190">
        <v>12</v>
      </c>
      <c r="J1190">
        <v>125.42</v>
      </c>
      <c r="K1190">
        <v>1505.04</v>
      </c>
      <c r="L1190">
        <v>0.1</v>
      </c>
      <c r="M1190">
        <v>0.02</v>
      </c>
      <c r="N1190" t="str">
        <f>VLOOKUP(F1190,products!$A$2:$C$31,3,FALSE)</f>
        <v>B</v>
      </c>
      <c r="O1190">
        <f>VLOOKUP(F1190,price_list!$A$2:$C$31,3,FALSE)</f>
        <v>125.42</v>
      </c>
      <c r="P1190" t="str">
        <f t="shared" si="90"/>
        <v/>
      </c>
      <c r="Q1190" t="str">
        <f t="shared" si="91"/>
        <v/>
      </c>
      <c r="R1190">
        <f t="shared" si="92"/>
        <v>1354.5360000000001</v>
      </c>
      <c r="S1190">
        <f t="shared" si="93"/>
        <v>27.090720000000001</v>
      </c>
      <c r="T1190" t="str">
        <f>IF(ISNA(VLOOKUP(A1190,ERP_transactions!$A:$A,1,FALSE)),"No","Yes")</f>
        <v>Yes</v>
      </c>
      <c r="U1190" t="b">
        <f t="shared" si="94"/>
        <v>0</v>
      </c>
    </row>
    <row r="1191" spans="1:21">
      <c r="A1191" t="s">
        <v>1816</v>
      </c>
      <c r="B1191" t="s">
        <v>21</v>
      </c>
      <c r="C1191" t="s">
        <v>22</v>
      </c>
      <c r="D1191" t="s">
        <v>366</v>
      </c>
      <c r="E1191" t="s">
        <v>367</v>
      </c>
      <c r="F1191" t="s">
        <v>39</v>
      </c>
      <c r="G1191" t="s">
        <v>40</v>
      </c>
      <c r="H1191" s="1">
        <v>45892</v>
      </c>
      <c r="I1191">
        <v>16</v>
      </c>
      <c r="J1191">
        <v>87.21</v>
      </c>
      <c r="K1191">
        <v>1395.36</v>
      </c>
      <c r="L1191">
        <v>0</v>
      </c>
      <c r="M1191">
        <v>0.02</v>
      </c>
      <c r="N1191" t="str">
        <f>VLOOKUP(F1191,products!$A$2:$C$31,3,FALSE)</f>
        <v>C</v>
      </c>
      <c r="O1191">
        <f>VLOOKUP(F1191,price_list!$A$2:$C$31,3,FALSE)</f>
        <v>87.21</v>
      </c>
      <c r="P1191" t="str">
        <f t="shared" si="90"/>
        <v/>
      </c>
      <c r="Q1191" t="str">
        <f t="shared" si="91"/>
        <v/>
      </c>
      <c r="R1191">
        <f t="shared" si="92"/>
        <v>1395.36</v>
      </c>
      <c r="S1191">
        <f t="shared" si="93"/>
        <v>27.9072</v>
      </c>
      <c r="T1191" t="str">
        <f>IF(ISNA(VLOOKUP(A1191,ERP_transactions!$A:$A,1,FALSE)),"No","Yes")</f>
        <v>Yes</v>
      </c>
      <c r="U1191" t="b">
        <f t="shared" si="94"/>
        <v>0</v>
      </c>
    </row>
    <row r="1192" spans="1:21">
      <c r="A1192" t="s">
        <v>1817</v>
      </c>
      <c r="B1192" t="s">
        <v>306</v>
      </c>
      <c r="C1192" t="s">
        <v>307</v>
      </c>
      <c r="D1192" t="s">
        <v>641</v>
      </c>
      <c r="E1192" t="s">
        <v>642</v>
      </c>
      <c r="F1192" t="s">
        <v>293</v>
      </c>
      <c r="G1192" t="s">
        <v>294</v>
      </c>
      <c r="H1192" s="1">
        <v>45885</v>
      </c>
      <c r="I1192">
        <v>23</v>
      </c>
      <c r="J1192">
        <v>114.99</v>
      </c>
      <c r="K1192">
        <v>2644.77</v>
      </c>
      <c r="L1192">
        <v>0.05</v>
      </c>
      <c r="M1192">
        <v>0.02</v>
      </c>
      <c r="N1192" t="str">
        <f>VLOOKUP(F1192,products!$A$2:$C$31,3,FALSE)</f>
        <v>A</v>
      </c>
      <c r="O1192">
        <f>VLOOKUP(F1192,price_list!$A$2:$C$31,3,FALSE)</f>
        <v>114.99</v>
      </c>
      <c r="P1192" t="str">
        <f t="shared" si="90"/>
        <v/>
      </c>
      <c r="Q1192" t="str">
        <f t="shared" si="91"/>
        <v/>
      </c>
      <c r="R1192">
        <f t="shared" si="92"/>
        <v>2512.5315000000001</v>
      </c>
      <c r="S1192">
        <f t="shared" si="93"/>
        <v>50.250630000000001</v>
      </c>
      <c r="T1192" t="str">
        <f>IF(ISNA(VLOOKUP(A1192,ERP_transactions!$A:$A,1,FALSE)),"No","Yes")</f>
        <v>Yes</v>
      </c>
      <c r="U1192" t="b">
        <f t="shared" si="94"/>
        <v>0</v>
      </c>
    </row>
    <row r="1193" spans="1:21">
      <c r="A1193" t="s">
        <v>1818</v>
      </c>
      <c r="B1193" t="s">
        <v>254</v>
      </c>
      <c r="C1193" t="s">
        <v>255</v>
      </c>
      <c r="D1193" t="s">
        <v>354</v>
      </c>
      <c r="E1193" t="s">
        <v>2676</v>
      </c>
      <c r="F1193" t="s">
        <v>129</v>
      </c>
      <c r="G1193" t="s">
        <v>130</v>
      </c>
      <c r="H1193" s="1">
        <v>45880</v>
      </c>
      <c r="I1193">
        <v>12</v>
      </c>
      <c r="J1193">
        <v>92.19</v>
      </c>
      <c r="K1193">
        <v>1106.28</v>
      </c>
      <c r="L1193">
        <v>0.09</v>
      </c>
      <c r="M1193">
        <v>0.02</v>
      </c>
      <c r="N1193" t="str">
        <f>VLOOKUP(F1193,products!$A$2:$C$31,3,FALSE)</f>
        <v>A</v>
      </c>
      <c r="O1193">
        <f>VLOOKUP(F1193,price_list!$A$2:$C$31,3,FALSE)</f>
        <v>92.19</v>
      </c>
      <c r="P1193" t="str">
        <f t="shared" si="90"/>
        <v>Rebate_Error</v>
      </c>
      <c r="Q1193" t="str">
        <f t="shared" si="91"/>
        <v/>
      </c>
      <c r="R1193">
        <f t="shared" si="92"/>
        <v>1006.7148</v>
      </c>
      <c r="S1193">
        <f t="shared" si="93"/>
        <v>20.134295999999999</v>
      </c>
      <c r="T1193" t="str">
        <f>IF(ISNA(VLOOKUP(A1193,ERP_transactions!$A:$A,1,FALSE)),"No","Yes")</f>
        <v>Yes</v>
      </c>
      <c r="U1193" t="b">
        <f t="shared" si="94"/>
        <v>1</v>
      </c>
    </row>
    <row r="1194" spans="1:21">
      <c r="A1194" t="s">
        <v>1819</v>
      </c>
      <c r="B1194" t="s">
        <v>110</v>
      </c>
      <c r="C1194" t="s">
        <v>111</v>
      </c>
      <c r="D1194" t="s">
        <v>227</v>
      </c>
      <c r="E1194" t="s">
        <v>228</v>
      </c>
      <c r="F1194" t="s">
        <v>18</v>
      </c>
      <c r="G1194" t="s">
        <v>19</v>
      </c>
      <c r="H1194" s="1">
        <v>45899</v>
      </c>
      <c r="I1194">
        <v>20</v>
      </c>
      <c r="J1194">
        <v>52.65</v>
      </c>
      <c r="K1194">
        <v>1053</v>
      </c>
      <c r="L1194">
        <v>0.05</v>
      </c>
      <c r="M1194">
        <v>0.02</v>
      </c>
      <c r="N1194" t="str">
        <f>VLOOKUP(F1194,products!$A$2:$C$31,3,FALSE)</f>
        <v>A</v>
      </c>
      <c r="O1194">
        <f>VLOOKUP(F1194,price_list!$A$2:$C$31,3,FALSE)</f>
        <v>52.65</v>
      </c>
      <c r="P1194" t="str">
        <f t="shared" si="90"/>
        <v/>
      </c>
      <c r="Q1194" t="str">
        <f t="shared" si="91"/>
        <v/>
      </c>
      <c r="R1194">
        <f t="shared" si="92"/>
        <v>1000.35</v>
      </c>
      <c r="S1194">
        <f t="shared" si="93"/>
        <v>20.007000000000001</v>
      </c>
      <c r="T1194" t="str">
        <f>IF(ISNA(VLOOKUP(A1194,ERP_transactions!$A:$A,1,FALSE)),"No","Yes")</f>
        <v>Yes</v>
      </c>
      <c r="U1194" t="b">
        <f t="shared" si="94"/>
        <v>0</v>
      </c>
    </row>
    <row r="1195" spans="1:21">
      <c r="A1195" t="s">
        <v>1820</v>
      </c>
      <c r="B1195" t="s">
        <v>47</v>
      </c>
      <c r="C1195" t="s">
        <v>48</v>
      </c>
      <c r="D1195" t="s">
        <v>429</v>
      </c>
      <c r="E1195" t="s">
        <v>2677</v>
      </c>
      <c r="F1195" t="s">
        <v>129</v>
      </c>
      <c r="G1195" t="s">
        <v>130</v>
      </c>
      <c r="H1195" s="1">
        <v>45874</v>
      </c>
      <c r="I1195">
        <v>17</v>
      </c>
      <c r="J1195">
        <v>92.19</v>
      </c>
      <c r="K1195">
        <v>1567.23</v>
      </c>
      <c r="L1195">
        <v>0.05</v>
      </c>
      <c r="M1195">
        <v>0.02</v>
      </c>
      <c r="N1195" t="str">
        <f>VLOOKUP(F1195,products!$A$2:$C$31,3,FALSE)</f>
        <v>A</v>
      </c>
      <c r="O1195">
        <f>VLOOKUP(F1195,price_list!$A$2:$C$31,3,FALSE)</f>
        <v>92.19</v>
      </c>
      <c r="P1195" t="str">
        <f t="shared" si="90"/>
        <v/>
      </c>
      <c r="Q1195" t="str">
        <f t="shared" si="91"/>
        <v/>
      </c>
      <c r="R1195">
        <f t="shared" si="92"/>
        <v>1488.8685</v>
      </c>
      <c r="S1195">
        <f t="shared" si="93"/>
        <v>29.777370000000001</v>
      </c>
      <c r="T1195" t="str">
        <f>IF(ISNA(VLOOKUP(A1195,ERP_transactions!$A:$A,1,FALSE)),"No","Yes")</f>
        <v>Yes</v>
      </c>
      <c r="U1195" t="b">
        <f t="shared" si="94"/>
        <v>0</v>
      </c>
    </row>
    <row r="1196" spans="1:21">
      <c r="A1196" t="s">
        <v>1821</v>
      </c>
      <c r="B1196" t="s">
        <v>306</v>
      </c>
      <c r="C1196" t="s">
        <v>307</v>
      </c>
      <c r="D1196" t="s">
        <v>488</v>
      </c>
      <c r="E1196" t="s">
        <v>489</v>
      </c>
      <c r="F1196" t="s">
        <v>319</v>
      </c>
      <c r="G1196" t="s">
        <v>320</v>
      </c>
      <c r="H1196" s="1">
        <v>45881</v>
      </c>
      <c r="I1196">
        <v>18</v>
      </c>
      <c r="J1196">
        <v>93.41</v>
      </c>
      <c r="K1196">
        <v>1681.38</v>
      </c>
      <c r="L1196">
        <v>0</v>
      </c>
      <c r="M1196">
        <v>0.02</v>
      </c>
      <c r="N1196" t="str">
        <f>VLOOKUP(F1196,products!$A$2:$C$31,3,FALSE)</f>
        <v>C</v>
      </c>
      <c r="O1196">
        <f>VLOOKUP(F1196,price_list!$A$2:$C$31,3,FALSE)</f>
        <v>93.41</v>
      </c>
      <c r="P1196" t="str">
        <f t="shared" si="90"/>
        <v/>
      </c>
      <c r="Q1196" t="str">
        <f t="shared" si="91"/>
        <v/>
      </c>
      <c r="R1196">
        <f t="shared" si="92"/>
        <v>1681.38</v>
      </c>
      <c r="S1196">
        <f t="shared" si="93"/>
        <v>33.627600000000001</v>
      </c>
      <c r="T1196" t="str">
        <f>IF(ISNA(VLOOKUP(A1196,ERP_transactions!$A:$A,1,FALSE)),"No","Yes")</f>
        <v>Yes</v>
      </c>
      <c r="U1196" t="b">
        <f t="shared" si="94"/>
        <v>0</v>
      </c>
    </row>
    <row r="1197" spans="1:21">
      <c r="A1197" t="s">
        <v>1822</v>
      </c>
      <c r="B1197" t="s">
        <v>306</v>
      </c>
      <c r="C1197" t="s">
        <v>307</v>
      </c>
      <c r="D1197" t="s">
        <v>773</v>
      </c>
      <c r="E1197" t="s">
        <v>2678</v>
      </c>
      <c r="F1197" t="s">
        <v>174</v>
      </c>
      <c r="G1197" t="s">
        <v>175</v>
      </c>
      <c r="H1197" s="1">
        <v>45882</v>
      </c>
      <c r="I1197">
        <v>17</v>
      </c>
      <c r="J1197">
        <v>183.4</v>
      </c>
      <c r="K1197">
        <v>3117.8</v>
      </c>
      <c r="L1197">
        <v>0.1</v>
      </c>
      <c r="M1197">
        <v>0.02</v>
      </c>
      <c r="N1197" t="str">
        <f>VLOOKUP(F1197,products!$A$2:$C$31,3,FALSE)</f>
        <v>B</v>
      </c>
      <c r="O1197">
        <f>VLOOKUP(F1197,price_list!$A$2:$C$31,3,FALSE)</f>
        <v>183.4</v>
      </c>
      <c r="P1197" t="str">
        <f t="shared" si="90"/>
        <v/>
      </c>
      <c r="Q1197" t="str">
        <f t="shared" si="91"/>
        <v/>
      </c>
      <c r="R1197">
        <f t="shared" si="92"/>
        <v>2806.02</v>
      </c>
      <c r="S1197">
        <f t="shared" si="93"/>
        <v>56.120400000000004</v>
      </c>
      <c r="T1197" t="str">
        <f>IF(ISNA(VLOOKUP(A1197,ERP_transactions!$A:$A,1,FALSE)),"No","Yes")</f>
        <v>Yes</v>
      </c>
      <c r="U1197" t="b">
        <f t="shared" si="94"/>
        <v>0</v>
      </c>
    </row>
    <row r="1198" spans="1:21">
      <c r="A1198" t="s">
        <v>1823</v>
      </c>
      <c r="B1198" t="s">
        <v>110</v>
      </c>
      <c r="C1198" t="s">
        <v>111</v>
      </c>
      <c r="D1198" t="s">
        <v>776</v>
      </c>
      <c r="E1198" t="s">
        <v>777</v>
      </c>
      <c r="F1198" t="s">
        <v>39</v>
      </c>
      <c r="G1198" t="s">
        <v>40</v>
      </c>
      <c r="H1198" s="1">
        <v>45897</v>
      </c>
      <c r="I1198">
        <v>20</v>
      </c>
      <c r="J1198">
        <v>87.21</v>
      </c>
      <c r="K1198">
        <v>1744.2</v>
      </c>
      <c r="L1198">
        <v>0</v>
      </c>
      <c r="M1198">
        <v>0.02</v>
      </c>
      <c r="N1198" t="str">
        <f>VLOOKUP(F1198,products!$A$2:$C$31,3,FALSE)</f>
        <v>C</v>
      </c>
      <c r="O1198">
        <f>VLOOKUP(F1198,price_list!$A$2:$C$31,3,FALSE)</f>
        <v>87.21</v>
      </c>
      <c r="P1198" t="str">
        <f t="shared" si="90"/>
        <v/>
      </c>
      <c r="Q1198" t="str">
        <f t="shared" si="91"/>
        <v/>
      </c>
      <c r="R1198">
        <f t="shared" si="92"/>
        <v>1744.2</v>
      </c>
      <c r="S1198">
        <f t="shared" si="93"/>
        <v>34.884</v>
      </c>
      <c r="T1198" t="str">
        <f>IF(ISNA(VLOOKUP(A1198,ERP_transactions!$A:$A,1,FALSE)),"No","Yes")</f>
        <v>Yes</v>
      </c>
      <c r="U1198" t="b">
        <f t="shared" si="94"/>
        <v>0</v>
      </c>
    </row>
    <row r="1199" spans="1:21">
      <c r="A1199" t="s">
        <v>1824</v>
      </c>
      <c r="B1199" t="s">
        <v>103</v>
      </c>
      <c r="C1199" t="s">
        <v>104</v>
      </c>
      <c r="D1199" t="s">
        <v>700</v>
      </c>
      <c r="E1199" t="s">
        <v>2597</v>
      </c>
      <c r="F1199" t="s">
        <v>166</v>
      </c>
      <c r="G1199" t="s">
        <v>167</v>
      </c>
      <c r="H1199" s="1">
        <v>45893</v>
      </c>
      <c r="I1199">
        <v>11</v>
      </c>
      <c r="J1199">
        <v>176.86</v>
      </c>
      <c r="K1199">
        <v>1945.46</v>
      </c>
      <c r="L1199">
        <v>0.1</v>
      </c>
      <c r="M1199">
        <v>0.02</v>
      </c>
      <c r="N1199" t="str">
        <f>VLOOKUP(F1199,products!$A$2:$C$31,3,FALSE)</f>
        <v>B</v>
      </c>
      <c r="O1199">
        <f>VLOOKUP(F1199,price_list!$A$2:$C$31,3,FALSE)</f>
        <v>176.86</v>
      </c>
      <c r="P1199" t="str">
        <f t="shared" si="90"/>
        <v/>
      </c>
      <c r="Q1199" t="str">
        <f t="shared" si="91"/>
        <v/>
      </c>
      <c r="R1199">
        <f t="shared" si="92"/>
        <v>1750.914</v>
      </c>
      <c r="S1199">
        <f t="shared" si="93"/>
        <v>35.018279999999997</v>
      </c>
      <c r="T1199" t="str">
        <f>IF(ISNA(VLOOKUP(A1199,ERP_transactions!$A:$A,1,FALSE)),"No","Yes")</f>
        <v>Yes</v>
      </c>
      <c r="U1199" t="b">
        <f t="shared" si="94"/>
        <v>0</v>
      </c>
    </row>
    <row r="1200" spans="1:21">
      <c r="A1200" t="s">
        <v>1825</v>
      </c>
      <c r="B1200" t="s">
        <v>423</v>
      </c>
      <c r="C1200" t="s">
        <v>424</v>
      </c>
      <c r="D1200" t="s">
        <v>391</v>
      </c>
      <c r="E1200" t="s">
        <v>392</v>
      </c>
      <c r="F1200" t="s">
        <v>450</v>
      </c>
      <c r="G1200" t="s">
        <v>451</v>
      </c>
      <c r="H1200" s="1">
        <v>45876</v>
      </c>
      <c r="I1200">
        <v>13</v>
      </c>
      <c r="J1200">
        <v>45.4</v>
      </c>
      <c r="K1200">
        <v>590.20000000000005</v>
      </c>
      <c r="L1200">
        <v>0</v>
      </c>
      <c r="M1200">
        <v>0.02</v>
      </c>
      <c r="N1200" t="str">
        <f>VLOOKUP(F1200,products!$A$2:$C$31,3,FALSE)</f>
        <v>C</v>
      </c>
      <c r="O1200">
        <f>VLOOKUP(F1200,price_list!$A$2:$C$31,3,FALSE)</f>
        <v>45.4</v>
      </c>
      <c r="P1200" t="str">
        <f t="shared" si="90"/>
        <v/>
      </c>
      <c r="Q1200" t="str">
        <f t="shared" si="91"/>
        <v/>
      </c>
      <c r="R1200">
        <f t="shared" si="92"/>
        <v>590.20000000000005</v>
      </c>
      <c r="S1200">
        <f t="shared" si="93"/>
        <v>11.804</v>
      </c>
      <c r="T1200" t="str">
        <f>IF(ISNA(VLOOKUP(A1200,ERP_transactions!$A:$A,1,FALSE)),"No","Yes")</f>
        <v>Yes</v>
      </c>
      <c r="U1200" t="b">
        <f t="shared" si="94"/>
        <v>0</v>
      </c>
    </row>
    <row r="1201" spans="1:21">
      <c r="A1201" t="s">
        <v>1826</v>
      </c>
      <c r="B1201" t="s">
        <v>414</v>
      </c>
      <c r="C1201" t="s">
        <v>415</v>
      </c>
      <c r="D1201" t="s">
        <v>900</v>
      </c>
      <c r="E1201" t="s">
        <v>901</v>
      </c>
      <c r="F1201" t="s">
        <v>396</v>
      </c>
      <c r="G1201" t="s">
        <v>397</v>
      </c>
      <c r="H1201" s="1">
        <v>45874</v>
      </c>
      <c r="I1201">
        <v>18</v>
      </c>
      <c r="J1201">
        <v>194.87</v>
      </c>
      <c r="K1201">
        <v>3507.66</v>
      </c>
      <c r="L1201">
        <v>0.1</v>
      </c>
      <c r="M1201">
        <v>0.02</v>
      </c>
      <c r="N1201" t="str">
        <f>VLOOKUP(F1201,products!$A$2:$C$31,3,FALSE)</f>
        <v>B</v>
      </c>
      <c r="O1201">
        <f>VLOOKUP(F1201,price_list!$A$2:$C$31,3,FALSE)</f>
        <v>194.87</v>
      </c>
      <c r="P1201" t="str">
        <f t="shared" si="90"/>
        <v/>
      </c>
      <c r="Q1201" t="str">
        <f t="shared" si="91"/>
        <v/>
      </c>
      <c r="R1201">
        <f t="shared" si="92"/>
        <v>3156.8939999999998</v>
      </c>
      <c r="S1201">
        <f t="shared" si="93"/>
        <v>63.137879999999996</v>
      </c>
      <c r="T1201" t="str">
        <f>IF(ISNA(VLOOKUP(A1201,ERP_transactions!$A:$A,1,FALSE)),"No","Yes")</f>
        <v>Yes</v>
      </c>
      <c r="U1201" t="b">
        <f t="shared" si="94"/>
        <v>0</v>
      </c>
    </row>
    <row r="1202" spans="1:21">
      <c r="A1202" t="s">
        <v>1827</v>
      </c>
      <c r="B1202" t="s">
        <v>28</v>
      </c>
      <c r="C1202" t="s">
        <v>29</v>
      </c>
      <c r="D1202" t="s">
        <v>629</v>
      </c>
      <c r="E1202" t="s">
        <v>630</v>
      </c>
      <c r="F1202" t="s">
        <v>85</v>
      </c>
      <c r="G1202" t="s">
        <v>86</v>
      </c>
      <c r="H1202" s="1">
        <v>45880</v>
      </c>
      <c r="I1202">
        <v>21</v>
      </c>
      <c r="J1202">
        <v>72.040000000000006</v>
      </c>
      <c r="K1202">
        <v>1512.84</v>
      </c>
      <c r="L1202">
        <v>0.08</v>
      </c>
      <c r="M1202">
        <v>0.02</v>
      </c>
      <c r="N1202" t="str">
        <f>VLOOKUP(F1202,products!$A$2:$C$31,3,FALSE)</f>
        <v>A</v>
      </c>
      <c r="O1202">
        <f>VLOOKUP(F1202,price_list!$A$2:$C$31,3,FALSE)</f>
        <v>72.040000000000006</v>
      </c>
      <c r="P1202" t="str">
        <f t="shared" si="90"/>
        <v>Rebate_Error</v>
      </c>
      <c r="Q1202" t="str">
        <f t="shared" si="91"/>
        <v/>
      </c>
      <c r="R1202">
        <f t="shared" si="92"/>
        <v>1391.8127999999999</v>
      </c>
      <c r="S1202">
        <f t="shared" si="93"/>
        <v>27.836255999999999</v>
      </c>
      <c r="T1202" t="str">
        <f>IF(ISNA(VLOOKUP(A1202,ERP_transactions!$A:$A,1,FALSE)),"No","Yes")</f>
        <v>Yes</v>
      </c>
      <c r="U1202" t="b">
        <f t="shared" si="94"/>
        <v>1</v>
      </c>
    </row>
    <row r="1203" spans="1:21">
      <c r="A1203" t="s">
        <v>1828</v>
      </c>
      <c r="B1203" t="s">
        <v>386</v>
      </c>
      <c r="C1203" t="s">
        <v>387</v>
      </c>
      <c r="D1203" t="s">
        <v>596</v>
      </c>
      <c r="E1203" t="s">
        <v>597</v>
      </c>
      <c r="F1203" t="s">
        <v>114</v>
      </c>
      <c r="G1203" t="s">
        <v>115</v>
      </c>
      <c r="H1203" s="1">
        <v>45871</v>
      </c>
      <c r="I1203">
        <v>3</v>
      </c>
      <c r="J1203">
        <v>91.13</v>
      </c>
      <c r="K1203">
        <v>273.39</v>
      </c>
      <c r="L1203">
        <v>0.1</v>
      </c>
      <c r="M1203">
        <v>0.02</v>
      </c>
      <c r="N1203" t="str">
        <f>VLOOKUP(F1203,products!$A$2:$C$31,3,FALSE)</f>
        <v>B</v>
      </c>
      <c r="O1203">
        <f>VLOOKUP(F1203,price_list!$A$2:$C$31,3,FALSE)</f>
        <v>91.13</v>
      </c>
      <c r="P1203" t="str">
        <f t="shared" si="90"/>
        <v/>
      </c>
      <c r="Q1203" t="str">
        <f t="shared" si="91"/>
        <v/>
      </c>
      <c r="R1203">
        <f t="shared" si="92"/>
        <v>246.05099999999999</v>
      </c>
      <c r="S1203">
        <f t="shared" si="93"/>
        <v>4.9210199999999995</v>
      </c>
      <c r="T1203" t="str">
        <f>IF(ISNA(VLOOKUP(A1203,ERP_transactions!$A:$A,1,FALSE)),"No","Yes")</f>
        <v>Yes</v>
      </c>
      <c r="U1203" t="b">
        <f t="shared" si="94"/>
        <v>0</v>
      </c>
    </row>
    <row r="1204" spans="1:21">
      <c r="A1204" t="s">
        <v>1829</v>
      </c>
      <c r="B1204" t="s">
        <v>35</v>
      </c>
      <c r="C1204" t="s">
        <v>36</v>
      </c>
      <c r="D1204" t="s">
        <v>506</v>
      </c>
      <c r="E1204" t="s">
        <v>507</v>
      </c>
      <c r="F1204" t="s">
        <v>129</v>
      </c>
      <c r="G1204" t="s">
        <v>130</v>
      </c>
      <c r="H1204" s="1">
        <v>45876</v>
      </c>
      <c r="I1204">
        <v>2</v>
      </c>
      <c r="J1204">
        <v>92.19</v>
      </c>
      <c r="K1204">
        <v>184.38</v>
      </c>
      <c r="L1204">
        <v>0.05</v>
      </c>
      <c r="M1204">
        <v>0.02</v>
      </c>
      <c r="N1204" t="str">
        <f>VLOOKUP(F1204,products!$A$2:$C$31,3,FALSE)</f>
        <v>A</v>
      </c>
      <c r="O1204">
        <f>VLOOKUP(F1204,price_list!$A$2:$C$31,3,FALSE)</f>
        <v>92.19</v>
      </c>
      <c r="P1204" t="str">
        <f t="shared" si="90"/>
        <v/>
      </c>
      <c r="Q1204" t="str">
        <f t="shared" si="91"/>
        <v/>
      </c>
      <c r="R1204">
        <f t="shared" si="92"/>
        <v>175.161</v>
      </c>
      <c r="S1204">
        <f t="shared" si="93"/>
        <v>3.5032200000000002</v>
      </c>
      <c r="T1204" t="str">
        <f>IF(ISNA(VLOOKUP(A1204,ERP_transactions!$A:$A,1,FALSE)),"No","Yes")</f>
        <v>Yes</v>
      </c>
      <c r="U1204" t="b">
        <f t="shared" si="94"/>
        <v>0</v>
      </c>
    </row>
    <row r="1205" spans="1:21">
      <c r="A1205" t="s">
        <v>1830</v>
      </c>
      <c r="B1205" t="s">
        <v>386</v>
      </c>
      <c r="C1205" t="s">
        <v>387</v>
      </c>
      <c r="D1205" t="s">
        <v>119</v>
      </c>
      <c r="E1205" t="s">
        <v>120</v>
      </c>
      <c r="F1205" t="s">
        <v>129</v>
      </c>
      <c r="G1205" t="s">
        <v>130</v>
      </c>
      <c r="H1205" s="1">
        <v>45888</v>
      </c>
      <c r="I1205">
        <v>2</v>
      </c>
      <c r="J1205">
        <v>65.63</v>
      </c>
      <c r="K1205">
        <v>131.26</v>
      </c>
      <c r="L1205">
        <v>0.05</v>
      </c>
      <c r="M1205">
        <v>0.02</v>
      </c>
      <c r="N1205" t="str">
        <f>VLOOKUP(F1205,products!$A$2:$C$31,3,FALSE)</f>
        <v>A</v>
      </c>
      <c r="O1205">
        <f>VLOOKUP(F1205,price_list!$A$2:$C$31,3,FALSE)</f>
        <v>92.19</v>
      </c>
      <c r="P1205" t="str">
        <f t="shared" si="90"/>
        <v/>
      </c>
      <c r="Q1205" t="str">
        <f t="shared" si="91"/>
        <v>Price_Breach</v>
      </c>
      <c r="R1205">
        <f t="shared" si="92"/>
        <v>124.69699999999999</v>
      </c>
      <c r="S1205">
        <f t="shared" si="93"/>
        <v>2.4939399999999998</v>
      </c>
      <c r="T1205" t="str">
        <f>IF(ISNA(VLOOKUP(A1205,ERP_transactions!$A:$A,1,FALSE)),"No","Yes")</f>
        <v>Yes</v>
      </c>
      <c r="U1205" t="b">
        <f t="shared" si="94"/>
        <v>1</v>
      </c>
    </row>
    <row r="1206" spans="1:21">
      <c r="A1206" t="s">
        <v>1831</v>
      </c>
      <c r="B1206" t="s">
        <v>159</v>
      </c>
      <c r="C1206" t="s">
        <v>160</v>
      </c>
      <c r="D1206" t="s">
        <v>369</v>
      </c>
      <c r="E1206" t="s">
        <v>370</v>
      </c>
      <c r="F1206" t="s">
        <v>240</v>
      </c>
      <c r="G1206" t="s">
        <v>241</v>
      </c>
      <c r="H1206" s="1">
        <v>45886</v>
      </c>
      <c r="I1206">
        <v>16</v>
      </c>
      <c r="J1206">
        <v>130.94</v>
      </c>
      <c r="K1206">
        <v>2095.04</v>
      </c>
      <c r="L1206">
        <v>0.05</v>
      </c>
      <c r="M1206">
        <v>0.02</v>
      </c>
      <c r="N1206" t="str">
        <f>VLOOKUP(F1206,products!$A$2:$C$31,3,FALSE)</f>
        <v>A</v>
      </c>
      <c r="O1206">
        <f>VLOOKUP(F1206,price_list!$A$2:$C$31,3,FALSE)</f>
        <v>130.94</v>
      </c>
      <c r="P1206" t="str">
        <f t="shared" si="90"/>
        <v/>
      </c>
      <c r="Q1206" t="str">
        <f t="shared" si="91"/>
        <v/>
      </c>
      <c r="R1206">
        <f t="shared" si="92"/>
        <v>1990.288</v>
      </c>
      <c r="S1206">
        <f t="shared" si="93"/>
        <v>39.805759999999999</v>
      </c>
      <c r="T1206" t="str">
        <f>IF(ISNA(VLOOKUP(A1206,ERP_transactions!$A:$A,1,FALSE)),"No","Yes")</f>
        <v>Yes</v>
      </c>
      <c r="U1206" t="b">
        <f t="shared" si="94"/>
        <v>0</v>
      </c>
    </row>
    <row r="1207" spans="1:21">
      <c r="A1207" t="s">
        <v>1832</v>
      </c>
      <c r="B1207" t="s">
        <v>28</v>
      </c>
      <c r="C1207" t="s">
        <v>29</v>
      </c>
      <c r="D1207" t="s">
        <v>278</v>
      </c>
      <c r="E1207" t="s">
        <v>279</v>
      </c>
      <c r="F1207" t="s">
        <v>100</v>
      </c>
      <c r="G1207" t="s">
        <v>101</v>
      </c>
      <c r="H1207" s="1">
        <v>45881</v>
      </c>
      <c r="I1207">
        <v>2</v>
      </c>
      <c r="J1207">
        <v>181.7</v>
      </c>
      <c r="K1207">
        <v>363.4</v>
      </c>
      <c r="L1207">
        <v>0.1</v>
      </c>
      <c r="M1207">
        <v>0.02</v>
      </c>
      <c r="N1207" t="str">
        <f>VLOOKUP(F1207,products!$A$2:$C$31,3,FALSE)</f>
        <v>B</v>
      </c>
      <c r="O1207">
        <f>VLOOKUP(F1207,price_list!$A$2:$C$31,3,FALSE)</f>
        <v>181.7</v>
      </c>
      <c r="P1207" t="str">
        <f t="shared" si="90"/>
        <v/>
      </c>
      <c r="Q1207" t="str">
        <f t="shared" si="91"/>
        <v/>
      </c>
      <c r="R1207">
        <f t="shared" si="92"/>
        <v>327.06</v>
      </c>
      <c r="S1207">
        <f t="shared" si="93"/>
        <v>6.5411999999999999</v>
      </c>
      <c r="T1207" t="str">
        <f>IF(ISNA(VLOOKUP(A1207,ERP_transactions!$A:$A,1,FALSE)),"No","Yes")</f>
        <v>Yes</v>
      </c>
      <c r="U1207" t="b">
        <f t="shared" si="94"/>
        <v>0</v>
      </c>
    </row>
    <row r="1208" spans="1:21">
      <c r="A1208" t="s">
        <v>1833</v>
      </c>
      <c r="B1208" t="s">
        <v>117</v>
      </c>
      <c r="C1208" t="s">
        <v>118</v>
      </c>
      <c r="D1208" t="s">
        <v>907</v>
      </c>
      <c r="E1208" t="s">
        <v>908</v>
      </c>
      <c r="F1208" t="s">
        <v>179</v>
      </c>
      <c r="G1208" t="s">
        <v>180</v>
      </c>
      <c r="H1208" s="1">
        <v>45899</v>
      </c>
      <c r="I1208">
        <v>1</v>
      </c>
      <c r="J1208">
        <v>125.42</v>
      </c>
      <c r="K1208">
        <v>125.42</v>
      </c>
      <c r="L1208">
        <v>0.1</v>
      </c>
      <c r="M1208">
        <v>0.02</v>
      </c>
      <c r="N1208" t="str">
        <f>VLOOKUP(F1208,products!$A$2:$C$31,3,FALSE)</f>
        <v>B</v>
      </c>
      <c r="O1208">
        <f>VLOOKUP(F1208,price_list!$A$2:$C$31,3,FALSE)</f>
        <v>125.42</v>
      </c>
      <c r="P1208" t="str">
        <f t="shared" si="90"/>
        <v/>
      </c>
      <c r="Q1208" t="str">
        <f t="shared" si="91"/>
        <v/>
      </c>
      <c r="R1208">
        <f t="shared" si="92"/>
        <v>112.878</v>
      </c>
      <c r="S1208">
        <f t="shared" si="93"/>
        <v>2.2575600000000002</v>
      </c>
      <c r="T1208" t="str">
        <f>IF(ISNA(VLOOKUP(A1208,ERP_transactions!$A:$A,1,FALSE)),"No","Yes")</f>
        <v>Yes</v>
      </c>
      <c r="U1208" t="b">
        <f t="shared" si="94"/>
        <v>0</v>
      </c>
    </row>
    <row r="1209" spans="1:21">
      <c r="A1209" t="s">
        <v>1834</v>
      </c>
      <c r="B1209" t="s">
        <v>42</v>
      </c>
      <c r="C1209" t="s">
        <v>43</v>
      </c>
      <c r="D1209" t="s">
        <v>1113</v>
      </c>
      <c r="E1209" t="s">
        <v>1114</v>
      </c>
      <c r="F1209" t="s">
        <v>191</v>
      </c>
      <c r="G1209" t="s">
        <v>192</v>
      </c>
      <c r="H1209" s="1">
        <v>45884</v>
      </c>
      <c r="I1209">
        <v>3</v>
      </c>
      <c r="J1209">
        <v>144.35</v>
      </c>
      <c r="K1209">
        <v>433.05</v>
      </c>
      <c r="L1209">
        <v>0.1</v>
      </c>
      <c r="M1209">
        <v>0.02</v>
      </c>
      <c r="N1209" t="str">
        <f>VLOOKUP(F1209,products!$A$2:$C$31,3,FALSE)</f>
        <v>B</v>
      </c>
      <c r="O1209">
        <f>VLOOKUP(F1209,price_list!$A$2:$C$31,3,FALSE)</f>
        <v>144.35</v>
      </c>
      <c r="P1209" t="str">
        <f t="shared" si="90"/>
        <v/>
      </c>
      <c r="Q1209" t="str">
        <f t="shared" si="91"/>
        <v/>
      </c>
      <c r="R1209">
        <f t="shared" si="92"/>
        <v>389.745</v>
      </c>
      <c r="S1209">
        <f t="shared" si="93"/>
        <v>7.7949000000000002</v>
      </c>
      <c r="T1209" t="str">
        <f>IF(ISNA(VLOOKUP(A1209,ERP_transactions!$A:$A,1,FALSE)),"No","Yes")</f>
        <v>Yes</v>
      </c>
      <c r="U1209" t="b">
        <f t="shared" si="94"/>
        <v>0</v>
      </c>
    </row>
    <row r="1210" spans="1:21">
      <c r="A1210" t="s">
        <v>1836</v>
      </c>
      <c r="B1210" t="s">
        <v>67</v>
      </c>
      <c r="C1210" t="s">
        <v>68</v>
      </c>
      <c r="D1210" t="s">
        <v>872</v>
      </c>
      <c r="E1210" t="s">
        <v>873</v>
      </c>
      <c r="F1210" t="s">
        <v>90</v>
      </c>
      <c r="G1210" t="s">
        <v>91</v>
      </c>
      <c r="H1210" s="1">
        <v>45871</v>
      </c>
      <c r="I1210">
        <v>23</v>
      </c>
      <c r="J1210">
        <v>50.51</v>
      </c>
      <c r="K1210">
        <v>1161.73</v>
      </c>
      <c r="L1210">
        <v>0.08</v>
      </c>
      <c r="M1210">
        <v>0.02</v>
      </c>
      <c r="N1210" t="str">
        <f>VLOOKUP(F1210,products!$A$2:$C$31,3,FALSE)</f>
        <v>C</v>
      </c>
      <c r="O1210">
        <f>VLOOKUP(F1210,price_list!$A$2:$C$31,3,FALSE)</f>
        <v>50.51</v>
      </c>
      <c r="P1210" t="str">
        <f t="shared" si="90"/>
        <v>Rebate_Error</v>
      </c>
      <c r="Q1210" t="str">
        <f t="shared" si="91"/>
        <v/>
      </c>
      <c r="R1210">
        <f t="shared" si="92"/>
        <v>1068.7916</v>
      </c>
      <c r="S1210">
        <f t="shared" si="93"/>
        <v>21.375831999999999</v>
      </c>
      <c r="T1210" t="str">
        <f>IF(ISNA(VLOOKUP(A1210,ERP_transactions!$A:$A,1,FALSE)),"No","Yes")</f>
        <v>Yes</v>
      </c>
      <c r="U1210" t="b">
        <f t="shared" si="94"/>
        <v>1</v>
      </c>
    </row>
    <row r="1211" spans="1:21">
      <c r="A1211" t="s">
        <v>1837</v>
      </c>
      <c r="B1211" t="s">
        <v>35</v>
      </c>
      <c r="C1211" t="s">
        <v>36</v>
      </c>
      <c r="D1211" t="s">
        <v>609</v>
      </c>
      <c r="E1211" t="s">
        <v>610</v>
      </c>
      <c r="F1211" t="s">
        <v>18</v>
      </c>
      <c r="G1211" t="s">
        <v>19</v>
      </c>
      <c r="H1211" s="1">
        <v>45893</v>
      </c>
      <c r="I1211">
        <v>2</v>
      </c>
      <c r="J1211">
        <v>52.65</v>
      </c>
      <c r="K1211">
        <v>105.3</v>
      </c>
      <c r="L1211">
        <v>0.05</v>
      </c>
      <c r="M1211">
        <v>0.02</v>
      </c>
      <c r="N1211" t="str">
        <f>VLOOKUP(F1211,products!$A$2:$C$31,3,FALSE)</f>
        <v>A</v>
      </c>
      <c r="O1211">
        <f>VLOOKUP(F1211,price_list!$A$2:$C$31,3,FALSE)</f>
        <v>52.65</v>
      </c>
      <c r="P1211" t="str">
        <f t="shared" si="90"/>
        <v/>
      </c>
      <c r="Q1211" t="str">
        <f t="shared" si="91"/>
        <v/>
      </c>
      <c r="R1211">
        <f t="shared" si="92"/>
        <v>100.035</v>
      </c>
      <c r="S1211">
        <f t="shared" si="93"/>
        <v>2.0007000000000001</v>
      </c>
      <c r="T1211" t="str">
        <f>IF(ISNA(VLOOKUP(A1211,ERP_transactions!$A:$A,1,FALSE)),"No","Yes")</f>
        <v>Yes</v>
      </c>
      <c r="U1211" t="b">
        <f t="shared" si="94"/>
        <v>0</v>
      </c>
    </row>
    <row r="1212" spans="1:21">
      <c r="A1212" t="s">
        <v>1838</v>
      </c>
      <c r="B1212" t="s">
        <v>423</v>
      </c>
      <c r="C1212" t="s">
        <v>424</v>
      </c>
      <c r="D1212" t="s">
        <v>538</v>
      </c>
      <c r="E1212" t="s">
        <v>539</v>
      </c>
      <c r="F1212" t="s">
        <v>293</v>
      </c>
      <c r="G1212" t="s">
        <v>294</v>
      </c>
      <c r="H1212" s="1">
        <v>45900</v>
      </c>
      <c r="I1212">
        <v>7</v>
      </c>
      <c r="J1212">
        <v>114.99</v>
      </c>
      <c r="K1212">
        <v>804.93</v>
      </c>
      <c r="L1212">
        <v>0.05</v>
      </c>
      <c r="M1212">
        <v>0.02</v>
      </c>
      <c r="N1212" t="str">
        <f>VLOOKUP(F1212,products!$A$2:$C$31,3,FALSE)</f>
        <v>A</v>
      </c>
      <c r="O1212">
        <f>VLOOKUP(F1212,price_list!$A$2:$C$31,3,FALSE)</f>
        <v>114.99</v>
      </c>
      <c r="P1212" t="str">
        <f t="shared" si="90"/>
        <v/>
      </c>
      <c r="Q1212" t="str">
        <f t="shared" si="91"/>
        <v/>
      </c>
      <c r="R1212">
        <f t="shared" si="92"/>
        <v>764.68349999999998</v>
      </c>
      <c r="S1212">
        <f t="shared" si="93"/>
        <v>15.293670000000001</v>
      </c>
      <c r="T1212" t="str">
        <f>IF(ISNA(VLOOKUP(A1212,ERP_transactions!$A:$A,1,FALSE)),"No","Yes")</f>
        <v>Yes</v>
      </c>
      <c r="U1212" t="b">
        <f t="shared" si="94"/>
        <v>0</v>
      </c>
    </row>
    <row r="1213" spans="1:21">
      <c r="A1213" t="s">
        <v>1839</v>
      </c>
      <c r="B1213" t="s">
        <v>414</v>
      </c>
      <c r="C1213" t="s">
        <v>415</v>
      </c>
      <c r="D1213" t="s">
        <v>596</v>
      </c>
      <c r="E1213" t="s">
        <v>597</v>
      </c>
      <c r="F1213" t="s">
        <v>71</v>
      </c>
      <c r="G1213" t="s">
        <v>72</v>
      </c>
      <c r="H1213" s="1">
        <v>45887</v>
      </c>
      <c r="I1213">
        <v>8</v>
      </c>
      <c r="J1213">
        <v>123.65</v>
      </c>
      <c r="K1213">
        <v>989.2</v>
      </c>
      <c r="L1213">
        <v>0.05</v>
      </c>
      <c r="M1213">
        <v>0.02</v>
      </c>
      <c r="N1213" t="str">
        <f>VLOOKUP(F1213,products!$A$2:$C$31,3,FALSE)</f>
        <v>A</v>
      </c>
      <c r="O1213">
        <f>VLOOKUP(F1213,price_list!$A$2:$C$31,3,FALSE)</f>
        <v>123.65</v>
      </c>
      <c r="P1213" t="str">
        <f t="shared" si="90"/>
        <v/>
      </c>
      <c r="Q1213" t="str">
        <f t="shared" si="91"/>
        <v/>
      </c>
      <c r="R1213">
        <f t="shared" si="92"/>
        <v>939.74</v>
      </c>
      <c r="S1213">
        <f t="shared" si="93"/>
        <v>18.794800000000002</v>
      </c>
      <c r="T1213" t="str">
        <f>IF(ISNA(VLOOKUP(A1213,ERP_transactions!$A:$A,1,FALSE)),"No","Yes")</f>
        <v>Yes</v>
      </c>
      <c r="U1213" t="b">
        <f t="shared" si="94"/>
        <v>0</v>
      </c>
    </row>
    <row r="1214" spans="1:21">
      <c r="A1214" t="s">
        <v>1840</v>
      </c>
      <c r="B1214" t="s">
        <v>74</v>
      </c>
      <c r="C1214" t="s">
        <v>75</v>
      </c>
      <c r="D1214" t="s">
        <v>394</v>
      </c>
      <c r="E1214" t="s">
        <v>395</v>
      </c>
      <c r="F1214" t="s">
        <v>129</v>
      </c>
      <c r="G1214" t="s">
        <v>130</v>
      </c>
      <c r="H1214" s="1">
        <v>45877</v>
      </c>
      <c r="I1214">
        <v>22</v>
      </c>
      <c r="J1214">
        <v>92.19</v>
      </c>
      <c r="K1214">
        <v>2028.18</v>
      </c>
      <c r="L1214">
        <v>0.05</v>
      </c>
      <c r="M1214">
        <v>0.02</v>
      </c>
      <c r="N1214" t="str">
        <f>VLOOKUP(F1214,products!$A$2:$C$31,3,FALSE)</f>
        <v>A</v>
      </c>
      <c r="O1214">
        <f>VLOOKUP(F1214,price_list!$A$2:$C$31,3,FALSE)</f>
        <v>92.19</v>
      </c>
      <c r="P1214" t="str">
        <f t="shared" si="90"/>
        <v/>
      </c>
      <c r="Q1214" t="str">
        <f t="shared" si="91"/>
        <v/>
      </c>
      <c r="R1214">
        <f t="shared" si="92"/>
        <v>1926.771</v>
      </c>
      <c r="S1214">
        <f t="shared" si="93"/>
        <v>38.535420000000002</v>
      </c>
      <c r="T1214" t="str">
        <f>IF(ISNA(VLOOKUP(A1214,ERP_transactions!$A:$A,1,FALSE)),"No","Yes")</f>
        <v>Yes</v>
      </c>
      <c r="U1214" t="b">
        <f t="shared" si="94"/>
        <v>0</v>
      </c>
    </row>
    <row r="1215" spans="1:21">
      <c r="A1215" t="s">
        <v>1841</v>
      </c>
      <c r="B1215" t="s">
        <v>135</v>
      </c>
      <c r="C1215" t="s">
        <v>136</v>
      </c>
      <c r="D1215" t="s">
        <v>57</v>
      </c>
      <c r="E1215" t="s">
        <v>58</v>
      </c>
      <c r="F1215" t="s">
        <v>32</v>
      </c>
      <c r="G1215" t="s">
        <v>33</v>
      </c>
      <c r="H1215" s="1">
        <v>45893</v>
      </c>
      <c r="I1215">
        <v>18</v>
      </c>
      <c r="J1215">
        <v>63.01</v>
      </c>
      <c r="K1215">
        <v>1134.18</v>
      </c>
      <c r="L1215">
        <v>0</v>
      </c>
      <c r="M1215">
        <v>0.02</v>
      </c>
      <c r="N1215" t="str">
        <f>VLOOKUP(F1215,products!$A$2:$C$31,3,FALSE)</f>
        <v>C</v>
      </c>
      <c r="O1215">
        <f>VLOOKUP(F1215,price_list!$A$2:$C$31,3,FALSE)</f>
        <v>88.32</v>
      </c>
      <c r="P1215" t="str">
        <f t="shared" si="90"/>
        <v/>
      </c>
      <c r="Q1215" t="str">
        <f t="shared" si="91"/>
        <v>Price_Breach</v>
      </c>
      <c r="R1215">
        <f t="shared" si="92"/>
        <v>1134.18</v>
      </c>
      <c r="S1215">
        <f t="shared" si="93"/>
        <v>22.683600000000002</v>
      </c>
      <c r="T1215" t="str">
        <f>IF(ISNA(VLOOKUP(A1215,ERP_transactions!$A:$A,1,FALSE)),"No","Yes")</f>
        <v>Yes</v>
      </c>
      <c r="U1215" t="b">
        <f t="shared" si="94"/>
        <v>1</v>
      </c>
    </row>
    <row r="1216" spans="1:21">
      <c r="A1216" t="s">
        <v>1842</v>
      </c>
      <c r="B1216" t="s">
        <v>259</v>
      </c>
      <c r="C1216" t="s">
        <v>260</v>
      </c>
      <c r="D1216" t="s">
        <v>872</v>
      </c>
      <c r="E1216" t="s">
        <v>873</v>
      </c>
      <c r="F1216" t="s">
        <v>107</v>
      </c>
      <c r="G1216" t="s">
        <v>108</v>
      </c>
      <c r="H1216" s="1">
        <v>45890</v>
      </c>
      <c r="I1216">
        <v>25</v>
      </c>
      <c r="J1216">
        <v>179.53</v>
      </c>
      <c r="K1216">
        <v>4488.25</v>
      </c>
      <c r="L1216">
        <v>0.1</v>
      </c>
      <c r="M1216">
        <v>0.02</v>
      </c>
      <c r="N1216" t="str">
        <f>VLOOKUP(F1216,products!$A$2:$C$31,3,FALSE)</f>
        <v>B</v>
      </c>
      <c r="O1216">
        <f>VLOOKUP(F1216,price_list!$A$2:$C$31,3,FALSE)</f>
        <v>179.53</v>
      </c>
      <c r="P1216" t="str">
        <f t="shared" si="90"/>
        <v/>
      </c>
      <c r="Q1216" t="str">
        <f t="shared" si="91"/>
        <v/>
      </c>
      <c r="R1216">
        <f t="shared" si="92"/>
        <v>4039.4250000000002</v>
      </c>
      <c r="S1216">
        <f t="shared" si="93"/>
        <v>80.788499999999999</v>
      </c>
      <c r="T1216" t="str">
        <f>IF(ISNA(VLOOKUP(A1216,ERP_transactions!$A:$A,1,FALSE)),"No","Yes")</f>
        <v>Yes</v>
      </c>
      <c r="U1216" t="b">
        <f t="shared" si="94"/>
        <v>0</v>
      </c>
    </row>
    <row r="1217" spans="1:21">
      <c r="A1217" t="s">
        <v>1843</v>
      </c>
      <c r="B1217" t="s">
        <v>135</v>
      </c>
      <c r="C1217" t="s">
        <v>136</v>
      </c>
      <c r="D1217" t="s">
        <v>1030</v>
      </c>
      <c r="E1217" t="s">
        <v>1031</v>
      </c>
      <c r="F1217" t="s">
        <v>191</v>
      </c>
      <c r="G1217" t="s">
        <v>192</v>
      </c>
      <c r="H1217" s="1">
        <v>45891</v>
      </c>
      <c r="I1217">
        <v>23</v>
      </c>
      <c r="J1217">
        <v>144.35</v>
      </c>
      <c r="K1217">
        <v>3320.05</v>
      </c>
      <c r="L1217">
        <v>0.1</v>
      </c>
      <c r="M1217">
        <v>0.02</v>
      </c>
      <c r="N1217" t="str">
        <f>VLOOKUP(F1217,products!$A$2:$C$31,3,FALSE)</f>
        <v>B</v>
      </c>
      <c r="O1217">
        <f>VLOOKUP(F1217,price_list!$A$2:$C$31,3,FALSE)</f>
        <v>144.35</v>
      </c>
      <c r="P1217" t="str">
        <f t="shared" si="90"/>
        <v/>
      </c>
      <c r="Q1217" t="str">
        <f t="shared" si="91"/>
        <v/>
      </c>
      <c r="R1217">
        <f t="shared" si="92"/>
        <v>2988.0450000000001</v>
      </c>
      <c r="S1217">
        <f t="shared" si="93"/>
        <v>59.760899999999999</v>
      </c>
      <c r="T1217" t="str">
        <f>IF(ISNA(VLOOKUP(A1217,ERP_transactions!$A:$A,1,FALSE)),"No","Yes")</f>
        <v>Yes</v>
      </c>
      <c r="U1217" t="b">
        <f t="shared" si="94"/>
        <v>0</v>
      </c>
    </row>
    <row r="1218" spans="1:21">
      <c r="A1218" t="s">
        <v>1844</v>
      </c>
      <c r="B1218" t="s">
        <v>81</v>
      </c>
      <c r="C1218" t="s">
        <v>82</v>
      </c>
      <c r="D1218" t="s">
        <v>1130</v>
      </c>
      <c r="E1218" t="s">
        <v>1131</v>
      </c>
      <c r="F1218" t="s">
        <v>129</v>
      </c>
      <c r="G1218" t="s">
        <v>130</v>
      </c>
      <c r="H1218" s="1">
        <v>45887</v>
      </c>
      <c r="I1218">
        <v>6</v>
      </c>
      <c r="J1218">
        <v>92.19</v>
      </c>
      <c r="K1218">
        <v>553.14</v>
      </c>
      <c r="L1218">
        <v>0.05</v>
      </c>
      <c r="M1218">
        <v>0.02</v>
      </c>
      <c r="N1218" t="str">
        <f>VLOOKUP(F1218,products!$A$2:$C$31,3,FALSE)</f>
        <v>A</v>
      </c>
      <c r="O1218">
        <f>VLOOKUP(F1218,price_list!$A$2:$C$31,3,FALSE)</f>
        <v>92.19</v>
      </c>
      <c r="P1218" t="str">
        <f t="shared" ref="P1218:P1281" si="95">IF(N1218="A",IF(ABS(L1218-0.05)&gt;0.001,"Rebate_Error",""),IF(N1218="B",IF(ABS(L1218-0.1)&gt;0.001,"Rebate_Error",""),IF(N1218="C",IF(L1218&lt;&gt;0,"Rebate_Error",""))))</f>
        <v/>
      </c>
      <c r="Q1218" t="str">
        <f t="shared" ref="Q1218:Q1281" si="96">IF(J1218&lt;O1218*0.75,"Price_Breach","")</f>
        <v/>
      </c>
      <c r="R1218">
        <f t="shared" ref="R1218:R1281" si="97">K1218-(K1218*L1218)</f>
        <v>525.48299999999995</v>
      </c>
      <c r="S1218">
        <f t="shared" ref="S1218:S1281" si="98">R1218*M1218</f>
        <v>10.509659999999998</v>
      </c>
      <c r="T1218" t="str">
        <f>IF(ISNA(VLOOKUP(A1218,ERP_transactions!$A:$A,1,FALSE)),"No","Yes")</f>
        <v>Yes</v>
      </c>
      <c r="U1218" t="b">
        <f t="shared" ref="U1218:U1281" si="99">OR($P1218="Rebate_Error",$Q1218="Price_Breach",$T1218="No")</f>
        <v>0</v>
      </c>
    </row>
    <row r="1219" spans="1:21">
      <c r="A1219" t="s">
        <v>1846</v>
      </c>
      <c r="B1219" t="s">
        <v>28</v>
      </c>
      <c r="C1219" t="s">
        <v>29</v>
      </c>
      <c r="D1219" t="s">
        <v>374</v>
      </c>
      <c r="E1219" t="s">
        <v>375</v>
      </c>
      <c r="F1219" t="s">
        <v>356</v>
      </c>
      <c r="G1219" t="s">
        <v>357</v>
      </c>
      <c r="H1219" s="1">
        <v>45887</v>
      </c>
      <c r="I1219">
        <v>11</v>
      </c>
      <c r="J1219">
        <v>54.03</v>
      </c>
      <c r="K1219">
        <v>594.33000000000004</v>
      </c>
      <c r="L1219">
        <v>0</v>
      </c>
      <c r="M1219">
        <v>0.02</v>
      </c>
      <c r="N1219" t="str">
        <f>VLOOKUP(F1219,products!$A$2:$C$31,3,FALSE)</f>
        <v>C</v>
      </c>
      <c r="O1219">
        <f>VLOOKUP(F1219,price_list!$A$2:$C$31,3,FALSE)</f>
        <v>54.03</v>
      </c>
      <c r="P1219" t="str">
        <f t="shared" si="95"/>
        <v/>
      </c>
      <c r="Q1219" t="str">
        <f t="shared" si="96"/>
        <v/>
      </c>
      <c r="R1219">
        <f t="shared" si="97"/>
        <v>594.33000000000004</v>
      </c>
      <c r="S1219">
        <f t="shared" si="98"/>
        <v>11.886600000000001</v>
      </c>
      <c r="T1219" t="str">
        <f>IF(ISNA(VLOOKUP(A1219,ERP_transactions!$A:$A,1,FALSE)),"No","Yes")</f>
        <v>Yes</v>
      </c>
      <c r="U1219" t="b">
        <f t="shared" si="99"/>
        <v>0</v>
      </c>
    </row>
    <row r="1220" spans="1:21">
      <c r="A1220" t="s">
        <v>1848</v>
      </c>
      <c r="B1220" t="s">
        <v>81</v>
      </c>
      <c r="C1220" t="s">
        <v>82</v>
      </c>
      <c r="D1220" t="s">
        <v>1397</v>
      </c>
      <c r="E1220" t="s">
        <v>1398</v>
      </c>
      <c r="F1220" t="s">
        <v>107</v>
      </c>
      <c r="G1220" t="s">
        <v>108</v>
      </c>
      <c r="H1220" s="1">
        <v>45877</v>
      </c>
      <c r="I1220">
        <v>20</v>
      </c>
      <c r="J1220">
        <v>179.53</v>
      </c>
      <c r="K1220">
        <v>3590.6</v>
      </c>
      <c r="L1220">
        <v>0.1</v>
      </c>
      <c r="M1220">
        <v>0.02</v>
      </c>
      <c r="N1220" t="str">
        <f>VLOOKUP(F1220,products!$A$2:$C$31,3,FALSE)</f>
        <v>B</v>
      </c>
      <c r="O1220">
        <f>VLOOKUP(F1220,price_list!$A$2:$C$31,3,FALSE)</f>
        <v>179.53</v>
      </c>
      <c r="P1220" t="str">
        <f t="shared" si="95"/>
        <v/>
      </c>
      <c r="Q1220" t="str">
        <f t="shared" si="96"/>
        <v/>
      </c>
      <c r="R1220">
        <f t="shared" si="97"/>
        <v>3231.54</v>
      </c>
      <c r="S1220">
        <f t="shared" si="98"/>
        <v>64.630799999999994</v>
      </c>
      <c r="T1220" t="str">
        <f>IF(ISNA(VLOOKUP(A1220,ERP_transactions!$A:$A,1,FALSE)),"No","Yes")</f>
        <v>Yes</v>
      </c>
      <c r="U1220" t="b">
        <f t="shared" si="99"/>
        <v>0</v>
      </c>
    </row>
    <row r="1221" spans="1:21">
      <c r="A1221" t="s">
        <v>1849</v>
      </c>
      <c r="B1221" t="s">
        <v>135</v>
      </c>
      <c r="C1221" t="s">
        <v>136</v>
      </c>
      <c r="D1221" t="s">
        <v>545</v>
      </c>
      <c r="E1221" t="s">
        <v>546</v>
      </c>
      <c r="F1221" t="s">
        <v>59</v>
      </c>
      <c r="G1221" t="s">
        <v>60</v>
      </c>
      <c r="H1221" s="1">
        <v>45887</v>
      </c>
      <c r="I1221">
        <v>25</v>
      </c>
      <c r="J1221">
        <v>71.86</v>
      </c>
      <c r="K1221">
        <v>1796.5</v>
      </c>
      <c r="L1221">
        <v>0.05</v>
      </c>
      <c r="M1221">
        <v>0.02</v>
      </c>
      <c r="N1221" t="str">
        <f>VLOOKUP(F1221,products!$A$2:$C$31,3,FALSE)</f>
        <v>A</v>
      </c>
      <c r="O1221">
        <f>VLOOKUP(F1221,price_list!$A$2:$C$31,3,FALSE)</f>
        <v>71.86</v>
      </c>
      <c r="P1221" t="str">
        <f t="shared" si="95"/>
        <v/>
      </c>
      <c r="Q1221" t="str">
        <f t="shared" si="96"/>
        <v/>
      </c>
      <c r="R1221">
        <f t="shared" si="97"/>
        <v>1706.675</v>
      </c>
      <c r="S1221">
        <f t="shared" si="98"/>
        <v>34.133499999999998</v>
      </c>
      <c r="T1221" t="str">
        <f>IF(ISNA(VLOOKUP(A1221,ERP_transactions!$A:$A,1,FALSE)),"No","Yes")</f>
        <v>Yes</v>
      </c>
      <c r="U1221" t="b">
        <f t="shared" si="99"/>
        <v>0</v>
      </c>
    </row>
    <row r="1222" spans="1:21">
      <c r="A1222" t="s">
        <v>1850</v>
      </c>
      <c r="B1222" t="s">
        <v>42</v>
      </c>
      <c r="C1222" t="s">
        <v>43</v>
      </c>
      <c r="D1222" t="s">
        <v>493</v>
      </c>
      <c r="E1222" t="s">
        <v>494</v>
      </c>
      <c r="F1222" t="s">
        <v>18</v>
      </c>
      <c r="G1222" t="s">
        <v>19</v>
      </c>
      <c r="H1222" s="1">
        <v>45884</v>
      </c>
      <c r="I1222">
        <v>15</v>
      </c>
      <c r="J1222">
        <v>52.65</v>
      </c>
      <c r="K1222">
        <v>789.75</v>
      </c>
      <c r="L1222">
        <v>0.05</v>
      </c>
      <c r="M1222">
        <v>0.02</v>
      </c>
      <c r="N1222" t="str">
        <f>VLOOKUP(F1222,products!$A$2:$C$31,3,FALSE)</f>
        <v>A</v>
      </c>
      <c r="O1222">
        <f>VLOOKUP(F1222,price_list!$A$2:$C$31,3,FALSE)</f>
        <v>52.65</v>
      </c>
      <c r="P1222" t="str">
        <f t="shared" si="95"/>
        <v/>
      </c>
      <c r="Q1222" t="str">
        <f t="shared" si="96"/>
        <v/>
      </c>
      <c r="R1222">
        <f t="shared" si="97"/>
        <v>750.26250000000005</v>
      </c>
      <c r="S1222">
        <f t="shared" si="98"/>
        <v>15.005250000000002</v>
      </c>
      <c r="T1222" t="str">
        <f>IF(ISNA(VLOOKUP(A1222,ERP_transactions!$A:$A,1,FALSE)),"No","Yes")</f>
        <v>Yes</v>
      </c>
      <c r="U1222" t="b">
        <f t="shared" si="99"/>
        <v>0</v>
      </c>
    </row>
    <row r="1223" spans="1:21">
      <c r="A1223" t="s">
        <v>1851</v>
      </c>
      <c r="B1223" t="s">
        <v>74</v>
      </c>
      <c r="C1223" t="s">
        <v>75</v>
      </c>
      <c r="D1223" t="s">
        <v>773</v>
      </c>
      <c r="E1223" t="s">
        <v>774</v>
      </c>
      <c r="F1223" t="s">
        <v>107</v>
      </c>
      <c r="G1223" t="s">
        <v>108</v>
      </c>
      <c r="H1223" s="1">
        <v>45889</v>
      </c>
      <c r="I1223">
        <v>10</v>
      </c>
      <c r="J1223">
        <v>179.53</v>
      </c>
      <c r="K1223">
        <v>1795.3</v>
      </c>
      <c r="L1223">
        <v>0.1</v>
      </c>
      <c r="M1223">
        <v>0.02</v>
      </c>
      <c r="N1223" t="str">
        <f>VLOOKUP(F1223,products!$A$2:$C$31,3,FALSE)</f>
        <v>B</v>
      </c>
      <c r="O1223">
        <f>VLOOKUP(F1223,price_list!$A$2:$C$31,3,FALSE)</f>
        <v>179.53</v>
      </c>
      <c r="P1223" t="str">
        <f t="shared" si="95"/>
        <v/>
      </c>
      <c r="Q1223" t="str">
        <f t="shared" si="96"/>
        <v/>
      </c>
      <c r="R1223">
        <f t="shared" si="97"/>
        <v>1615.77</v>
      </c>
      <c r="S1223">
        <f t="shared" si="98"/>
        <v>32.315399999999997</v>
      </c>
      <c r="T1223" t="str">
        <f>IF(ISNA(VLOOKUP(A1223,ERP_transactions!$A:$A,1,FALSE)),"No","Yes")</f>
        <v>Yes</v>
      </c>
      <c r="U1223" t="b">
        <f t="shared" si="99"/>
        <v>0</v>
      </c>
    </row>
    <row r="1224" spans="1:21">
      <c r="A1224" t="s">
        <v>1852</v>
      </c>
      <c r="B1224" t="s">
        <v>122</v>
      </c>
      <c r="C1224" t="s">
        <v>123</v>
      </c>
      <c r="D1224" t="s">
        <v>802</v>
      </c>
      <c r="E1224" t="s">
        <v>803</v>
      </c>
      <c r="F1224" t="s">
        <v>78</v>
      </c>
      <c r="G1224" t="s">
        <v>79</v>
      </c>
      <c r="H1224" s="1">
        <v>45870</v>
      </c>
      <c r="I1224">
        <v>10</v>
      </c>
      <c r="J1224">
        <v>139.22</v>
      </c>
      <c r="K1224">
        <v>1392.2</v>
      </c>
      <c r="L1224">
        <v>0.05</v>
      </c>
      <c r="M1224">
        <v>0.02</v>
      </c>
      <c r="N1224" t="str">
        <f>VLOOKUP(F1224,products!$A$2:$C$31,3,FALSE)</f>
        <v>A</v>
      </c>
      <c r="O1224">
        <f>VLOOKUP(F1224,price_list!$A$2:$C$31,3,FALSE)</f>
        <v>139.22</v>
      </c>
      <c r="P1224" t="str">
        <f t="shared" si="95"/>
        <v/>
      </c>
      <c r="Q1224" t="str">
        <f t="shared" si="96"/>
        <v/>
      </c>
      <c r="R1224">
        <f t="shared" si="97"/>
        <v>1322.5900000000001</v>
      </c>
      <c r="S1224">
        <f t="shared" si="98"/>
        <v>26.451800000000002</v>
      </c>
      <c r="T1224" t="str">
        <f>IF(ISNA(VLOOKUP(A1224,ERP_transactions!$A:$A,1,FALSE)),"No","Yes")</f>
        <v>Yes</v>
      </c>
      <c r="U1224" t="b">
        <f t="shared" si="99"/>
        <v>0</v>
      </c>
    </row>
    <row r="1225" spans="1:21">
      <c r="A1225" t="s">
        <v>1853</v>
      </c>
      <c r="B1225" t="s">
        <v>187</v>
      </c>
      <c r="C1225" t="s">
        <v>188</v>
      </c>
      <c r="D1225" t="s">
        <v>267</v>
      </c>
      <c r="E1225" t="s">
        <v>2679</v>
      </c>
      <c r="F1225" t="s">
        <v>59</v>
      </c>
      <c r="G1225" t="s">
        <v>60</v>
      </c>
      <c r="H1225" s="1">
        <v>45870</v>
      </c>
      <c r="I1225">
        <v>11</v>
      </c>
      <c r="J1225">
        <v>71.86</v>
      </c>
      <c r="K1225">
        <v>790.46</v>
      </c>
      <c r="L1225">
        <v>0.05</v>
      </c>
      <c r="M1225">
        <v>0.02</v>
      </c>
      <c r="N1225" t="str">
        <f>VLOOKUP(F1225,products!$A$2:$C$31,3,FALSE)</f>
        <v>A</v>
      </c>
      <c r="O1225">
        <f>VLOOKUP(F1225,price_list!$A$2:$C$31,3,FALSE)</f>
        <v>71.86</v>
      </c>
      <c r="P1225" t="str">
        <f t="shared" si="95"/>
        <v/>
      </c>
      <c r="Q1225" t="str">
        <f t="shared" si="96"/>
        <v/>
      </c>
      <c r="R1225">
        <f t="shared" si="97"/>
        <v>750.93700000000001</v>
      </c>
      <c r="S1225">
        <f t="shared" si="98"/>
        <v>15.018740000000001</v>
      </c>
      <c r="T1225" t="str">
        <f>IF(ISNA(VLOOKUP(A1225,ERP_transactions!$A:$A,1,FALSE)),"No","Yes")</f>
        <v>Yes</v>
      </c>
      <c r="U1225" t="b">
        <f t="shared" si="99"/>
        <v>0</v>
      </c>
    </row>
    <row r="1226" spans="1:21">
      <c r="A1226" t="s">
        <v>1854</v>
      </c>
      <c r="B1226" t="s">
        <v>93</v>
      </c>
      <c r="C1226" t="s">
        <v>94</v>
      </c>
      <c r="D1226" t="s">
        <v>525</v>
      </c>
      <c r="E1226" t="s">
        <v>526</v>
      </c>
      <c r="F1226" t="s">
        <v>32</v>
      </c>
      <c r="G1226" t="s">
        <v>33</v>
      </c>
      <c r="H1226" s="1">
        <v>45899</v>
      </c>
      <c r="I1226">
        <v>9</v>
      </c>
      <c r="J1226">
        <v>88.32</v>
      </c>
      <c r="K1226">
        <v>794.88</v>
      </c>
      <c r="L1226">
        <v>0</v>
      </c>
      <c r="M1226">
        <v>0.02</v>
      </c>
      <c r="N1226" t="str">
        <f>VLOOKUP(F1226,products!$A$2:$C$31,3,FALSE)</f>
        <v>C</v>
      </c>
      <c r="O1226">
        <f>VLOOKUP(F1226,price_list!$A$2:$C$31,3,FALSE)</f>
        <v>88.32</v>
      </c>
      <c r="P1226" t="str">
        <f t="shared" si="95"/>
        <v/>
      </c>
      <c r="Q1226" t="str">
        <f t="shared" si="96"/>
        <v/>
      </c>
      <c r="R1226">
        <f t="shared" si="97"/>
        <v>794.88</v>
      </c>
      <c r="S1226">
        <f t="shared" si="98"/>
        <v>15.897600000000001</v>
      </c>
      <c r="T1226" t="str">
        <f>IF(ISNA(VLOOKUP(A1226,ERP_transactions!$A:$A,1,FALSE)),"No","Yes")</f>
        <v>Yes</v>
      </c>
      <c r="U1226" t="b">
        <f t="shared" si="99"/>
        <v>0</v>
      </c>
    </row>
    <row r="1227" spans="1:21">
      <c r="A1227" t="s">
        <v>1855</v>
      </c>
      <c r="B1227" t="s">
        <v>259</v>
      </c>
      <c r="C1227" t="s">
        <v>260</v>
      </c>
      <c r="D1227" t="s">
        <v>663</v>
      </c>
      <c r="E1227" t="s">
        <v>664</v>
      </c>
      <c r="F1227" t="s">
        <v>114</v>
      </c>
      <c r="G1227" t="s">
        <v>115</v>
      </c>
      <c r="H1227" s="1">
        <v>45785</v>
      </c>
      <c r="I1227">
        <v>19</v>
      </c>
      <c r="J1227">
        <v>91.13</v>
      </c>
      <c r="K1227">
        <v>1731.47</v>
      </c>
      <c r="L1227">
        <v>0.1</v>
      </c>
      <c r="M1227">
        <v>0.02</v>
      </c>
      <c r="N1227" t="str">
        <f>VLOOKUP(F1227,products!$A$2:$C$31,3,FALSE)</f>
        <v>B</v>
      </c>
      <c r="O1227">
        <f>VLOOKUP(F1227,price_list!$A$2:$C$31,3,FALSE)</f>
        <v>91.13</v>
      </c>
      <c r="P1227" t="str">
        <f t="shared" si="95"/>
        <v/>
      </c>
      <c r="Q1227" t="str">
        <f t="shared" si="96"/>
        <v/>
      </c>
      <c r="R1227">
        <f t="shared" si="97"/>
        <v>1558.3230000000001</v>
      </c>
      <c r="S1227">
        <f t="shared" si="98"/>
        <v>31.166460000000004</v>
      </c>
      <c r="T1227" t="str">
        <f>IF(ISNA(VLOOKUP(A1227,ERP_transactions!$A:$A,1,FALSE)),"No","Yes")</f>
        <v>Yes</v>
      </c>
      <c r="U1227" t="b">
        <f t="shared" si="99"/>
        <v>0</v>
      </c>
    </row>
    <row r="1228" spans="1:21">
      <c r="A1228" t="s">
        <v>1856</v>
      </c>
      <c r="B1228" t="s">
        <v>386</v>
      </c>
      <c r="C1228" t="s">
        <v>387</v>
      </c>
      <c r="D1228" t="s">
        <v>683</v>
      </c>
      <c r="E1228" t="s">
        <v>684</v>
      </c>
      <c r="F1228" t="s">
        <v>25</v>
      </c>
      <c r="G1228" t="s">
        <v>26</v>
      </c>
      <c r="H1228" s="1">
        <v>45874</v>
      </c>
      <c r="I1228">
        <v>5</v>
      </c>
      <c r="J1228">
        <v>120.83</v>
      </c>
      <c r="K1228">
        <v>604.15</v>
      </c>
      <c r="L1228">
        <v>0.1</v>
      </c>
      <c r="M1228">
        <v>0.02</v>
      </c>
      <c r="N1228" t="str">
        <f>VLOOKUP(F1228,products!$A$2:$C$31,3,FALSE)</f>
        <v>B</v>
      </c>
      <c r="O1228">
        <f>VLOOKUP(F1228,price_list!$A$2:$C$31,3,FALSE)</f>
        <v>120.83</v>
      </c>
      <c r="P1228" t="str">
        <f t="shared" si="95"/>
        <v/>
      </c>
      <c r="Q1228" t="str">
        <f t="shared" si="96"/>
        <v/>
      </c>
      <c r="R1228">
        <f t="shared" si="97"/>
        <v>543.73500000000001</v>
      </c>
      <c r="S1228">
        <f t="shared" si="98"/>
        <v>10.874700000000001</v>
      </c>
      <c r="T1228" t="str">
        <f>IF(ISNA(VLOOKUP(A1228,ERP_transactions!$A:$A,1,FALSE)),"No","Yes")</f>
        <v>Yes</v>
      </c>
      <c r="U1228" t="b">
        <f t="shared" si="99"/>
        <v>0</v>
      </c>
    </row>
    <row r="1229" spans="1:21">
      <c r="A1229" t="s">
        <v>1857</v>
      </c>
      <c r="B1229" t="s">
        <v>230</v>
      </c>
      <c r="C1229" t="s">
        <v>231</v>
      </c>
      <c r="D1229" t="s">
        <v>1520</v>
      </c>
      <c r="E1229" t="s">
        <v>1521</v>
      </c>
      <c r="F1229" t="s">
        <v>39</v>
      </c>
      <c r="G1229" t="s">
        <v>40</v>
      </c>
      <c r="H1229" s="1">
        <v>45877</v>
      </c>
      <c r="I1229">
        <v>8</v>
      </c>
      <c r="J1229">
        <v>87.21</v>
      </c>
      <c r="K1229">
        <v>697.68</v>
      </c>
      <c r="L1229">
        <v>0</v>
      </c>
      <c r="M1229">
        <v>0.02</v>
      </c>
      <c r="N1229" t="str">
        <f>VLOOKUP(F1229,products!$A$2:$C$31,3,FALSE)</f>
        <v>C</v>
      </c>
      <c r="O1229">
        <f>VLOOKUP(F1229,price_list!$A$2:$C$31,3,FALSE)</f>
        <v>87.21</v>
      </c>
      <c r="P1229" t="str">
        <f t="shared" si="95"/>
        <v/>
      </c>
      <c r="Q1229" t="str">
        <f t="shared" si="96"/>
        <v/>
      </c>
      <c r="R1229">
        <f t="shared" si="97"/>
        <v>697.68</v>
      </c>
      <c r="S1229">
        <f t="shared" si="98"/>
        <v>13.9536</v>
      </c>
      <c r="T1229" t="str">
        <f>IF(ISNA(VLOOKUP(A1229,ERP_transactions!$A:$A,1,FALSE)),"No","Yes")</f>
        <v>Yes</v>
      </c>
      <c r="U1229" t="b">
        <f t="shared" si="99"/>
        <v>0</v>
      </c>
    </row>
    <row r="1230" spans="1:21">
      <c r="A1230" t="s">
        <v>1858</v>
      </c>
      <c r="B1230" t="s">
        <v>230</v>
      </c>
      <c r="C1230" t="s">
        <v>231</v>
      </c>
      <c r="D1230" t="s">
        <v>1312</v>
      </c>
      <c r="E1230" t="s">
        <v>1313</v>
      </c>
      <c r="F1230" t="s">
        <v>293</v>
      </c>
      <c r="G1230" t="s">
        <v>294</v>
      </c>
      <c r="H1230" s="1">
        <v>45882</v>
      </c>
      <c r="I1230">
        <v>19</v>
      </c>
      <c r="J1230">
        <v>114.99</v>
      </c>
      <c r="K1230">
        <v>2184.81</v>
      </c>
      <c r="L1230">
        <v>0.05</v>
      </c>
      <c r="M1230">
        <v>0.02</v>
      </c>
      <c r="N1230" t="str">
        <f>VLOOKUP(F1230,products!$A$2:$C$31,3,FALSE)</f>
        <v>A</v>
      </c>
      <c r="O1230">
        <f>VLOOKUP(F1230,price_list!$A$2:$C$31,3,FALSE)</f>
        <v>114.99</v>
      </c>
      <c r="P1230" t="str">
        <f t="shared" si="95"/>
        <v/>
      </c>
      <c r="Q1230" t="str">
        <f t="shared" si="96"/>
        <v/>
      </c>
      <c r="R1230">
        <f t="shared" si="97"/>
        <v>2075.5695000000001</v>
      </c>
      <c r="S1230">
        <f t="shared" si="98"/>
        <v>41.511389999999999</v>
      </c>
      <c r="T1230" t="str">
        <f>IF(ISNA(VLOOKUP(A1230,ERP_transactions!$A:$A,1,FALSE)),"No","Yes")</f>
        <v>Yes</v>
      </c>
      <c r="U1230" t="b">
        <f t="shared" si="99"/>
        <v>0</v>
      </c>
    </row>
    <row r="1231" spans="1:21">
      <c r="A1231" t="s">
        <v>1859</v>
      </c>
      <c r="B1231" t="s">
        <v>135</v>
      </c>
      <c r="C1231" t="s">
        <v>136</v>
      </c>
      <c r="D1231" t="s">
        <v>287</v>
      </c>
      <c r="E1231" t="s">
        <v>288</v>
      </c>
      <c r="F1231" t="s">
        <v>107</v>
      </c>
      <c r="G1231" t="s">
        <v>108</v>
      </c>
      <c r="H1231" s="1">
        <v>45880</v>
      </c>
      <c r="I1231">
        <v>24</v>
      </c>
      <c r="J1231">
        <v>179.53</v>
      </c>
      <c r="K1231">
        <v>4308.72</v>
      </c>
      <c r="L1231">
        <v>0.1</v>
      </c>
      <c r="M1231">
        <v>0.02</v>
      </c>
      <c r="N1231" t="str">
        <f>VLOOKUP(F1231,products!$A$2:$C$31,3,FALSE)</f>
        <v>B</v>
      </c>
      <c r="O1231">
        <f>VLOOKUP(F1231,price_list!$A$2:$C$31,3,FALSE)</f>
        <v>179.53</v>
      </c>
      <c r="P1231" t="str">
        <f t="shared" si="95"/>
        <v/>
      </c>
      <c r="Q1231" t="str">
        <f t="shared" si="96"/>
        <v/>
      </c>
      <c r="R1231">
        <f t="shared" si="97"/>
        <v>3877.848</v>
      </c>
      <c r="S1231">
        <f t="shared" si="98"/>
        <v>77.556960000000004</v>
      </c>
      <c r="T1231" t="str">
        <f>IF(ISNA(VLOOKUP(A1231,ERP_transactions!$A:$A,1,FALSE)),"No","Yes")</f>
        <v>Yes</v>
      </c>
      <c r="U1231" t="b">
        <f t="shared" si="99"/>
        <v>0</v>
      </c>
    </row>
    <row r="1232" spans="1:21">
      <c r="A1232" t="s">
        <v>1860</v>
      </c>
      <c r="B1232" t="s">
        <v>246</v>
      </c>
      <c r="C1232" t="s">
        <v>247</v>
      </c>
      <c r="D1232" t="s">
        <v>510</v>
      </c>
      <c r="E1232" t="s">
        <v>511</v>
      </c>
      <c r="F1232" t="s">
        <v>129</v>
      </c>
      <c r="G1232" t="s">
        <v>130</v>
      </c>
      <c r="H1232" s="1">
        <v>45892</v>
      </c>
      <c r="I1232">
        <v>23</v>
      </c>
      <c r="J1232">
        <v>92.19</v>
      </c>
      <c r="K1232">
        <v>2120.37</v>
      </c>
      <c r="L1232">
        <v>0.05</v>
      </c>
      <c r="M1232">
        <v>0.02</v>
      </c>
      <c r="N1232" t="str">
        <f>VLOOKUP(F1232,products!$A$2:$C$31,3,FALSE)</f>
        <v>A</v>
      </c>
      <c r="O1232">
        <f>VLOOKUP(F1232,price_list!$A$2:$C$31,3,FALSE)</f>
        <v>92.19</v>
      </c>
      <c r="P1232" t="str">
        <f t="shared" si="95"/>
        <v/>
      </c>
      <c r="Q1232" t="str">
        <f t="shared" si="96"/>
        <v/>
      </c>
      <c r="R1232">
        <f t="shared" si="97"/>
        <v>2014.3515</v>
      </c>
      <c r="S1232">
        <f t="shared" si="98"/>
        <v>40.287030000000001</v>
      </c>
      <c r="T1232" t="str">
        <f>IF(ISNA(VLOOKUP(A1232,ERP_transactions!$A:$A,1,FALSE)),"No","Yes")</f>
        <v>Yes</v>
      </c>
      <c r="U1232" t="b">
        <f t="shared" si="99"/>
        <v>0</v>
      </c>
    </row>
    <row r="1233" spans="1:21">
      <c r="A1233" t="s">
        <v>1861</v>
      </c>
      <c r="B1233" t="s">
        <v>135</v>
      </c>
      <c r="C1233" t="s">
        <v>136</v>
      </c>
      <c r="D1233" t="s">
        <v>742</v>
      </c>
      <c r="E1233" t="s">
        <v>743</v>
      </c>
      <c r="F1233" t="s">
        <v>326</v>
      </c>
      <c r="G1233" t="s">
        <v>327</v>
      </c>
      <c r="H1233" s="1">
        <v>45890</v>
      </c>
      <c r="I1233">
        <v>20</v>
      </c>
      <c r="J1233">
        <v>63.32</v>
      </c>
      <c r="K1233">
        <v>1266.4000000000001</v>
      </c>
      <c r="L1233">
        <v>0</v>
      </c>
      <c r="M1233">
        <v>0.02</v>
      </c>
      <c r="N1233" t="str">
        <f>VLOOKUP(F1233,products!$A$2:$C$31,3,FALSE)</f>
        <v>C</v>
      </c>
      <c r="O1233">
        <f>VLOOKUP(F1233,price_list!$A$2:$C$31,3,FALSE)</f>
        <v>63.32</v>
      </c>
      <c r="P1233" t="str">
        <f t="shared" si="95"/>
        <v/>
      </c>
      <c r="Q1233" t="str">
        <f t="shared" si="96"/>
        <v/>
      </c>
      <c r="R1233">
        <f t="shared" si="97"/>
        <v>1266.4000000000001</v>
      </c>
      <c r="S1233">
        <f t="shared" si="98"/>
        <v>25.328000000000003</v>
      </c>
      <c r="T1233" t="str">
        <f>IF(ISNA(VLOOKUP(A1233,ERP_transactions!$A:$A,1,FALSE)),"No","Yes")</f>
        <v>Yes</v>
      </c>
      <c r="U1233" t="b">
        <f t="shared" si="99"/>
        <v>0</v>
      </c>
    </row>
    <row r="1234" spans="1:21">
      <c r="A1234" t="s">
        <v>1862</v>
      </c>
      <c r="B1234" t="s">
        <v>187</v>
      </c>
      <c r="C1234" t="s">
        <v>188</v>
      </c>
      <c r="D1234" t="s">
        <v>683</v>
      </c>
      <c r="E1234" t="s">
        <v>684</v>
      </c>
      <c r="F1234" t="s">
        <v>107</v>
      </c>
      <c r="G1234" t="s">
        <v>108</v>
      </c>
      <c r="H1234" s="1">
        <v>45882</v>
      </c>
      <c r="I1234">
        <v>19</v>
      </c>
      <c r="J1234">
        <v>179.53</v>
      </c>
      <c r="K1234">
        <v>3411.07</v>
      </c>
      <c r="L1234">
        <v>0.1</v>
      </c>
      <c r="M1234">
        <v>0.02</v>
      </c>
      <c r="N1234" t="str">
        <f>VLOOKUP(F1234,products!$A$2:$C$31,3,FALSE)</f>
        <v>B</v>
      </c>
      <c r="O1234">
        <f>VLOOKUP(F1234,price_list!$A$2:$C$31,3,FALSE)</f>
        <v>179.53</v>
      </c>
      <c r="P1234" t="str">
        <f t="shared" si="95"/>
        <v/>
      </c>
      <c r="Q1234" t="str">
        <f t="shared" si="96"/>
        <v/>
      </c>
      <c r="R1234">
        <f t="shared" si="97"/>
        <v>3069.9630000000002</v>
      </c>
      <c r="S1234">
        <f t="shared" si="98"/>
        <v>61.399260000000005</v>
      </c>
      <c r="T1234" t="str">
        <f>IF(ISNA(VLOOKUP(A1234,ERP_transactions!$A:$A,1,FALSE)),"No","Yes")</f>
        <v>Yes</v>
      </c>
      <c r="U1234" t="b">
        <f t="shared" si="99"/>
        <v>0</v>
      </c>
    </row>
    <row r="1235" spans="1:21">
      <c r="A1235" t="s">
        <v>1863</v>
      </c>
      <c r="B1235" t="s">
        <v>423</v>
      </c>
      <c r="C1235" t="s">
        <v>424</v>
      </c>
      <c r="D1235" t="s">
        <v>739</v>
      </c>
      <c r="E1235" t="s">
        <v>740</v>
      </c>
      <c r="F1235" t="s">
        <v>196</v>
      </c>
      <c r="G1235" t="s">
        <v>197</v>
      </c>
      <c r="H1235" s="1">
        <v>45880</v>
      </c>
      <c r="I1235">
        <v>25</v>
      </c>
      <c r="J1235">
        <v>77.5</v>
      </c>
      <c r="K1235">
        <v>1937.5</v>
      </c>
      <c r="L1235">
        <v>0.05</v>
      </c>
      <c r="M1235">
        <v>0.02</v>
      </c>
      <c r="N1235" t="str">
        <f>VLOOKUP(F1235,products!$A$2:$C$31,3,FALSE)</f>
        <v>A</v>
      </c>
      <c r="O1235">
        <f>VLOOKUP(F1235,price_list!$A$2:$C$31,3,FALSE)</f>
        <v>77.5</v>
      </c>
      <c r="P1235" t="str">
        <f t="shared" si="95"/>
        <v/>
      </c>
      <c r="Q1235" t="str">
        <f t="shared" si="96"/>
        <v/>
      </c>
      <c r="R1235">
        <f t="shared" si="97"/>
        <v>1840.625</v>
      </c>
      <c r="S1235">
        <f t="shared" si="98"/>
        <v>36.8125</v>
      </c>
      <c r="T1235" t="str">
        <f>IF(ISNA(VLOOKUP(A1235,ERP_transactions!$A:$A,1,FALSE)),"No","Yes")</f>
        <v>Yes</v>
      </c>
      <c r="U1235" t="b">
        <f t="shared" si="99"/>
        <v>0</v>
      </c>
    </row>
    <row r="1236" spans="1:21">
      <c r="A1236" t="s">
        <v>1864</v>
      </c>
      <c r="B1236" t="s">
        <v>103</v>
      </c>
      <c r="C1236" t="s">
        <v>104</v>
      </c>
      <c r="D1236" t="s">
        <v>742</v>
      </c>
      <c r="E1236" t="s">
        <v>743</v>
      </c>
      <c r="F1236" t="s">
        <v>215</v>
      </c>
      <c r="G1236" t="s">
        <v>216</v>
      </c>
      <c r="H1236" s="1">
        <v>45897</v>
      </c>
      <c r="I1236">
        <v>4</v>
      </c>
      <c r="J1236">
        <v>176.7</v>
      </c>
      <c r="K1236">
        <v>706.8</v>
      </c>
      <c r="L1236">
        <v>0.1</v>
      </c>
      <c r="M1236">
        <v>0.02</v>
      </c>
      <c r="N1236" t="str">
        <f>VLOOKUP(F1236,products!$A$2:$C$31,3,FALSE)</f>
        <v>B</v>
      </c>
      <c r="O1236">
        <f>VLOOKUP(F1236,price_list!$A$2:$C$31,3,FALSE)</f>
        <v>176.7</v>
      </c>
      <c r="P1236" t="str">
        <f t="shared" si="95"/>
        <v/>
      </c>
      <c r="Q1236" t="str">
        <f t="shared" si="96"/>
        <v/>
      </c>
      <c r="R1236">
        <f t="shared" si="97"/>
        <v>636.12</v>
      </c>
      <c r="S1236">
        <f t="shared" si="98"/>
        <v>12.7224</v>
      </c>
      <c r="T1236" t="str">
        <f>IF(ISNA(VLOOKUP(A1236,ERP_transactions!$A:$A,1,FALSE)),"No","Yes")</f>
        <v>Yes</v>
      </c>
      <c r="U1236" t="b">
        <f t="shared" si="99"/>
        <v>0</v>
      </c>
    </row>
    <row r="1237" spans="1:21">
      <c r="A1237" t="s">
        <v>1865</v>
      </c>
      <c r="B1237" t="s">
        <v>93</v>
      </c>
      <c r="C1237" t="s">
        <v>94</v>
      </c>
      <c r="D1237" t="s">
        <v>462</v>
      </c>
      <c r="E1237" t="s">
        <v>463</v>
      </c>
      <c r="F1237" t="s">
        <v>107</v>
      </c>
      <c r="G1237" t="s">
        <v>108</v>
      </c>
      <c r="H1237" s="1">
        <v>45899</v>
      </c>
      <c r="I1237">
        <v>20</v>
      </c>
      <c r="J1237">
        <v>179.53</v>
      </c>
      <c r="K1237">
        <v>3590.6</v>
      </c>
      <c r="L1237">
        <v>0.1</v>
      </c>
      <c r="M1237">
        <v>0.02</v>
      </c>
      <c r="N1237" t="str">
        <f>VLOOKUP(F1237,products!$A$2:$C$31,3,FALSE)</f>
        <v>B</v>
      </c>
      <c r="O1237">
        <f>VLOOKUP(F1237,price_list!$A$2:$C$31,3,FALSE)</f>
        <v>179.53</v>
      </c>
      <c r="P1237" t="str">
        <f t="shared" si="95"/>
        <v/>
      </c>
      <c r="Q1237" t="str">
        <f t="shared" si="96"/>
        <v/>
      </c>
      <c r="R1237">
        <f t="shared" si="97"/>
        <v>3231.54</v>
      </c>
      <c r="S1237">
        <f t="shared" si="98"/>
        <v>64.630799999999994</v>
      </c>
      <c r="T1237" t="str">
        <f>IF(ISNA(VLOOKUP(A1237,ERP_transactions!$A:$A,1,FALSE)),"No","Yes")</f>
        <v>Yes</v>
      </c>
      <c r="U1237" t="b">
        <f t="shared" si="99"/>
        <v>0</v>
      </c>
    </row>
    <row r="1238" spans="1:21">
      <c r="A1238" t="s">
        <v>1866</v>
      </c>
      <c r="B1238" t="s">
        <v>122</v>
      </c>
      <c r="C1238" t="s">
        <v>123</v>
      </c>
      <c r="D1238" t="s">
        <v>377</v>
      </c>
      <c r="E1238" t="s">
        <v>378</v>
      </c>
      <c r="F1238" t="s">
        <v>174</v>
      </c>
      <c r="G1238" t="s">
        <v>175</v>
      </c>
      <c r="H1238" s="1">
        <v>45871</v>
      </c>
      <c r="I1238">
        <v>13</v>
      </c>
      <c r="J1238">
        <v>183.4</v>
      </c>
      <c r="K1238">
        <v>2384.1999999999998</v>
      </c>
      <c r="L1238">
        <v>0.1</v>
      </c>
      <c r="M1238">
        <v>0.02</v>
      </c>
      <c r="N1238" t="str">
        <f>VLOOKUP(F1238,products!$A$2:$C$31,3,FALSE)</f>
        <v>B</v>
      </c>
      <c r="O1238">
        <f>VLOOKUP(F1238,price_list!$A$2:$C$31,3,FALSE)</f>
        <v>183.4</v>
      </c>
      <c r="P1238" t="str">
        <f t="shared" si="95"/>
        <v/>
      </c>
      <c r="Q1238" t="str">
        <f t="shared" si="96"/>
        <v/>
      </c>
      <c r="R1238">
        <f t="shared" si="97"/>
        <v>2145.7799999999997</v>
      </c>
      <c r="S1238">
        <f t="shared" si="98"/>
        <v>42.915599999999998</v>
      </c>
      <c r="T1238" t="str">
        <f>IF(ISNA(VLOOKUP(A1238,ERP_transactions!$A:$A,1,FALSE)),"No","Yes")</f>
        <v>Yes</v>
      </c>
      <c r="U1238" t="b">
        <f t="shared" si="99"/>
        <v>0</v>
      </c>
    </row>
    <row r="1239" spans="1:21">
      <c r="A1239" t="s">
        <v>1867</v>
      </c>
      <c r="B1239" t="s">
        <v>187</v>
      </c>
      <c r="C1239" t="s">
        <v>188</v>
      </c>
      <c r="D1239" t="s">
        <v>1325</v>
      </c>
      <c r="E1239" t="s">
        <v>1326</v>
      </c>
      <c r="F1239" t="s">
        <v>196</v>
      </c>
      <c r="G1239" t="s">
        <v>197</v>
      </c>
      <c r="H1239" s="1">
        <v>45888</v>
      </c>
      <c r="I1239">
        <v>18</v>
      </c>
      <c r="J1239">
        <v>77.5</v>
      </c>
      <c r="K1239">
        <v>1395</v>
      </c>
      <c r="L1239">
        <v>0.05</v>
      </c>
      <c r="M1239">
        <v>0.02</v>
      </c>
      <c r="N1239" t="str">
        <f>VLOOKUP(F1239,products!$A$2:$C$31,3,FALSE)</f>
        <v>A</v>
      </c>
      <c r="O1239">
        <f>VLOOKUP(F1239,price_list!$A$2:$C$31,3,FALSE)</f>
        <v>77.5</v>
      </c>
      <c r="P1239" t="str">
        <f t="shared" si="95"/>
        <v/>
      </c>
      <c r="Q1239" t="str">
        <f t="shared" si="96"/>
        <v/>
      </c>
      <c r="R1239">
        <f t="shared" si="97"/>
        <v>1325.25</v>
      </c>
      <c r="S1239">
        <f t="shared" si="98"/>
        <v>26.504999999999999</v>
      </c>
      <c r="T1239" t="str">
        <f>IF(ISNA(VLOOKUP(A1239,ERP_transactions!$A:$A,1,FALSE)),"No","Yes")</f>
        <v>Yes</v>
      </c>
      <c r="U1239" t="b">
        <f t="shared" si="99"/>
        <v>0</v>
      </c>
    </row>
    <row r="1240" spans="1:21">
      <c r="A1240" t="s">
        <v>1868</v>
      </c>
      <c r="B1240" t="s">
        <v>21</v>
      </c>
      <c r="C1240" t="s">
        <v>22</v>
      </c>
      <c r="D1240" t="s">
        <v>243</v>
      </c>
      <c r="E1240" t="s">
        <v>244</v>
      </c>
      <c r="F1240" t="s">
        <v>396</v>
      </c>
      <c r="G1240" t="s">
        <v>397</v>
      </c>
      <c r="H1240" s="1">
        <v>45874</v>
      </c>
      <c r="I1240">
        <v>8</v>
      </c>
      <c r="J1240">
        <v>194.87</v>
      </c>
      <c r="K1240">
        <v>1558.96</v>
      </c>
      <c r="L1240">
        <v>0.1</v>
      </c>
      <c r="M1240">
        <v>0.02</v>
      </c>
      <c r="N1240" t="str">
        <f>VLOOKUP(F1240,products!$A$2:$C$31,3,FALSE)</f>
        <v>B</v>
      </c>
      <c r="O1240">
        <f>VLOOKUP(F1240,price_list!$A$2:$C$31,3,FALSE)</f>
        <v>194.87</v>
      </c>
      <c r="P1240" t="str">
        <f t="shared" si="95"/>
        <v/>
      </c>
      <c r="Q1240" t="str">
        <f t="shared" si="96"/>
        <v/>
      </c>
      <c r="R1240">
        <f t="shared" si="97"/>
        <v>1403.0640000000001</v>
      </c>
      <c r="S1240">
        <f t="shared" si="98"/>
        <v>28.061280000000004</v>
      </c>
      <c r="T1240" t="str">
        <f>IF(ISNA(VLOOKUP(A1240,ERP_transactions!$A:$A,1,FALSE)),"No","Yes")</f>
        <v>Yes</v>
      </c>
      <c r="U1240" t="b">
        <f t="shared" si="99"/>
        <v>0</v>
      </c>
    </row>
    <row r="1241" spans="1:21">
      <c r="A1241" t="s">
        <v>1869</v>
      </c>
      <c r="B1241" t="s">
        <v>14</v>
      </c>
      <c r="C1241" t="s">
        <v>15</v>
      </c>
      <c r="D1241" t="s">
        <v>522</v>
      </c>
      <c r="E1241" t="s">
        <v>2680</v>
      </c>
      <c r="F1241" t="s">
        <v>107</v>
      </c>
      <c r="G1241" t="s">
        <v>108</v>
      </c>
      <c r="H1241" s="1">
        <v>45884</v>
      </c>
      <c r="I1241">
        <v>13</v>
      </c>
      <c r="J1241">
        <v>179.53</v>
      </c>
      <c r="K1241">
        <v>2333.89</v>
      </c>
      <c r="L1241">
        <v>0.1</v>
      </c>
      <c r="M1241">
        <v>0.02</v>
      </c>
      <c r="N1241" t="str">
        <f>VLOOKUP(F1241,products!$A$2:$C$31,3,FALSE)</f>
        <v>B</v>
      </c>
      <c r="O1241">
        <f>VLOOKUP(F1241,price_list!$A$2:$C$31,3,FALSE)</f>
        <v>179.53</v>
      </c>
      <c r="P1241" t="str">
        <f t="shared" si="95"/>
        <v/>
      </c>
      <c r="Q1241" t="str">
        <f t="shared" si="96"/>
        <v/>
      </c>
      <c r="R1241">
        <f t="shared" si="97"/>
        <v>2100.5009999999997</v>
      </c>
      <c r="S1241">
        <f t="shared" si="98"/>
        <v>42.010019999999997</v>
      </c>
      <c r="T1241" t="str">
        <f>IF(ISNA(VLOOKUP(A1241,ERP_transactions!$A:$A,1,FALSE)),"No","Yes")</f>
        <v>Yes</v>
      </c>
      <c r="U1241" t="b">
        <f t="shared" si="99"/>
        <v>0</v>
      </c>
    </row>
    <row r="1242" spans="1:21">
      <c r="A1242" t="s">
        <v>1870</v>
      </c>
      <c r="B1242" t="s">
        <v>93</v>
      </c>
      <c r="C1242" t="s">
        <v>94</v>
      </c>
      <c r="D1242" t="s">
        <v>1459</v>
      </c>
      <c r="E1242" t="s">
        <v>1460</v>
      </c>
      <c r="F1242" t="s">
        <v>100</v>
      </c>
      <c r="G1242" t="s">
        <v>101</v>
      </c>
      <c r="H1242" s="1">
        <v>45877</v>
      </c>
      <c r="I1242">
        <v>3</v>
      </c>
      <c r="J1242">
        <v>181.7</v>
      </c>
      <c r="K1242">
        <v>545.1</v>
      </c>
      <c r="L1242">
        <v>0.15</v>
      </c>
      <c r="M1242">
        <v>0.02</v>
      </c>
      <c r="N1242" t="str">
        <f>VLOOKUP(F1242,products!$A$2:$C$31,3,FALSE)</f>
        <v>B</v>
      </c>
      <c r="O1242">
        <f>VLOOKUP(F1242,price_list!$A$2:$C$31,3,FALSE)</f>
        <v>181.7</v>
      </c>
      <c r="P1242" t="str">
        <f t="shared" si="95"/>
        <v>Rebate_Error</v>
      </c>
      <c r="Q1242" t="str">
        <f t="shared" si="96"/>
        <v/>
      </c>
      <c r="R1242">
        <f t="shared" si="97"/>
        <v>463.33500000000004</v>
      </c>
      <c r="S1242">
        <f t="shared" si="98"/>
        <v>9.2667000000000002</v>
      </c>
      <c r="T1242" t="str">
        <f>IF(ISNA(VLOOKUP(A1242,ERP_transactions!$A:$A,1,FALSE)),"No","Yes")</f>
        <v>Yes</v>
      </c>
      <c r="U1242" t="b">
        <f t="shared" si="99"/>
        <v>1</v>
      </c>
    </row>
    <row r="1243" spans="1:21">
      <c r="A1243" t="s">
        <v>1871</v>
      </c>
      <c r="B1243" t="s">
        <v>81</v>
      </c>
      <c r="C1243" t="s">
        <v>82</v>
      </c>
      <c r="D1243" t="s">
        <v>1630</v>
      </c>
      <c r="E1243" t="s">
        <v>1631</v>
      </c>
      <c r="F1243" t="s">
        <v>174</v>
      </c>
      <c r="G1243" t="s">
        <v>175</v>
      </c>
      <c r="H1243" s="1">
        <v>45874</v>
      </c>
      <c r="I1243">
        <v>5</v>
      </c>
      <c r="J1243">
        <v>183.4</v>
      </c>
      <c r="K1243">
        <v>917</v>
      </c>
      <c r="L1243">
        <v>0.1</v>
      </c>
      <c r="M1243">
        <v>0.02</v>
      </c>
      <c r="N1243" t="str">
        <f>VLOOKUP(F1243,products!$A$2:$C$31,3,FALSE)</f>
        <v>B</v>
      </c>
      <c r="O1243">
        <f>VLOOKUP(F1243,price_list!$A$2:$C$31,3,FALSE)</f>
        <v>183.4</v>
      </c>
      <c r="P1243" t="str">
        <f t="shared" si="95"/>
        <v/>
      </c>
      <c r="Q1243" t="str">
        <f t="shared" si="96"/>
        <v/>
      </c>
      <c r="R1243">
        <f t="shared" si="97"/>
        <v>825.3</v>
      </c>
      <c r="S1243">
        <f t="shared" si="98"/>
        <v>16.506</v>
      </c>
      <c r="T1243" t="str">
        <f>IF(ISNA(VLOOKUP(A1243,ERP_transactions!$A:$A,1,FALSE)),"No","Yes")</f>
        <v>Yes</v>
      </c>
      <c r="U1243" t="b">
        <f t="shared" si="99"/>
        <v>0</v>
      </c>
    </row>
    <row r="1244" spans="1:21">
      <c r="A1244" t="s">
        <v>1872</v>
      </c>
      <c r="B1244" t="s">
        <v>145</v>
      </c>
      <c r="C1244" t="s">
        <v>146</v>
      </c>
      <c r="D1244" t="s">
        <v>256</v>
      </c>
      <c r="E1244" t="s">
        <v>257</v>
      </c>
      <c r="F1244" t="s">
        <v>25</v>
      </c>
      <c r="G1244" t="s">
        <v>26</v>
      </c>
      <c r="H1244" s="1">
        <v>45871</v>
      </c>
      <c r="I1244">
        <v>24</v>
      </c>
      <c r="J1244">
        <v>120.83</v>
      </c>
      <c r="K1244">
        <v>2899.92</v>
      </c>
      <c r="L1244">
        <v>0.1</v>
      </c>
      <c r="M1244">
        <v>0.02</v>
      </c>
      <c r="N1244" t="str">
        <f>VLOOKUP(F1244,products!$A$2:$C$31,3,FALSE)</f>
        <v>B</v>
      </c>
      <c r="O1244">
        <f>VLOOKUP(F1244,price_list!$A$2:$C$31,3,FALSE)</f>
        <v>120.83</v>
      </c>
      <c r="P1244" t="str">
        <f t="shared" si="95"/>
        <v/>
      </c>
      <c r="Q1244" t="str">
        <f t="shared" si="96"/>
        <v/>
      </c>
      <c r="R1244">
        <f t="shared" si="97"/>
        <v>2609.9279999999999</v>
      </c>
      <c r="S1244">
        <f t="shared" si="98"/>
        <v>52.198560000000001</v>
      </c>
      <c r="T1244" t="str">
        <f>IF(ISNA(VLOOKUP(A1244,ERP_transactions!$A:$A,1,FALSE)),"No","Yes")</f>
        <v>Yes</v>
      </c>
      <c r="U1244" t="b">
        <f t="shared" si="99"/>
        <v>0</v>
      </c>
    </row>
    <row r="1245" spans="1:21">
      <c r="A1245" t="s">
        <v>1873</v>
      </c>
      <c r="B1245" t="s">
        <v>259</v>
      </c>
      <c r="C1245" t="s">
        <v>260</v>
      </c>
      <c r="D1245" t="s">
        <v>615</v>
      </c>
      <c r="E1245" t="s">
        <v>2681</v>
      </c>
      <c r="F1245" t="s">
        <v>18</v>
      </c>
      <c r="G1245" t="s">
        <v>19</v>
      </c>
      <c r="H1245" s="1">
        <v>45886</v>
      </c>
      <c r="I1245">
        <v>13</v>
      </c>
      <c r="J1245">
        <v>52.65</v>
      </c>
      <c r="K1245">
        <v>684.45</v>
      </c>
      <c r="L1245">
        <v>0.05</v>
      </c>
      <c r="M1245">
        <v>0.02</v>
      </c>
      <c r="N1245" t="str">
        <f>VLOOKUP(F1245,products!$A$2:$C$31,3,FALSE)</f>
        <v>A</v>
      </c>
      <c r="O1245">
        <f>VLOOKUP(F1245,price_list!$A$2:$C$31,3,FALSE)</f>
        <v>52.65</v>
      </c>
      <c r="P1245" t="str">
        <f t="shared" si="95"/>
        <v/>
      </c>
      <c r="Q1245" t="str">
        <f t="shared" si="96"/>
        <v/>
      </c>
      <c r="R1245">
        <f t="shared" si="97"/>
        <v>650.22750000000008</v>
      </c>
      <c r="S1245">
        <f t="shared" si="98"/>
        <v>13.004550000000002</v>
      </c>
      <c r="T1245" t="str">
        <f>IF(ISNA(VLOOKUP(A1245,ERP_transactions!$A:$A,1,FALSE)),"No","Yes")</f>
        <v>Yes</v>
      </c>
      <c r="U1245" t="b">
        <f t="shared" si="99"/>
        <v>0</v>
      </c>
    </row>
    <row r="1246" spans="1:21">
      <c r="A1246" t="s">
        <v>1874</v>
      </c>
      <c r="B1246" t="s">
        <v>81</v>
      </c>
      <c r="C1246" t="s">
        <v>82</v>
      </c>
      <c r="D1246" t="s">
        <v>700</v>
      </c>
      <c r="E1246" t="s">
        <v>701</v>
      </c>
      <c r="F1246" t="s">
        <v>179</v>
      </c>
      <c r="G1246" t="s">
        <v>180</v>
      </c>
      <c r="H1246" s="1">
        <v>45874</v>
      </c>
      <c r="I1246">
        <v>25</v>
      </c>
      <c r="J1246">
        <v>125.42</v>
      </c>
      <c r="K1246">
        <v>3135.5</v>
      </c>
      <c r="L1246">
        <v>0.15</v>
      </c>
      <c r="M1246">
        <v>0.02</v>
      </c>
      <c r="N1246" t="str">
        <f>VLOOKUP(F1246,products!$A$2:$C$31,3,FALSE)</f>
        <v>B</v>
      </c>
      <c r="O1246">
        <f>VLOOKUP(F1246,price_list!$A$2:$C$31,3,FALSE)</f>
        <v>125.42</v>
      </c>
      <c r="P1246" t="str">
        <f t="shared" si="95"/>
        <v>Rebate_Error</v>
      </c>
      <c r="Q1246" t="str">
        <f t="shared" si="96"/>
        <v/>
      </c>
      <c r="R1246">
        <f t="shared" si="97"/>
        <v>2665.1750000000002</v>
      </c>
      <c r="S1246">
        <f t="shared" si="98"/>
        <v>53.303500000000007</v>
      </c>
      <c r="T1246" t="str">
        <f>IF(ISNA(VLOOKUP(A1246,ERP_transactions!$A:$A,1,FALSE)),"No","Yes")</f>
        <v>Yes</v>
      </c>
      <c r="U1246" t="b">
        <f t="shared" si="99"/>
        <v>1</v>
      </c>
    </row>
    <row r="1247" spans="1:21">
      <c r="A1247" t="s">
        <v>1875</v>
      </c>
      <c r="B1247" t="s">
        <v>55</v>
      </c>
      <c r="C1247" t="s">
        <v>56</v>
      </c>
      <c r="D1247" t="s">
        <v>641</v>
      </c>
      <c r="E1247" t="s">
        <v>642</v>
      </c>
      <c r="F1247" t="s">
        <v>129</v>
      </c>
      <c r="G1247" t="s">
        <v>130</v>
      </c>
      <c r="H1247" s="1">
        <v>45890</v>
      </c>
      <c r="I1247">
        <v>13</v>
      </c>
      <c r="J1247">
        <v>92.19</v>
      </c>
      <c r="K1247">
        <v>1198.47</v>
      </c>
      <c r="L1247">
        <v>0.05</v>
      </c>
      <c r="M1247">
        <v>0.02</v>
      </c>
      <c r="N1247" t="str">
        <f>VLOOKUP(F1247,products!$A$2:$C$31,3,FALSE)</f>
        <v>A</v>
      </c>
      <c r="O1247">
        <f>VLOOKUP(F1247,price_list!$A$2:$C$31,3,FALSE)</f>
        <v>92.19</v>
      </c>
      <c r="P1247" t="str">
        <f t="shared" si="95"/>
        <v/>
      </c>
      <c r="Q1247" t="str">
        <f t="shared" si="96"/>
        <v/>
      </c>
      <c r="R1247">
        <f t="shared" si="97"/>
        <v>1138.5464999999999</v>
      </c>
      <c r="S1247">
        <f t="shared" si="98"/>
        <v>22.77093</v>
      </c>
      <c r="T1247" t="str">
        <f>IF(ISNA(VLOOKUP(A1247,ERP_transactions!$A:$A,1,FALSE)),"No","Yes")</f>
        <v>Yes</v>
      </c>
      <c r="U1247" t="b">
        <f t="shared" si="99"/>
        <v>0</v>
      </c>
    </row>
    <row r="1248" spans="1:21">
      <c r="A1248" t="s">
        <v>1876</v>
      </c>
      <c r="B1248" t="s">
        <v>135</v>
      </c>
      <c r="C1248" t="s">
        <v>136</v>
      </c>
      <c r="D1248" t="s">
        <v>194</v>
      </c>
      <c r="E1248" t="s">
        <v>195</v>
      </c>
      <c r="F1248" t="s">
        <v>100</v>
      </c>
      <c r="G1248" t="s">
        <v>101</v>
      </c>
      <c r="H1248" s="1">
        <v>45886</v>
      </c>
      <c r="I1248">
        <v>24</v>
      </c>
      <c r="J1248">
        <v>181.7</v>
      </c>
      <c r="K1248">
        <v>4360.8</v>
      </c>
      <c r="L1248">
        <v>0.1</v>
      </c>
      <c r="M1248">
        <v>0.02</v>
      </c>
      <c r="N1248" t="str">
        <f>VLOOKUP(F1248,products!$A$2:$C$31,3,FALSE)</f>
        <v>B</v>
      </c>
      <c r="O1248">
        <f>VLOOKUP(F1248,price_list!$A$2:$C$31,3,FALSE)</f>
        <v>181.7</v>
      </c>
      <c r="P1248" t="str">
        <f t="shared" si="95"/>
        <v/>
      </c>
      <c r="Q1248" t="str">
        <f t="shared" si="96"/>
        <v/>
      </c>
      <c r="R1248">
        <f t="shared" si="97"/>
        <v>3924.7200000000003</v>
      </c>
      <c r="S1248">
        <f t="shared" si="98"/>
        <v>78.494400000000013</v>
      </c>
      <c r="T1248" t="str">
        <f>IF(ISNA(VLOOKUP(A1248,ERP_transactions!$A:$A,1,FALSE)),"No","Yes")</f>
        <v>Yes</v>
      </c>
      <c r="U1248" t="b">
        <f t="shared" si="99"/>
        <v>0</v>
      </c>
    </row>
    <row r="1249" spans="1:21">
      <c r="A1249" t="s">
        <v>1877</v>
      </c>
      <c r="B1249" t="s">
        <v>117</v>
      </c>
      <c r="C1249" t="s">
        <v>118</v>
      </c>
      <c r="D1249" t="s">
        <v>199</v>
      </c>
      <c r="E1249" t="s">
        <v>200</v>
      </c>
      <c r="F1249" t="s">
        <v>196</v>
      </c>
      <c r="G1249" t="s">
        <v>197</v>
      </c>
      <c r="H1249" s="1">
        <v>45883</v>
      </c>
      <c r="I1249">
        <v>25</v>
      </c>
      <c r="J1249">
        <v>77.5</v>
      </c>
      <c r="K1249">
        <v>1937.5</v>
      </c>
      <c r="L1249">
        <v>0.05</v>
      </c>
      <c r="M1249">
        <v>0.02</v>
      </c>
      <c r="N1249" t="str">
        <f>VLOOKUP(F1249,products!$A$2:$C$31,3,FALSE)</f>
        <v>A</v>
      </c>
      <c r="O1249">
        <f>VLOOKUP(F1249,price_list!$A$2:$C$31,3,FALSE)</f>
        <v>77.5</v>
      </c>
      <c r="P1249" t="str">
        <f t="shared" si="95"/>
        <v/>
      </c>
      <c r="Q1249" t="str">
        <f t="shared" si="96"/>
        <v/>
      </c>
      <c r="R1249">
        <f t="shared" si="97"/>
        <v>1840.625</v>
      </c>
      <c r="S1249">
        <f t="shared" si="98"/>
        <v>36.8125</v>
      </c>
      <c r="T1249" t="str">
        <f>IF(ISNA(VLOOKUP(A1249,ERP_transactions!$A:$A,1,FALSE)),"No","Yes")</f>
        <v>Yes</v>
      </c>
      <c r="U1249" t="b">
        <f t="shared" si="99"/>
        <v>0</v>
      </c>
    </row>
    <row r="1250" spans="1:21">
      <c r="A1250" t="s">
        <v>1878</v>
      </c>
      <c r="B1250" t="s">
        <v>145</v>
      </c>
      <c r="C1250" t="s">
        <v>146</v>
      </c>
      <c r="D1250" t="s">
        <v>202</v>
      </c>
      <c r="E1250" t="s">
        <v>203</v>
      </c>
      <c r="F1250" t="s">
        <v>356</v>
      </c>
      <c r="G1250" t="s">
        <v>357</v>
      </c>
      <c r="H1250" s="1">
        <v>45873</v>
      </c>
      <c r="I1250">
        <v>3</v>
      </c>
      <c r="J1250">
        <v>54.03</v>
      </c>
      <c r="K1250">
        <v>162.09</v>
      </c>
      <c r="L1250">
        <v>0</v>
      </c>
      <c r="M1250">
        <v>0.02</v>
      </c>
      <c r="N1250" t="str">
        <f>VLOOKUP(F1250,products!$A$2:$C$31,3,FALSE)</f>
        <v>C</v>
      </c>
      <c r="O1250">
        <f>VLOOKUP(F1250,price_list!$A$2:$C$31,3,FALSE)</f>
        <v>54.03</v>
      </c>
      <c r="P1250" t="str">
        <f t="shared" si="95"/>
        <v/>
      </c>
      <c r="Q1250" t="str">
        <f t="shared" si="96"/>
        <v/>
      </c>
      <c r="R1250">
        <f t="shared" si="97"/>
        <v>162.09</v>
      </c>
      <c r="S1250">
        <f t="shared" si="98"/>
        <v>3.2418</v>
      </c>
      <c r="T1250" t="str">
        <f>IF(ISNA(VLOOKUP(A1250,ERP_transactions!$A:$A,1,FALSE)),"No","Yes")</f>
        <v>Yes</v>
      </c>
      <c r="U1250" t="b">
        <f t="shared" si="99"/>
        <v>0</v>
      </c>
    </row>
    <row r="1251" spans="1:21">
      <c r="A1251" t="s">
        <v>1879</v>
      </c>
      <c r="B1251" t="s">
        <v>208</v>
      </c>
      <c r="C1251" t="s">
        <v>209</v>
      </c>
      <c r="D1251" t="s">
        <v>1035</v>
      </c>
      <c r="E1251" t="s">
        <v>1036</v>
      </c>
      <c r="F1251" t="s">
        <v>215</v>
      </c>
      <c r="G1251" t="s">
        <v>216</v>
      </c>
      <c r="H1251" s="1">
        <v>45876</v>
      </c>
      <c r="I1251">
        <v>12</v>
      </c>
      <c r="J1251">
        <v>176.7</v>
      </c>
      <c r="K1251">
        <v>2120.4</v>
      </c>
      <c r="L1251">
        <v>0.1</v>
      </c>
      <c r="M1251">
        <v>0.02</v>
      </c>
      <c r="N1251" t="str">
        <f>VLOOKUP(F1251,products!$A$2:$C$31,3,FALSE)</f>
        <v>B</v>
      </c>
      <c r="O1251">
        <f>VLOOKUP(F1251,price_list!$A$2:$C$31,3,FALSE)</f>
        <v>176.7</v>
      </c>
      <c r="P1251" t="str">
        <f t="shared" si="95"/>
        <v/>
      </c>
      <c r="Q1251" t="str">
        <f t="shared" si="96"/>
        <v/>
      </c>
      <c r="R1251">
        <f t="shared" si="97"/>
        <v>1908.3600000000001</v>
      </c>
      <c r="S1251">
        <f t="shared" si="98"/>
        <v>38.167200000000001</v>
      </c>
      <c r="T1251" t="str">
        <f>IF(ISNA(VLOOKUP(A1251,ERP_transactions!$A:$A,1,FALSE)),"No","Yes")</f>
        <v>Yes</v>
      </c>
      <c r="U1251" t="b">
        <f t="shared" si="99"/>
        <v>0</v>
      </c>
    </row>
    <row r="1252" spans="1:21">
      <c r="A1252" t="s">
        <v>1880</v>
      </c>
      <c r="B1252" t="s">
        <v>145</v>
      </c>
      <c r="C1252" t="s">
        <v>146</v>
      </c>
      <c r="D1252" t="s">
        <v>876</v>
      </c>
      <c r="E1252" t="s">
        <v>877</v>
      </c>
      <c r="F1252" t="s">
        <v>100</v>
      </c>
      <c r="G1252" t="s">
        <v>101</v>
      </c>
      <c r="H1252" s="1">
        <v>45894</v>
      </c>
      <c r="I1252">
        <v>1</v>
      </c>
      <c r="J1252">
        <v>181.7</v>
      </c>
      <c r="K1252">
        <v>181.7</v>
      </c>
      <c r="L1252">
        <v>0.1</v>
      </c>
      <c r="M1252">
        <v>0.02</v>
      </c>
      <c r="N1252" t="str">
        <f>VLOOKUP(F1252,products!$A$2:$C$31,3,FALSE)</f>
        <v>B</v>
      </c>
      <c r="O1252">
        <f>VLOOKUP(F1252,price_list!$A$2:$C$31,3,FALSE)</f>
        <v>181.7</v>
      </c>
      <c r="P1252" t="str">
        <f t="shared" si="95"/>
        <v/>
      </c>
      <c r="Q1252" t="str">
        <f t="shared" si="96"/>
        <v/>
      </c>
      <c r="R1252">
        <f t="shared" si="97"/>
        <v>163.53</v>
      </c>
      <c r="S1252">
        <f t="shared" si="98"/>
        <v>3.2706</v>
      </c>
      <c r="T1252" t="str">
        <f>IF(ISNA(VLOOKUP(A1252,ERP_transactions!$A:$A,1,FALSE)),"No","Yes")</f>
        <v>Yes</v>
      </c>
      <c r="U1252" t="b">
        <f t="shared" si="99"/>
        <v>0</v>
      </c>
    </row>
    <row r="1253" spans="1:21">
      <c r="A1253" t="s">
        <v>1881</v>
      </c>
      <c r="B1253" t="s">
        <v>187</v>
      </c>
      <c r="C1253" t="s">
        <v>188</v>
      </c>
      <c r="D1253" t="s">
        <v>660</v>
      </c>
      <c r="E1253" t="s">
        <v>661</v>
      </c>
      <c r="F1253" t="s">
        <v>275</v>
      </c>
      <c r="G1253" t="s">
        <v>276</v>
      </c>
      <c r="H1253" s="1">
        <v>45896</v>
      </c>
      <c r="I1253">
        <v>20</v>
      </c>
      <c r="J1253">
        <v>44.71</v>
      </c>
      <c r="K1253">
        <v>894.2</v>
      </c>
      <c r="L1253">
        <v>0.08</v>
      </c>
      <c r="M1253">
        <v>0.02</v>
      </c>
      <c r="N1253" t="str">
        <f>VLOOKUP(F1253,products!$A$2:$C$31,3,FALSE)</f>
        <v>C</v>
      </c>
      <c r="O1253">
        <f>VLOOKUP(F1253,price_list!$A$2:$C$31,3,FALSE)</f>
        <v>44.71</v>
      </c>
      <c r="P1253" t="str">
        <f t="shared" si="95"/>
        <v>Rebate_Error</v>
      </c>
      <c r="Q1253" t="str">
        <f t="shared" si="96"/>
        <v/>
      </c>
      <c r="R1253">
        <f t="shared" si="97"/>
        <v>822.66399999999999</v>
      </c>
      <c r="S1253">
        <f t="shared" si="98"/>
        <v>16.453279999999999</v>
      </c>
      <c r="T1253" t="str">
        <f>IF(ISNA(VLOOKUP(A1253,ERP_transactions!$A:$A,1,FALSE)),"No","Yes")</f>
        <v>Yes</v>
      </c>
      <c r="U1253" t="b">
        <f t="shared" si="99"/>
        <v>1</v>
      </c>
    </row>
    <row r="1254" spans="1:21">
      <c r="A1254" t="s">
        <v>1882</v>
      </c>
      <c r="B1254" t="s">
        <v>246</v>
      </c>
      <c r="C1254" t="s">
        <v>247</v>
      </c>
      <c r="D1254" t="s">
        <v>374</v>
      </c>
      <c r="E1254" t="s">
        <v>375</v>
      </c>
      <c r="F1254" t="s">
        <v>166</v>
      </c>
      <c r="G1254" t="s">
        <v>167</v>
      </c>
      <c r="H1254" s="1">
        <v>45871</v>
      </c>
      <c r="I1254">
        <v>15</v>
      </c>
      <c r="J1254">
        <v>158.22</v>
      </c>
      <c r="K1254">
        <v>2373.3000000000002</v>
      </c>
      <c r="L1254">
        <v>0.1</v>
      </c>
      <c r="M1254">
        <v>0.02</v>
      </c>
      <c r="N1254" t="str">
        <f>VLOOKUP(F1254,products!$A$2:$C$31,3,FALSE)</f>
        <v>B</v>
      </c>
      <c r="O1254">
        <f>VLOOKUP(F1254,price_list!$A$2:$C$31,3,FALSE)</f>
        <v>176.86</v>
      </c>
      <c r="P1254" t="str">
        <f t="shared" si="95"/>
        <v/>
      </c>
      <c r="Q1254" t="str">
        <f t="shared" si="96"/>
        <v/>
      </c>
      <c r="R1254">
        <f t="shared" si="97"/>
        <v>2135.9700000000003</v>
      </c>
      <c r="S1254">
        <f t="shared" si="98"/>
        <v>42.719400000000007</v>
      </c>
      <c r="T1254" t="str">
        <f>IF(ISNA(VLOOKUP(A1254,ERP_transactions!$A:$A,1,FALSE)),"No","Yes")</f>
        <v>Yes</v>
      </c>
      <c r="U1254" t="b">
        <f t="shared" si="99"/>
        <v>0</v>
      </c>
    </row>
    <row r="1255" spans="1:21">
      <c r="A1255" t="s">
        <v>1883</v>
      </c>
      <c r="B1255" t="s">
        <v>42</v>
      </c>
      <c r="C1255" t="s">
        <v>43</v>
      </c>
      <c r="D1255" t="s">
        <v>742</v>
      </c>
      <c r="E1255" t="s">
        <v>743</v>
      </c>
      <c r="F1255" t="s">
        <v>59</v>
      </c>
      <c r="G1255" t="s">
        <v>60</v>
      </c>
      <c r="H1255" s="1">
        <v>45881</v>
      </c>
      <c r="I1255">
        <v>22</v>
      </c>
      <c r="J1255">
        <v>71.86</v>
      </c>
      <c r="K1255">
        <v>1580.92</v>
      </c>
      <c r="L1255">
        <v>0.08</v>
      </c>
      <c r="M1255">
        <v>0.02</v>
      </c>
      <c r="N1255" t="str">
        <f>VLOOKUP(F1255,products!$A$2:$C$31,3,FALSE)</f>
        <v>A</v>
      </c>
      <c r="O1255">
        <f>VLOOKUP(F1255,price_list!$A$2:$C$31,3,FALSE)</f>
        <v>71.86</v>
      </c>
      <c r="P1255" t="str">
        <f t="shared" si="95"/>
        <v>Rebate_Error</v>
      </c>
      <c r="Q1255" t="str">
        <f t="shared" si="96"/>
        <v/>
      </c>
      <c r="R1255">
        <f t="shared" si="97"/>
        <v>1454.4464</v>
      </c>
      <c r="S1255">
        <f t="shared" si="98"/>
        <v>29.088928000000003</v>
      </c>
      <c r="T1255" t="str">
        <f>IF(ISNA(VLOOKUP(A1255,ERP_transactions!$A:$A,1,FALSE)),"No","Yes")</f>
        <v>Yes</v>
      </c>
      <c r="U1255" t="b">
        <f t="shared" si="99"/>
        <v>1</v>
      </c>
    </row>
    <row r="1256" spans="1:21">
      <c r="A1256" t="s">
        <v>1884</v>
      </c>
      <c r="B1256" t="s">
        <v>21</v>
      </c>
      <c r="C1256" t="s">
        <v>22</v>
      </c>
      <c r="D1256" t="s">
        <v>626</v>
      </c>
      <c r="E1256" t="s">
        <v>627</v>
      </c>
      <c r="F1256" t="s">
        <v>107</v>
      </c>
      <c r="G1256" t="s">
        <v>108</v>
      </c>
      <c r="H1256" s="1">
        <v>45873</v>
      </c>
      <c r="I1256">
        <v>3</v>
      </c>
      <c r="J1256">
        <v>179.53</v>
      </c>
      <c r="K1256">
        <v>538.59</v>
      </c>
      <c r="L1256">
        <v>0.1</v>
      </c>
      <c r="M1256">
        <v>0.02</v>
      </c>
      <c r="N1256" t="str">
        <f>VLOOKUP(F1256,products!$A$2:$C$31,3,FALSE)</f>
        <v>B</v>
      </c>
      <c r="O1256">
        <f>VLOOKUP(F1256,price_list!$A$2:$C$31,3,FALSE)</f>
        <v>179.53</v>
      </c>
      <c r="P1256" t="str">
        <f t="shared" si="95"/>
        <v/>
      </c>
      <c r="Q1256" t="str">
        <f t="shared" si="96"/>
        <v/>
      </c>
      <c r="R1256">
        <f t="shared" si="97"/>
        <v>484.73099999999999</v>
      </c>
      <c r="S1256">
        <f t="shared" si="98"/>
        <v>9.6946200000000005</v>
      </c>
      <c r="T1256" t="str">
        <f>IF(ISNA(VLOOKUP(A1256,ERP_transactions!$A:$A,1,FALSE)),"No","Yes")</f>
        <v>Yes</v>
      </c>
      <c r="U1256" t="b">
        <f t="shared" si="99"/>
        <v>0</v>
      </c>
    </row>
    <row r="1257" spans="1:21">
      <c r="A1257" t="s">
        <v>1885</v>
      </c>
      <c r="B1257" t="s">
        <v>110</v>
      </c>
      <c r="C1257" t="s">
        <v>111</v>
      </c>
      <c r="D1257" t="s">
        <v>299</v>
      </c>
      <c r="E1257" t="s">
        <v>300</v>
      </c>
      <c r="F1257" t="s">
        <v>18</v>
      </c>
      <c r="G1257" t="s">
        <v>19</v>
      </c>
      <c r="H1257" s="1">
        <v>45899</v>
      </c>
      <c r="I1257">
        <v>20</v>
      </c>
      <c r="J1257">
        <v>52.65</v>
      </c>
      <c r="K1257">
        <v>1053</v>
      </c>
      <c r="L1257">
        <v>0.05</v>
      </c>
      <c r="M1257">
        <v>0.02</v>
      </c>
      <c r="N1257" t="str">
        <f>VLOOKUP(F1257,products!$A$2:$C$31,3,FALSE)</f>
        <v>A</v>
      </c>
      <c r="O1257">
        <f>VLOOKUP(F1257,price_list!$A$2:$C$31,3,FALSE)</f>
        <v>52.65</v>
      </c>
      <c r="P1257" t="str">
        <f t="shared" si="95"/>
        <v/>
      </c>
      <c r="Q1257" t="str">
        <f t="shared" si="96"/>
        <v/>
      </c>
      <c r="R1257">
        <f t="shared" si="97"/>
        <v>1000.35</v>
      </c>
      <c r="S1257">
        <f t="shared" si="98"/>
        <v>20.007000000000001</v>
      </c>
      <c r="T1257" t="str">
        <f>IF(ISNA(VLOOKUP(A1257,ERP_transactions!$A:$A,1,FALSE)),"No","Yes")</f>
        <v>Yes</v>
      </c>
      <c r="U1257" t="b">
        <f t="shared" si="99"/>
        <v>0</v>
      </c>
    </row>
    <row r="1258" spans="1:21">
      <c r="A1258" t="s">
        <v>1886</v>
      </c>
      <c r="B1258" t="s">
        <v>21</v>
      </c>
      <c r="C1258" t="s">
        <v>22</v>
      </c>
      <c r="D1258" t="s">
        <v>538</v>
      </c>
      <c r="E1258" t="s">
        <v>539</v>
      </c>
      <c r="F1258" t="s">
        <v>90</v>
      </c>
      <c r="G1258" t="s">
        <v>91</v>
      </c>
      <c r="H1258" s="1">
        <v>45880</v>
      </c>
      <c r="I1258">
        <v>1</v>
      </c>
      <c r="J1258">
        <v>50.51</v>
      </c>
      <c r="K1258">
        <v>50.51</v>
      </c>
      <c r="L1258">
        <v>0</v>
      </c>
      <c r="M1258">
        <v>0.02</v>
      </c>
      <c r="N1258" t="str">
        <f>VLOOKUP(F1258,products!$A$2:$C$31,3,FALSE)</f>
        <v>C</v>
      </c>
      <c r="O1258">
        <f>VLOOKUP(F1258,price_list!$A$2:$C$31,3,FALSE)</f>
        <v>50.51</v>
      </c>
      <c r="P1258" t="str">
        <f t="shared" si="95"/>
        <v/>
      </c>
      <c r="Q1258" t="str">
        <f t="shared" si="96"/>
        <v/>
      </c>
      <c r="R1258">
        <f t="shared" si="97"/>
        <v>50.51</v>
      </c>
      <c r="S1258">
        <f t="shared" si="98"/>
        <v>1.0102</v>
      </c>
      <c r="T1258" t="str">
        <f>IF(ISNA(VLOOKUP(A1258,ERP_transactions!$A:$A,1,FALSE)),"No","Yes")</f>
        <v>Yes</v>
      </c>
      <c r="U1258" t="b">
        <f t="shared" si="99"/>
        <v>0</v>
      </c>
    </row>
    <row r="1259" spans="1:21">
      <c r="A1259" t="s">
        <v>1887</v>
      </c>
      <c r="B1259" t="s">
        <v>62</v>
      </c>
      <c r="C1259" t="s">
        <v>63</v>
      </c>
      <c r="D1259" t="s">
        <v>23</v>
      </c>
      <c r="E1259" t="s">
        <v>24</v>
      </c>
      <c r="F1259" t="s">
        <v>71</v>
      </c>
      <c r="G1259" t="s">
        <v>72</v>
      </c>
      <c r="H1259" s="1">
        <v>45885</v>
      </c>
      <c r="I1259">
        <v>15</v>
      </c>
      <c r="J1259">
        <v>123.65</v>
      </c>
      <c r="K1259">
        <v>1854.75</v>
      </c>
      <c r="L1259">
        <v>0.05</v>
      </c>
      <c r="M1259">
        <v>0.02</v>
      </c>
      <c r="N1259" t="str">
        <f>VLOOKUP(F1259,products!$A$2:$C$31,3,FALSE)</f>
        <v>A</v>
      </c>
      <c r="O1259">
        <f>VLOOKUP(F1259,price_list!$A$2:$C$31,3,FALSE)</f>
        <v>123.65</v>
      </c>
      <c r="P1259" t="str">
        <f t="shared" si="95"/>
        <v/>
      </c>
      <c r="Q1259" t="str">
        <f t="shared" si="96"/>
        <v/>
      </c>
      <c r="R1259">
        <f t="shared" si="97"/>
        <v>1762.0125</v>
      </c>
      <c r="S1259">
        <f t="shared" si="98"/>
        <v>35.240250000000003</v>
      </c>
      <c r="T1259" t="str">
        <f>IF(ISNA(VLOOKUP(A1259,ERP_transactions!$A:$A,1,FALSE)),"No","Yes")</f>
        <v>Yes</v>
      </c>
      <c r="U1259" t="b">
        <f t="shared" si="99"/>
        <v>0</v>
      </c>
    </row>
    <row r="1260" spans="1:21">
      <c r="A1260" t="s">
        <v>1888</v>
      </c>
      <c r="B1260" t="s">
        <v>122</v>
      </c>
      <c r="C1260" t="s">
        <v>123</v>
      </c>
      <c r="D1260" t="s">
        <v>1103</v>
      </c>
      <c r="E1260" t="s">
        <v>1104</v>
      </c>
      <c r="F1260" t="s">
        <v>59</v>
      </c>
      <c r="G1260" t="s">
        <v>60</v>
      </c>
      <c r="H1260" s="1">
        <v>45876</v>
      </c>
      <c r="I1260">
        <v>18</v>
      </c>
      <c r="J1260">
        <v>71.86</v>
      </c>
      <c r="K1260">
        <v>1293.48</v>
      </c>
      <c r="L1260">
        <v>7.0000000000000007E-2</v>
      </c>
      <c r="M1260">
        <v>0.02</v>
      </c>
      <c r="N1260" t="str">
        <f>VLOOKUP(F1260,products!$A$2:$C$31,3,FALSE)</f>
        <v>A</v>
      </c>
      <c r="O1260">
        <f>VLOOKUP(F1260,price_list!$A$2:$C$31,3,FALSE)</f>
        <v>71.86</v>
      </c>
      <c r="P1260" t="str">
        <f t="shared" si="95"/>
        <v>Rebate_Error</v>
      </c>
      <c r="Q1260" t="str">
        <f t="shared" si="96"/>
        <v/>
      </c>
      <c r="R1260">
        <f t="shared" si="97"/>
        <v>1202.9364</v>
      </c>
      <c r="S1260">
        <f t="shared" si="98"/>
        <v>24.058728000000002</v>
      </c>
      <c r="T1260" t="str">
        <f>IF(ISNA(VLOOKUP(A1260,ERP_transactions!$A:$A,1,FALSE)),"No","Yes")</f>
        <v>Yes</v>
      </c>
      <c r="U1260" t="b">
        <f t="shared" si="99"/>
        <v>1</v>
      </c>
    </row>
    <row r="1261" spans="1:21">
      <c r="A1261" t="s">
        <v>1889</v>
      </c>
      <c r="B1261" t="s">
        <v>254</v>
      </c>
      <c r="C1261" t="s">
        <v>255</v>
      </c>
      <c r="D1261" t="s">
        <v>545</v>
      </c>
      <c r="E1261" t="s">
        <v>2682</v>
      </c>
      <c r="F1261" t="s">
        <v>114</v>
      </c>
      <c r="G1261" t="s">
        <v>115</v>
      </c>
      <c r="H1261" s="1">
        <v>45887</v>
      </c>
      <c r="I1261">
        <v>9</v>
      </c>
      <c r="J1261">
        <v>91.13</v>
      </c>
      <c r="K1261">
        <v>820.17</v>
      </c>
      <c r="L1261">
        <v>0.1</v>
      </c>
      <c r="M1261">
        <v>0.02</v>
      </c>
      <c r="N1261" t="str">
        <f>VLOOKUP(F1261,products!$A$2:$C$31,3,FALSE)</f>
        <v>B</v>
      </c>
      <c r="O1261">
        <f>VLOOKUP(F1261,price_list!$A$2:$C$31,3,FALSE)</f>
        <v>91.13</v>
      </c>
      <c r="P1261" t="str">
        <f t="shared" si="95"/>
        <v/>
      </c>
      <c r="Q1261" t="str">
        <f t="shared" si="96"/>
        <v/>
      </c>
      <c r="R1261">
        <f t="shared" si="97"/>
        <v>738.15300000000002</v>
      </c>
      <c r="S1261">
        <f t="shared" si="98"/>
        <v>14.763060000000001</v>
      </c>
      <c r="T1261" t="str">
        <f>IF(ISNA(VLOOKUP(A1261,ERP_transactions!$A:$A,1,FALSE)),"No","Yes")</f>
        <v>Yes</v>
      </c>
      <c r="U1261" t="b">
        <f t="shared" si="99"/>
        <v>0</v>
      </c>
    </row>
    <row r="1262" spans="1:21">
      <c r="A1262" t="s">
        <v>1890</v>
      </c>
      <c r="B1262" t="s">
        <v>55</v>
      </c>
      <c r="C1262" t="s">
        <v>56</v>
      </c>
      <c r="D1262" t="s">
        <v>132</v>
      </c>
      <c r="E1262" t="s">
        <v>133</v>
      </c>
      <c r="F1262" t="s">
        <v>107</v>
      </c>
      <c r="G1262" t="s">
        <v>108</v>
      </c>
      <c r="H1262" s="1">
        <v>45892</v>
      </c>
      <c r="I1262">
        <v>5</v>
      </c>
      <c r="J1262">
        <v>179.53</v>
      </c>
      <c r="K1262">
        <v>897.65</v>
      </c>
      <c r="L1262">
        <v>0.1</v>
      </c>
      <c r="M1262">
        <v>0.02</v>
      </c>
      <c r="N1262" t="str">
        <f>VLOOKUP(F1262,products!$A$2:$C$31,3,FALSE)</f>
        <v>B</v>
      </c>
      <c r="O1262">
        <f>VLOOKUP(F1262,price_list!$A$2:$C$31,3,FALSE)</f>
        <v>179.53</v>
      </c>
      <c r="P1262" t="str">
        <f t="shared" si="95"/>
        <v/>
      </c>
      <c r="Q1262" t="str">
        <f t="shared" si="96"/>
        <v/>
      </c>
      <c r="R1262">
        <f t="shared" si="97"/>
        <v>807.88499999999999</v>
      </c>
      <c r="S1262">
        <f t="shared" si="98"/>
        <v>16.157699999999998</v>
      </c>
      <c r="T1262" t="str">
        <f>IF(ISNA(VLOOKUP(A1262,ERP_transactions!$A:$A,1,FALSE)),"No","Yes")</f>
        <v>Yes</v>
      </c>
      <c r="U1262" t="b">
        <f t="shared" si="99"/>
        <v>0</v>
      </c>
    </row>
    <row r="1263" spans="1:21">
      <c r="A1263" t="s">
        <v>1891</v>
      </c>
      <c r="B1263" t="s">
        <v>62</v>
      </c>
      <c r="C1263" t="s">
        <v>63</v>
      </c>
      <c r="D1263" t="s">
        <v>169</v>
      </c>
      <c r="E1263" t="s">
        <v>170</v>
      </c>
      <c r="F1263" t="s">
        <v>139</v>
      </c>
      <c r="G1263" t="s">
        <v>140</v>
      </c>
      <c r="H1263" s="1">
        <v>45898</v>
      </c>
      <c r="I1263">
        <v>19</v>
      </c>
      <c r="J1263">
        <v>113.94</v>
      </c>
      <c r="K1263">
        <v>2164.86</v>
      </c>
      <c r="L1263">
        <v>0.05</v>
      </c>
      <c r="M1263">
        <v>0.02</v>
      </c>
      <c r="N1263" t="str">
        <f>VLOOKUP(F1263,products!$A$2:$C$31,3,FALSE)</f>
        <v>A</v>
      </c>
      <c r="O1263">
        <f>VLOOKUP(F1263,price_list!$A$2:$C$31,3,FALSE)</f>
        <v>113.94</v>
      </c>
      <c r="P1263" t="str">
        <f t="shared" si="95"/>
        <v/>
      </c>
      <c r="Q1263" t="str">
        <f t="shared" si="96"/>
        <v/>
      </c>
      <c r="R1263">
        <f t="shared" si="97"/>
        <v>2056.6170000000002</v>
      </c>
      <c r="S1263">
        <f t="shared" si="98"/>
        <v>41.132340000000006</v>
      </c>
      <c r="T1263" t="str">
        <f>IF(ISNA(VLOOKUP(A1263,ERP_transactions!$A:$A,1,FALSE)),"No","Yes")</f>
        <v>Yes</v>
      </c>
      <c r="U1263" t="b">
        <f t="shared" si="99"/>
        <v>0</v>
      </c>
    </row>
    <row r="1264" spans="1:21">
      <c r="A1264" t="s">
        <v>1892</v>
      </c>
      <c r="B1264" t="s">
        <v>208</v>
      </c>
      <c r="C1264" t="s">
        <v>209</v>
      </c>
      <c r="D1264" t="s">
        <v>1325</v>
      </c>
      <c r="E1264" t="s">
        <v>1326</v>
      </c>
      <c r="F1264" t="s">
        <v>196</v>
      </c>
      <c r="G1264" t="s">
        <v>197</v>
      </c>
      <c r="H1264" s="1">
        <v>45871</v>
      </c>
      <c r="I1264">
        <v>6</v>
      </c>
      <c r="J1264">
        <v>77.5</v>
      </c>
      <c r="K1264">
        <v>465</v>
      </c>
      <c r="L1264">
        <v>0.05</v>
      </c>
      <c r="M1264">
        <v>0.02</v>
      </c>
      <c r="N1264" t="str">
        <f>VLOOKUP(F1264,products!$A$2:$C$31,3,FALSE)</f>
        <v>A</v>
      </c>
      <c r="O1264">
        <f>VLOOKUP(F1264,price_list!$A$2:$C$31,3,FALSE)</f>
        <v>77.5</v>
      </c>
      <c r="P1264" t="str">
        <f t="shared" si="95"/>
        <v/>
      </c>
      <c r="Q1264" t="str">
        <f t="shared" si="96"/>
        <v/>
      </c>
      <c r="R1264">
        <f t="shared" si="97"/>
        <v>441.75</v>
      </c>
      <c r="S1264">
        <f t="shared" si="98"/>
        <v>8.8350000000000009</v>
      </c>
      <c r="T1264" t="str">
        <f>IF(ISNA(VLOOKUP(A1264,ERP_transactions!$A:$A,1,FALSE)),"No","Yes")</f>
        <v>Yes</v>
      </c>
      <c r="U1264" t="b">
        <f t="shared" si="99"/>
        <v>0</v>
      </c>
    </row>
    <row r="1265" spans="1:21">
      <c r="A1265" t="s">
        <v>1893</v>
      </c>
      <c r="B1265" t="s">
        <v>187</v>
      </c>
      <c r="C1265" t="s">
        <v>188</v>
      </c>
      <c r="D1265" t="s">
        <v>791</v>
      </c>
      <c r="E1265" t="s">
        <v>792</v>
      </c>
      <c r="F1265" t="s">
        <v>174</v>
      </c>
      <c r="G1265" t="s">
        <v>175</v>
      </c>
      <c r="H1265" s="1">
        <v>45878</v>
      </c>
      <c r="I1265">
        <v>20</v>
      </c>
      <c r="J1265">
        <v>183.4</v>
      </c>
      <c r="K1265">
        <v>3668</v>
      </c>
      <c r="L1265">
        <v>0.1</v>
      </c>
      <c r="M1265">
        <v>0.02</v>
      </c>
      <c r="N1265" t="str">
        <f>VLOOKUP(F1265,products!$A$2:$C$31,3,FALSE)</f>
        <v>B</v>
      </c>
      <c r="O1265">
        <f>VLOOKUP(F1265,price_list!$A$2:$C$31,3,FALSE)</f>
        <v>183.4</v>
      </c>
      <c r="P1265" t="str">
        <f t="shared" si="95"/>
        <v/>
      </c>
      <c r="Q1265" t="str">
        <f t="shared" si="96"/>
        <v/>
      </c>
      <c r="R1265">
        <f t="shared" si="97"/>
        <v>3301.2</v>
      </c>
      <c r="S1265">
        <f t="shared" si="98"/>
        <v>66.024000000000001</v>
      </c>
      <c r="T1265" t="str">
        <f>IF(ISNA(VLOOKUP(A1265,ERP_transactions!$A:$A,1,FALSE)),"No","Yes")</f>
        <v>Yes</v>
      </c>
      <c r="U1265" t="b">
        <f t="shared" si="99"/>
        <v>0</v>
      </c>
    </row>
    <row r="1266" spans="1:21">
      <c r="A1266" t="s">
        <v>1894</v>
      </c>
      <c r="B1266" t="s">
        <v>14</v>
      </c>
      <c r="C1266" t="s">
        <v>15</v>
      </c>
      <c r="D1266" t="s">
        <v>227</v>
      </c>
      <c r="E1266" t="s">
        <v>228</v>
      </c>
      <c r="F1266" t="s">
        <v>191</v>
      </c>
      <c r="G1266" t="s">
        <v>192</v>
      </c>
      <c r="H1266" s="1">
        <v>45872</v>
      </c>
      <c r="I1266">
        <v>1</v>
      </c>
      <c r="J1266">
        <v>144.35</v>
      </c>
      <c r="K1266">
        <v>144.35</v>
      </c>
      <c r="L1266">
        <v>0.1</v>
      </c>
      <c r="M1266">
        <v>0.02</v>
      </c>
      <c r="N1266" t="str">
        <f>VLOOKUP(F1266,products!$A$2:$C$31,3,FALSE)</f>
        <v>B</v>
      </c>
      <c r="O1266">
        <f>VLOOKUP(F1266,price_list!$A$2:$C$31,3,FALSE)</f>
        <v>144.35</v>
      </c>
      <c r="P1266" t="str">
        <f t="shared" si="95"/>
        <v/>
      </c>
      <c r="Q1266" t="str">
        <f t="shared" si="96"/>
        <v/>
      </c>
      <c r="R1266">
        <f t="shared" si="97"/>
        <v>129.91499999999999</v>
      </c>
      <c r="S1266">
        <f t="shared" si="98"/>
        <v>2.5983000000000001</v>
      </c>
      <c r="T1266" t="str">
        <f>IF(ISNA(VLOOKUP(A1266,ERP_transactions!$A:$A,1,FALSE)),"No","Yes")</f>
        <v>Yes</v>
      </c>
      <c r="U1266" t="b">
        <f t="shared" si="99"/>
        <v>0</v>
      </c>
    </row>
    <row r="1267" spans="1:21">
      <c r="A1267" t="s">
        <v>1895</v>
      </c>
      <c r="B1267" t="s">
        <v>74</v>
      </c>
      <c r="C1267" t="s">
        <v>75</v>
      </c>
      <c r="D1267" t="s">
        <v>137</v>
      </c>
      <c r="E1267" t="s">
        <v>138</v>
      </c>
      <c r="F1267" t="s">
        <v>18</v>
      </c>
      <c r="G1267" t="s">
        <v>19</v>
      </c>
      <c r="H1267" s="1">
        <v>45881</v>
      </c>
      <c r="I1267">
        <v>22</v>
      </c>
      <c r="J1267">
        <v>52.65</v>
      </c>
      <c r="K1267">
        <v>1158.3</v>
      </c>
      <c r="L1267">
        <v>0.05</v>
      </c>
      <c r="M1267">
        <v>0.02</v>
      </c>
      <c r="N1267" t="str">
        <f>VLOOKUP(F1267,products!$A$2:$C$31,3,FALSE)</f>
        <v>A</v>
      </c>
      <c r="O1267">
        <f>VLOOKUP(F1267,price_list!$A$2:$C$31,3,FALSE)</f>
        <v>52.65</v>
      </c>
      <c r="P1267" t="str">
        <f t="shared" si="95"/>
        <v/>
      </c>
      <c r="Q1267" t="str">
        <f t="shared" si="96"/>
        <v/>
      </c>
      <c r="R1267">
        <f t="shared" si="97"/>
        <v>1100.385</v>
      </c>
      <c r="S1267">
        <f t="shared" si="98"/>
        <v>22.0077</v>
      </c>
      <c r="T1267" t="str">
        <f>IF(ISNA(VLOOKUP(A1267,ERP_transactions!$A:$A,1,FALSE)),"No","Yes")</f>
        <v>Yes</v>
      </c>
      <c r="U1267" t="b">
        <f t="shared" si="99"/>
        <v>0</v>
      </c>
    </row>
    <row r="1268" spans="1:21">
      <c r="A1268" t="s">
        <v>1896</v>
      </c>
      <c r="B1268" t="s">
        <v>47</v>
      </c>
      <c r="C1268" t="s">
        <v>48</v>
      </c>
      <c r="D1268" t="s">
        <v>485</v>
      </c>
      <c r="E1268" t="s">
        <v>486</v>
      </c>
      <c r="F1268" t="s">
        <v>139</v>
      </c>
      <c r="G1268" t="s">
        <v>140</v>
      </c>
      <c r="H1268" s="1">
        <v>45882</v>
      </c>
      <c r="I1268">
        <v>21</v>
      </c>
      <c r="J1268">
        <v>113.94</v>
      </c>
      <c r="K1268">
        <v>2392.7399999999998</v>
      </c>
      <c r="L1268">
        <v>0.05</v>
      </c>
      <c r="M1268">
        <v>0.02</v>
      </c>
      <c r="N1268" t="str">
        <f>VLOOKUP(F1268,products!$A$2:$C$31,3,FALSE)</f>
        <v>A</v>
      </c>
      <c r="O1268">
        <f>VLOOKUP(F1268,price_list!$A$2:$C$31,3,FALSE)</f>
        <v>113.94</v>
      </c>
      <c r="P1268" t="str">
        <f t="shared" si="95"/>
        <v/>
      </c>
      <c r="Q1268" t="str">
        <f t="shared" si="96"/>
        <v/>
      </c>
      <c r="R1268">
        <f t="shared" si="97"/>
        <v>2273.1029999999996</v>
      </c>
      <c r="S1268">
        <f t="shared" si="98"/>
        <v>45.462059999999994</v>
      </c>
      <c r="T1268" t="str">
        <f>IF(ISNA(VLOOKUP(A1268,ERP_transactions!$A:$A,1,FALSE)),"No","Yes")</f>
        <v>Yes</v>
      </c>
      <c r="U1268" t="b">
        <f t="shared" si="99"/>
        <v>0</v>
      </c>
    </row>
    <row r="1269" spans="1:21">
      <c r="A1269" t="s">
        <v>1897</v>
      </c>
      <c r="B1269" t="s">
        <v>117</v>
      </c>
      <c r="C1269" t="s">
        <v>118</v>
      </c>
      <c r="D1269" t="s">
        <v>150</v>
      </c>
      <c r="E1269" t="s">
        <v>151</v>
      </c>
      <c r="F1269" t="s">
        <v>396</v>
      </c>
      <c r="G1269" t="s">
        <v>397</v>
      </c>
      <c r="H1269" s="1">
        <v>45873</v>
      </c>
      <c r="I1269">
        <v>23</v>
      </c>
      <c r="J1269">
        <v>194.87</v>
      </c>
      <c r="K1269">
        <v>4482.01</v>
      </c>
      <c r="L1269">
        <v>0.1</v>
      </c>
      <c r="M1269">
        <v>0.02</v>
      </c>
      <c r="N1269" t="str">
        <f>VLOOKUP(F1269,products!$A$2:$C$31,3,FALSE)</f>
        <v>B</v>
      </c>
      <c r="O1269">
        <f>VLOOKUP(F1269,price_list!$A$2:$C$31,3,FALSE)</f>
        <v>194.87</v>
      </c>
      <c r="P1269" t="str">
        <f t="shared" si="95"/>
        <v/>
      </c>
      <c r="Q1269" t="str">
        <f t="shared" si="96"/>
        <v/>
      </c>
      <c r="R1269">
        <f t="shared" si="97"/>
        <v>4033.8090000000002</v>
      </c>
      <c r="S1269">
        <f t="shared" si="98"/>
        <v>80.676180000000002</v>
      </c>
      <c r="T1269" t="str">
        <f>IF(ISNA(VLOOKUP(A1269,ERP_transactions!$A:$A,1,FALSE)),"No","Yes")</f>
        <v>Yes</v>
      </c>
      <c r="U1269" t="b">
        <f t="shared" si="99"/>
        <v>0</v>
      </c>
    </row>
    <row r="1270" spans="1:21">
      <c r="A1270" t="s">
        <v>1898</v>
      </c>
      <c r="B1270" t="s">
        <v>67</v>
      </c>
      <c r="C1270" t="s">
        <v>68</v>
      </c>
      <c r="D1270" t="s">
        <v>1071</v>
      </c>
      <c r="E1270" t="s">
        <v>1072</v>
      </c>
      <c r="F1270" t="s">
        <v>396</v>
      </c>
      <c r="G1270" t="s">
        <v>397</v>
      </c>
      <c r="H1270" s="1">
        <v>45887</v>
      </c>
      <c r="I1270">
        <v>20</v>
      </c>
      <c r="J1270">
        <v>194.87</v>
      </c>
      <c r="K1270">
        <v>3897.4</v>
      </c>
      <c r="L1270">
        <v>0.13</v>
      </c>
      <c r="M1270">
        <v>0.02</v>
      </c>
      <c r="N1270" t="str">
        <f>VLOOKUP(F1270,products!$A$2:$C$31,3,FALSE)</f>
        <v>B</v>
      </c>
      <c r="O1270">
        <f>VLOOKUP(F1270,price_list!$A$2:$C$31,3,FALSE)</f>
        <v>194.87</v>
      </c>
      <c r="P1270" t="str">
        <f t="shared" si="95"/>
        <v>Rebate_Error</v>
      </c>
      <c r="Q1270" t="str">
        <f t="shared" si="96"/>
        <v/>
      </c>
      <c r="R1270">
        <f t="shared" si="97"/>
        <v>3390.7380000000003</v>
      </c>
      <c r="S1270">
        <f t="shared" si="98"/>
        <v>67.814760000000007</v>
      </c>
      <c r="T1270" t="str">
        <f>IF(ISNA(VLOOKUP(A1270,ERP_transactions!$A:$A,1,FALSE)),"No","Yes")</f>
        <v>Yes</v>
      </c>
      <c r="U1270" t="b">
        <f t="shared" si="99"/>
        <v>1</v>
      </c>
    </row>
    <row r="1271" spans="1:21">
      <c r="A1271" t="s">
        <v>1899</v>
      </c>
      <c r="B1271" t="s">
        <v>423</v>
      </c>
      <c r="C1271" t="s">
        <v>424</v>
      </c>
      <c r="D1271" t="s">
        <v>776</v>
      </c>
      <c r="E1271" t="s">
        <v>777</v>
      </c>
      <c r="F1271" t="s">
        <v>129</v>
      </c>
      <c r="G1271" t="s">
        <v>130</v>
      </c>
      <c r="H1271" s="1">
        <v>45887</v>
      </c>
      <c r="I1271">
        <v>15</v>
      </c>
      <c r="J1271">
        <v>92.19</v>
      </c>
      <c r="K1271">
        <v>1382.85</v>
      </c>
      <c r="L1271">
        <v>0.05</v>
      </c>
      <c r="M1271">
        <v>0.02</v>
      </c>
      <c r="N1271" t="str">
        <f>VLOOKUP(F1271,products!$A$2:$C$31,3,FALSE)</f>
        <v>A</v>
      </c>
      <c r="O1271">
        <f>VLOOKUP(F1271,price_list!$A$2:$C$31,3,FALSE)</f>
        <v>92.19</v>
      </c>
      <c r="P1271" t="str">
        <f t="shared" si="95"/>
        <v/>
      </c>
      <c r="Q1271" t="str">
        <f t="shared" si="96"/>
        <v/>
      </c>
      <c r="R1271">
        <f t="shared" si="97"/>
        <v>1313.7075</v>
      </c>
      <c r="S1271">
        <f t="shared" si="98"/>
        <v>26.274149999999999</v>
      </c>
      <c r="T1271" t="str">
        <f>IF(ISNA(VLOOKUP(A1271,ERP_transactions!$A:$A,1,FALSE)),"No","Yes")</f>
        <v>Yes</v>
      </c>
      <c r="U1271" t="b">
        <f t="shared" si="99"/>
        <v>0</v>
      </c>
    </row>
    <row r="1272" spans="1:21">
      <c r="A1272" t="s">
        <v>1900</v>
      </c>
      <c r="B1272" t="s">
        <v>42</v>
      </c>
      <c r="C1272" t="s">
        <v>43</v>
      </c>
      <c r="D1272" t="s">
        <v>579</v>
      </c>
      <c r="E1272" t="s">
        <v>580</v>
      </c>
      <c r="F1272" t="s">
        <v>139</v>
      </c>
      <c r="G1272" t="s">
        <v>140</v>
      </c>
      <c r="H1272" s="1">
        <v>45899</v>
      </c>
      <c r="I1272">
        <v>8</v>
      </c>
      <c r="J1272">
        <v>113.94</v>
      </c>
      <c r="K1272">
        <v>911.52</v>
      </c>
      <c r="L1272">
        <v>0.05</v>
      </c>
      <c r="M1272">
        <v>0.02</v>
      </c>
      <c r="N1272" t="str">
        <f>VLOOKUP(F1272,products!$A$2:$C$31,3,FALSE)</f>
        <v>A</v>
      </c>
      <c r="O1272">
        <f>VLOOKUP(F1272,price_list!$A$2:$C$31,3,FALSE)</f>
        <v>113.94</v>
      </c>
      <c r="P1272" t="str">
        <f t="shared" si="95"/>
        <v/>
      </c>
      <c r="Q1272" t="str">
        <f t="shared" si="96"/>
        <v/>
      </c>
      <c r="R1272">
        <f t="shared" si="97"/>
        <v>865.94399999999996</v>
      </c>
      <c r="S1272">
        <f t="shared" si="98"/>
        <v>17.31888</v>
      </c>
      <c r="T1272" t="str">
        <f>IF(ISNA(VLOOKUP(A1272,ERP_transactions!$A:$A,1,FALSE)),"No","Yes")</f>
        <v>Yes</v>
      </c>
      <c r="U1272" t="b">
        <f t="shared" si="99"/>
        <v>0</v>
      </c>
    </row>
    <row r="1273" spans="1:21">
      <c r="A1273" t="s">
        <v>1901</v>
      </c>
      <c r="B1273" t="s">
        <v>414</v>
      </c>
      <c r="C1273" t="s">
        <v>415</v>
      </c>
      <c r="D1273" t="s">
        <v>807</v>
      </c>
      <c r="E1273" t="s">
        <v>808</v>
      </c>
      <c r="F1273" t="s">
        <v>85</v>
      </c>
      <c r="G1273" t="s">
        <v>86</v>
      </c>
      <c r="H1273" s="1">
        <v>45893</v>
      </c>
      <c r="I1273">
        <v>13</v>
      </c>
      <c r="J1273">
        <v>72.040000000000006</v>
      </c>
      <c r="K1273">
        <v>936.52</v>
      </c>
      <c r="L1273">
        <v>0.05</v>
      </c>
      <c r="M1273">
        <v>0.02</v>
      </c>
      <c r="N1273" t="str">
        <f>VLOOKUP(F1273,products!$A$2:$C$31,3,FALSE)</f>
        <v>A</v>
      </c>
      <c r="O1273">
        <f>VLOOKUP(F1273,price_list!$A$2:$C$31,3,FALSE)</f>
        <v>72.040000000000006</v>
      </c>
      <c r="P1273" t="str">
        <f t="shared" si="95"/>
        <v/>
      </c>
      <c r="Q1273" t="str">
        <f t="shared" si="96"/>
        <v/>
      </c>
      <c r="R1273">
        <f t="shared" si="97"/>
        <v>889.69399999999996</v>
      </c>
      <c r="S1273">
        <f t="shared" si="98"/>
        <v>17.793879999999998</v>
      </c>
      <c r="T1273" t="str">
        <f>IF(ISNA(VLOOKUP(A1273,ERP_transactions!$A:$A,1,FALSE)),"No","Yes")</f>
        <v>Yes</v>
      </c>
      <c r="U1273" t="b">
        <f t="shared" si="99"/>
        <v>0</v>
      </c>
    </row>
    <row r="1274" spans="1:21">
      <c r="A1274" t="s">
        <v>1902</v>
      </c>
      <c r="B1274" t="s">
        <v>182</v>
      </c>
      <c r="C1274" t="s">
        <v>183</v>
      </c>
      <c r="D1274" t="s">
        <v>566</v>
      </c>
      <c r="E1274" t="s">
        <v>567</v>
      </c>
      <c r="F1274" t="s">
        <v>85</v>
      </c>
      <c r="G1274" t="s">
        <v>86</v>
      </c>
      <c r="H1274" s="1">
        <v>45999</v>
      </c>
      <c r="I1274">
        <v>12</v>
      </c>
      <c r="J1274">
        <v>72.040000000000006</v>
      </c>
      <c r="K1274">
        <v>864.48</v>
      </c>
      <c r="L1274">
        <v>0.05</v>
      </c>
      <c r="M1274">
        <v>0.02</v>
      </c>
      <c r="N1274" t="str">
        <f>VLOOKUP(F1274,products!$A$2:$C$31,3,FALSE)</f>
        <v>A</v>
      </c>
      <c r="O1274">
        <f>VLOOKUP(F1274,price_list!$A$2:$C$31,3,FALSE)</f>
        <v>72.040000000000006</v>
      </c>
      <c r="P1274" t="str">
        <f t="shared" si="95"/>
        <v/>
      </c>
      <c r="Q1274" t="str">
        <f t="shared" si="96"/>
        <v/>
      </c>
      <c r="R1274">
        <f t="shared" si="97"/>
        <v>821.25599999999997</v>
      </c>
      <c r="S1274">
        <f t="shared" si="98"/>
        <v>16.42512</v>
      </c>
      <c r="T1274" t="str">
        <f>IF(ISNA(VLOOKUP(A1274,ERP_transactions!$A:$A,1,FALSE)),"No","Yes")</f>
        <v>Yes</v>
      </c>
      <c r="U1274" t="b">
        <f t="shared" si="99"/>
        <v>0</v>
      </c>
    </row>
    <row r="1275" spans="1:21">
      <c r="A1275" t="s">
        <v>1903</v>
      </c>
      <c r="B1275" t="s">
        <v>159</v>
      </c>
      <c r="C1275" t="s">
        <v>160</v>
      </c>
      <c r="D1275" t="s">
        <v>532</v>
      </c>
      <c r="E1275" t="s">
        <v>533</v>
      </c>
      <c r="F1275" t="s">
        <v>59</v>
      </c>
      <c r="G1275" t="s">
        <v>60</v>
      </c>
      <c r="H1275" s="1">
        <v>45878</v>
      </c>
      <c r="I1275">
        <v>17</v>
      </c>
      <c r="J1275">
        <v>71.86</v>
      </c>
      <c r="K1275">
        <v>1221.6199999999999</v>
      </c>
      <c r="L1275">
        <v>7.0000000000000007E-2</v>
      </c>
      <c r="M1275">
        <v>0.02</v>
      </c>
      <c r="N1275" t="str">
        <f>VLOOKUP(F1275,products!$A$2:$C$31,3,FALSE)</f>
        <v>A</v>
      </c>
      <c r="O1275">
        <f>VLOOKUP(F1275,price_list!$A$2:$C$31,3,FALSE)</f>
        <v>71.86</v>
      </c>
      <c r="P1275" t="str">
        <f t="shared" si="95"/>
        <v>Rebate_Error</v>
      </c>
      <c r="Q1275" t="str">
        <f t="shared" si="96"/>
        <v/>
      </c>
      <c r="R1275">
        <f t="shared" si="97"/>
        <v>1136.1065999999998</v>
      </c>
      <c r="S1275">
        <f t="shared" si="98"/>
        <v>22.722131999999998</v>
      </c>
      <c r="T1275" t="str">
        <f>IF(ISNA(VLOOKUP(A1275,ERP_transactions!$A:$A,1,FALSE)),"No","Yes")</f>
        <v>Yes</v>
      </c>
      <c r="U1275" t="b">
        <f t="shared" si="99"/>
        <v>1</v>
      </c>
    </row>
    <row r="1276" spans="1:21">
      <c r="A1276" t="s">
        <v>1904</v>
      </c>
      <c r="B1276" t="s">
        <v>246</v>
      </c>
      <c r="C1276" t="s">
        <v>247</v>
      </c>
      <c r="D1276" t="s">
        <v>1183</v>
      </c>
      <c r="E1276" t="s">
        <v>1184</v>
      </c>
      <c r="F1276" t="s">
        <v>166</v>
      </c>
      <c r="G1276" t="s">
        <v>167</v>
      </c>
      <c r="H1276" s="1">
        <v>45898</v>
      </c>
      <c r="I1276">
        <v>13</v>
      </c>
      <c r="J1276">
        <v>176.86</v>
      </c>
      <c r="K1276">
        <v>2299.1799999999998</v>
      </c>
      <c r="L1276">
        <v>0.1</v>
      </c>
      <c r="M1276">
        <v>0.02</v>
      </c>
      <c r="N1276" t="str">
        <f>VLOOKUP(F1276,products!$A$2:$C$31,3,FALSE)</f>
        <v>B</v>
      </c>
      <c r="O1276">
        <f>VLOOKUP(F1276,price_list!$A$2:$C$31,3,FALSE)</f>
        <v>176.86</v>
      </c>
      <c r="P1276" t="str">
        <f t="shared" si="95"/>
        <v/>
      </c>
      <c r="Q1276" t="str">
        <f t="shared" si="96"/>
        <v/>
      </c>
      <c r="R1276">
        <f t="shared" si="97"/>
        <v>2069.2619999999997</v>
      </c>
      <c r="S1276">
        <f t="shared" si="98"/>
        <v>41.385239999999996</v>
      </c>
      <c r="T1276" t="str">
        <f>IF(ISNA(VLOOKUP(A1276,ERP_transactions!$A:$A,1,FALSE)),"No","Yes")</f>
        <v>Yes</v>
      </c>
      <c r="U1276" t="b">
        <f t="shared" si="99"/>
        <v>0</v>
      </c>
    </row>
    <row r="1277" spans="1:21">
      <c r="A1277" t="s">
        <v>1905</v>
      </c>
      <c r="B1277" t="s">
        <v>35</v>
      </c>
      <c r="C1277" t="s">
        <v>36</v>
      </c>
      <c r="D1277" t="s">
        <v>814</v>
      </c>
      <c r="E1277" t="s">
        <v>815</v>
      </c>
      <c r="F1277" t="s">
        <v>32</v>
      </c>
      <c r="G1277" t="s">
        <v>33</v>
      </c>
      <c r="H1277" s="1">
        <v>45877</v>
      </c>
      <c r="I1277">
        <v>9</v>
      </c>
      <c r="J1277">
        <v>88.32</v>
      </c>
      <c r="K1277">
        <v>794.88</v>
      </c>
      <c r="L1277">
        <v>0</v>
      </c>
      <c r="M1277">
        <v>0.02</v>
      </c>
      <c r="N1277" t="str">
        <f>VLOOKUP(F1277,products!$A$2:$C$31,3,FALSE)</f>
        <v>C</v>
      </c>
      <c r="O1277">
        <f>VLOOKUP(F1277,price_list!$A$2:$C$31,3,FALSE)</f>
        <v>88.32</v>
      </c>
      <c r="P1277" t="str">
        <f t="shared" si="95"/>
        <v/>
      </c>
      <c r="Q1277" t="str">
        <f t="shared" si="96"/>
        <v/>
      </c>
      <c r="R1277">
        <f t="shared" si="97"/>
        <v>794.88</v>
      </c>
      <c r="S1277">
        <f t="shared" si="98"/>
        <v>15.897600000000001</v>
      </c>
      <c r="T1277" t="str">
        <f>IF(ISNA(VLOOKUP(A1277,ERP_transactions!$A:$A,1,FALSE)),"No","Yes")</f>
        <v>Yes</v>
      </c>
      <c r="U1277" t="b">
        <f t="shared" si="99"/>
        <v>0</v>
      </c>
    </row>
    <row r="1278" spans="1:21">
      <c r="A1278" t="s">
        <v>1906</v>
      </c>
      <c r="B1278" t="s">
        <v>21</v>
      </c>
      <c r="C1278" t="s">
        <v>22</v>
      </c>
      <c r="D1278" t="s">
        <v>308</v>
      </c>
      <c r="E1278" t="s">
        <v>2683</v>
      </c>
      <c r="F1278" t="s">
        <v>39</v>
      </c>
      <c r="G1278" t="s">
        <v>40</v>
      </c>
      <c r="H1278" s="1">
        <v>45874</v>
      </c>
      <c r="I1278">
        <v>22</v>
      </c>
      <c r="J1278">
        <v>87.21</v>
      </c>
      <c r="K1278">
        <v>1918.62</v>
      </c>
      <c r="L1278">
        <v>0</v>
      </c>
      <c r="M1278">
        <v>0.02</v>
      </c>
      <c r="N1278" t="str">
        <f>VLOOKUP(F1278,products!$A$2:$C$31,3,FALSE)</f>
        <v>C</v>
      </c>
      <c r="O1278">
        <f>VLOOKUP(F1278,price_list!$A$2:$C$31,3,FALSE)</f>
        <v>87.21</v>
      </c>
      <c r="P1278" t="str">
        <f t="shared" si="95"/>
        <v/>
      </c>
      <c r="Q1278" t="str">
        <f t="shared" si="96"/>
        <v/>
      </c>
      <c r="R1278">
        <f t="shared" si="97"/>
        <v>1918.62</v>
      </c>
      <c r="S1278">
        <f t="shared" si="98"/>
        <v>38.372399999999999</v>
      </c>
      <c r="T1278" t="str">
        <f>IF(ISNA(VLOOKUP(A1278,ERP_transactions!$A:$A,1,FALSE)),"No","Yes")</f>
        <v>Yes</v>
      </c>
      <c r="U1278" t="b">
        <f t="shared" si="99"/>
        <v>0</v>
      </c>
    </row>
    <row r="1279" spans="1:21">
      <c r="A1279" t="s">
        <v>1907</v>
      </c>
      <c r="B1279" t="s">
        <v>423</v>
      </c>
      <c r="C1279" t="s">
        <v>424</v>
      </c>
      <c r="D1279" t="s">
        <v>591</v>
      </c>
      <c r="E1279" t="s">
        <v>592</v>
      </c>
      <c r="F1279" t="s">
        <v>240</v>
      </c>
      <c r="G1279" t="s">
        <v>241</v>
      </c>
      <c r="H1279" s="1">
        <v>45889</v>
      </c>
      <c r="I1279">
        <v>22</v>
      </c>
      <c r="J1279">
        <v>130.94</v>
      </c>
      <c r="K1279">
        <v>2880.68</v>
      </c>
      <c r="L1279">
        <v>0.05</v>
      </c>
      <c r="M1279">
        <v>0.02</v>
      </c>
      <c r="N1279" t="str">
        <f>VLOOKUP(F1279,products!$A$2:$C$31,3,FALSE)</f>
        <v>A</v>
      </c>
      <c r="O1279">
        <f>VLOOKUP(F1279,price_list!$A$2:$C$31,3,FALSE)</f>
        <v>130.94</v>
      </c>
      <c r="P1279" t="str">
        <f t="shared" si="95"/>
        <v/>
      </c>
      <c r="Q1279" t="str">
        <f t="shared" si="96"/>
        <v/>
      </c>
      <c r="R1279">
        <f t="shared" si="97"/>
        <v>2736.6459999999997</v>
      </c>
      <c r="S1279">
        <f t="shared" si="98"/>
        <v>54.732919999999993</v>
      </c>
      <c r="T1279" t="str">
        <f>IF(ISNA(VLOOKUP(A1279,ERP_transactions!$A:$A,1,FALSE)),"No","Yes")</f>
        <v>Yes</v>
      </c>
      <c r="U1279" t="b">
        <f t="shared" si="99"/>
        <v>0</v>
      </c>
    </row>
    <row r="1280" spans="1:21">
      <c r="A1280" t="s">
        <v>1908</v>
      </c>
      <c r="B1280" t="s">
        <v>47</v>
      </c>
      <c r="C1280" t="s">
        <v>48</v>
      </c>
      <c r="D1280" t="s">
        <v>57</v>
      </c>
      <c r="E1280" t="s">
        <v>58</v>
      </c>
      <c r="F1280" t="s">
        <v>179</v>
      </c>
      <c r="G1280" t="s">
        <v>180</v>
      </c>
      <c r="H1280" s="1">
        <v>45877</v>
      </c>
      <c r="I1280">
        <v>14</v>
      </c>
      <c r="J1280">
        <v>125.42</v>
      </c>
      <c r="K1280">
        <v>1755.88</v>
      </c>
      <c r="L1280">
        <v>0.1</v>
      </c>
      <c r="M1280">
        <v>0.02</v>
      </c>
      <c r="N1280" t="str">
        <f>VLOOKUP(F1280,products!$A$2:$C$31,3,FALSE)</f>
        <v>B</v>
      </c>
      <c r="O1280">
        <f>VLOOKUP(F1280,price_list!$A$2:$C$31,3,FALSE)</f>
        <v>125.42</v>
      </c>
      <c r="P1280" t="str">
        <f t="shared" si="95"/>
        <v/>
      </c>
      <c r="Q1280" t="str">
        <f t="shared" si="96"/>
        <v/>
      </c>
      <c r="R1280">
        <f t="shared" si="97"/>
        <v>1580.2920000000001</v>
      </c>
      <c r="S1280">
        <f t="shared" si="98"/>
        <v>31.605840000000004</v>
      </c>
      <c r="T1280" t="str">
        <f>IF(ISNA(VLOOKUP(A1280,ERP_transactions!$A:$A,1,FALSE)),"No","Yes")</f>
        <v>Yes</v>
      </c>
      <c r="U1280" t="b">
        <f t="shared" si="99"/>
        <v>0</v>
      </c>
    </row>
    <row r="1281" spans="1:21">
      <c r="A1281" t="s">
        <v>1909</v>
      </c>
      <c r="B1281" t="s">
        <v>135</v>
      </c>
      <c r="C1281" t="s">
        <v>136</v>
      </c>
      <c r="D1281" t="s">
        <v>411</v>
      </c>
      <c r="E1281" t="s">
        <v>412</v>
      </c>
      <c r="F1281" t="s">
        <v>215</v>
      </c>
      <c r="G1281" t="s">
        <v>216</v>
      </c>
      <c r="H1281" s="1">
        <v>45899</v>
      </c>
      <c r="I1281">
        <v>10</v>
      </c>
      <c r="J1281">
        <v>176.7</v>
      </c>
      <c r="K1281">
        <v>1767</v>
      </c>
      <c r="L1281">
        <v>0.1</v>
      </c>
      <c r="M1281">
        <v>0.02</v>
      </c>
      <c r="N1281" t="str">
        <f>VLOOKUP(F1281,products!$A$2:$C$31,3,FALSE)</f>
        <v>B</v>
      </c>
      <c r="O1281">
        <f>VLOOKUP(F1281,price_list!$A$2:$C$31,3,FALSE)</f>
        <v>176.7</v>
      </c>
      <c r="P1281" t="str">
        <f t="shared" si="95"/>
        <v/>
      </c>
      <c r="Q1281" t="str">
        <f t="shared" si="96"/>
        <v/>
      </c>
      <c r="R1281">
        <f t="shared" si="97"/>
        <v>1590.3</v>
      </c>
      <c r="S1281">
        <f t="shared" si="98"/>
        <v>31.806000000000001</v>
      </c>
      <c r="T1281" t="str">
        <f>IF(ISNA(VLOOKUP(A1281,ERP_transactions!$A:$A,1,FALSE)),"No","Yes")</f>
        <v>Yes</v>
      </c>
      <c r="U1281" t="b">
        <f t="shared" si="99"/>
        <v>0</v>
      </c>
    </row>
    <row r="1282" spans="1:21">
      <c r="A1282" t="s">
        <v>1910</v>
      </c>
      <c r="B1282" t="s">
        <v>28</v>
      </c>
      <c r="C1282" t="s">
        <v>29</v>
      </c>
      <c r="D1282" t="s">
        <v>1103</v>
      </c>
      <c r="E1282" t="s">
        <v>1104</v>
      </c>
      <c r="F1282" t="s">
        <v>25</v>
      </c>
      <c r="G1282" t="s">
        <v>26</v>
      </c>
      <c r="H1282" s="1">
        <v>45876</v>
      </c>
      <c r="I1282">
        <v>5</v>
      </c>
      <c r="J1282">
        <v>120.83</v>
      </c>
      <c r="K1282">
        <v>604.15</v>
      </c>
      <c r="L1282">
        <v>0.1</v>
      </c>
      <c r="M1282">
        <v>0.02</v>
      </c>
      <c r="N1282" t="str">
        <f>VLOOKUP(F1282,products!$A$2:$C$31,3,FALSE)</f>
        <v>B</v>
      </c>
      <c r="O1282">
        <f>VLOOKUP(F1282,price_list!$A$2:$C$31,3,FALSE)</f>
        <v>120.83</v>
      </c>
      <c r="P1282" t="str">
        <f t="shared" ref="P1282:P1345" si="100">IF(N1282="A",IF(ABS(L1282-0.05)&gt;0.001,"Rebate_Error",""),IF(N1282="B",IF(ABS(L1282-0.1)&gt;0.001,"Rebate_Error",""),IF(N1282="C",IF(L1282&lt;&gt;0,"Rebate_Error",""))))</f>
        <v/>
      </c>
      <c r="Q1282" t="str">
        <f t="shared" ref="Q1282:Q1345" si="101">IF(J1282&lt;O1282*0.75,"Price_Breach","")</f>
        <v/>
      </c>
      <c r="R1282">
        <f t="shared" ref="R1282:R1345" si="102">K1282-(K1282*L1282)</f>
        <v>543.73500000000001</v>
      </c>
      <c r="S1282">
        <f t="shared" ref="S1282:S1345" si="103">R1282*M1282</f>
        <v>10.874700000000001</v>
      </c>
      <c r="T1282" t="str">
        <f>IF(ISNA(VLOOKUP(A1282,ERP_transactions!$A:$A,1,FALSE)),"No","Yes")</f>
        <v>Yes</v>
      </c>
      <c r="U1282" t="b">
        <f t="shared" ref="U1282:U1345" si="104">OR($P1282="Rebate_Error",$Q1282="Price_Breach",$T1282="No")</f>
        <v>0</v>
      </c>
    </row>
    <row r="1283" spans="1:21">
      <c r="A1283" t="s">
        <v>1911</v>
      </c>
      <c r="B1283" t="s">
        <v>159</v>
      </c>
      <c r="C1283" t="s">
        <v>160</v>
      </c>
      <c r="D1283" t="s">
        <v>757</v>
      </c>
      <c r="E1283" t="s">
        <v>758</v>
      </c>
      <c r="F1283" t="s">
        <v>100</v>
      </c>
      <c r="G1283" t="s">
        <v>101</v>
      </c>
      <c r="H1283" s="1">
        <v>45895</v>
      </c>
      <c r="I1283">
        <v>22</v>
      </c>
      <c r="J1283">
        <v>181.7</v>
      </c>
      <c r="K1283">
        <v>3997.4</v>
      </c>
      <c r="L1283">
        <v>0.1</v>
      </c>
      <c r="M1283">
        <v>0.02</v>
      </c>
      <c r="N1283" t="str">
        <f>VLOOKUP(F1283,products!$A$2:$C$31,3,FALSE)</f>
        <v>B</v>
      </c>
      <c r="O1283">
        <f>VLOOKUP(F1283,price_list!$A$2:$C$31,3,FALSE)</f>
        <v>181.7</v>
      </c>
      <c r="P1283" t="str">
        <f t="shared" si="100"/>
        <v/>
      </c>
      <c r="Q1283" t="str">
        <f t="shared" si="101"/>
        <v/>
      </c>
      <c r="R1283">
        <f t="shared" si="102"/>
        <v>3597.66</v>
      </c>
      <c r="S1283">
        <f t="shared" si="103"/>
        <v>71.953199999999995</v>
      </c>
      <c r="T1283" t="str">
        <f>IF(ISNA(VLOOKUP(A1283,ERP_transactions!$A:$A,1,FALSE)),"No","Yes")</f>
        <v>Yes</v>
      </c>
      <c r="U1283" t="b">
        <f t="shared" si="104"/>
        <v>0</v>
      </c>
    </row>
    <row r="1284" spans="1:21">
      <c r="A1284" t="s">
        <v>1912</v>
      </c>
      <c r="B1284" t="s">
        <v>254</v>
      </c>
      <c r="C1284" t="s">
        <v>255</v>
      </c>
      <c r="D1284" t="s">
        <v>757</v>
      </c>
      <c r="E1284" t="s">
        <v>758</v>
      </c>
      <c r="F1284" t="s">
        <v>293</v>
      </c>
      <c r="G1284" t="s">
        <v>294</v>
      </c>
      <c r="H1284" s="1">
        <v>45898</v>
      </c>
      <c r="I1284">
        <v>23</v>
      </c>
      <c r="J1284">
        <v>114.99</v>
      </c>
      <c r="K1284">
        <v>2644.77</v>
      </c>
      <c r="L1284">
        <v>0.05</v>
      </c>
      <c r="M1284">
        <v>0.02</v>
      </c>
      <c r="N1284" t="str">
        <f>VLOOKUP(F1284,products!$A$2:$C$31,3,FALSE)</f>
        <v>A</v>
      </c>
      <c r="O1284">
        <f>VLOOKUP(F1284,price_list!$A$2:$C$31,3,FALSE)</f>
        <v>114.99</v>
      </c>
      <c r="P1284" t="str">
        <f t="shared" si="100"/>
        <v/>
      </c>
      <c r="Q1284" t="str">
        <f t="shared" si="101"/>
        <v/>
      </c>
      <c r="R1284">
        <f t="shared" si="102"/>
        <v>2512.5315000000001</v>
      </c>
      <c r="S1284">
        <f t="shared" si="103"/>
        <v>50.250630000000001</v>
      </c>
      <c r="T1284" t="str">
        <f>IF(ISNA(VLOOKUP(A1284,ERP_transactions!$A:$A,1,FALSE)),"No","Yes")</f>
        <v>Yes</v>
      </c>
      <c r="U1284" t="b">
        <f t="shared" si="104"/>
        <v>0</v>
      </c>
    </row>
    <row r="1285" spans="1:21">
      <c r="A1285" t="s">
        <v>1913</v>
      </c>
      <c r="B1285" t="s">
        <v>414</v>
      </c>
      <c r="C1285" t="s">
        <v>415</v>
      </c>
      <c r="D1285" t="s">
        <v>834</v>
      </c>
      <c r="E1285" t="s">
        <v>2651</v>
      </c>
      <c r="F1285" t="s">
        <v>215</v>
      </c>
      <c r="G1285" t="s">
        <v>216</v>
      </c>
      <c r="H1285" s="1">
        <v>45874</v>
      </c>
      <c r="I1285">
        <v>25</v>
      </c>
      <c r="J1285">
        <v>176.7</v>
      </c>
      <c r="K1285">
        <v>4417.5</v>
      </c>
      <c r="L1285">
        <v>0.1</v>
      </c>
      <c r="M1285">
        <v>0.02</v>
      </c>
      <c r="N1285" t="str">
        <f>VLOOKUP(F1285,products!$A$2:$C$31,3,FALSE)</f>
        <v>B</v>
      </c>
      <c r="O1285">
        <f>VLOOKUP(F1285,price_list!$A$2:$C$31,3,FALSE)</f>
        <v>176.7</v>
      </c>
      <c r="P1285" t="str">
        <f t="shared" si="100"/>
        <v/>
      </c>
      <c r="Q1285" t="str">
        <f t="shared" si="101"/>
        <v/>
      </c>
      <c r="R1285">
        <f t="shared" si="102"/>
        <v>3975.75</v>
      </c>
      <c r="S1285">
        <f t="shared" si="103"/>
        <v>79.515000000000001</v>
      </c>
      <c r="T1285" t="str">
        <f>IF(ISNA(VLOOKUP(A1285,ERP_transactions!$A:$A,1,FALSE)),"No","Yes")</f>
        <v>Yes</v>
      </c>
      <c r="U1285" t="b">
        <f t="shared" si="104"/>
        <v>0</v>
      </c>
    </row>
    <row r="1286" spans="1:21">
      <c r="A1286" t="s">
        <v>1914</v>
      </c>
      <c r="B1286" t="s">
        <v>159</v>
      </c>
      <c r="C1286" t="s">
        <v>160</v>
      </c>
      <c r="D1286" t="s">
        <v>675</v>
      </c>
      <c r="E1286" t="s">
        <v>676</v>
      </c>
      <c r="F1286" t="s">
        <v>326</v>
      </c>
      <c r="G1286" t="s">
        <v>327</v>
      </c>
      <c r="H1286" s="1">
        <v>45872</v>
      </c>
      <c r="I1286">
        <v>11</v>
      </c>
      <c r="J1286">
        <v>63.32</v>
      </c>
      <c r="K1286">
        <v>696.52</v>
      </c>
      <c r="L1286">
        <v>0</v>
      </c>
      <c r="M1286">
        <v>0.02</v>
      </c>
      <c r="N1286" t="str">
        <f>VLOOKUP(F1286,products!$A$2:$C$31,3,FALSE)</f>
        <v>C</v>
      </c>
      <c r="O1286">
        <f>VLOOKUP(F1286,price_list!$A$2:$C$31,3,FALSE)</f>
        <v>63.32</v>
      </c>
      <c r="P1286" t="str">
        <f t="shared" si="100"/>
        <v/>
      </c>
      <c r="Q1286" t="str">
        <f t="shared" si="101"/>
        <v/>
      </c>
      <c r="R1286">
        <f t="shared" si="102"/>
        <v>696.52</v>
      </c>
      <c r="S1286">
        <f t="shared" si="103"/>
        <v>13.930400000000001</v>
      </c>
      <c r="T1286" t="str">
        <f>IF(ISNA(VLOOKUP(A1286,ERP_transactions!$A:$A,1,FALSE)),"No","Yes")</f>
        <v>Yes</v>
      </c>
      <c r="U1286" t="b">
        <f t="shared" si="104"/>
        <v>0</v>
      </c>
    </row>
    <row r="1287" spans="1:21">
      <c r="A1287" t="s">
        <v>1918</v>
      </c>
      <c r="B1287" t="s">
        <v>145</v>
      </c>
      <c r="C1287" t="s">
        <v>146</v>
      </c>
      <c r="D1287" t="s">
        <v>369</v>
      </c>
      <c r="E1287" t="s">
        <v>370</v>
      </c>
      <c r="F1287" t="s">
        <v>302</v>
      </c>
      <c r="G1287" t="s">
        <v>303</v>
      </c>
      <c r="H1287" s="1">
        <v>45870</v>
      </c>
      <c r="I1287">
        <v>24</v>
      </c>
      <c r="J1287">
        <v>39.090000000000003</v>
      </c>
      <c r="K1287">
        <v>938.16</v>
      </c>
      <c r="L1287">
        <v>0.02</v>
      </c>
      <c r="M1287">
        <v>0.02</v>
      </c>
      <c r="N1287" t="str">
        <f>VLOOKUP(F1287,products!$A$2:$C$31,3,FALSE)</f>
        <v>C</v>
      </c>
      <c r="O1287">
        <f>VLOOKUP(F1287,price_list!$A$2:$C$31,3,FALSE)</f>
        <v>39.090000000000003</v>
      </c>
      <c r="P1287" t="str">
        <f t="shared" si="100"/>
        <v>Rebate_Error</v>
      </c>
      <c r="Q1287" t="str">
        <f t="shared" si="101"/>
        <v/>
      </c>
      <c r="R1287">
        <f t="shared" si="102"/>
        <v>919.39679999999998</v>
      </c>
      <c r="S1287">
        <f t="shared" si="103"/>
        <v>18.387936</v>
      </c>
      <c r="T1287" t="str">
        <f>IF(ISNA(VLOOKUP(A1287,ERP_transactions!$A:$A,1,FALSE)),"No","Yes")</f>
        <v>Yes</v>
      </c>
      <c r="U1287" t="b">
        <f t="shared" si="104"/>
        <v>1</v>
      </c>
    </row>
    <row r="1288" spans="1:21">
      <c r="A1288" t="s">
        <v>1920</v>
      </c>
      <c r="B1288" t="s">
        <v>81</v>
      </c>
      <c r="C1288" t="s">
        <v>82</v>
      </c>
      <c r="D1288" t="s">
        <v>532</v>
      </c>
      <c r="E1288" t="s">
        <v>533</v>
      </c>
      <c r="F1288" t="s">
        <v>25</v>
      </c>
      <c r="G1288" t="s">
        <v>26</v>
      </c>
      <c r="H1288" s="1">
        <v>45899</v>
      </c>
      <c r="I1288">
        <v>21</v>
      </c>
      <c r="J1288">
        <v>120.83</v>
      </c>
      <c r="K1288">
        <v>2537.4299999999998</v>
      </c>
      <c r="L1288">
        <v>0.1</v>
      </c>
      <c r="M1288">
        <v>0.02</v>
      </c>
      <c r="N1288" t="str">
        <f>VLOOKUP(F1288,products!$A$2:$C$31,3,FALSE)</f>
        <v>B</v>
      </c>
      <c r="O1288">
        <f>VLOOKUP(F1288,price_list!$A$2:$C$31,3,FALSE)</f>
        <v>120.83</v>
      </c>
      <c r="P1288" t="str">
        <f t="shared" si="100"/>
        <v/>
      </c>
      <c r="Q1288" t="str">
        <f t="shared" si="101"/>
        <v/>
      </c>
      <c r="R1288">
        <f t="shared" si="102"/>
        <v>2283.6869999999999</v>
      </c>
      <c r="S1288">
        <f t="shared" si="103"/>
        <v>45.673740000000002</v>
      </c>
      <c r="T1288" t="str">
        <f>IF(ISNA(VLOOKUP(A1288,ERP_transactions!$A:$A,1,FALSE)),"No","Yes")</f>
        <v>Yes</v>
      </c>
      <c r="U1288" t="b">
        <f t="shared" si="104"/>
        <v>0</v>
      </c>
    </row>
    <row r="1289" spans="1:21">
      <c r="A1289" t="s">
        <v>1921</v>
      </c>
      <c r="B1289" t="s">
        <v>110</v>
      </c>
      <c r="C1289" t="s">
        <v>111</v>
      </c>
      <c r="D1289" t="s">
        <v>251</v>
      </c>
      <c r="E1289" t="s">
        <v>2684</v>
      </c>
      <c r="F1289" t="s">
        <v>78</v>
      </c>
      <c r="G1289" t="s">
        <v>79</v>
      </c>
      <c r="H1289" s="1">
        <v>45873</v>
      </c>
      <c r="I1289">
        <v>7</v>
      </c>
      <c r="J1289">
        <v>139.22</v>
      </c>
      <c r="K1289">
        <v>974.54</v>
      </c>
      <c r="L1289">
        <v>0.05</v>
      </c>
      <c r="M1289">
        <v>0.02</v>
      </c>
      <c r="N1289" t="str">
        <f>VLOOKUP(F1289,products!$A$2:$C$31,3,FALSE)</f>
        <v>A</v>
      </c>
      <c r="O1289">
        <f>VLOOKUP(F1289,price_list!$A$2:$C$31,3,FALSE)</f>
        <v>139.22</v>
      </c>
      <c r="P1289" t="str">
        <f t="shared" si="100"/>
        <v/>
      </c>
      <c r="Q1289" t="str">
        <f t="shared" si="101"/>
        <v/>
      </c>
      <c r="R1289">
        <f t="shared" si="102"/>
        <v>925.81299999999999</v>
      </c>
      <c r="S1289">
        <f t="shared" si="103"/>
        <v>18.516259999999999</v>
      </c>
      <c r="T1289" t="str">
        <f>IF(ISNA(VLOOKUP(A1289,ERP_transactions!$A:$A,1,FALSE)),"No","Yes")</f>
        <v>Yes</v>
      </c>
      <c r="U1289" t="b">
        <f t="shared" si="104"/>
        <v>0</v>
      </c>
    </row>
    <row r="1290" spans="1:21">
      <c r="A1290" t="s">
        <v>1922</v>
      </c>
      <c r="B1290" t="s">
        <v>21</v>
      </c>
      <c r="C1290" t="s">
        <v>22</v>
      </c>
      <c r="D1290" t="s">
        <v>776</v>
      </c>
      <c r="E1290" t="s">
        <v>777</v>
      </c>
      <c r="F1290" t="s">
        <v>139</v>
      </c>
      <c r="G1290" t="s">
        <v>140</v>
      </c>
      <c r="H1290" s="1">
        <v>45889</v>
      </c>
      <c r="I1290">
        <v>20</v>
      </c>
      <c r="J1290">
        <v>113.94</v>
      </c>
      <c r="K1290">
        <v>2278.8000000000002</v>
      </c>
      <c r="L1290">
        <v>0.05</v>
      </c>
      <c r="M1290">
        <v>0.02</v>
      </c>
      <c r="N1290" t="str">
        <f>VLOOKUP(F1290,products!$A$2:$C$31,3,FALSE)</f>
        <v>A</v>
      </c>
      <c r="O1290">
        <f>VLOOKUP(F1290,price_list!$A$2:$C$31,3,FALSE)</f>
        <v>113.94</v>
      </c>
      <c r="P1290" t="str">
        <f t="shared" si="100"/>
        <v/>
      </c>
      <c r="Q1290" t="str">
        <f t="shared" si="101"/>
        <v/>
      </c>
      <c r="R1290">
        <f t="shared" si="102"/>
        <v>2164.86</v>
      </c>
      <c r="S1290">
        <f t="shared" si="103"/>
        <v>43.297200000000004</v>
      </c>
      <c r="T1290" t="str">
        <f>IF(ISNA(VLOOKUP(A1290,ERP_transactions!$A:$A,1,FALSE)),"No","Yes")</f>
        <v>Yes</v>
      </c>
      <c r="U1290" t="b">
        <f t="shared" si="104"/>
        <v>0</v>
      </c>
    </row>
    <row r="1291" spans="1:21">
      <c r="A1291" t="s">
        <v>1923</v>
      </c>
      <c r="B1291" t="s">
        <v>230</v>
      </c>
      <c r="C1291" t="s">
        <v>231</v>
      </c>
      <c r="D1291" t="s">
        <v>907</v>
      </c>
      <c r="E1291" t="s">
        <v>908</v>
      </c>
      <c r="F1291" t="s">
        <v>100</v>
      </c>
      <c r="G1291" t="s">
        <v>101</v>
      </c>
      <c r="H1291" s="1">
        <v>45889</v>
      </c>
      <c r="I1291">
        <v>8</v>
      </c>
      <c r="J1291">
        <v>181.7</v>
      </c>
      <c r="K1291">
        <v>1453.6</v>
      </c>
      <c r="L1291">
        <v>0.1</v>
      </c>
      <c r="M1291">
        <v>0.02</v>
      </c>
      <c r="N1291" t="str">
        <f>VLOOKUP(F1291,products!$A$2:$C$31,3,FALSE)</f>
        <v>B</v>
      </c>
      <c r="O1291">
        <f>VLOOKUP(F1291,price_list!$A$2:$C$31,3,FALSE)</f>
        <v>181.7</v>
      </c>
      <c r="P1291" t="str">
        <f t="shared" si="100"/>
        <v/>
      </c>
      <c r="Q1291" t="str">
        <f t="shared" si="101"/>
        <v/>
      </c>
      <c r="R1291">
        <f t="shared" si="102"/>
        <v>1308.24</v>
      </c>
      <c r="S1291">
        <f t="shared" si="103"/>
        <v>26.1648</v>
      </c>
      <c r="T1291" t="str">
        <f>IF(ISNA(VLOOKUP(A1291,ERP_transactions!$A:$A,1,FALSE)),"No","Yes")</f>
        <v>Yes</v>
      </c>
      <c r="U1291" t="b">
        <f t="shared" si="104"/>
        <v>0</v>
      </c>
    </row>
    <row r="1292" spans="1:21">
      <c r="A1292" t="s">
        <v>1924</v>
      </c>
      <c r="B1292" t="s">
        <v>117</v>
      </c>
      <c r="C1292" t="s">
        <v>118</v>
      </c>
      <c r="D1292" t="s">
        <v>340</v>
      </c>
      <c r="E1292" t="s">
        <v>341</v>
      </c>
      <c r="F1292" t="s">
        <v>179</v>
      </c>
      <c r="G1292" t="s">
        <v>180</v>
      </c>
      <c r="H1292" s="1">
        <v>45872</v>
      </c>
      <c r="I1292">
        <v>12</v>
      </c>
      <c r="J1292">
        <v>125.42</v>
      </c>
      <c r="K1292">
        <v>1505.04</v>
      </c>
      <c r="L1292">
        <v>0.1</v>
      </c>
      <c r="M1292">
        <v>0.02</v>
      </c>
      <c r="N1292" t="str">
        <f>VLOOKUP(F1292,products!$A$2:$C$31,3,FALSE)</f>
        <v>B</v>
      </c>
      <c r="O1292">
        <f>VLOOKUP(F1292,price_list!$A$2:$C$31,3,FALSE)</f>
        <v>125.42</v>
      </c>
      <c r="P1292" t="str">
        <f t="shared" si="100"/>
        <v/>
      </c>
      <c r="Q1292" t="str">
        <f t="shared" si="101"/>
        <v/>
      </c>
      <c r="R1292">
        <f t="shared" si="102"/>
        <v>1354.5360000000001</v>
      </c>
      <c r="S1292">
        <f t="shared" si="103"/>
        <v>27.090720000000001</v>
      </c>
      <c r="T1292" t="str">
        <f>IF(ISNA(VLOOKUP(A1292,ERP_transactions!$A:$A,1,FALSE)),"No","Yes")</f>
        <v>Yes</v>
      </c>
      <c r="U1292" t="b">
        <f t="shared" si="104"/>
        <v>0</v>
      </c>
    </row>
    <row r="1293" spans="1:21">
      <c r="A1293" t="s">
        <v>1925</v>
      </c>
      <c r="B1293" t="s">
        <v>62</v>
      </c>
      <c r="C1293" t="s">
        <v>63</v>
      </c>
      <c r="D1293" t="s">
        <v>739</v>
      </c>
      <c r="E1293" t="s">
        <v>2685</v>
      </c>
      <c r="F1293" t="s">
        <v>25</v>
      </c>
      <c r="G1293" t="s">
        <v>26</v>
      </c>
      <c r="H1293" s="1">
        <v>45897</v>
      </c>
      <c r="I1293">
        <v>17</v>
      </c>
      <c r="J1293">
        <v>120.83</v>
      </c>
      <c r="K1293">
        <v>2054.11</v>
      </c>
      <c r="L1293">
        <v>0.1</v>
      </c>
      <c r="M1293">
        <v>0.02</v>
      </c>
      <c r="N1293" t="str">
        <f>VLOOKUP(F1293,products!$A$2:$C$31,3,FALSE)</f>
        <v>B</v>
      </c>
      <c r="O1293">
        <f>VLOOKUP(F1293,price_list!$A$2:$C$31,3,FALSE)</f>
        <v>120.83</v>
      </c>
      <c r="P1293" t="str">
        <f t="shared" si="100"/>
        <v/>
      </c>
      <c r="Q1293" t="str">
        <f t="shared" si="101"/>
        <v/>
      </c>
      <c r="R1293">
        <f t="shared" si="102"/>
        <v>1848.6990000000001</v>
      </c>
      <c r="S1293">
        <f t="shared" si="103"/>
        <v>36.973980000000005</v>
      </c>
      <c r="T1293" t="str">
        <f>IF(ISNA(VLOOKUP(A1293,ERP_transactions!$A:$A,1,FALSE)),"No","Yes")</f>
        <v>Yes</v>
      </c>
      <c r="U1293" t="b">
        <f t="shared" si="104"/>
        <v>0</v>
      </c>
    </row>
    <row r="1294" spans="1:21">
      <c r="A1294" t="s">
        <v>1926</v>
      </c>
      <c r="B1294" t="s">
        <v>28</v>
      </c>
      <c r="C1294" t="s">
        <v>29</v>
      </c>
      <c r="D1294" t="s">
        <v>927</v>
      </c>
      <c r="E1294" t="s">
        <v>928</v>
      </c>
      <c r="F1294" t="s">
        <v>179</v>
      </c>
      <c r="G1294" t="s">
        <v>180</v>
      </c>
      <c r="H1294" s="1">
        <v>45875</v>
      </c>
      <c r="I1294">
        <v>12</v>
      </c>
      <c r="J1294">
        <v>125.42</v>
      </c>
      <c r="K1294">
        <v>1505.04</v>
      </c>
      <c r="L1294">
        <v>0.1</v>
      </c>
      <c r="M1294">
        <v>0.02</v>
      </c>
      <c r="N1294" t="str">
        <f>VLOOKUP(F1294,products!$A$2:$C$31,3,FALSE)</f>
        <v>B</v>
      </c>
      <c r="O1294">
        <f>VLOOKUP(F1294,price_list!$A$2:$C$31,3,FALSE)</f>
        <v>125.42</v>
      </c>
      <c r="P1294" t="str">
        <f t="shared" si="100"/>
        <v/>
      </c>
      <c r="Q1294" t="str">
        <f t="shared" si="101"/>
        <v/>
      </c>
      <c r="R1294">
        <f t="shared" si="102"/>
        <v>1354.5360000000001</v>
      </c>
      <c r="S1294">
        <f t="shared" si="103"/>
        <v>27.090720000000001</v>
      </c>
      <c r="T1294" t="str">
        <f>IF(ISNA(VLOOKUP(A1294,ERP_transactions!$A:$A,1,FALSE)),"No","Yes")</f>
        <v>Yes</v>
      </c>
      <c r="U1294" t="b">
        <f t="shared" si="104"/>
        <v>0</v>
      </c>
    </row>
    <row r="1295" spans="1:21">
      <c r="A1295" t="s">
        <v>1927</v>
      </c>
      <c r="B1295" t="s">
        <v>47</v>
      </c>
      <c r="C1295" t="s">
        <v>48</v>
      </c>
      <c r="D1295" t="s">
        <v>124</v>
      </c>
      <c r="E1295" t="s">
        <v>125</v>
      </c>
      <c r="F1295" t="s">
        <v>396</v>
      </c>
      <c r="G1295" t="s">
        <v>397</v>
      </c>
      <c r="H1295" s="1">
        <v>45875</v>
      </c>
      <c r="I1295">
        <v>5</v>
      </c>
      <c r="J1295">
        <v>194.87</v>
      </c>
      <c r="K1295">
        <v>974.35</v>
      </c>
      <c r="L1295">
        <v>0.1</v>
      </c>
      <c r="M1295">
        <v>0.02</v>
      </c>
      <c r="N1295" t="str">
        <f>VLOOKUP(F1295,products!$A$2:$C$31,3,FALSE)</f>
        <v>B</v>
      </c>
      <c r="O1295">
        <f>VLOOKUP(F1295,price_list!$A$2:$C$31,3,FALSE)</f>
        <v>194.87</v>
      </c>
      <c r="P1295" t="str">
        <f t="shared" si="100"/>
        <v/>
      </c>
      <c r="Q1295" t="str">
        <f t="shared" si="101"/>
        <v/>
      </c>
      <c r="R1295">
        <f t="shared" si="102"/>
        <v>876.91499999999996</v>
      </c>
      <c r="S1295">
        <f t="shared" si="103"/>
        <v>17.5383</v>
      </c>
      <c r="T1295" t="str">
        <f>IF(ISNA(VLOOKUP(A1295,ERP_transactions!$A:$A,1,FALSE)),"No","Yes")</f>
        <v>Yes</v>
      </c>
      <c r="U1295" t="b">
        <f t="shared" si="104"/>
        <v>0</v>
      </c>
    </row>
    <row r="1296" spans="1:21">
      <c r="A1296" t="s">
        <v>1928</v>
      </c>
      <c r="B1296" t="s">
        <v>254</v>
      </c>
      <c r="C1296" t="s">
        <v>255</v>
      </c>
      <c r="D1296" t="s">
        <v>752</v>
      </c>
      <c r="E1296" t="s">
        <v>753</v>
      </c>
      <c r="F1296" t="s">
        <v>139</v>
      </c>
      <c r="G1296" t="s">
        <v>140</v>
      </c>
      <c r="H1296" s="1">
        <v>45870</v>
      </c>
      <c r="I1296">
        <v>25</v>
      </c>
      <c r="J1296">
        <v>113.94</v>
      </c>
      <c r="K1296">
        <v>2848.5</v>
      </c>
      <c r="L1296">
        <v>0.05</v>
      </c>
      <c r="M1296">
        <v>0.02</v>
      </c>
      <c r="N1296" t="str">
        <f>VLOOKUP(F1296,products!$A$2:$C$31,3,FALSE)</f>
        <v>A</v>
      </c>
      <c r="O1296">
        <f>VLOOKUP(F1296,price_list!$A$2:$C$31,3,FALSE)</f>
        <v>113.94</v>
      </c>
      <c r="P1296" t="str">
        <f t="shared" si="100"/>
        <v/>
      </c>
      <c r="Q1296" t="str">
        <f t="shared" si="101"/>
        <v/>
      </c>
      <c r="R1296">
        <f t="shared" si="102"/>
        <v>2706.0749999999998</v>
      </c>
      <c r="S1296">
        <f t="shared" si="103"/>
        <v>54.121499999999997</v>
      </c>
      <c r="T1296" t="str">
        <f>IF(ISNA(VLOOKUP(A1296,ERP_transactions!$A:$A,1,FALSE)),"No","Yes")</f>
        <v>Yes</v>
      </c>
      <c r="U1296" t="b">
        <f t="shared" si="104"/>
        <v>0</v>
      </c>
    </row>
    <row r="1297" spans="1:21">
      <c r="A1297" t="s">
        <v>1931</v>
      </c>
      <c r="B1297" t="s">
        <v>42</v>
      </c>
      <c r="C1297" t="s">
        <v>43</v>
      </c>
      <c r="D1297" t="s">
        <v>694</v>
      </c>
      <c r="E1297" t="s">
        <v>695</v>
      </c>
      <c r="F1297" t="s">
        <v>302</v>
      </c>
      <c r="G1297" t="s">
        <v>303</v>
      </c>
      <c r="H1297" s="1">
        <v>45892</v>
      </c>
      <c r="I1297">
        <v>16</v>
      </c>
      <c r="J1297">
        <v>30.09</v>
      </c>
      <c r="K1297">
        <v>481.44</v>
      </c>
      <c r="L1297">
        <v>0</v>
      </c>
      <c r="M1297">
        <v>0.02</v>
      </c>
      <c r="N1297" t="str">
        <f>VLOOKUP(F1297,products!$A$2:$C$31,3,FALSE)</f>
        <v>C</v>
      </c>
      <c r="O1297">
        <f>VLOOKUP(F1297,price_list!$A$2:$C$31,3,FALSE)</f>
        <v>39.090000000000003</v>
      </c>
      <c r="P1297" t="str">
        <f t="shared" si="100"/>
        <v/>
      </c>
      <c r="Q1297" t="str">
        <f t="shared" si="101"/>
        <v/>
      </c>
      <c r="R1297">
        <f t="shared" si="102"/>
        <v>481.44</v>
      </c>
      <c r="S1297">
        <f t="shared" si="103"/>
        <v>9.6288</v>
      </c>
      <c r="T1297" t="str">
        <f>IF(ISNA(VLOOKUP(A1297,ERP_transactions!$A:$A,1,FALSE)),"No","Yes")</f>
        <v>Yes</v>
      </c>
      <c r="U1297" t="b">
        <f t="shared" si="104"/>
        <v>0</v>
      </c>
    </row>
    <row r="1298" spans="1:21">
      <c r="A1298" t="s">
        <v>1932</v>
      </c>
      <c r="B1298" t="s">
        <v>145</v>
      </c>
      <c r="C1298" t="s">
        <v>146</v>
      </c>
      <c r="D1298" t="s">
        <v>476</v>
      </c>
      <c r="E1298" t="s">
        <v>477</v>
      </c>
      <c r="F1298" t="s">
        <v>39</v>
      </c>
      <c r="G1298" t="s">
        <v>40</v>
      </c>
      <c r="H1298" s="1">
        <v>45882</v>
      </c>
      <c r="I1298">
        <v>14</v>
      </c>
      <c r="J1298">
        <v>87.21</v>
      </c>
      <c r="K1298">
        <v>1220.94</v>
      </c>
      <c r="L1298">
        <v>0</v>
      </c>
      <c r="M1298">
        <v>0.02</v>
      </c>
      <c r="N1298" t="str">
        <f>VLOOKUP(F1298,products!$A$2:$C$31,3,FALSE)</f>
        <v>C</v>
      </c>
      <c r="O1298">
        <f>VLOOKUP(F1298,price_list!$A$2:$C$31,3,FALSE)</f>
        <v>87.21</v>
      </c>
      <c r="P1298" t="str">
        <f t="shared" si="100"/>
        <v/>
      </c>
      <c r="Q1298" t="str">
        <f t="shared" si="101"/>
        <v/>
      </c>
      <c r="R1298">
        <f t="shared" si="102"/>
        <v>1220.94</v>
      </c>
      <c r="S1298">
        <f t="shared" si="103"/>
        <v>24.418800000000001</v>
      </c>
      <c r="T1298" t="str">
        <f>IF(ISNA(VLOOKUP(A1298,ERP_transactions!$A:$A,1,FALSE)),"No","Yes")</f>
        <v>Yes</v>
      </c>
      <c r="U1298" t="b">
        <f t="shared" si="104"/>
        <v>0</v>
      </c>
    </row>
    <row r="1299" spans="1:21">
      <c r="A1299" t="s">
        <v>1933</v>
      </c>
      <c r="B1299" t="s">
        <v>93</v>
      </c>
      <c r="C1299" t="s">
        <v>94</v>
      </c>
      <c r="D1299" t="s">
        <v>161</v>
      </c>
      <c r="E1299" t="s">
        <v>162</v>
      </c>
      <c r="F1299" t="s">
        <v>166</v>
      </c>
      <c r="G1299" t="s">
        <v>167</v>
      </c>
      <c r="H1299" s="1">
        <v>45893</v>
      </c>
      <c r="I1299">
        <v>13</v>
      </c>
      <c r="J1299">
        <v>176.86</v>
      </c>
      <c r="K1299">
        <v>2299.1799999999998</v>
      </c>
      <c r="L1299">
        <v>0.1</v>
      </c>
      <c r="M1299">
        <v>0.02</v>
      </c>
      <c r="N1299" t="str">
        <f>VLOOKUP(F1299,products!$A$2:$C$31,3,FALSE)</f>
        <v>B</v>
      </c>
      <c r="O1299">
        <f>VLOOKUP(F1299,price_list!$A$2:$C$31,3,FALSE)</f>
        <v>176.86</v>
      </c>
      <c r="P1299" t="str">
        <f t="shared" si="100"/>
        <v/>
      </c>
      <c r="Q1299" t="str">
        <f t="shared" si="101"/>
        <v/>
      </c>
      <c r="R1299">
        <f t="shared" si="102"/>
        <v>2069.2619999999997</v>
      </c>
      <c r="S1299">
        <f t="shared" si="103"/>
        <v>41.385239999999996</v>
      </c>
      <c r="T1299" t="str">
        <f>IF(ISNA(VLOOKUP(A1299,ERP_transactions!$A:$A,1,FALSE)),"No","Yes")</f>
        <v>Yes</v>
      </c>
      <c r="U1299" t="b">
        <f t="shared" si="104"/>
        <v>0</v>
      </c>
    </row>
    <row r="1300" spans="1:21">
      <c r="A1300" t="s">
        <v>1934</v>
      </c>
      <c r="B1300" t="s">
        <v>145</v>
      </c>
      <c r="C1300" t="s">
        <v>146</v>
      </c>
      <c r="D1300" t="s">
        <v>710</v>
      </c>
      <c r="E1300" t="s">
        <v>711</v>
      </c>
      <c r="F1300" t="s">
        <v>166</v>
      </c>
      <c r="G1300" t="s">
        <v>167</v>
      </c>
      <c r="H1300" s="1">
        <v>45888</v>
      </c>
      <c r="I1300">
        <v>24</v>
      </c>
      <c r="J1300">
        <v>176.86</v>
      </c>
      <c r="K1300">
        <v>4244.6400000000003</v>
      </c>
      <c r="L1300">
        <v>0.1</v>
      </c>
      <c r="M1300">
        <v>0.02</v>
      </c>
      <c r="N1300" t="str">
        <f>VLOOKUP(F1300,products!$A$2:$C$31,3,FALSE)</f>
        <v>B</v>
      </c>
      <c r="O1300">
        <f>VLOOKUP(F1300,price_list!$A$2:$C$31,3,FALSE)</f>
        <v>176.86</v>
      </c>
      <c r="P1300" t="str">
        <f t="shared" si="100"/>
        <v/>
      </c>
      <c r="Q1300" t="str">
        <f t="shared" si="101"/>
        <v/>
      </c>
      <c r="R1300">
        <f t="shared" si="102"/>
        <v>3820.1760000000004</v>
      </c>
      <c r="S1300">
        <f t="shared" si="103"/>
        <v>76.403520000000015</v>
      </c>
      <c r="T1300" t="str">
        <f>IF(ISNA(VLOOKUP(A1300,ERP_transactions!$A:$A,1,FALSE)),"No","Yes")</f>
        <v>Yes</v>
      </c>
      <c r="U1300" t="b">
        <f t="shared" si="104"/>
        <v>0</v>
      </c>
    </row>
    <row r="1301" spans="1:21">
      <c r="A1301" t="s">
        <v>1935</v>
      </c>
      <c r="B1301" t="s">
        <v>28</v>
      </c>
      <c r="C1301" t="s">
        <v>29</v>
      </c>
      <c r="D1301" t="s">
        <v>284</v>
      </c>
      <c r="E1301" t="s">
        <v>285</v>
      </c>
      <c r="F1301" t="s">
        <v>114</v>
      </c>
      <c r="G1301" t="s">
        <v>115</v>
      </c>
      <c r="H1301" s="1">
        <v>45895</v>
      </c>
      <c r="I1301">
        <v>23</v>
      </c>
      <c r="J1301">
        <v>91.13</v>
      </c>
      <c r="K1301">
        <v>2095.9899999999998</v>
      </c>
      <c r="L1301">
        <v>0.1</v>
      </c>
      <c r="M1301">
        <v>0.02</v>
      </c>
      <c r="N1301" t="str">
        <f>VLOOKUP(F1301,products!$A$2:$C$31,3,FALSE)</f>
        <v>B</v>
      </c>
      <c r="O1301">
        <f>VLOOKUP(F1301,price_list!$A$2:$C$31,3,FALSE)</f>
        <v>91.13</v>
      </c>
      <c r="P1301" t="str">
        <f t="shared" si="100"/>
        <v/>
      </c>
      <c r="Q1301" t="str">
        <f t="shared" si="101"/>
        <v/>
      </c>
      <c r="R1301">
        <f t="shared" si="102"/>
        <v>1886.3909999999998</v>
      </c>
      <c r="S1301">
        <f t="shared" si="103"/>
        <v>37.727820000000001</v>
      </c>
      <c r="T1301" t="str">
        <f>IF(ISNA(VLOOKUP(A1301,ERP_transactions!$A:$A,1,FALSE)),"No","Yes")</f>
        <v>Yes</v>
      </c>
      <c r="U1301" t="b">
        <f t="shared" si="104"/>
        <v>0</v>
      </c>
    </row>
    <row r="1302" spans="1:21">
      <c r="A1302" t="s">
        <v>1936</v>
      </c>
      <c r="B1302" t="s">
        <v>14</v>
      </c>
      <c r="C1302" t="s">
        <v>15</v>
      </c>
      <c r="D1302" t="s">
        <v>1272</v>
      </c>
      <c r="E1302" t="s">
        <v>1273</v>
      </c>
      <c r="F1302" t="s">
        <v>71</v>
      </c>
      <c r="G1302" t="s">
        <v>72</v>
      </c>
      <c r="H1302" s="1">
        <v>45896</v>
      </c>
      <c r="I1302">
        <v>15</v>
      </c>
      <c r="J1302">
        <v>123.65</v>
      </c>
      <c r="K1302">
        <v>1854.75</v>
      </c>
      <c r="L1302">
        <v>0.05</v>
      </c>
      <c r="M1302">
        <v>0.02</v>
      </c>
      <c r="N1302" t="str">
        <f>VLOOKUP(F1302,products!$A$2:$C$31,3,FALSE)</f>
        <v>A</v>
      </c>
      <c r="O1302">
        <f>VLOOKUP(F1302,price_list!$A$2:$C$31,3,FALSE)</f>
        <v>123.65</v>
      </c>
      <c r="P1302" t="str">
        <f t="shared" si="100"/>
        <v/>
      </c>
      <c r="Q1302" t="str">
        <f t="shared" si="101"/>
        <v/>
      </c>
      <c r="R1302">
        <f t="shared" si="102"/>
        <v>1762.0125</v>
      </c>
      <c r="S1302">
        <f t="shared" si="103"/>
        <v>35.240250000000003</v>
      </c>
      <c r="T1302" t="str">
        <f>IF(ISNA(VLOOKUP(A1302,ERP_transactions!$A:$A,1,FALSE)),"No","Yes")</f>
        <v>Yes</v>
      </c>
      <c r="U1302" t="b">
        <f t="shared" si="104"/>
        <v>0</v>
      </c>
    </row>
    <row r="1303" spans="1:21">
      <c r="A1303" t="s">
        <v>1937</v>
      </c>
      <c r="B1303" t="s">
        <v>67</v>
      </c>
      <c r="C1303" t="s">
        <v>68</v>
      </c>
      <c r="D1303" t="s">
        <v>161</v>
      </c>
      <c r="E1303" t="s">
        <v>162</v>
      </c>
      <c r="F1303" t="s">
        <v>302</v>
      </c>
      <c r="G1303" t="s">
        <v>303</v>
      </c>
      <c r="H1303" s="1">
        <v>45886</v>
      </c>
      <c r="I1303">
        <v>8</v>
      </c>
      <c r="J1303">
        <v>39.090000000000003</v>
      </c>
      <c r="K1303">
        <v>312.72000000000003</v>
      </c>
      <c r="L1303">
        <v>0</v>
      </c>
      <c r="M1303">
        <v>0.02</v>
      </c>
      <c r="N1303" t="str">
        <f>VLOOKUP(F1303,products!$A$2:$C$31,3,FALSE)</f>
        <v>C</v>
      </c>
      <c r="O1303">
        <f>VLOOKUP(F1303,price_list!$A$2:$C$31,3,FALSE)</f>
        <v>39.090000000000003</v>
      </c>
      <c r="P1303" t="str">
        <f t="shared" si="100"/>
        <v/>
      </c>
      <c r="Q1303" t="str">
        <f t="shared" si="101"/>
        <v/>
      </c>
      <c r="R1303">
        <f t="shared" si="102"/>
        <v>312.72000000000003</v>
      </c>
      <c r="S1303">
        <f t="shared" si="103"/>
        <v>6.2544000000000004</v>
      </c>
      <c r="T1303" t="str">
        <f>IF(ISNA(VLOOKUP(A1303,ERP_transactions!$A:$A,1,FALSE)),"No","Yes")</f>
        <v>Yes</v>
      </c>
      <c r="U1303" t="b">
        <f t="shared" si="104"/>
        <v>0</v>
      </c>
    </row>
    <row r="1304" spans="1:21">
      <c r="A1304" t="s">
        <v>1938</v>
      </c>
      <c r="B1304" t="s">
        <v>259</v>
      </c>
      <c r="C1304" t="s">
        <v>260</v>
      </c>
      <c r="D1304" t="s">
        <v>548</v>
      </c>
      <c r="E1304" t="s">
        <v>549</v>
      </c>
      <c r="F1304" t="s">
        <v>275</v>
      </c>
      <c r="G1304" t="s">
        <v>276</v>
      </c>
      <c r="H1304" s="1">
        <v>45887</v>
      </c>
      <c r="I1304">
        <v>2</v>
      </c>
      <c r="J1304">
        <v>44.71</v>
      </c>
      <c r="K1304">
        <v>89.42</v>
      </c>
      <c r="L1304">
        <v>0</v>
      </c>
      <c r="M1304">
        <v>0.02</v>
      </c>
      <c r="N1304" t="str">
        <f>VLOOKUP(F1304,products!$A$2:$C$31,3,FALSE)</f>
        <v>C</v>
      </c>
      <c r="O1304">
        <f>VLOOKUP(F1304,price_list!$A$2:$C$31,3,FALSE)</f>
        <v>44.71</v>
      </c>
      <c r="P1304" t="str">
        <f t="shared" si="100"/>
        <v/>
      </c>
      <c r="Q1304" t="str">
        <f t="shared" si="101"/>
        <v/>
      </c>
      <c r="R1304">
        <f t="shared" si="102"/>
        <v>89.42</v>
      </c>
      <c r="S1304">
        <f t="shared" si="103"/>
        <v>1.7884</v>
      </c>
      <c r="T1304" t="str">
        <f>IF(ISNA(VLOOKUP(A1304,ERP_transactions!$A:$A,1,FALSE)),"No","Yes")</f>
        <v>Yes</v>
      </c>
      <c r="U1304" t="b">
        <f t="shared" si="104"/>
        <v>0</v>
      </c>
    </row>
    <row r="1305" spans="1:21">
      <c r="A1305" t="s">
        <v>1939</v>
      </c>
      <c r="B1305" t="s">
        <v>74</v>
      </c>
      <c r="C1305" t="s">
        <v>75</v>
      </c>
      <c r="D1305" t="s">
        <v>802</v>
      </c>
      <c r="E1305" t="s">
        <v>803</v>
      </c>
      <c r="F1305" t="s">
        <v>174</v>
      </c>
      <c r="G1305" t="s">
        <v>175</v>
      </c>
      <c r="H1305" s="1">
        <v>45876</v>
      </c>
      <c r="I1305">
        <v>2</v>
      </c>
      <c r="J1305">
        <v>154</v>
      </c>
      <c r="K1305">
        <v>308</v>
      </c>
      <c r="L1305">
        <v>0.1</v>
      </c>
      <c r="M1305">
        <v>0.02</v>
      </c>
      <c r="N1305" t="str">
        <f>VLOOKUP(F1305,products!$A$2:$C$31,3,FALSE)</f>
        <v>B</v>
      </c>
      <c r="O1305">
        <f>VLOOKUP(F1305,price_list!$A$2:$C$31,3,FALSE)</f>
        <v>183.4</v>
      </c>
      <c r="P1305" t="str">
        <f t="shared" si="100"/>
        <v/>
      </c>
      <c r="Q1305" t="str">
        <f t="shared" si="101"/>
        <v/>
      </c>
      <c r="R1305">
        <f t="shared" si="102"/>
        <v>277.2</v>
      </c>
      <c r="S1305">
        <f t="shared" si="103"/>
        <v>5.5439999999999996</v>
      </c>
      <c r="T1305" t="str">
        <f>IF(ISNA(VLOOKUP(A1305,ERP_transactions!$A:$A,1,FALSE)),"No","Yes")</f>
        <v>Yes</v>
      </c>
      <c r="U1305" t="b">
        <f t="shared" si="104"/>
        <v>0</v>
      </c>
    </row>
    <row r="1306" spans="1:21">
      <c r="A1306" t="s">
        <v>1940</v>
      </c>
      <c r="B1306" t="s">
        <v>187</v>
      </c>
      <c r="C1306" t="s">
        <v>188</v>
      </c>
      <c r="D1306" t="s">
        <v>694</v>
      </c>
      <c r="E1306" t="s">
        <v>2655</v>
      </c>
      <c r="F1306" t="s">
        <v>240</v>
      </c>
      <c r="G1306" t="s">
        <v>241</v>
      </c>
      <c r="H1306" s="1">
        <v>45894</v>
      </c>
      <c r="I1306">
        <v>10</v>
      </c>
      <c r="J1306">
        <v>130.94</v>
      </c>
      <c r="K1306">
        <v>1309.4000000000001</v>
      </c>
      <c r="L1306">
        <v>0.05</v>
      </c>
      <c r="M1306">
        <v>0.02</v>
      </c>
      <c r="N1306" t="str">
        <f>VLOOKUP(F1306,products!$A$2:$C$31,3,FALSE)</f>
        <v>A</v>
      </c>
      <c r="O1306">
        <f>VLOOKUP(F1306,price_list!$A$2:$C$31,3,FALSE)</f>
        <v>130.94</v>
      </c>
      <c r="P1306" t="str">
        <f t="shared" si="100"/>
        <v/>
      </c>
      <c r="Q1306" t="str">
        <f t="shared" si="101"/>
        <v/>
      </c>
      <c r="R1306">
        <f t="shared" si="102"/>
        <v>1243.93</v>
      </c>
      <c r="S1306">
        <f t="shared" si="103"/>
        <v>24.878600000000002</v>
      </c>
      <c r="T1306" t="str">
        <f>IF(ISNA(VLOOKUP(A1306,ERP_transactions!$A:$A,1,FALSE)),"No","Yes")</f>
        <v>Yes</v>
      </c>
      <c r="U1306" t="b">
        <f t="shared" si="104"/>
        <v>0</v>
      </c>
    </row>
    <row r="1307" spans="1:21">
      <c r="A1307" t="s">
        <v>1941</v>
      </c>
      <c r="B1307" t="s">
        <v>35</v>
      </c>
      <c r="C1307" t="s">
        <v>36</v>
      </c>
      <c r="D1307" t="s">
        <v>64</v>
      </c>
      <c r="E1307" t="s">
        <v>65</v>
      </c>
      <c r="F1307" t="s">
        <v>25</v>
      </c>
      <c r="G1307" t="s">
        <v>26</v>
      </c>
      <c r="H1307" s="1">
        <v>45879</v>
      </c>
      <c r="I1307">
        <v>14</v>
      </c>
      <c r="J1307">
        <v>120.83</v>
      </c>
      <c r="K1307">
        <v>1691.62</v>
      </c>
      <c r="L1307">
        <v>0.1</v>
      </c>
      <c r="M1307">
        <v>0.02</v>
      </c>
      <c r="N1307" t="str">
        <f>VLOOKUP(F1307,products!$A$2:$C$31,3,FALSE)</f>
        <v>B</v>
      </c>
      <c r="O1307">
        <f>VLOOKUP(F1307,price_list!$A$2:$C$31,3,FALSE)</f>
        <v>120.83</v>
      </c>
      <c r="P1307" t="str">
        <f t="shared" si="100"/>
        <v/>
      </c>
      <c r="Q1307" t="str">
        <f t="shared" si="101"/>
        <v/>
      </c>
      <c r="R1307">
        <f t="shared" si="102"/>
        <v>1522.4579999999999</v>
      </c>
      <c r="S1307">
        <f t="shared" si="103"/>
        <v>30.449159999999999</v>
      </c>
      <c r="T1307" t="str">
        <f>IF(ISNA(VLOOKUP(A1307,ERP_transactions!$A:$A,1,FALSE)),"No","Yes")</f>
        <v>Yes</v>
      </c>
      <c r="U1307" t="b">
        <f t="shared" si="104"/>
        <v>0</v>
      </c>
    </row>
    <row r="1308" spans="1:21">
      <c r="A1308" t="s">
        <v>1942</v>
      </c>
      <c r="B1308" t="s">
        <v>28</v>
      </c>
      <c r="C1308" t="s">
        <v>29</v>
      </c>
      <c r="D1308" t="s">
        <v>299</v>
      </c>
      <c r="E1308" t="s">
        <v>300</v>
      </c>
      <c r="F1308" t="s">
        <v>179</v>
      </c>
      <c r="G1308" t="s">
        <v>180</v>
      </c>
      <c r="H1308" s="1">
        <v>45884</v>
      </c>
      <c r="I1308">
        <v>5</v>
      </c>
      <c r="J1308">
        <v>125.42</v>
      </c>
      <c r="K1308">
        <v>627.1</v>
      </c>
      <c r="L1308">
        <v>0.1</v>
      </c>
      <c r="M1308">
        <v>0.02</v>
      </c>
      <c r="N1308" t="str">
        <f>VLOOKUP(F1308,products!$A$2:$C$31,3,FALSE)</f>
        <v>B</v>
      </c>
      <c r="O1308">
        <f>VLOOKUP(F1308,price_list!$A$2:$C$31,3,FALSE)</f>
        <v>125.42</v>
      </c>
      <c r="P1308" t="str">
        <f t="shared" si="100"/>
        <v/>
      </c>
      <c r="Q1308" t="str">
        <f t="shared" si="101"/>
        <v/>
      </c>
      <c r="R1308">
        <f t="shared" si="102"/>
        <v>564.39</v>
      </c>
      <c r="S1308">
        <f t="shared" si="103"/>
        <v>11.287800000000001</v>
      </c>
      <c r="T1308" t="str">
        <f>IF(ISNA(VLOOKUP(A1308,ERP_transactions!$A:$A,1,FALSE)),"No","Yes")</f>
        <v>Yes</v>
      </c>
      <c r="U1308" t="b">
        <f t="shared" si="104"/>
        <v>0</v>
      </c>
    </row>
    <row r="1309" spans="1:21">
      <c r="A1309" t="s">
        <v>1943</v>
      </c>
      <c r="B1309" t="s">
        <v>35</v>
      </c>
      <c r="C1309" t="s">
        <v>36</v>
      </c>
      <c r="D1309" t="s">
        <v>818</v>
      </c>
      <c r="E1309" t="s">
        <v>819</v>
      </c>
      <c r="F1309" t="s">
        <v>25</v>
      </c>
      <c r="G1309" t="s">
        <v>26</v>
      </c>
      <c r="H1309" s="1">
        <v>45886</v>
      </c>
      <c r="I1309">
        <v>24</v>
      </c>
      <c r="J1309">
        <v>120.83</v>
      </c>
      <c r="K1309">
        <v>2899.92</v>
      </c>
      <c r="L1309">
        <v>0.1</v>
      </c>
      <c r="M1309">
        <v>0.02</v>
      </c>
      <c r="N1309" t="str">
        <f>VLOOKUP(F1309,products!$A$2:$C$31,3,FALSE)</f>
        <v>B</v>
      </c>
      <c r="O1309">
        <f>VLOOKUP(F1309,price_list!$A$2:$C$31,3,FALSE)</f>
        <v>120.83</v>
      </c>
      <c r="P1309" t="str">
        <f t="shared" si="100"/>
        <v/>
      </c>
      <c r="Q1309" t="str">
        <f t="shared" si="101"/>
        <v/>
      </c>
      <c r="R1309">
        <f t="shared" si="102"/>
        <v>2609.9279999999999</v>
      </c>
      <c r="S1309">
        <f t="shared" si="103"/>
        <v>52.198560000000001</v>
      </c>
      <c r="T1309" t="str">
        <f>IF(ISNA(VLOOKUP(A1309,ERP_transactions!$A:$A,1,FALSE)),"No","Yes")</f>
        <v>Yes</v>
      </c>
      <c r="U1309" t="b">
        <f t="shared" si="104"/>
        <v>0</v>
      </c>
    </row>
    <row r="1310" spans="1:21">
      <c r="A1310" t="s">
        <v>1944</v>
      </c>
      <c r="B1310" t="s">
        <v>386</v>
      </c>
      <c r="C1310" t="s">
        <v>387</v>
      </c>
      <c r="D1310" t="s">
        <v>719</v>
      </c>
      <c r="E1310" t="s">
        <v>720</v>
      </c>
      <c r="F1310" t="s">
        <v>174</v>
      </c>
      <c r="G1310" t="s">
        <v>175</v>
      </c>
      <c r="H1310" s="1">
        <v>45887</v>
      </c>
      <c r="I1310">
        <v>23</v>
      </c>
      <c r="J1310">
        <v>160.69999999999999</v>
      </c>
      <c r="K1310">
        <v>3696.1</v>
      </c>
      <c r="L1310">
        <v>0.1</v>
      </c>
      <c r="M1310">
        <v>0.02</v>
      </c>
      <c r="N1310" t="str">
        <f>VLOOKUP(F1310,products!$A$2:$C$31,3,FALSE)</f>
        <v>B</v>
      </c>
      <c r="O1310">
        <f>VLOOKUP(F1310,price_list!$A$2:$C$31,3,FALSE)</f>
        <v>183.4</v>
      </c>
      <c r="P1310" t="str">
        <f t="shared" si="100"/>
        <v/>
      </c>
      <c r="Q1310" t="str">
        <f t="shared" si="101"/>
        <v/>
      </c>
      <c r="R1310">
        <f t="shared" si="102"/>
        <v>3326.49</v>
      </c>
      <c r="S1310">
        <f t="shared" si="103"/>
        <v>66.529799999999994</v>
      </c>
      <c r="T1310" t="str">
        <f>IF(ISNA(VLOOKUP(A1310,ERP_transactions!$A:$A,1,FALSE)),"No","Yes")</f>
        <v>Yes</v>
      </c>
      <c r="U1310" t="b">
        <f t="shared" si="104"/>
        <v>0</v>
      </c>
    </row>
    <row r="1311" spans="1:21">
      <c r="A1311" t="s">
        <v>1945</v>
      </c>
      <c r="B1311" t="s">
        <v>21</v>
      </c>
      <c r="C1311" t="s">
        <v>22</v>
      </c>
      <c r="D1311" t="s">
        <v>710</v>
      </c>
      <c r="E1311" t="s">
        <v>711</v>
      </c>
      <c r="F1311" t="s">
        <v>215</v>
      </c>
      <c r="G1311" t="s">
        <v>216</v>
      </c>
      <c r="H1311" s="1">
        <v>45870</v>
      </c>
      <c r="I1311">
        <v>15</v>
      </c>
      <c r="J1311">
        <v>176.7</v>
      </c>
      <c r="K1311">
        <v>2650.5</v>
      </c>
      <c r="L1311">
        <v>0.1</v>
      </c>
      <c r="M1311">
        <v>0.02</v>
      </c>
      <c r="N1311" t="str">
        <f>VLOOKUP(F1311,products!$A$2:$C$31,3,FALSE)</f>
        <v>B</v>
      </c>
      <c r="O1311">
        <f>VLOOKUP(F1311,price_list!$A$2:$C$31,3,FALSE)</f>
        <v>176.7</v>
      </c>
      <c r="P1311" t="str">
        <f t="shared" si="100"/>
        <v/>
      </c>
      <c r="Q1311" t="str">
        <f t="shared" si="101"/>
        <v/>
      </c>
      <c r="R1311">
        <f t="shared" si="102"/>
        <v>2385.4499999999998</v>
      </c>
      <c r="S1311">
        <f t="shared" si="103"/>
        <v>47.708999999999996</v>
      </c>
      <c r="T1311" t="str">
        <f>IF(ISNA(VLOOKUP(A1311,ERP_transactions!$A:$A,1,FALSE)),"No","Yes")</f>
        <v>Yes</v>
      </c>
      <c r="U1311" t="b">
        <f t="shared" si="104"/>
        <v>0</v>
      </c>
    </row>
    <row r="1312" spans="1:21">
      <c r="A1312" t="s">
        <v>1946</v>
      </c>
      <c r="B1312" t="s">
        <v>182</v>
      </c>
      <c r="C1312" t="s">
        <v>183</v>
      </c>
      <c r="D1312" t="s">
        <v>343</v>
      </c>
      <c r="E1312" t="s">
        <v>344</v>
      </c>
      <c r="F1312" t="s">
        <v>100</v>
      </c>
      <c r="G1312" t="s">
        <v>101</v>
      </c>
      <c r="H1312" s="1">
        <v>45898</v>
      </c>
      <c r="I1312">
        <v>23</v>
      </c>
      <c r="J1312">
        <v>181.7</v>
      </c>
      <c r="K1312">
        <v>4179.1000000000004</v>
      </c>
      <c r="L1312">
        <v>0.1</v>
      </c>
      <c r="M1312">
        <v>0.02</v>
      </c>
      <c r="N1312" t="str">
        <f>VLOOKUP(F1312,products!$A$2:$C$31,3,FALSE)</f>
        <v>B</v>
      </c>
      <c r="O1312">
        <f>VLOOKUP(F1312,price_list!$A$2:$C$31,3,FALSE)</f>
        <v>181.7</v>
      </c>
      <c r="P1312" t="str">
        <f t="shared" si="100"/>
        <v/>
      </c>
      <c r="Q1312" t="str">
        <f t="shared" si="101"/>
        <v/>
      </c>
      <c r="R1312">
        <f t="shared" si="102"/>
        <v>3761.1900000000005</v>
      </c>
      <c r="S1312">
        <f t="shared" si="103"/>
        <v>75.223800000000011</v>
      </c>
      <c r="T1312" t="str">
        <f>IF(ISNA(VLOOKUP(A1312,ERP_transactions!$A:$A,1,FALSE)),"No","Yes")</f>
        <v>Yes</v>
      </c>
      <c r="U1312" t="b">
        <f t="shared" si="104"/>
        <v>0</v>
      </c>
    </row>
    <row r="1313" spans="1:21">
      <c r="A1313" t="s">
        <v>1948</v>
      </c>
      <c r="B1313" t="s">
        <v>159</v>
      </c>
      <c r="C1313" t="s">
        <v>160</v>
      </c>
      <c r="D1313" t="s">
        <v>579</v>
      </c>
      <c r="E1313" t="s">
        <v>580</v>
      </c>
      <c r="F1313" t="s">
        <v>174</v>
      </c>
      <c r="G1313" t="s">
        <v>175</v>
      </c>
      <c r="H1313" s="1">
        <v>45893</v>
      </c>
      <c r="I1313">
        <v>23</v>
      </c>
      <c r="J1313">
        <v>183.4</v>
      </c>
      <c r="K1313">
        <v>4218.2</v>
      </c>
      <c r="L1313">
        <v>0.1</v>
      </c>
      <c r="M1313">
        <v>0.02</v>
      </c>
      <c r="N1313" t="str">
        <f>VLOOKUP(F1313,products!$A$2:$C$31,3,FALSE)</f>
        <v>B</v>
      </c>
      <c r="O1313">
        <f>VLOOKUP(F1313,price_list!$A$2:$C$31,3,FALSE)</f>
        <v>183.4</v>
      </c>
      <c r="P1313" t="str">
        <f t="shared" si="100"/>
        <v/>
      </c>
      <c r="Q1313" t="str">
        <f t="shared" si="101"/>
        <v/>
      </c>
      <c r="R1313">
        <f t="shared" si="102"/>
        <v>3796.3799999999997</v>
      </c>
      <c r="S1313">
        <f t="shared" si="103"/>
        <v>75.927599999999998</v>
      </c>
      <c r="T1313" t="str">
        <f>IF(ISNA(VLOOKUP(A1313,ERP_transactions!$A:$A,1,FALSE)),"No","Yes")</f>
        <v>Yes</v>
      </c>
      <c r="U1313" t="b">
        <f t="shared" si="104"/>
        <v>0</v>
      </c>
    </row>
    <row r="1314" spans="1:21">
      <c r="A1314" t="s">
        <v>1949</v>
      </c>
      <c r="B1314" t="s">
        <v>386</v>
      </c>
      <c r="C1314" t="s">
        <v>387</v>
      </c>
      <c r="D1314" t="s">
        <v>618</v>
      </c>
      <c r="E1314" t="s">
        <v>619</v>
      </c>
      <c r="F1314" t="s">
        <v>71</v>
      </c>
      <c r="G1314" t="s">
        <v>72</v>
      </c>
      <c r="H1314" s="1">
        <v>45890</v>
      </c>
      <c r="I1314">
        <v>15</v>
      </c>
      <c r="J1314">
        <v>123.65</v>
      </c>
      <c r="K1314">
        <v>1854.75</v>
      </c>
      <c r="L1314">
        <v>0.05</v>
      </c>
      <c r="M1314">
        <v>0.02</v>
      </c>
      <c r="N1314" t="str">
        <f>VLOOKUP(F1314,products!$A$2:$C$31,3,FALSE)</f>
        <v>A</v>
      </c>
      <c r="O1314">
        <f>VLOOKUP(F1314,price_list!$A$2:$C$31,3,FALSE)</f>
        <v>123.65</v>
      </c>
      <c r="P1314" t="str">
        <f t="shared" si="100"/>
        <v/>
      </c>
      <c r="Q1314" t="str">
        <f t="shared" si="101"/>
        <v/>
      </c>
      <c r="R1314">
        <f t="shared" si="102"/>
        <v>1762.0125</v>
      </c>
      <c r="S1314">
        <f t="shared" si="103"/>
        <v>35.240250000000003</v>
      </c>
      <c r="T1314" t="str">
        <f>IF(ISNA(VLOOKUP(A1314,ERP_transactions!$A:$A,1,FALSE)),"No","Yes")</f>
        <v>Yes</v>
      </c>
      <c r="U1314" t="b">
        <f t="shared" si="104"/>
        <v>0</v>
      </c>
    </row>
    <row r="1315" spans="1:21">
      <c r="A1315" t="s">
        <v>1950</v>
      </c>
      <c r="B1315" t="s">
        <v>103</v>
      </c>
      <c r="C1315" t="s">
        <v>104</v>
      </c>
      <c r="D1315" t="s">
        <v>256</v>
      </c>
      <c r="E1315" t="s">
        <v>2686</v>
      </c>
      <c r="F1315" t="s">
        <v>114</v>
      </c>
      <c r="G1315" t="s">
        <v>115</v>
      </c>
      <c r="H1315" s="1">
        <v>45893</v>
      </c>
      <c r="I1315">
        <v>13</v>
      </c>
      <c r="J1315">
        <v>91.13</v>
      </c>
      <c r="K1315">
        <v>1184.69</v>
      </c>
      <c r="L1315">
        <v>0.1</v>
      </c>
      <c r="M1315">
        <v>0.02</v>
      </c>
      <c r="N1315" t="str">
        <f>VLOOKUP(F1315,products!$A$2:$C$31,3,FALSE)</f>
        <v>B</v>
      </c>
      <c r="O1315">
        <f>VLOOKUP(F1315,price_list!$A$2:$C$31,3,FALSE)</f>
        <v>91.13</v>
      </c>
      <c r="P1315" t="str">
        <f t="shared" si="100"/>
        <v/>
      </c>
      <c r="Q1315" t="str">
        <f t="shared" si="101"/>
        <v/>
      </c>
      <c r="R1315">
        <f t="shared" si="102"/>
        <v>1066.221</v>
      </c>
      <c r="S1315">
        <f t="shared" si="103"/>
        <v>21.32442</v>
      </c>
      <c r="T1315" t="str">
        <f>IF(ISNA(VLOOKUP(A1315,ERP_transactions!$A:$A,1,FALSE)),"No","Yes")</f>
        <v>Yes</v>
      </c>
      <c r="U1315" t="b">
        <f t="shared" si="104"/>
        <v>0</v>
      </c>
    </row>
    <row r="1316" spans="1:21">
      <c r="A1316" t="s">
        <v>1951</v>
      </c>
      <c r="B1316" t="s">
        <v>246</v>
      </c>
      <c r="C1316" t="s">
        <v>247</v>
      </c>
      <c r="D1316" t="s">
        <v>663</v>
      </c>
      <c r="E1316" t="s">
        <v>664</v>
      </c>
      <c r="F1316" t="s">
        <v>166</v>
      </c>
      <c r="G1316" t="s">
        <v>167</v>
      </c>
      <c r="H1316" s="1">
        <v>45882</v>
      </c>
      <c r="I1316">
        <v>6</v>
      </c>
      <c r="J1316">
        <v>176.86</v>
      </c>
      <c r="K1316">
        <v>1061.1600000000001</v>
      </c>
      <c r="L1316">
        <v>0.1</v>
      </c>
      <c r="M1316">
        <v>0.02</v>
      </c>
      <c r="N1316" t="str">
        <f>VLOOKUP(F1316,products!$A$2:$C$31,3,FALSE)</f>
        <v>B</v>
      </c>
      <c r="O1316">
        <f>VLOOKUP(F1316,price_list!$A$2:$C$31,3,FALSE)</f>
        <v>176.86</v>
      </c>
      <c r="P1316" t="str">
        <f t="shared" si="100"/>
        <v/>
      </c>
      <c r="Q1316" t="str">
        <f t="shared" si="101"/>
        <v/>
      </c>
      <c r="R1316">
        <f t="shared" si="102"/>
        <v>955.0440000000001</v>
      </c>
      <c r="S1316">
        <f t="shared" si="103"/>
        <v>19.100880000000004</v>
      </c>
      <c r="T1316" t="str">
        <f>IF(ISNA(VLOOKUP(A1316,ERP_transactions!$A:$A,1,FALSE)),"No","Yes")</f>
        <v>Yes</v>
      </c>
      <c r="U1316" t="b">
        <f t="shared" si="104"/>
        <v>0</v>
      </c>
    </row>
    <row r="1317" spans="1:21">
      <c r="A1317" t="s">
        <v>1952</v>
      </c>
      <c r="B1317" t="s">
        <v>259</v>
      </c>
      <c r="C1317" t="s">
        <v>260</v>
      </c>
      <c r="D1317" t="s">
        <v>150</v>
      </c>
      <c r="E1317" t="s">
        <v>151</v>
      </c>
      <c r="F1317" t="s">
        <v>196</v>
      </c>
      <c r="G1317" t="s">
        <v>197</v>
      </c>
      <c r="H1317" s="1">
        <v>45899</v>
      </c>
      <c r="I1317">
        <v>6</v>
      </c>
      <c r="J1317">
        <v>77.5</v>
      </c>
      <c r="K1317">
        <v>465</v>
      </c>
      <c r="L1317">
        <v>0.05</v>
      </c>
      <c r="M1317">
        <v>0.02</v>
      </c>
      <c r="N1317" t="str">
        <f>VLOOKUP(F1317,products!$A$2:$C$31,3,FALSE)</f>
        <v>A</v>
      </c>
      <c r="O1317">
        <f>VLOOKUP(F1317,price_list!$A$2:$C$31,3,FALSE)</f>
        <v>77.5</v>
      </c>
      <c r="P1317" t="str">
        <f t="shared" si="100"/>
        <v/>
      </c>
      <c r="Q1317" t="str">
        <f t="shared" si="101"/>
        <v/>
      </c>
      <c r="R1317">
        <f t="shared" si="102"/>
        <v>441.75</v>
      </c>
      <c r="S1317">
        <f t="shared" si="103"/>
        <v>8.8350000000000009</v>
      </c>
      <c r="T1317" t="str">
        <f>IF(ISNA(VLOOKUP(A1317,ERP_transactions!$A:$A,1,FALSE)),"No","Yes")</f>
        <v>Yes</v>
      </c>
      <c r="U1317" t="b">
        <f t="shared" si="104"/>
        <v>0</v>
      </c>
    </row>
    <row r="1318" spans="1:21">
      <c r="A1318" t="s">
        <v>1953</v>
      </c>
      <c r="B1318" t="s">
        <v>145</v>
      </c>
      <c r="C1318" t="s">
        <v>146</v>
      </c>
      <c r="D1318" t="s">
        <v>675</v>
      </c>
      <c r="E1318" t="s">
        <v>676</v>
      </c>
      <c r="F1318" t="s">
        <v>302</v>
      </c>
      <c r="G1318" t="s">
        <v>303</v>
      </c>
      <c r="H1318" s="1">
        <v>45875</v>
      </c>
      <c r="I1318">
        <v>5</v>
      </c>
      <c r="J1318">
        <v>39.090000000000003</v>
      </c>
      <c r="K1318">
        <v>195.45</v>
      </c>
      <c r="L1318">
        <v>0</v>
      </c>
      <c r="M1318">
        <v>0.02</v>
      </c>
      <c r="N1318" t="str">
        <f>VLOOKUP(F1318,products!$A$2:$C$31,3,FALSE)</f>
        <v>C</v>
      </c>
      <c r="O1318">
        <f>VLOOKUP(F1318,price_list!$A$2:$C$31,3,FALSE)</f>
        <v>39.090000000000003</v>
      </c>
      <c r="P1318" t="str">
        <f t="shared" si="100"/>
        <v/>
      </c>
      <c r="Q1318" t="str">
        <f t="shared" si="101"/>
        <v/>
      </c>
      <c r="R1318">
        <f t="shared" si="102"/>
        <v>195.45</v>
      </c>
      <c r="S1318">
        <f t="shared" si="103"/>
        <v>3.9089999999999998</v>
      </c>
      <c r="T1318" t="str">
        <f>IF(ISNA(VLOOKUP(A1318,ERP_transactions!$A:$A,1,FALSE)),"No","Yes")</f>
        <v>Yes</v>
      </c>
      <c r="U1318" t="b">
        <f t="shared" si="104"/>
        <v>0</v>
      </c>
    </row>
    <row r="1319" spans="1:21">
      <c r="A1319" t="s">
        <v>1954</v>
      </c>
      <c r="B1319" t="s">
        <v>47</v>
      </c>
      <c r="C1319" t="s">
        <v>48</v>
      </c>
      <c r="D1319" t="s">
        <v>470</v>
      </c>
      <c r="E1319" t="s">
        <v>471</v>
      </c>
      <c r="F1319" t="s">
        <v>129</v>
      </c>
      <c r="G1319" t="s">
        <v>130</v>
      </c>
      <c r="H1319" s="1">
        <v>45871</v>
      </c>
      <c r="I1319">
        <v>23</v>
      </c>
      <c r="J1319">
        <v>92.19</v>
      </c>
      <c r="K1319">
        <v>2120.37</v>
      </c>
      <c r="L1319">
        <v>0.05</v>
      </c>
      <c r="M1319">
        <v>0.02</v>
      </c>
      <c r="N1319" t="str">
        <f>VLOOKUP(F1319,products!$A$2:$C$31,3,FALSE)</f>
        <v>A</v>
      </c>
      <c r="O1319">
        <f>VLOOKUP(F1319,price_list!$A$2:$C$31,3,FALSE)</f>
        <v>92.19</v>
      </c>
      <c r="P1319" t="str">
        <f t="shared" si="100"/>
        <v/>
      </c>
      <c r="Q1319" t="str">
        <f t="shared" si="101"/>
        <v/>
      </c>
      <c r="R1319">
        <f t="shared" si="102"/>
        <v>2014.3515</v>
      </c>
      <c r="S1319">
        <f t="shared" si="103"/>
        <v>40.287030000000001</v>
      </c>
      <c r="T1319" t="str">
        <f>IF(ISNA(VLOOKUP(A1319,ERP_transactions!$A:$A,1,FALSE)),"No","Yes")</f>
        <v>Yes</v>
      </c>
      <c r="U1319" t="b">
        <f t="shared" si="104"/>
        <v>0</v>
      </c>
    </row>
    <row r="1320" spans="1:21">
      <c r="A1320" t="s">
        <v>1955</v>
      </c>
      <c r="B1320" t="s">
        <v>81</v>
      </c>
      <c r="C1320" t="s">
        <v>82</v>
      </c>
      <c r="D1320" t="s">
        <v>807</v>
      </c>
      <c r="E1320" t="s">
        <v>808</v>
      </c>
      <c r="F1320" t="s">
        <v>293</v>
      </c>
      <c r="G1320" t="s">
        <v>294</v>
      </c>
      <c r="H1320" s="1">
        <v>45900</v>
      </c>
      <c r="I1320">
        <v>25</v>
      </c>
      <c r="J1320">
        <v>114.99</v>
      </c>
      <c r="K1320">
        <v>2874.75</v>
      </c>
      <c r="L1320">
        <v>0.05</v>
      </c>
      <c r="M1320">
        <v>0.02</v>
      </c>
      <c r="N1320" t="str">
        <f>VLOOKUP(F1320,products!$A$2:$C$31,3,FALSE)</f>
        <v>A</v>
      </c>
      <c r="O1320">
        <f>VLOOKUP(F1320,price_list!$A$2:$C$31,3,FALSE)</f>
        <v>114.99</v>
      </c>
      <c r="P1320" t="str">
        <f t="shared" si="100"/>
        <v/>
      </c>
      <c r="Q1320" t="str">
        <f t="shared" si="101"/>
        <v/>
      </c>
      <c r="R1320">
        <f t="shared" si="102"/>
        <v>2731.0124999999998</v>
      </c>
      <c r="S1320">
        <f t="shared" si="103"/>
        <v>54.620249999999999</v>
      </c>
      <c r="T1320" t="str">
        <f>IF(ISNA(VLOOKUP(A1320,ERP_transactions!$A:$A,1,FALSE)),"No","Yes")</f>
        <v>Yes</v>
      </c>
      <c r="U1320" t="b">
        <f t="shared" si="104"/>
        <v>0</v>
      </c>
    </row>
    <row r="1321" spans="1:21">
      <c r="A1321" t="s">
        <v>1956</v>
      </c>
      <c r="B1321" t="s">
        <v>306</v>
      </c>
      <c r="C1321" t="s">
        <v>307</v>
      </c>
      <c r="D1321" t="s">
        <v>64</v>
      </c>
      <c r="E1321" t="s">
        <v>65</v>
      </c>
      <c r="F1321" t="s">
        <v>166</v>
      </c>
      <c r="G1321" t="s">
        <v>167</v>
      </c>
      <c r="H1321" s="1">
        <v>45898</v>
      </c>
      <c r="I1321">
        <v>4</v>
      </c>
      <c r="J1321">
        <v>176.86</v>
      </c>
      <c r="K1321">
        <v>707.44</v>
      </c>
      <c r="L1321">
        <v>0.1</v>
      </c>
      <c r="M1321">
        <v>0.02</v>
      </c>
      <c r="N1321" t="str">
        <f>VLOOKUP(F1321,products!$A$2:$C$31,3,FALSE)</f>
        <v>B</v>
      </c>
      <c r="O1321">
        <f>VLOOKUP(F1321,price_list!$A$2:$C$31,3,FALSE)</f>
        <v>176.86</v>
      </c>
      <c r="P1321" t="str">
        <f t="shared" si="100"/>
        <v/>
      </c>
      <c r="Q1321" t="str">
        <f t="shared" si="101"/>
        <v/>
      </c>
      <c r="R1321">
        <f t="shared" si="102"/>
        <v>636.69600000000003</v>
      </c>
      <c r="S1321">
        <f t="shared" si="103"/>
        <v>12.733920000000001</v>
      </c>
      <c r="T1321" t="str">
        <f>IF(ISNA(VLOOKUP(A1321,ERP_transactions!$A:$A,1,FALSE)),"No","Yes")</f>
        <v>Yes</v>
      </c>
      <c r="U1321" t="b">
        <f t="shared" si="104"/>
        <v>0</v>
      </c>
    </row>
    <row r="1322" spans="1:21">
      <c r="A1322" t="s">
        <v>1957</v>
      </c>
      <c r="B1322" t="s">
        <v>21</v>
      </c>
      <c r="C1322" t="s">
        <v>22</v>
      </c>
      <c r="D1322" t="s">
        <v>791</v>
      </c>
      <c r="E1322" t="s">
        <v>792</v>
      </c>
      <c r="F1322" t="s">
        <v>139</v>
      </c>
      <c r="G1322" t="s">
        <v>140</v>
      </c>
      <c r="H1322" s="1">
        <v>45878</v>
      </c>
      <c r="I1322">
        <v>25</v>
      </c>
      <c r="J1322">
        <v>113.94</v>
      </c>
      <c r="K1322">
        <v>2848.5</v>
      </c>
      <c r="L1322">
        <v>0.05</v>
      </c>
      <c r="M1322">
        <v>0.02</v>
      </c>
      <c r="N1322" t="str">
        <f>VLOOKUP(F1322,products!$A$2:$C$31,3,FALSE)</f>
        <v>A</v>
      </c>
      <c r="O1322">
        <f>VLOOKUP(F1322,price_list!$A$2:$C$31,3,FALSE)</f>
        <v>113.94</v>
      </c>
      <c r="P1322" t="str">
        <f t="shared" si="100"/>
        <v/>
      </c>
      <c r="Q1322" t="str">
        <f t="shared" si="101"/>
        <v/>
      </c>
      <c r="R1322">
        <f t="shared" si="102"/>
        <v>2706.0749999999998</v>
      </c>
      <c r="S1322">
        <f t="shared" si="103"/>
        <v>54.121499999999997</v>
      </c>
      <c r="T1322" t="str">
        <f>IF(ISNA(VLOOKUP(A1322,ERP_transactions!$A:$A,1,FALSE)),"No","Yes")</f>
        <v>Yes</v>
      </c>
      <c r="U1322" t="b">
        <f t="shared" si="104"/>
        <v>0</v>
      </c>
    </row>
    <row r="1323" spans="1:21">
      <c r="A1323" t="s">
        <v>1958</v>
      </c>
      <c r="B1323" t="s">
        <v>122</v>
      </c>
      <c r="C1323" t="s">
        <v>123</v>
      </c>
      <c r="D1323" t="s">
        <v>476</v>
      </c>
      <c r="E1323" t="s">
        <v>477</v>
      </c>
      <c r="F1323" t="s">
        <v>396</v>
      </c>
      <c r="G1323" t="s">
        <v>397</v>
      </c>
      <c r="H1323" s="1">
        <v>45887</v>
      </c>
      <c r="I1323">
        <v>16</v>
      </c>
      <c r="J1323">
        <v>194.87</v>
      </c>
      <c r="K1323">
        <v>3117.92</v>
      </c>
      <c r="L1323">
        <v>0.1</v>
      </c>
      <c r="M1323">
        <v>0.02</v>
      </c>
      <c r="N1323" t="str">
        <f>VLOOKUP(F1323,products!$A$2:$C$31,3,FALSE)</f>
        <v>B</v>
      </c>
      <c r="O1323">
        <f>VLOOKUP(F1323,price_list!$A$2:$C$31,3,FALSE)</f>
        <v>194.87</v>
      </c>
      <c r="P1323" t="str">
        <f t="shared" si="100"/>
        <v/>
      </c>
      <c r="Q1323" t="str">
        <f t="shared" si="101"/>
        <v/>
      </c>
      <c r="R1323">
        <f t="shared" si="102"/>
        <v>2806.1280000000002</v>
      </c>
      <c r="S1323">
        <f t="shared" si="103"/>
        <v>56.122560000000007</v>
      </c>
      <c r="T1323" t="str">
        <f>IF(ISNA(VLOOKUP(A1323,ERP_transactions!$A:$A,1,FALSE)),"No","Yes")</f>
        <v>Yes</v>
      </c>
      <c r="U1323" t="b">
        <f t="shared" si="104"/>
        <v>0</v>
      </c>
    </row>
    <row r="1324" spans="1:21">
      <c r="A1324" t="s">
        <v>1959</v>
      </c>
      <c r="B1324" t="s">
        <v>246</v>
      </c>
      <c r="C1324" t="s">
        <v>247</v>
      </c>
      <c r="D1324" t="s">
        <v>760</v>
      </c>
      <c r="E1324" t="s">
        <v>2647</v>
      </c>
      <c r="F1324" t="s">
        <v>166</v>
      </c>
      <c r="G1324" t="s">
        <v>167</v>
      </c>
      <c r="H1324" s="1">
        <v>45877</v>
      </c>
      <c r="I1324">
        <v>16</v>
      </c>
      <c r="J1324">
        <v>132.12</v>
      </c>
      <c r="K1324">
        <v>2113.92</v>
      </c>
      <c r="L1324">
        <v>0.1</v>
      </c>
      <c r="M1324">
        <v>0.02</v>
      </c>
      <c r="N1324" t="str">
        <f>VLOOKUP(F1324,products!$A$2:$C$31,3,FALSE)</f>
        <v>B</v>
      </c>
      <c r="O1324">
        <f>VLOOKUP(F1324,price_list!$A$2:$C$31,3,FALSE)</f>
        <v>176.86</v>
      </c>
      <c r="P1324" t="str">
        <f t="shared" si="100"/>
        <v/>
      </c>
      <c r="Q1324" t="str">
        <f t="shared" si="101"/>
        <v>Price_Breach</v>
      </c>
      <c r="R1324">
        <f t="shared" si="102"/>
        <v>1902.528</v>
      </c>
      <c r="S1324">
        <f t="shared" si="103"/>
        <v>38.050560000000004</v>
      </c>
      <c r="T1324" t="str">
        <f>IF(ISNA(VLOOKUP(A1324,ERP_transactions!$A:$A,1,FALSE)),"No","Yes")</f>
        <v>Yes</v>
      </c>
      <c r="U1324" t="b">
        <f t="shared" si="104"/>
        <v>1</v>
      </c>
    </row>
    <row r="1325" spans="1:21">
      <c r="A1325" t="s">
        <v>1960</v>
      </c>
      <c r="B1325" t="s">
        <v>254</v>
      </c>
      <c r="C1325" t="s">
        <v>255</v>
      </c>
      <c r="D1325" t="s">
        <v>557</v>
      </c>
      <c r="E1325" t="s">
        <v>558</v>
      </c>
      <c r="F1325" t="s">
        <v>191</v>
      </c>
      <c r="G1325" t="s">
        <v>192</v>
      </c>
      <c r="H1325" s="1">
        <v>45883</v>
      </c>
      <c r="I1325">
        <v>15</v>
      </c>
      <c r="J1325">
        <v>144.35</v>
      </c>
      <c r="K1325">
        <v>2165.25</v>
      </c>
      <c r="L1325">
        <v>0.1</v>
      </c>
      <c r="M1325">
        <v>0.02</v>
      </c>
      <c r="N1325" t="str">
        <f>VLOOKUP(F1325,products!$A$2:$C$31,3,FALSE)</f>
        <v>B</v>
      </c>
      <c r="O1325">
        <f>VLOOKUP(F1325,price_list!$A$2:$C$31,3,FALSE)</f>
        <v>144.35</v>
      </c>
      <c r="P1325" t="str">
        <f t="shared" si="100"/>
        <v/>
      </c>
      <c r="Q1325" t="str">
        <f t="shared" si="101"/>
        <v/>
      </c>
      <c r="R1325">
        <f t="shared" si="102"/>
        <v>1948.7249999999999</v>
      </c>
      <c r="S1325">
        <f t="shared" si="103"/>
        <v>38.974499999999999</v>
      </c>
      <c r="T1325" t="str">
        <f>IF(ISNA(VLOOKUP(A1325,ERP_transactions!$A:$A,1,FALSE)),"No","Yes")</f>
        <v>Yes</v>
      </c>
      <c r="U1325" t="b">
        <f t="shared" si="104"/>
        <v>0</v>
      </c>
    </row>
    <row r="1326" spans="1:21">
      <c r="A1326" t="s">
        <v>1961</v>
      </c>
      <c r="B1326" t="s">
        <v>306</v>
      </c>
      <c r="C1326" t="s">
        <v>307</v>
      </c>
      <c r="D1326" t="s">
        <v>153</v>
      </c>
      <c r="E1326" t="s">
        <v>154</v>
      </c>
      <c r="F1326" t="s">
        <v>166</v>
      </c>
      <c r="G1326" t="s">
        <v>167</v>
      </c>
      <c r="H1326" s="1">
        <v>45877</v>
      </c>
      <c r="I1326">
        <v>1</v>
      </c>
      <c r="J1326">
        <v>176.86</v>
      </c>
      <c r="K1326">
        <v>176.86</v>
      </c>
      <c r="L1326">
        <v>0.13</v>
      </c>
      <c r="M1326">
        <v>0.02</v>
      </c>
      <c r="N1326" t="str">
        <f>VLOOKUP(F1326,products!$A$2:$C$31,3,FALSE)</f>
        <v>B</v>
      </c>
      <c r="O1326">
        <f>VLOOKUP(F1326,price_list!$A$2:$C$31,3,FALSE)</f>
        <v>176.86</v>
      </c>
      <c r="P1326" t="str">
        <f t="shared" si="100"/>
        <v>Rebate_Error</v>
      </c>
      <c r="Q1326" t="str">
        <f t="shared" si="101"/>
        <v/>
      </c>
      <c r="R1326">
        <f t="shared" si="102"/>
        <v>153.8682</v>
      </c>
      <c r="S1326">
        <f t="shared" si="103"/>
        <v>3.0773640000000002</v>
      </c>
      <c r="T1326" t="str">
        <f>IF(ISNA(VLOOKUP(A1326,ERP_transactions!$A:$A,1,FALSE)),"No","Yes")</f>
        <v>Yes</v>
      </c>
      <c r="U1326" t="b">
        <f t="shared" si="104"/>
        <v>1</v>
      </c>
    </row>
    <row r="1327" spans="1:21">
      <c r="A1327" t="s">
        <v>1962</v>
      </c>
      <c r="B1327" t="s">
        <v>67</v>
      </c>
      <c r="C1327" t="s">
        <v>68</v>
      </c>
      <c r="D1327" t="s">
        <v>44</v>
      </c>
      <c r="E1327" t="s">
        <v>45</v>
      </c>
      <c r="F1327" t="s">
        <v>18</v>
      </c>
      <c r="G1327" t="s">
        <v>19</v>
      </c>
      <c r="H1327" s="1">
        <v>45887</v>
      </c>
      <c r="I1327">
        <v>21</v>
      </c>
      <c r="J1327">
        <v>52.65</v>
      </c>
      <c r="K1327">
        <v>1105.6500000000001</v>
      </c>
      <c r="L1327">
        <v>0.05</v>
      </c>
      <c r="M1327">
        <v>0.02</v>
      </c>
      <c r="N1327" t="str">
        <f>VLOOKUP(F1327,products!$A$2:$C$31,3,FALSE)</f>
        <v>A</v>
      </c>
      <c r="O1327">
        <f>VLOOKUP(F1327,price_list!$A$2:$C$31,3,FALSE)</f>
        <v>52.65</v>
      </c>
      <c r="P1327" t="str">
        <f t="shared" si="100"/>
        <v/>
      </c>
      <c r="Q1327" t="str">
        <f t="shared" si="101"/>
        <v/>
      </c>
      <c r="R1327">
        <f t="shared" si="102"/>
        <v>1050.3675000000001</v>
      </c>
      <c r="S1327">
        <f t="shared" si="103"/>
        <v>21.007350000000002</v>
      </c>
      <c r="T1327" t="str">
        <f>IF(ISNA(VLOOKUP(A1327,ERP_transactions!$A:$A,1,FALSE)),"No","Yes")</f>
        <v>Yes</v>
      </c>
      <c r="U1327" t="b">
        <f t="shared" si="104"/>
        <v>0</v>
      </c>
    </row>
    <row r="1328" spans="1:21">
      <c r="A1328" t="s">
        <v>1963</v>
      </c>
      <c r="B1328" t="s">
        <v>35</v>
      </c>
      <c r="C1328" t="s">
        <v>36</v>
      </c>
      <c r="D1328" t="s">
        <v>1397</v>
      </c>
      <c r="E1328" t="s">
        <v>1398</v>
      </c>
      <c r="F1328" t="s">
        <v>59</v>
      </c>
      <c r="G1328" t="s">
        <v>60</v>
      </c>
      <c r="H1328" s="1">
        <v>45874</v>
      </c>
      <c r="I1328">
        <v>6</v>
      </c>
      <c r="J1328">
        <v>71.86</v>
      </c>
      <c r="K1328">
        <v>431.16</v>
      </c>
      <c r="L1328">
        <v>0.05</v>
      </c>
      <c r="M1328">
        <v>0.02</v>
      </c>
      <c r="N1328" t="str">
        <f>VLOOKUP(F1328,products!$A$2:$C$31,3,FALSE)</f>
        <v>A</v>
      </c>
      <c r="O1328">
        <f>VLOOKUP(F1328,price_list!$A$2:$C$31,3,FALSE)</f>
        <v>71.86</v>
      </c>
      <c r="P1328" t="str">
        <f t="shared" si="100"/>
        <v/>
      </c>
      <c r="Q1328" t="str">
        <f t="shared" si="101"/>
        <v/>
      </c>
      <c r="R1328">
        <f t="shared" si="102"/>
        <v>409.60200000000003</v>
      </c>
      <c r="S1328">
        <f t="shared" si="103"/>
        <v>8.1920400000000004</v>
      </c>
      <c r="T1328" t="str">
        <f>IF(ISNA(VLOOKUP(A1328,ERP_transactions!$A:$A,1,FALSE)),"No","Yes")</f>
        <v>Yes</v>
      </c>
      <c r="U1328" t="b">
        <f t="shared" si="104"/>
        <v>0</v>
      </c>
    </row>
    <row r="1329" spans="1:21">
      <c r="A1329" t="s">
        <v>1965</v>
      </c>
      <c r="B1329" t="s">
        <v>14</v>
      </c>
      <c r="C1329" t="s">
        <v>15</v>
      </c>
      <c r="D1329" t="s">
        <v>632</v>
      </c>
      <c r="E1329" t="s">
        <v>633</v>
      </c>
      <c r="F1329" t="s">
        <v>100</v>
      </c>
      <c r="G1329" t="s">
        <v>101</v>
      </c>
      <c r="H1329" s="1">
        <v>45938</v>
      </c>
      <c r="I1329">
        <v>20</v>
      </c>
      <c r="J1329">
        <v>181.7</v>
      </c>
      <c r="K1329">
        <v>3634</v>
      </c>
      <c r="L1329">
        <v>0.13</v>
      </c>
      <c r="M1329">
        <v>0.02</v>
      </c>
      <c r="N1329" t="str">
        <f>VLOOKUP(F1329,products!$A$2:$C$31,3,FALSE)</f>
        <v>B</v>
      </c>
      <c r="O1329">
        <f>VLOOKUP(F1329,price_list!$A$2:$C$31,3,FALSE)</f>
        <v>181.7</v>
      </c>
      <c r="P1329" t="str">
        <f t="shared" si="100"/>
        <v>Rebate_Error</v>
      </c>
      <c r="Q1329" t="str">
        <f t="shared" si="101"/>
        <v/>
      </c>
      <c r="R1329">
        <f t="shared" si="102"/>
        <v>3161.58</v>
      </c>
      <c r="S1329">
        <f t="shared" si="103"/>
        <v>63.2316</v>
      </c>
      <c r="T1329" t="str">
        <f>IF(ISNA(VLOOKUP(A1329,ERP_transactions!$A:$A,1,FALSE)),"No","Yes")</f>
        <v>Yes</v>
      </c>
      <c r="U1329" t="b">
        <f t="shared" si="104"/>
        <v>1</v>
      </c>
    </row>
    <row r="1330" spans="1:21">
      <c r="A1330" t="s">
        <v>1966</v>
      </c>
      <c r="B1330" t="s">
        <v>145</v>
      </c>
      <c r="C1330" t="s">
        <v>146</v>
      </c>
      <c r="D1330" t="s">
        <v>655</v>
      </c>
      <c r="E1330" t="s">
        <v>656</v>
      </c>
      <c r="F1330" t="s">
        <v>196</v>
      </c>
      <c r="G1330" t="s">
        <v>197</v>
      </c>
      <c r="H1330" s="1">
        <v>45875</v>
      </c>
      <c r="I1330">
        <v>14</v>
      </c>
      <c r="J1330">
        <v>77.5</v>
      </c>
      <c r="K1330">
        <v>1085</v>
      </c>
      <c r="L1330">
        <v>0.05</v>
      </c>
      <c r="M1330">
        <v>0.02</v>
      </c>
      <c r="N1330" t="str">
        <f>VLOOKUP(F1330,products!$A$2:$C$31,3,FALSE)</f>
        <v>A</v>
      </c>
      <c r="O1330">
        <f>VLOOKUP(F1330,price_list!$A$2:$C$31,3,FALSE)</f>
        <v>77.5</v>
      </c>
      <c r="P1330" t="str">
        <f t="shared" si="100"/>
        <v/>
      </c>
      <c r="Q1330" t="str">
        <f t="shared" si="101"/>
        <v/>
      </c>
      <c r="R1330">
        <f t="shared" si="102"/>
        <v>1030.75</v>
      </c>
      <c r="S1330">
        <f t="shared" si="103"/>
        <v>20.615000000000002</v>
      </c>
      <c r="T1330" t="str">
        <f>IF(ISNA(VLOOKUP(A1330,ERP_transactions!$A:$A,1,FALSE)),"No","Yes")</f>
        <v>Yes</v>
      </c>
      <c r="U1330" t="b">
        <f t="shared" si="104"/>
        <v>0</v>
      </c>
    </row>
    <row r="1331" spans="1:21">
      <c r="A1331" t="s">
        <v>1967</v>
      </c>
      <c r="B1331" t="s">
        <v>182</v>
      </c>
      <c r="C1331" t="s">
        <v>183</v>
      </c>
      <c r="D1331" t="s">
        <v>522</v>
      </c>
      <c r="E1331" t="s">
        <v>523</v>
      </c>
      <c r="F1331" t="s">
        <v>293</v>
      </c>
      <c r="G1331" t="s">
        <v>294</v>
      </c>
      <c r="H1331" s="1">
        <v>45892</v>
      </c>
      <c r="I1331">
        <v>22</v>
      </c>
      <c r="J1331">
        <v>114.99</v>
      </c>
      <c r="K1331">
        <v>2529.7800000000002</v>
      </c>
      <c r="L1331">
        <v>0.05</v>
      </c>
      <c r="M1331">
        <v>0.02</v>
      </c>
      <c r="N1331" t="str">
        <f>VLOOKUP(F1331,products!$A$2:$C$31,3,FALSE)</f>
        <v>A</v>
      </c>
      <c r="O1331">
        <f>VLOOKUP(F1331,price_list!$A$2:$C$31,3,FALSE)</f>
        <v>114.99</v>
      </c>
      <c r="P1331" t="str">
        <f t="shared" si="100"/>
        <v/>
      </c>
      <c r="Q1331" t="str">
        <f t="shared" si="101"/>
        <v/>
      </c>
      <c r="R1331">
        <f t="shared" si="102"/>
        <v>2403.2910000000002</v>
      </c>
      <c r="S1331">
        <f t="shared" si="103"/>
        <v>48.065820000000002</v>
      </c>
      <c r="T1331" t="str">
        <f>IF(ISNA(VLOOKUP(A1331,ERP_transactions!$A:$A,1,FALSE)),"No","Yes")</f>
        <v>Yes</v>
      </c>
      <c r="U1331" t="b">
        <f t="shared" si="104"/>
        <v>0</v>
      </c>
    </row>
    <row r="1332" spans="1:21">
      <c r="A1332" t="s">
        <v>1968</v>
      </c>
      <c r="B1332" t="s">
        <v>62</v>
      </c>
      <c r="C1332" t="s">
        <v>63</v>
      </c>
      <c r="D1332" t="s">
        <v>1459</v>
      </c>
      <c r="E1332" t="s">
        <v>2650</v>
      </c>
      <c r="F1332" t="s">
        <v>100</v>
      </c>
      <c r="G1332" t="s">
        <v>101</v>
      </c>
      <c r="H1332" s="1">
        <v>45875</v>
      </c>
      <c r="I1332">
        <v>18</v>
      </c>
      <c r="J1332">
        <v>181.7</v>
      </c>
      <c r="K1332">
        <v>3270.6</v>
      </c>
      <c r="L1332">
        <v>0.1</v>
      </c>
      <c r="M1332">
        <v>0.02</v>
      </c>
      <c r="N1332" t="str">
        <f>VLOOKUP(F1332,products!$A$2:$C$31,3,FALSE)</f>
        <v>B</v>
      </c>
      <c r="O1332">
        <f>VLOOKUP(F1332,price_list!$A$2:$C$31,3,FALSE)</f>
        <v>181.7</v>
      </c>
      <c r="P1332" t="str">
        <f t="shared" si="100"/>
        <v/>
      </c>
      <c r="Q1332" t="str">
        <f t="shared" si="101"/>
        <v/>
      </c>
      <c r="R1332">
        <f t="shared" si="102"/>
        <v>2943.54</v>
      </c>
      <c r="S1332">
        <f t="shared" si="103"/>
        <v>58.870800000000003</v>
      </c>
      <c r="T1332" t="str">
        <f>IF(ISNA(VLOOKUP(A1332,ERP_transactions!$A:$A,1,FALSE)),"No","Yes")</f>
        <v>Yes</v>
      </c>
      <c r="U1332" t="b">
        <f t="shared" si="104"/>
        <v>0</v>
      </c>
    </row>
    <row r="1333" spans="1:21">
      <c r="A1333" t="s">
        <v>1969</v>
      </c>
      <c r="B1333" t="s">
        <v>306</v>
      </c>
      <c r="C1333" t="s">
        <v>307</v>
      </c>
      <c r="D1333" t="s">
        <v>177</v>
      </c>
      <c r="E1333" t="s">
        <v>178</v>
      </c>
      <c r="F1333" t="s">
        <v>100</v>
      </c>
      <c r="G1333" t="s">
        <v>101</v>
      </c>
      <c r="H1333" s="1">
        <v>45872</v>
      </c>
      <c r="I1333">
        <v>2</v>
      </c>
      <c r="J1333">
        <v>181.7</v>
      </c>
      <c r="K1333">
        <v>363.4</v>
      </c>
      <c r="L1333">
        <v>0.1</v>
      </c>
      <c r="M1333">
        <v>0.02</v>
      </c>
      <c r="N1333" t="str">
        <f>VLOOKUP(F1333,products!$A$2:$C$31,3,FALSE)</f>
        <v>B</v>
      </c>
      <c r="O1333">
        <f>VLOOKUP(F1333,price_list!$A$2:$C$31,3,FALSE)</f>
        <v>181.7</v>
      </c>
      <c r="P1333" t="str">
        <f t="shared" si="100"/>
        <v/>
      </c>
      <c r="Q1333" t="str">
        <f t="shared" si="101"/>
        <v/>
      </c>
      <c r="R1333">
        <f t="shared" si="102"/>
        <v>327.06</v>
      </c>
      <c r="S1333">
        <f t="shared" si="103"/>
        <v>6.5411999999999999</v>
      </c>
      <c r="T1333" t="str">
        <f>IF(ISNA(VLOOKUP(A1333,ERP_transactions!$A:$A,1,FALSE)),"No","Yes")</f>
        <v>Yes</v>
      </c>
      <c r="U1333" t="b">
        <f t="shared" si="104"/>
        <v>0</v>
      </c>
    </row>
    <row r="1334" spans="1:21">
      <c r="A1334" t="s">
        <v>1970</v>
      </c>
      <c r="B1334" t="s">
        <v>93</v>
      </c>
      <c r="C1334" t="s">
        <v>94</v>
      </c>
      <c r="D1334" t="s">
        <v>105</v>
      </c>
      <c r="E1334" t="s">
        <v>106</v>
      </c>
      <c r="F1334" t="s">
        <v>85</v>
      </c>
      <c r="G1334" t="s">
        <v>86</v>
      </c>
      <c r="H1334" s="1">
        <v>45896</v>
      </c>
      <c r="I1334">
        <v>13</v>
      </c>
      <c r="J1334">
        <v>72.040000000000006</v>
      </c>
      <c r="K1334">
        <v>936.52</v>
      </c>
      <c r="L1334">
        <v>0.05</v>
      </c>
      <c r="M1334">
        <v>0.02</v>
      </c>
      <c r="N1334" t="str">
        <f>VLOOKUP(F1334,products!$A$2:$C$31,3,FALSE)</f>
        <v>A</v>
      </c>
      <c r="O1334">
        <f>VLOOKUP(F1334,price_list!$A$2:$C$31,3,FALSE)</f>
        <v>72.040000000000006</v>
      </c>
      <c r="P1334" t="str">
        <f t="shared" si="100"/>
        <v/>
      </c>
      <c r="Q1334" t="str">
        <f t="shared" si="101"/>
        <v/>
      </c>
      <c r="R1334">
        <f t="shared" si="102"/>
        <v>889.69399999999996</v>
      </c>
      <c r="S1334">
        <f t="shared" si="103"/>
        <v>17.793879999999998</v>
      </c>
      <c r="T1334" t="str">
        <f>IF(ISNA(VLOOKUP(A1334,ERP_transactions!$A:$A,1,FALSE)),"No","Yes")</f>
        <v>Yes</v>
      </c>
      <c r="U1334" t="b">
        <f t="shared" si="104"/>
        <v>0</v>
      </c>
    </row>
    <row r="1335" spans="1:21">
      <c r="A1335" t="s">
        <v>1972</v>
      </c>
      <c r="B1335" t="s">
        <v>187</v>
      </c>
      <c r="C1335" t="s">
        <v>188</v>
      </c>
      <c r="D1335" t="s">
        <v>927</v>
      </c>
      <c r="E1335" t="s">
        <v>928</v>
      </c>
      <c r="F1335" t="s">
        <v>78</v>
      </c>
      <c r="G1335" t="s">
        <v>79</v>
      </c>
      <c r="H1335" s="1">
        <v>45897</v>
      </c>
      <c r="I1335">
        <v>23</v>
      </c>
      <c r="J1335">
        <v>139.22</v>
      </c>
      <c r="K1335">
        <v>3202.06</v>
      </c>
      <c r="L1335">
        <v>0.08</v>
      </c>
      <c r="M1335">
        <v>0.02</v>
      </c>
      <c r="N1335" t="str">
        <f>VLOOKUP(F1335,products!$A$2:$C$31,3,FALSE)</f>
        <v>A</v>
      </c>
      <c r="O1335">
        <f>VLOOKUP(F1335,price_list!$A$2:$C$31,3,FALSE)</f>
        <v>139.22</v>
      </c>
      <c r="P1335" t="str">
        <f t="shared" si="100"/>
        <v>Rebate_Error</v>
      </c>
      <c r="Q1335" t="str">
        <f t="shared" si="101"/>
        <v/>
      </c>
      <c r="R1335">
        <f t="shared" si="102"/>
        <v>2945.8951999999999</v>
      </c>
      <c r="S1335">
        <f t="shared" si="103"/>
        <v>58.917904</v>
      </c>
      <c r="T1335" t="str">
        <f>IF(ISNA(VLOOKUP(A1335,ERP_transactions!$A:$A,1,FALSE)),"No","Yes")</f>
        <v>Yes</v>
      </c>
      <c r="U1335" t="b">
        <f t="shared" si="104"/>
        <v>1</v>
      </c>
    </row>
    <row r="1336" spans="1:21">
      <c r="A1336" t="s">
        <v>1973</v>
      </c>
      <c r="B1336" t="s">
        <v>230</v>
      </c>
      <c r="C1336" t="s">
        <v>231</v>
      </c>
      <c r="D1336" t="s">
        <v>1103</v>
      </c>
      <c r="E1336" t="s">
        <v>1104</v>
      </c>
      <c r="F1336" t="s">
        <v>114</v>
      </c>
      <c r="G1336" t="s">
        <v>115</v>
      </c>
      <c r="H1336" s="1">
        <v>45876</v>
      </c>
      <c r="I1336">
        <v>17</v>
      </c>
      <c r="J1336">
        <v>91.13</v>
      </c>
      <c r="K1336">
        <v>1549.21</v>
      </c>
      <c r="L1336">
        <v>0.1</v>
      </c>
      <c r="M1336">
        <v>0.02</v>
      </c>
      <c r="N1336" t="str">
        <f>VLOOKUP(F1336,products!$A$2:$C$31,3,FALSE)</f>
        <v>B</v>
      </c>
      <c r="O1336">
        <f>VLOOKUP(F1336,price_list!$A$2:$C$31,3,FALSE)</f>
        <v>91.13</v>
      </c>
      <c r="P1336" t="str">
        <f t="shared" si="100"/>
        <v/>
      </c>
      <c r="Q1336" t="str">
        <f t="shared" si="101"/>
        <v/>
      </c>
      <c r="R1336">
        <f t="shared" si="102"/>
        <v>1394.289</v>
      </c>
      <c r="S1336">
        <f t="shared" si="103"/>
        <v>27.88578</v>
      </c>
      <c r="T1336" t="str">
        <f>IF(ISNA(VLOOKUP(A1336,ERP_transactions!$A:$A,1,FALSE)),"No","Yes")</f>
        <v>Yes</v>
      </c>
      <c r="U1336" t="b">
        <f t="shared" si="104"/>
        <v>0</v>
      </c>
    </row>
    <row r="1337" spans="1:21">
      <c r="A1337" t="s">
        <v>1974</v>
      </c>
      <c r="B1337" t="s">
        <v>62</v>
      </c>
      <c r="C1337" t="s">
        <v>63</v>
      </c>
      <c r="D1337" t="s">
        <v>1113</v>
      </c>
      <c r="E1337" t="s">
        <v>1114</v>
      </c>
      <c r="F1337" t="s">
        <v>166</v>
      </c>
      <c r="G1337" t="s">
        <v>167</v>
      </c>
      <c r="H1337" s="1">
        <v>45888</v>
      </c>
      <c r="I1337">
        <v>4</v>
      </c>
      <c r="J1337">
        <v>176.86</v>
      </c>
      <c r="K1337">
        <v>707.44</v>
      </c>
      <c r="L1337">
        <v>0.1</v>
      </c>
      <c r="M1337">
        <v>0.02</v>
      </c>
      <c r="N1337" t="str">
        <f>VLOOKUP(F1337,products!$A$2:$C$31,3,FALSE)</f>
        <v>B</v>
      </c>
      <c r="O1337">
        <f>VLOOKUP(F1337,price_list!$A$2:$C$31,3,FALSE)</f>
        <v>176.86</v>
      </c>
      <c r="P1337" t="str">
        <f t="shared" si="100"/>
        <v/>
      </c>
      <c r="Q1337" t="str">
        <f t="shared" si="101"/>
        <v/>
      </c>
      <c r="R1337">
        <f t="shared" si="102"/>
        <v>636.69600000000003</v>
      </c>
      <c r="S1337">
        <f t="shared" si="103"/>
        <v>12.733920000000001</v>
      </c>
      <c r="T1337" t="str">
        <f>IF(ISNA(VLOOKUP(A1337,ERP_transactions!$A:$A,1,FALSE)),"No","Yes")</f>
        <v>Yes</v>
      </c>
      <c r="U1337" t="b">
        <f t="shared" si="104"/>
        <v>0</v>
      </c>
    </row>
    <row r="1338" spans="1:21">
      <c r="A1338" t="s">
        <v>1975</v>
      </c>
      <c r="B1338" t="s">
        <v>110</v>
      </c>
      <c r="C1338" t="s">
        <v>111</v>
      </c>
      <c r="D1338" t="s">
        <v>703</v>
      </c>
      <c r="E1338" t="s">
        <v>704</v>
      </c>
      <c r="F1338" t="s">
        <v>114</v>
      </c>
      <c r="G1338" t="s">
        <v>115</v>
      </c>
      <c r="H1338" s="1">
        <v>45885</v>
      </c>
      <c r="I1338">
        <v>3</v>
      </c>
      <c r="J1338">
        <v>91.13</v>
      </c>
      <c r="K1338">
        <v>273.39</v>
      </c>
      <c r="L1338">
        <v>0.1</v>
      </c>
      <c r="M1338">
        <v>0.02</v>
      </c>
      <c r="N1338" t="str">
        <f>VLOOKUP(F1338,products!$A$2:$C$31,3,FALSE)</f>
        <v>B</v>
      </c>
      <c r="O1338">
        <f>VLOOKUP(F1338,price_list!$A$2:$C$31,3,FALSE)</f>
        <v>91.13</v>
      </c>
      <c r="P1338" t="str">
        <f t="shared" si="100"/>
        <v/>
      </c>
      <c r="Q1338" t="str">
        <f t="shared" si="101"/>
        <v/>
      </c>
      <c r="R1338">
        <f t="shared" si="102"/>
        <v>246.05099999999999</v>
      </c>
      <c r="S1338">
        <f t="shared" si="103"/>
        <v>4.9210199999999995</v>
      </c>
      <c r="T1338" t="str">
        <f>IF(ISNA(VLOOKUP(A1338,ERP_transactions!$A:$A,1,FALSE)),"No","Yes")</f>
        <v>Yes</v>
      </c>
      <c r="U1338" t="b">
        <f t="shared" si="104"/>
        <v>0</v>
      </c>
    </row>
    <row r="1339" spans="1:21">
      <c r="A1339" t="s">
        <v>1976</v>
      </c>
      <c r="B1339" t="s">
        <v>110</v>
      </c>
      <c r="C1339" t="s">
        <v>111</v>
      </c>
      <c r="D1339" t="s">
        <v>359</v>
      </c>
      <c r="E1339" t="s">
        <v>360</v>
      </c>
      <c r="F1339" t="s">
        <v>166</v>
      </c>
      <c r="G1339" t="s">
        <v>167</v>
      </c>
      <c r="H1339" s="1">
        <v>45879</v>
      </c>
      <c r="I1339">
        <v>23</v>
      </c>
      <c r="J1339">
        <v>176.86</v>
      </c>
      <c r="K1339">
        <v>4067.78</v>
      </c>
      <c r="L1339">
        <v>0.12</v>
      </c>
      <c r="M1339">
        <v>0.02</v>
      </c>
      <c r="N1339" t="str">
        <f>VLOOKUP(F1339,products!$A$2:$C$31,3,FALSE)</f>
        <v>B</v>
      </c>
      <c r="O1339">
        <f>VLOOKUP(F1339,price_list!$A$2:$C$31,3,FALSE)</f>
        <v>176.86</v>
      </c>
      <c r="P1339" t="str">
        <f t="shared" si="100"/>
        <v>Rebate_Error</v>
      </c>
      <c r="Q1339" t="str">
        <f t="shared" si="101"/>
        <v/>
      </c>
      <c r="R1339">
        <f t="shared" si="102"/>
        <v>3579.6464000000001</v>
      </c>
      <c r="S1339">
        <f t="shared" si="103"/>
        <v>71.592928000000001</v>
      </c>
      <c r="T1339" t="str">
        <f>IF(ISNA(VLOOKUP(A1339,ERP_transactions!$A:$A,1,FALSE)),"No","Yes")</f>
        <v>Yes</v>
      </c>
      <c r="U1339" t="b">
        <f t="shared" si="104"/>
        <v>1</v>
      </c>
    </row>
    <row r="1340" spans="1:21">
      <c r="A1340" t="s">
        <v>1978</v>
      </c>
      <c r="B1340" t="s">
        <v>135</v>
      </c>
      <c r="C1340" t="s">
        <v>136</v>
      </c>
      <c r="D1340" t="s">
        <v>132</v>
      </c>
      <c r="E1340" t="s">
        <v>133</v>
      </c>
      <c r="F1340" t="s">
        <v>85</v>
      </c>
      <c r="G1340" t="s">
        <v>86</v>
      </c>
      <c r="H1340" s="1">
        <v>45889</v>
      </c>
      <c r="I1340">
        <v>5</v>
      </c>
      <c r="J1340">
        <v>72.040000000000006</v>
      </c>
      <c r="K1340">
        <v>360.2</v>
      </c>
      <c r="L1340">
        <v>0.05</v>
      </c>
      <c r="M1340">
        <v>0.02</v>
      </c>
      <c r="N1340" t="str">
        <f>VLOOKUP(F1340,products!$A$2:$C$31,3,FALSE)</f>
        <v>A</v>
      </c>
      <c r="O1340">
        <f>VLOOKUP(F1340,price_list!$A$2:$C$31,3,FALSE)</f>
        <v>72.040000000000006</v>
      </c>
      <c r="P1340" t="str">
        <f t="shared" si="100"/>
        <v/>
      </c>
      <c r="Q1340" t="str">
        <f t="shared" si="101"/>
        <v/>
      </c>
      <c r="R1340">
        <f t="shared" si="102"/>
        <v>342.19</v>
      </c>
      <c r="S1340">
        <f t="shared" si="103"/>
        <v>6.8437999999999999</v>
      </c>
      <c r="T1340" t="str">
        <f>IF(ISNA(VLOOKUP(A1340,ERP_transactions!$A:$A,1,FALSE)),"No","Yes")</f>
        <v>Yes</v>
      </c>
      <c r="U1340" t="b">
        <f t="shared" si="104"/>
        <v>0</v>
      </c>
    </row>
    <row r="1341" spans="1:21">
      <c r="A1341" t="s">
        <v>1979</v>
      </c>
      <c r="B1341" t="s">
        <v>135</v>
      </c>
      <c r="C1341" t="s">
        <v>136</v>
      </c>
      <c r="D1341" t="s">
        <v>769</v>
      </c>
      <c r="E1341" t="s">
        <v>770</v>
      </c>
      <c r="F1341" t="s">
        <v>396</v>
      </c>
      <c r="G1341" t="s">
        <v>397</v>
      </c>
      <c r="H1341" s="1">
        <v>45885</v>
      </c>
      <c r="I1341">
        <v>21</v>
      </c>
      <c r="J1341">
        <v>194.87</v>
      </c>
      <c r="K1341">
        <v>4092.27</v>
      </c>
      <c r="L1341">
        <v>0.1</v>
      </c>
      <c r="M1341">
        <v>0.02</v>
      </c>
      <c r="N1341" t="str">
        <f>VLOOKUP(F1341,products!$A$2:$C$31,3,FALSE)</f>
        <v>B</v>
      </c>
      <c r="O1341">
        <f>VLOOKUP(F1341,price_list!$A$2:$C$31,3,FALSE)</f>
        <v>194.87</v>
      </c>
      <c r="P1341" t="str">
        <f t="shared" si="100"/>
        <v/>
      </c>
      <c r="Q1341" t="str">
        <f t="shared" si="101"/>
        <v/>
      </c>
      <c r="R1341">
        <f t="shared" si="102"/>
        <v>3683.0430000000001</v>
      </c>
      <c r="S1341">
        <f t="shared" si="103"/>
        <v>73.66086</v>
      </c>
      <c r="T1341" t="str">
        <f>IF(ISNA(VLOOKUP(A1341,ERP_transactions!$A:$A,1,FALSE)),"No","Yes")</f>
        <v>Yes</v>
      </c>
      <c r="U1341" t="b">
        <f t="shared" si="104"/>
        <v>0</v>
      </c>
    </row>
    <row r="1342" spans="1:21">
      <c r="A1342" t="s">
        <v>1980</v>
      </c>
      <c r="B1342" t="s">
        <v>55</v>
      </c>
      <c r="C1342" t="s">
        <v>56</v>
      </c>
      <c r="D1342" t="s">
        <v>1211</v>
      </c>
      <c r="E1342" t="s">
        <v>1212</v>
      </c>
      <c r="F1342" t="s">
        <v>129</v>
      </c>
      <c r="G1342" t="s">
        <v>130</v>
      </c>
      <c r="H1342" s="1">
        <v>45877</v>
      </c>
      <c r="I1342">
        <v>20</v>
      </c>
      <c r="J1342">
        <v>92.19</v>
      </c>
      <c r="K1342">
        <v>1843.8</v>
      </c>
      <c r="L1342">
        <v>0.05</v>
      </c>
      <c r="M1342">
        <v>0.02</v>
      </c>
      <c r="N1342" t="str">
        <f>VLOOKUP(F1342,products!$A$2:$C$31,3,FALSE)</f>
        <v>A</v>
      </c>
      <c r="O1342">
        <f>VLOOKUP(F1342,price_list!$A$2:$C$31,3,FALSE)</f>
        <v>92.19</v>
      </c>
      <c r="P1342" t="str">
        <f t="shared" si="100"/>
        <v/>
      </c>
      <c r="Q1342" t="str">
        <f t="shared" si="101"/>
        <v/>
      </c>
      <c r="R1342">
        <f t="shared" si="102"/>
        <v>1751.61</v>
      </c>
      <c r="S1342">
        <f t="shared" si="103"/>
        <v>35.032199999999996</v>
      </c>
      <c r="T1342" t="str">
        <f>IF(ISNA(VLOOKUP(A1342,ERP_transactions!$A:$A,1,FALSE)),"No","Yes")</f>
        <v>Yes</v>
      </c>
      <c r="U1342" t="b">
        <f t="shared" si="104"/>
        <v>0</v>
      </c>
    </row>
    <row r="1343" spans="1:21">
      <c r="A1343" t="s">
        <v>1982</v>
      </c>
      <c r="B1343" t="s">
        <v>122</v>
      </c>
      <c r="C1343" t="s">
        <v>123</v>
      </c>
      <c r="D1343" t="s">
        <v>227</v>
      </c>
      <c r="E1343" t="s">
        <v>228</v>
      </c>
      <c r="F1343" t="s">
        <v>166</v>
      </c>
      <c r="G1343" t="s">
        <v>167</v>
      </c>
      <c r="H1343" s="1">
        <v>45893</v>
      </c>
      <c r="I1343">
        <v>4</v>
      </c>
      <c r="J1343">
        <v>176.86</v>
      </c>
      <c r="K1343">
        <v>707.44</v>
      </c>
      <c r="L1343">
        <v>0.1</v>
      </c>
      <c r="M1343">
        <v>0.02</v>
      </c>
      <c r="N1343" t="str">
        <f>VLOOKUP(F1343,products!$A$2:$C$31,3,FALSE)</f>
        <v>B</v>
      </c>
      <c r="O1343">
        <f>VLOOKUP(F1343,price_list!$A$2:$C$31,3,FALSE)</f>
        <v>176.86</v>
      </c>
      <c r="P1343" t="str">
        <f t="shared" si="100"/>
        <v/>
      </c>
      <c r="Q1343" t="str">
        <f t="shared" si="101"/>
        <v/>
      </c>
      <c r="R1343">
        <f t="shared" si="102"/>
        <v>636.69600000000003</v>
      </c>
      <c r="S1343">
        <f t="shared" si="103"/>
        <v>12.733920000000001</v>
      </c>
      <c r="T1343" t="str">
        <f>IF(ISNA(VLOOKUP(A1343,ERP_transactions!$A:$A,1,FALSE)),"No","Yes")</f>
        <v>Yes</v>
      </c>
      <c r="U1343" t="b">
        <f t="shared" si="104"/>
        <v>0</v>
      </c>
    </row>
    <row r="1344" spans="1:21">
      <c r="A1344" t="s">
        <v>1983</v>
      </c>
      <c r="B1344" t="s">
        <v>47</v>
      </c>
      <c r="C1344" t="s">
        <v>48</v>
      </c>
      <c r="D1344" t="s">
        <v>1113</v>
      </c>
      <c r="E1344" t="s">
        <v>1114</v>
      </c>
      <c r="F1344" t="s">
        <v>174</v>
      </c>
      <c r="G1344" t="s">
        <v>175</v>
      </c>
      <c r="H1344" s="1">
        <v>45883</v>
      </c>
      <c r="I1344">
        <v>14</v>
      </c>
      <c r="J1344">
        <v>183.4</v>
      </c>
      <c r="K1344">
        <v>2567.6</v>
      </c>
      <c r="L1344">
        <v>0.1</v>
      </c>
      <c r="M1344">
        <v>0.02</v>
      </c>
      <c r="N1344" t="str">
        <f>VLOOKUP(F1344,products!$A$2:$C$31,3,FALSE)</f>
        <v>B</v>
      </c>
      <c r="O1344">
        <f>VLOOKUP(F1344,price_list!$A$2:$C$31,3,FALSE)</f>
        <v>183.4</v>
      </c>
      <c r="P1344" t="str">
        <f t="shared" si="100"/>
        <v/>
      </c>
      <c r="Q1344" t="str">
        <f t="shared" si="101"/>
        <v/>
      </c>
      <c r="R1344">
        <f t="shared" si="102"/>
        <v>2310.84</v>
      </c>
      <c r="S1344">
        <f t="shared" si="103"/>
        <v>46.216800000000006</v>
      </c>
      <c r="T1344" t="str">
        <f>IF(ISNA(VLOOKUP(A1344,ERP_transactions!$A:$A,1,FALSE)),"No","Yes")</f>
        <v>Yes</v>
      </c>
      <c r="U1344" t="b">
        <f t="shared" si="104"/>
        <v>0</v>
      </c>
    </row>
    <row r="1345" spans="1:21">
      <c r="A1345" t="s">
        <v>1984</v>
      </c>
      <c r="B1345" t="s">
        <v>14</v>
      </c>
      <c r="C1345" t="s">
        <v>15</v>
      </c>
      <c r="D1345" t="s">
        <v>553</v>
      </c>
      <c r="E1345" t="s">
        <v>554</v>
      </c>
      <c r="F1345" t="s">
        <v>85</v>
      </c>
      <c r="G1345" t="s">
        <v>86</v>
      </c>
      <c r="H1345" s="1">
        <v>45876</v>
      </c>
      <c r="I1345">
        <v>21</v>
      </c>
      <c r="J1345">
        <v>72.040000000000006</v>
      </c>
      <c r="K1345">
        <v>1512.84</v>
      </c>
      <c r="L1345">
        <v>0.05</v>
      </c>
      <c r="M1345">
        <v>0.02</v>
      </c>
      <c r="N1345" t="str">
        <f>VLOOKUP(F1345,products!$A$2:$C$31,3,FALSE)</f>
        <v>A</v>
      </c>
      <c r="O1345">
        <f>VLOOKUP(F1345,price_list!$A$2:$C$31,3,FALSE)</f>
        <v>72.040000000000006</v>
      </c>
      <c r="P1345" t="str">
        <f t="shared" si="100"/>
        <v/>
      </c>
      <c r="Q1345" t="str">
        <f t="shared" si="101"/>
        <v/>
      </c>
      <c r="R1345">
        <f t="shared" si="102"/>
        <v>1437.1979999999999</v>
      </c>
      <c r="S1345">
        <f t="shared" si="103"/>
        <v>28.743959999999998</v>
      </c>
      <c r="T1345" t="str">
        <f>IF(ISNA(VLOOKUP(A1345,ERP_transactions!$A:$A,1,FALSE)),"No","Yes")</f>
        <v>Yes</v>
      </c>
      <c r="U1345" t="b">
        <f t="shared" si="104"/>
        <v>0</v>
      </c>
    </row>
    <row r="1346" spans="1:21">
      <c r="A1346" t="s">
        <v>1985</v>
      </c>
      <c r="B1346" t="s">
        <v>122</v>
      </c>
      <c r="C1346" t="s">
        <v>123</v>
      </c>
      <c r="D1346" t="s">
        <v>52</v>
      </c>
      <c r="E1346" t="s">
        <v>53</v>
      </c>
      <c r="F1346" t="s">
        <v>59</v>
      </c>
      <c r="G1346" t="s">
        <v>60</v>
      </c>
      <c r="H1346" s="1">
        <v>45878</v>
      </c>
      <c r="I1346">
        <v>10</v>
      </c>
      <c r="J1346">
        <v>71.86</v>
      </c>
      <c r="K1346">
        <v>718.6</v>
      </c>
      <c r="L1346">
        <v>0.05</v>
      </c>
      <c r="M1346">
        <v>0.02</v>
      </c>
      <c r="N1346" t="str">
        <f>VLOOKUP(F1346,products!$A$2:$C$31,3,FALSE)</f>
        <v>A</v>
      </c>
      <c r="O1346">
        <f>VLOOKUP(F1346,price_list!$A$2:$C$31,3,FALSE)</f>
        <v>71.86</v>
      </c>
      <c r="P1346" t="str">
        <f t="shared" ref="P1346:P1409" si="105">IF(N1346="A",IF(ABS(L1346-0.05)&gt;0.001,"Rebate_Error",""),IF(N1346="B",IF(ABS(L1346-0.1)&gt;0.001,"Rebate_Error",""),IF(N1346="C",IF(L1346&lt;&gt;0,"Rebate_Error",""))))</f>
        <v/>
      </c>
      <c r="Q1346" t="str">
        <f t="shared" ref="Q1346:Q1409" si="106">IF(J1346&lt;O1346*0.75,"Price_Breach","")</f>
        <v/>
      </c>
      <c r="R1346">
        <f t="shared" ref="R1346:R1409" si="107">K1346-(K1346*L1346)</f>
        <v>682.67000000000007</v>
      </c>
      <c r="S1346">
        <f t="shared" ref="S1346:S1409" si="108">R1346*M1346</f>
        <v>13.653400000000001</v>
      </c>
      <c r="T1346" t="str">
        <f>IF(ISNA(VLOOKUP(A1346,ERP_transactions!$A:$A,1,FALSE)),"No","Yes")</f>
        <v>Yes</v>
      </c>
      <c r="U1346" t="b">
        <f t="shared" ref="U1346:U1409" si="109">OR($P1346="Rebate_Error",$Q1346="Price_Breach",$T1346="No")</f>
        <v>0</v>
      </c>
    </row>
    <row r="1347" spans="1:21">
      <c r="A1347" t="s">
        <v>1986</v>
      </c>
      <c r="B1347" t="s">
        <v>246</v>
      </c>
      <c r="C1347" t="s">
        <v>247</v>
      </c>
      <c r="D1347" t="s">
        <v>459</v>
      </c>
      <c r="E1347" t="s">
        <v>460</v>
      </c>
      <c r="F1347" t="s">
        <v>293</v>
      </c>
      <c r="G1347" t="s">
        <v>294</v>
      </c>
      <c r="H1347" s="1">
        <v>45887</v>
      </c>
      <c r="I1347">
        <v>17</v>
      </c>
      <c r="J1347">
        <v>114.99</v>
      </c>
      <c r="K1347">
        <v>1954.83</v>
      </c>
      <c r="L1347">
        <v>0.05</v>
      </c>
      <c r="M1347">
        <v>0.02</v>
      </c>
      <c r="N1347" t="str">
        <f>VLOOKUP(F1347,products!$A$2:$C$31,3,FALSE)</f>
        <v>A</v>
      </c>
      <c r="O1347">
        <f>VLOOKUP(F1347,price_list!$A$2:$C$31,3,FALSE)</f>
        <v>114.99</v>
      </c>
      <c r="P1347" t="str">
        <f t="shared" si="105"/>
        <v/>
      </c>
      <c r="Q1347" t="str">
        <f t="shared" si="106"/>
        <v/>
      </c>
      <c r="R1347">
        <f t="shared" si="107"/>
        <v>1857.0884999999998</v>
      </c>
      <c r="S1347">
        <f t="shared" si="108"/>
        <v>37.141770000000001</v>
      </c>
      <c r="T1347" t="str">
        <f>IF(ISNA(VLOOKUP(A1347,ERP_transactions!$A:$A,1,FALSE)),"No","Yes")</f>
        <v>Yes</v>
      </c>
      <c r="U1347" t="b">
        <f t="shared" si="109"/>
        <v>0</v>
      </c>
    </row>
    <row r="1348" spans="1:21">
      <c r="A1348" t="s">
        <v>1987</v>
      </c>
      <c r="B1348" t="s">
        <v>145</v>
      </c>
      <c r="C1348" t="s">
        <v>146</v>
      </c>
      <c r="D1348" t="s">
        <v>498</v>
      </c>
      <c r="E1348" t="s">
        <v>499</v>
      </c>
      <c r="F1348" t="s">
        <v>139</v>
      </c>
      <c r="G1348" t="s">
        <v>140</v>
      </c>
      <c r="H1348" s="1">
        <v>45880</v>
      </c>
      <c r="I1348">
        <v>22</v>
      </c>
      <c r="J1348">
        <v>113.94</v>
      </c>
      <c r="K1348">
        <v>2506.6799999999998</v>
      </c>
      <c r="L1348">
        <v>0.05</v>
      </c>
      <c r="M1348">
        <v>0.02</v>
      </c>
      <c r="N1348" t="str">
        <f>VLOOKUP(F1348,products!$A$2:$C$31,3,FALSE)</f>
        <v>A</v>
      </c>
      <c r="O1348">
        <f>VLOOKUP(F1348,price_list!$A$2:$C$31,3,FALSE)</f>
        <v>113.94</v>
      </c>
      <c r="P1348" t="str">
        <f t="shared" si="105"/>
        <v/>
      </c>
      <c r="Q1348" t="str">
        <f t="shared" si="106"/>
        <v/>
      </c>
      <c r="R1348">
        <f t="shared" si="107"/>
        <v>2381.346</v>
      </c>
      <c r="S1348">
        <f t="shared" si="108"/>
        <v>47.626919999999998</v>
      </c>
      <c r="T1348" t="str">
        <f>IF(ISNA(VLOOKUP(A1348,ERP_transactions!$A:$A,1,FALSE)),"No","Yes")</f>
        <v>Yes</v>
      </c>
      <c r="U1348" t="b">
        <f t="shared" si="109"/>
        <v>0</v>
      </c>
    </row>
    <row r="1349" spans="1:21">
      <c r="A1349" t="s">
        <v>1988</v>
      </c>
      <c r="B1349" t="s">
        <v>145</v>
      </c>
      <c r="C1349" t="s">
        <v>146</v>
      </c>
      <c r="D1349" t="s">
        <v>548</v>
      </c>
      <c r="E1349" t="s">
        <v>549</v>
      </c>
      <c r="F1349" t="s">
        <v>107</v>
      </c>
      <c r="G1349" t="s">
        <v>108</v>
      </c>
      <c r="H1349" s="1">
        <v>45900</v>
      </c>
      <c r="I1349">
        <v>20</v>
      </c>
      <c r="J1349">
        <v>179.53</v>
      </c>
      <c r="K1349">
        <v>3590.6</v>
      </c>
      <c r="L1349">
        <v>0.1</v>
      </c>
      <c r="M1349">
        <v>0.02</v>
      </c>
      <c r="N1349" t="str">
        <f>VLOOKUP(F1349,products!$A$2:$C$31,3,FALSE)</f>
        <v>B</v>
      </c>
      <c r="O1349">
        <f>VLOOKUP(F1349,price_list!$A$2:$C$31,3,FALSE)</f>
        <v>179.53</v>
      </c>
      <c r="P1349" t="str">
        <f t="shared" si="105"/>
        <v/>
      </c>
      <c r="Q1349" t="str">
        <f t="shared" si="106"/>
        <v/>
      </c>
      <c r="R1349">
        <f t="shared" si="107"/>
        <v>3231.54</v>
      </c>
      <c r="S1349">
        <f t="shared" si="108"/>
        <v>64.630799999999994</v>
      </c>
      <c r="T1349" t="str">
        <f>IF(ISNA(VLOOKUP(A1349,ERP_transactions!$A:$A,1,FALSE)),"No","Yes")</f>
        <v>Yes</v>
      </c>
      <c r="U1349" t="b">
        <f t="shared" si="109"/>
        <v>0</v>
      </c>
    </row>
    <row r="1350" spans="1:21">
      <c r="A1350" t="s">
        <v>1989</v>
      </c>
      <c r="B1350" t="s">
        <v>122</v>
      </c>
      <c r="C1350" t="s">
        <v>123</v>
      </c>
      <c r="D1350" t="s">
        <v>538</v>
      </c>
      <c r="E1350" t="s">
        <v>539</v>
      </c>
      <c r="F1350" t="s">
        <v>129</v>
      </c>
      <c r="G1350" t="s">
        <v>130</v>
      </c>
      <c r="H1350" s="1">
        <v>45896</v>
      </c>
      <c r="I1350">
        <v>11</v>
      </c>
      <c r="J1350">
        <v>92.19</v>
      </c>
      <c r="K1350">
        <v>1014.09</v>
      </c>
      <c r="L1350">
        <v>0.05</v>
      </c>
      <c r="M1350">
        <v>0.02</v>
      </c>
      <c r="N1350" t="str">
        <f>VLOOKUP(F1350,products!$A$2:$C$31,3,FALSE)</f>
        <v>A</v>
      </c>
      <c r="O1350">
        <f>VLOOKUP(F1350,price_list!$A$2:$C$31,3,FALSE)</f>
        <v>92.19</v>
      </c>
      <c r="P1350" t="str">
        <f t="shared" si="105"/>
        <v/>
      </c>
      <c r="Q1350" t="str">
        <f t="shared" si="106"/>
        <v/>
      </c>
      <c r="R1350">
        <f t="shared" si="107"/>
        <v>963.38549999999998</v>
      </c>
      <c r="S1350">
        <f t="shared" si="108"/>
        <v>19.267710000000001</v>
      </c>
      <c r="T1350" t="str">
        <f>IF(ISNA(VLOOKUP(A1350,ERP_transactions!$A:$A,1,FALSE)),"No","Yes")</f>
        <v>Yes</v>
      </c>
      <c r="U1350" t="b">
        <f t="shared" si="109"/>
        <v>0</v>
      </c>
    </row>
    <row r="1351" spans="1:21">
      <c r="A1351" t="s">
        <v>1990</v>
      </c>
      <c r="B1351" t="s">
        <v>145</v>
      </c>
      <c r="C1351" t="s">
        <v>146</v>
      </c>
      <c r="D1351" t="s">
        <v>522</v>
      </c>
      <c r="E1351" t="s">
        <v>523</v>
      </c>
      <c r="F1351" t="s">
        <v>25</v>
      </c>
      <c r="G1351" t="s">
        <v>26</v>
      </c>
      <c r="H1351" s="1">
        <v>45895</v>
      </c>
      <c r="I1351">
        <v>16</v>
      </c>
      <c r="J1351">
        <v>120.83</v>
      </c>
      <c r="K1351">
        <v>1933.28</v>
      </c>
      <c r="L1351">
        <v>0.1</v>
      </c>
      <c r="M1351">
        <v>0.02</v>
      </c>
      <c r="N1351" t="str">
        <f>VLOOKUP(F1351,products!$A$2:$C$31,3,FALSE)</f>
        <v>B</v>
      </c>
      <c r="O1351">
        <f>VLOOKUP(F1351,price_list!$A$2:$C$31,3,FALSE)</f>
        <v>120.83</v>
      </c>
      <c r="P1351" t="str">
        <f t="shared" si="105"/>
        <v/>
      </c>
      <c r="Q1351" t="str">
        <f t="shared" si="106"/>
        <v/>
      </c>
      <c r="R1351">
        <f t="shared" si="107"/>
        <v>1739.952</v>
      </c>
      <c r="S1351">
        <f t="shared" si="108"/>
        <v>34.799039999999998</v>
      </c>
      <c r="T1351" t="str">
        <f>IF(ISNA(VLOOKUP(A1351,ERP_transactions!$A:$A,1,FALSE)),"No","Yes")</f>
        <v>Yes</v>
      </c>
      <c r="U1351" t="b">
        <f t="shared" si="109"/>
        <v>0</v>
      </c>
    </row>
    <row r="1352" spans="1:21">
      <c r="A1352" t="s">
        <v>1991</v>
      </c>
      <c r="B1352" t="s">
        <v>14</v>
      </c>
      <c r="C1352" t="s">
        <v>15</v>
      </c>
      <c r="D1352" t="s">
        <v>818</v>
      </c>
      <c r="E1352" t="s">
        <v>819</v>
      </c>
      <c r="F1352" t="s">
        <v>78</v>
      </c>
      <c r="G1352" t="s">
        <v>79</v>
      </c>
      <c r="H1352" s="1">
        <v>45890</v>
      </c>
      <c r="I1352">
        <v>5</v>
      </c>
      <c r="J1352">
        <v>139.22</v>
      </c>
      <c r="K1352">
        <v>696.1</v>
      </c>
      <c r="L1352">
        <v>0.05</v>
      </c>
      <c r="M1352">
        <v>0.02</v>
      </c>
      <c r="N1352" t="str">
        <f>VLOOKUP(F1352,products!$A$2:$C$31,3,FALSE)</f>
        <v>A</v>
      </c>
      <c r="O1352">
        <f>VLOOKUP(F1352,price_list!$A$2:$C$31,3,FALSE)</f>
        <v>139.22</v>
      </c>
      <c r="P1352" t="str">
        <f t="shared" si="105"/>
        <v/>
      </c>
      <c r="Q1352" t="str">
        <f t="shared" si="106"/>
        <v/>
      </c>
      <c r="R1352">
        <f t="shared" si="107"/>
        <v>661.29500000000007</v>
      </c>
      <c r="S1352">
        <f t="shared" si="108"/>
        <v>13.225900000000001</v>
      </c>
      <c r="T1352" t="str">
        <f>IF(ISNA(VLOOKUP(A1352,ERP_transactions!$A:$A,1,FALSE)),"No","Yes")</f>
        <v>Yes</v>
      </c>
      <c r="U1352" t="b">
        <f t="shared" si="109"/>
        <v>0</v>
      </c>
    </row>
    <row r="1353" spans="1:21">
      <c r="A1353" t="s">
        <v>1992</v>
      </c>
      <c r="B1353" t="s">
        <v>306</v>
      </c>
      <c r="C1353" t="s">
        <v>307</v>
      </c>
      <c r="D1353" t="s">
        <v>284</v>
      </c>
      <c r="E1353" t="s">
        <v>2687</v>
      </c>
      <c r="F1353" t="s">
        <v>39</v>
      </c>
      <c r="G1353" t="s">
        <v>40</v>
      </c>
      <c r="H1353" s="1">
        <v>45895</v>
      </c>
      <c r="I1353">
        <v>15</v>
      </c>
      <c r="J1353">
        <v>87.21</v>
      </c>
      <c r="K1353">
        <v>1308.1500000000001</v>
      </c>
      <c r="L1353">
        <v>0</v>
      </c>
      <c r="M1353">
        <v>0.02</v>
      </c>
      <c r="N1353" t="str">
        <f>VLOOKUP(F1353,products!$A$2:$C$31,3,FALSE)</f>
        <v>C</v>
      </c>
      <c r="O1353">
        <f>VLOOKUP(F1353,price_list!$A$2:$C$31,3,FALSE)</f>
        <v>87.21</v>
      </c>
      <c r="P1353" t="str">
        <f t="shared" si="105"/>
        <v/>
      </c>
      <c r="Q1353" t="str">
        <f t="shared" si="106"/>
        <v/>
      </c>
      <c r="R1353">
        <f t="shared" si="107"/>
        <v>1308.1500000000001</v>
      </c>
      <c r="S1353">
        <f t="shared" si="108"/>
        <v>26.163000000000004</v>
      </c>
      <c r="T1353" t="str">
        <f>IF(ISNA(VLOOKUP(A1353,ERP_transactions!$A:$A,1,FALSE)),"No","Yes")</f>
        <v>Yes</v>
      </c>
      <c r="U1353" t="b">
        <f t="shared" si="109"/>
        <v>0</v>
      </c>
    </row>
    <row r="1354" spans="1:21">
      <c r="A1354" t="s">
        <v>1993</v>
      </c>
      <c r="B1354" t="s">
        <v>35</v>
      </c>
      <c r="C1354" t="s">
        <v>36</v>
      </c>
      <c r="D1354" t="s">
        <v>1035</v>
      </c>
      <c r="E1354" t="s">
        <v>1036</v>
      </c>
      <c r="F1354" t="s">
        <v>356</v>
      </c>
      <c r="G1354" t="s">
        <v>357</v>
      </c>
      <c r="H1354" s="1">
        <v>45896</v>
      </c>
      <c r="I1354">
        <v>2</v>
      </c>
      <c r="J1354">
        <v>54.03</v>
      </c>
      <c r="K1354">
        <v>108.06</v>
      </c>
      <c r="L1354">
        <v>0</v>
      </c>
      <c r="M1354">
        <v>0.02</v>
      </c>
      <c r="N1354" t="str">
        <f>VLOOKUP(F1354,products!$A$2:$C$31,3,FALSE)</f>
        <v>C</v>
      </c>
      <c r="O1354">
        <f>VLOOKUP(F1354,price_list!$A$2:$C$31,3,FALSE)</f>
        <v>54.03</v>
      </c>
      <c r="P1354" t="str">
        <f t="shared" si="105"/>
        <v/>
      </c>
      <c r="Q1354" t="str">
        <f t="shared" si="106"/>
        <v/>
      </c>
      <c r="R1354">
        <f t="shared" si="107"/>
        <v>108.06</v>
      </c>
      <c r="S1354">
        <f t="shared" si="108"/>
        <v>2.1612</v>
      </c>
      <c r="T1354" t="str">
        <f>IF(ISNA(VLOOKUP(A1354,ERP_transactions!$A:$A,1,FALSE)),"No","Yes")</f>
        <v>Yes</v>
      </c>
      <c r="U1354" t="b">
        <f t="shared" si="109"/>
        <v>0</v>
      </c>
    </row>
    <row r="1355" spans="1:21">
      <c r="A1355" t="s">
        <v>1994</v>
      </c>
      <c r="B1355" t="s">
        <v>414</v>
      </c>
      <c r="C1355" t="s">
        <v>415</v>
      </c>
      <c r="D1355" t="s">
        <v>105</v>
      </c>
      <c r="E1355" t="s">
        <v>106</v>
      </c>
      <c r="F1355" t="s">
        <v>100</v>
      </c>
      <c r="G1355" t="s">
        <v>101</v>
      </c>
      <c r="H1355" s="1">
        <v>45880</v>
      </c>
      <c r="I1355">
        <v>22</v>
      </c>
      <c r="J1355">
        <v>181.7</v>
      </c>
      <c r="K1355">
        <v>3997.4</v>
      </c>
      <c r="L1355">
        <v>0.1</v>
      </c>
      <c r="M1355">
        <v>0.02</v>
      </c>
      <c r="N1355" t="str">
        <f>VLOOKUP(F1355,products!$A$2:$C$31,3,FALSE)</f>
        <v>B</v>
      </c>
      <c r="O1355">
        <f>VLOOKUP(F1355,price_list!$A$2:$C$31,3,FALSE)</f>
        <v>181.7</v>
      </c>
      <c r="P1355" t="str">
        <f t="shared" si="105"/>
        <v/>
      </c>
      <c r="Q1355" t="str">
        <f t="shared" si="106"/>
        <v/>
      </c>
      <c r="R1355">
        <f t="shared" si="107"/>
        <v>3597.66</v>
      </c>
      <c r="S1355">
        <f t="shared" si="108"/>
        <v>71.953199999999995</v>
      </c>
      <c r="T1355" t="str">
        <f>IF(ISNA(VLOOKUP(A1355,ERP_transactions!$A:$A,1,FALSE)),"No","Yes")</f>
        <v>Yes</v>
      </c>
      <c r="U1355" t="b">
        <f t="shared" si="109"/>
        <v>0</v>
      </c>
    </row>
    <row r="1356" spans="1:21">
      <c r="A1356" t="s">
        <v>1995</v>
      </c>
      <c r="B1356" t="s">
        <v>259</v>
      </c>
      <c r="C1356" t="s">
        <v>260</v>
      </c>
      <c r="D1356" t="s">
        <v>284</v>
      </c>
      <c r="E1356" t="s">
        <v>285</v>
      </c>
      <c r="F1356" t="s">
        <v>139</v>
      </c>
      <c r="G1356" t="s">
        <v>140</v>
      </c>
      <c r="H1356" s="1">
        <v>45891</v>
      </c>
      <c r="I1356">
        <v>19</v>
      </c>
      <c r="J1356">
        <v>113.94</v>
      </c>
      <c r="K1356">
        <v>2164.86</v>
      </c>
      <c r="L1356">
        <v>0.05</v>
      </c>
      <c r="M1356">
        <v>0.02</v>
      </c>
      <c r="N1356" t="str">
        <f>VLOOKUP(F1356,products!$A$2:$C$31,3,FALSE)</f>
        <v>A</v>
      </c>
      <c r="O1356">
        <f>VLOOKUP(F1356,price_list!$A$2:$C$31,3,FALSE)</f>
        <v>113.94</v>
      </c>
      <c r="P1356" t="str">
        <f t="shared" si="105"/>
        <v/>
      </c>
      <c r="Q1356" t="str">
        <f t="shared" si="106"/>
        <v/>
      </c>
      <c r="R1356">
        <f t="shared" si="107"/>
        <v>2056.6170000000002</v>
      </c>
      <c r="S1356">
        <f t="shared" si="108"/>
        <v>41.132340000000006</v>
      </c>
      <c r="T1356" t="str">
        <f>IF(ISNA(VLOOKUP(A1356,ERP_transactions!$A:$A,1,FALSE)),"No","Yes")</f>
        <v>Yes</v>
      </c>
      <c r="U1356" t="b">
        <f t="shared" si="109"/>
        <v>0</v>
      </c>
    </row>
    <row r="1357" spans="1:21">
      <c r="A1357" t="s">
        <v>1996</v>
      </c>
      <c r="B1357" t="s">
        <v>145</v>
      </c>
      <c r="C1357" t="s">
        <v>146</v>
      </c>
      <c r="D1357" t="s">
        <v>404</v>
      </c>
      <c r="E1357" t="s">
        <v>405</v>
      </c>
      <c r="F1357" t="s">
        <v>326</v>
      </c>
      <c r="G1357" t="s">
        <v>327</v>
      </c>
      <c r="H1357" s="1">
        <v>45724</v>
      </c>
      <c r="I1357">
        <v>12</v>
      </c>
      <c r="J1357">
        <v>63.32</v>
      </c>
      <c r="K1357">
        <v>759.84</v>
      </c>
      <c r="L1357">
        <v>0</v>
      </c>
      <c r="M1357">
        <v>0.02</v>
      </c>
      <c r="N1357" t="str">
        <f>VLOOKUP(F1357,products!$A$2:$C$31,3,FALSE)</f>
        <v>C</v>
      </c>
      <c r="O1357">
        <f>VLOOKUP(F1357,price_list!$A$2:$C$31,3,FALSE)</f>
        <v>63.32</v>
      </c>
      <c r="P1357" t="str">
        <f t="shared" si="105"/>
        <v/>
      </c>
      <c r="Q1357" t="str">
        <f t="shared" si="106"/>
        <v/>
      </c>
      <c r="R1357">
        <f t="shared" si="107"/>
        <v>759.84</v>
      </c>
      <c r="S1357">
        <f t="shared" si="108"/>
        <v>15.196800000000001</v>
      </c>
      <c r="T1357" t="str">
        <f>IF(ISNA(VLOOKUP(A1357,ERP_transactions!$A:$A,1,FALSE)),"No","Yes")</f>
        <v>Yes</v>
      </c>
      <c r="U1357" t="b">
        <f t="shared" si="109"/>
        <v>0</v>
      </c>
    </row>
    <row r="1358" spans="1:21">
      <c r="A1358" t="s">
        <v>1997</v>
      </c>
      <c r="B1358" t="s">
        <v>21</v>
      </c>
      <c r="C1358" t="s">
        <v>22</v>
      </c>
      <c r="D1358" t="s">
        <v>1144</v>
      </c>
      <c r="E1358" t="s">
        <v>1145</v>
      </c>
      <c r="F1358" t="s">
        <v>234</v>
      </c>
      <c r="G1358" t="s">
        <v>235</v>
      </c>
      <c r="H1358" s="1">
        <v>45882</v>
      </c>
      <c r="I1358">
        <v>11</v>
      </c>
      <c r="J1358">
        <v>37.18</v>
      </c>
      <c r="K1358">
        <v>408.98</v>
      </c>
      <c r="L1358">
        <v>0</v>
      </c>
      <c r="M1358">
        <v>0.02</v>
      </c>
      <c r="N1358" t="str">
        <f>VLOOKUP(F1358,products!$A$2:$C$31,3,FALSE)</f>
        <v>C</v>
      </c>
      <c r="O1358">
        <f>VLOOKUP(F1358,price_list!$A$2:$C$31,3,FALSE)</f>
        <v>37.18</v>
      </c>
      <c r="P1358" t="str">
        <f t="shared" si="105"/>
        <v/>
      </c>
      <c r="Q1358" t="str">
        <f t="shared" si="106"/>
        <v/>
      </c>
      <c r="R1358">
        <f t="shared" si="107"/>
        <v>408.98</v>
      </c>
      <c r="S1358">
        <f t="shared" si="108"/>
        <v>8.1796000000000006</v>
      </c>
      <c r="T1358" t="str">
        <f>IF(ISNA(VLOOKUP(A1358,ERP_transactions!$A:$A,1,FALSE)),"No","Yes")</f>
        <v>Yes</v>
      </c>
      <c r="U1358" t="b">
        <f t="shared" si="109"/>
        <v>0</v>
      </c>
    </row>
    <row r="1359" spans="1:21">
      <c r="A1359" t="s">
        <v>1998</v>
      </c>
      <c r="B1359" t="s">
        <v>159</v>
      </c>
      <c r="C1359" t="s">
        <v>160</v>
      </c>
      <c r="D1359" t="s">
        <v>1916</v>
      </c>
      <c r="E1359" t="s">
        <v>1917</v>
      </c>
      <c r="F1359" t="s">
        <v>234</v>
      </c>
      <c r="G1359" t="s">
        <v>235</v>
      </c>
      <c r="H1359" s="1">
        <v>45889</v>
      </c>
      <c r="I1359">
        <v>19</v>
      </c>
      <c r="J1359">
        <v>37.18</v>
      </c>
      <c r="K1359">
        <v>706.42</v>
      </c>
      <c r="L1359">
        <v>0</v>
      </c>
      <c r="M1359">
        <v>0.02</v>
      </c>
      <c r="N1359" t="str">
        <f>VLOOKUP(F1359,products!$A$2:$C$31,3,FALSE)</f>
        <v>C</v>
      </c>
      <c r="O1359">
        <f>VLOOKUP(F1359,price_list!$A$2:$C$31,3,FALSE)</f>
        <v>37.18</v>
      </c>
      <c r="P1359" t="str">
        <f t="shared" si="105"/>
        <v/>
      </c>
      <c r="Q1359" t="str">
        <f t="shared" si="106"/>
        <v/>
      </c>
      <c r="R1359">
        <f t="shared" si="107"/>
        <v>706.42</v>
      </c>
      <c r="S1359">
        <f t="shared" si="108"/>
        <v>14.128399999999999</v>
      </c>
      <c r="T1359" t="str">
        <f>IF(ISNA(VLOOKUP(A1359,ERP_transactions!$A:$A,1,FALSE)),"No","Yes")</f>
        <v>Yes</v>
      </c>
      <c r="U1359" t="b">
        <f t="shared" si="109"/>
        <v>0</v>
      </c>
    </row>
    <row r="1360" spans="1:21">
      <c r="A1360" t="s">
        <v>1999</v>
      </c>
      <c r="B1360" t="s">
        <v>74</v>
      </c>
      <c r="C1360" t="s">
        <v>75</v>
      </c>
      <c r="D1360" t="s">
        <v>776</v>
      </c>
      <c r="E1360" t="s">
        <v>777</v>
      </c>
      <c r="F1360" t="s">
        <v>100</v>
      </c>
      <c r="G1360" t="s">
        <v>101</v>
      </c>
      <c r="H1360" s="1">
        <v>45879</v>
      </c>
      <c r="I1360">
        <v>25</v>
      </c>
      <c r="J1360">
        <v>151.9</v>
      </c>
      <c r="K1360">
        <v>3797.5</v>
      </c>
      <c r="L1360">
        <v>0.1</v>
      </c>
      <c r="M1360">
        <v>0.02</v>
      </c>
      <c r="N1360" t="str">
        <f>VLOOKUP(F1360,products!$A$2:$C$31,3,FALSE)</f>
        <v>B</v>
      </c>
      <c r="O1360">
        <f>VLOOKUP(F1360,price_list!$A$2:$C$31,3,FALSE)</f>
        <v>181.7</v>
      </c>
      <c r="P1360" t="str">
        <f t="shared" si="105"/>
        <v/>
      </c>
      <c r="Q1360" t="str">
        <f t="shared" si="106"/>
        <v/>
      </c>
      <c r="R1360">
        <f t="shared" si="107"/>
        <v>3417.75</v>
      </c>
      <c r="S1360">
        <f t="shared" si="108"/>
        <v>68.355000000000004</v>
      </c>
      <c r="T1360" t="str">
        <f>IF(ISNA(VLOOKUP(A1360,ERP_transactions!$A:$A,1,FALSE)),"No","Yes")</f>
        <v>Yes</v>
      </c>
      <c r="U1360" t="b">
        <f t="shared" si="109"/>
        <v>0</v>
      </c>
    </row>
    <row r="1361" spans="1:21">
      <c r="A1361" t="s">
        <v>2000</v>
      </c>
      <c r="B1361" t="s">
        <v>62</v>
      </c>
      <c r="C1361" t="s">
        <v>63</v>
      </c>
      <c r="D1361" t="s">
        <v>561</v>
      </c>
      <c r="E1361" t="s">
        <v>562</v>
      </c>
      <c r="F1361" t="s">
        <v>293</v>
      </c>
      <c r="G1361" t="s">
        <v>294</v>
      </c>
      <c r="H1361" s="1">
        <v>45878</v>
      </c>
      <c r="I1361">
        <v>2</v>
      </c>
      <c r="J1361">
        <v>114.99</v>
      </c>
      <c r="K1361">
        <v>229.98</v>
      </c>
      <c r="L1361">
        <v>0.05</v>
      </c>
      <c r="M1361">
        <v>0.02</v>
      </c>
      <c r="N1361" t="str">
        <f>VLOOKUP(F1361,products!$A$2:$C$31,3,FALSE)</f>
        <v>A</v>
      </c>
      <c r="O1361">
        <f>VLOOKUP(F1361,price_list!$A$2:$C$31,3,FALSE)</f>
        <v>114.99</v>
      </c>
      <c r="P1361" t="str">
        <f t="shared" si="105"/>
        <v/>
      </c>
      <c r="Q1361" t="str">
        <f t="shared" si="106"/>
        <v/>
      </c>
      <c r="R1361">
        <f t="shared" si="107"/>
        <v>218.48099999999999</v>
      </c>
      <c r="S1361">
        <f t="shared" si="108"/>
        <v>4.3696200000000003</v>
      </c>
      <c r="T1361" t="str">
        <f>IF(ISNA(VLOOKUP(A1361,ERP_transactions!$A:$A,1,FALSE)),"No","Yes")</f>
        <v>Yes</v>
      </c>
      <c r="U1361" t="b">
        <f t="shared" si="109"/>
        <v>0</v>
      </c>
    </row>
    <row r="1362" spans="1:21">
      <c r="A1362" t="s">
        <v>2001</v>
      </c>
      <c r="B1362" t="s">
        <v>81</v>
      </c>
      <c r="C1362" t="s">
        <v>82</v>
      </c>
      <c r="D1362" t="s">
        <v>655</v>
      </c>
      <c r="E1362" t="s">
        <v>656</v>
      </c>
      <c r="F1362" t="s">
        <v>396</v>
      </c>
      <c r="G1362" t="s">
        <v>397</v>
      </c>
      <c r="H1362" s="1">
        <v>45881</v>
      </c>
      <c r="I1362">
        <v>8</v>
      </c>
      <c r="J1362">
        <v>194.87</v>
      </c>
      <c r="K1362">
        <v>1558.96</v>
      </c>
      <c r="L1362">
        <v>0.1</v>
      </c>
      <c r="M1362">
        <v>0.02</v>
      </c>
      <c r="N1362" t="str">
        <f>VLOOKUP(F1362,products!$A$2:$C$31,3,FALSE)</f>
        <v>B</v>
      </c>
      <c r="O1362">
        <f>VLOOKUP(F1362,price_list!$A$2:$C$31,3,FALSE)</f>
        <v>194.87</v>
      </c>
      <c r="P1362" t="str">
        <f t="shared" si="105"/>
        <v/>
      </c>
      <c r="Q1362" t="str">
        <f t="shared" si="106"/>
        <v/>
      </c>
      <c r="R1362">
        <f t="shared" si="107"/>
        <v>1403.0640000000001</v>
      </c>
      <c r="S1362">
        <f t="shared" si="108"/>
        <v>28.061280000000004</v>
      </c>
      <c r="T1362" t="str">
        <f>IF(ISNA(VLOOKUP(A1362,ERP_transactions!$A:$A,1,FALSE)),"No","Yes")</f>
        <v>Yes</v>
      </c>
      <c r="U1362" t="b">
        <f t="shared" si="109"/>
        <v>0</v>
      </c>
    </row>
    <row r="1363" spans="1:21">
      <c r="A1363" t="s">
        <v>2002</v>
      </c>
      <c r="B1363" t="s">
        <v>306</v>
      </c>
      <c r="C1363" t="s">
        <v>307</v>
      </c>
      <c r="D1363" t="s">
        <v>853</v>
      </c>
      <c r="E1363" t="s">
        <v>854</v>
      </c>
      <c r="F1363" t="s">
        <v>32</v>
      </c>
      <c r="G1363" t="s">
        <v>33</v>
      </c>
      <c r="H1363" s="1">
        <v>45886</v>
      </c>
      <c r="I1363">
        <v>7</v>
      </c>
      <c r="J1363">
        <v>88.32</v>
      </c>
      <c r="K1363">
        <v>618.24</v>
      </c>
      <c r="L1363">
        <v>0</v>
      </c>
      <c r="M1363">
        <v>0.02</v>
      </c>
      <c r="N1363" t="str">
        <f>VLOOKUP(F1363,products!$A$2:$C$31,3,FALSE)</f>
        <v>C</v>
      </c>
      <c r="O1363">
        <f>VLOOKUP(F1363,price_list!$A$2:$C$31,3,FALSE)</f>
        <v>88.32</v>
      </c>
      <c r="P1363" t="str">
        <f t="shared" si="105"/>
        <v/>
      </c>
      <c r="Q1363" t="str">
        <f t="shared" si="106"/>
        <v/>
      </c>
      <c r="R1363">
        <f t="shared" si="107"/>
        <v>618.24</v>
      </c>
      <c r="S1363">
        <f t="shared" si="108"/>
        <v>12.364800000000001</v>
      </c>
      <c r="T1363" t="str">
        <f>IF(ISNA(VLOOKUP(A1363,ERP_transactions!$A:$A,1,FALSE)),"No","Yes")</f>
        <v>Yes</v>
      </c>
      <c r="U1363" t="b">
        <f t="shared" si="109"/>
        <v>0</v>
      </c>
    </row>
    <row r="1364" spans="1:21">
      <c r="A1364" t="s">
        <v>2003</v>
      </c>
      <c r="B1364" t="s">
        <v>187</v>
      </c>
      <c r="C1364" t="s">
        <v>188</v>
      </c>
      <c r="D1364" t="s">
        <v>336</v>
      </c>
      <c r="E1364" t="s">
        <v>337</v>
      </c>
      <c r="F1364" t="s">
        <v>71</v>
      </c>
      <c r="G1364" t="s">
        <v>72</v>
      </c>
      <c r="H1364" s="1">
        <v>45894</v>
      </c>
      <c r="I1364">
        <v>2</v>
      </c>
      <c r="J1364">
        <v>123.65</v>
      </c>
      <c r="K1364">
        <v>247.3</v>
      </c>
      <c r="L1364">
        <v>0.05</v>
      </c>
      <c r="M1364">
        <v>0.02</v>
      </c>
      <c r="N1364" t="str">
        <f>VLOOKUP(F1364,products!$A$2:$C$31,3,FALSE)</f>
        <v>A</v>
      </c>
      <c r="O1364">
        <f>VLOOKUP(F1364,price_list!$A$2:$C$31,3,FALSE)</f>
        <v>123.65</v>
      </c>
      <c r="P1364" t="str">
        <f t="shared" si="105"/>
        <v/>
      </c>
      <c r="Q1364" t="str">
        <f t="shared" si="106"/>
        <v/>
      </c>
      <c r="R1364">
        <f t="shared" si="107"/>
        <v>234.935</v>
      </c>
      <c r="S1364">
        <f t="shared" si="108"/>
        <v>4.6987000000000005</v>
      </c>
      <c r="T1364" t="str">
        <f>IF(ISNA(VLOOKUP(A1364,ERP_transactions!$A:$A,1,FALSE)),"No","Yes")</f>
        <v>Yes</v>
      </c>
      <c r="U1364" t="b">
        <f t="shared" si="109"/>
        <v>0</v>
      </c>
    </row>
    <row r="1365" spans="1:21">
      <c r="A1365" t="s">
        <v>2004</v>
      </c>
      <c r="B1365" t="s">
        <v>254</v>
      </c>
      <c r="C1365" t="s">
        <v>255</v>
      </c>
      <c r="D1365" t="s">
        <v>618</v>
      </c>
      <c r="E1365" t="s">
        <v>619</v>
      </c>
      <c r="F1365" t="s">
        <v>25</v>
      </c>
      <c r="G1365" t="s">
        <v>26</v>
      </c>
      <c r="H1365" s="1">
        <v>45895</v>
      </c>
      <c r="I1365">
        <v>1</v>
      </c>
      <c r="J1365">
        <v>120.83</v>
      </c>
      <c r="K1365">
        <v>120.83</v>
      </c>
      <c r="L1365">
        <v>0.1</v>
      </c>
      <c r="M1365">
        <v>0.02</v>
      </c>
      <c r="N1365" t="str">
        <f>VLOOKUP(F1365,products!$A$2:$C$31,3,FALSE)</f>
        <v>B</v>
      </c>
      <c r="O1365">
        <f>VLOOKUP(F1365,price_list!$A$2:$C$31,3,FALSE)</f>
        <v>120.83</v>
      </c>
      <c r="P1365" t="str">
        <f t="shared" si="105"/>
        <v/>
      </c>
      <c r="Q1365" t="str">
        <f t="shared" si="106"/>
        <v/>
      </c>
      <c r="R1365">
        <f t="shared" si="107"/>
        <v>108.747</v>
      </c>
      <c r="S1365">
        <f t="shared" si="108"/>
        <v>2.1749399999999999</v>
      </c>
      <c r="T1365" t="str">
        <f>IF(ISNA(VLOOKUP(A1365,ERP_transactions!$A:$A,1,FALSE)),"No","Yes")</f>
        <v>Yes</v>
      </c>
      <c r="U1365" t="b">
        <f t="shared" si="109"/>
        <v>0</v>
      </c>
    </row>
    <row r="1366" spans="1:21">
      <c r="A1366" t="s">
        <v>2005</v>
      </c>
      <c r="B1366" t="s">
        <v>55</v>
      </c>
      <c r="C1366" t="s">
        <v>56</v>
      </c>
      <c r="D1366" t="s">
        <v>362</v>
      </c>
      <c r="E1366" t="s">
        <v>363</v>
      </c>
      <c r="F1366" t="s">
        <v>78</v>
      </c>
      <c r="G1366" t="s">
        <v>79</v>
      </c>
      <c r="H1366" s="1">
        <v>45899</v>
      </c>
      <c r="I1366">
        <v>11</v>
      </c>
      <c r="J1366">
        <v>139.22</v>
      </c>
      <c r="K1366">
        <v>1531.42</v>
      </c>
      <c r="L1366">
        <v>0.05</v>
      </c>
      <c r="M1366">
        <v>0.02</v>
      </c>
      <c r="N1366" t="str">
        <f>VLOOKUP(F1366,products!$A$2:$C$31,3,FALSE)</f>
        <v>A</v>
      </c>
      <c r="O1366">
        <f>VLOOKUP(F1366,price_list!$A$2:$C$31,3,FALSE)</f>
        <v>139.22</v>
      </c>
      <c r="P1366" t="str">
        <f t="shared" si="105"/>
        <v/>
      </c>
      <c r="Q1366" t="str">
        <f t="shared" si="106"/>
        <v/>
      </c>
      <c r="R1366">
        <f t="shared" si="107"/>
        <v>1454.8490000000002</v>
      </c>
      <c r="S1366">
        <f t="shared" si="108"/>
        <v>29.096980000000002</v>
      </c>
      <c r="T1366" t="str">
        <f>IF(ISNA(VLOOKUP(A1366,ERP_transactions!$A:$A,1,FALSE)),"No","Yes")</f>
        <v>Yes</v>
      </c>
      <c r="U1366" t="b">
        <f t="shared" si="109"/>
        <v>0</v>
      </c>
    </row>
    <row r="1367" spans="1:21">
      <c r="A1367" t="s">
        <v>2006</v>
      </c>
      <c r="B1367" t="s">
        <v>55</v>
      </c>
      <c r="C1367" t="s">
        <v>56</v>
      </c>
      <c r="D1367" t="s">
        <v>783</v>
      </c>
      <c r="E1367" t="s">
        <v>784</v>
      </c>
      <c r="F1367" t="s">
        <v>302</v>
      </c>
      <c r="G1367" t="s">
        <v>303</v>
      </c>
      <c r="H1367" s="1">
        <v>45894</v>
      </c>
      <c r="I1367">
        <v>10</v>
      </c>
      <c r="J1367">
        <v>39.090000000000003</v>
      </c>
      <c r="K1367">
        <v>390.9</v>
      </c>
      <c r="L1367">
        <v>0</v>
      </c>
      <c r="M1367">
        <v>0.02</v>
      </c>
      <c r="N1367" t="str">
        <f>VLOOKUP(F1367,products!$A$2:$C$31,3,FALSE)</f>
        <v>C</v>
      </c>
      <c r="O1367">
        <f>VLOOKUP(F1367,price_list!$A$2:$C$31,3,FALSE)</f>
        <v>39.090000000000003</v>
      </c>
      <c r="P1367" t="str">
        <f t="shared" si="105"/>
        <v/>
      </c>
      <c r="Q1367" t="str">
        <f t="shared" si="106"/>
        <v/>
      </c>
      <c r="R1367">
        <f t="shared" si="107"/>
        <v>390.9</v>
      </c>
      <c r="S1367">
        <f t="shared" si="108"/>
        <v>7.8179999999999996</v>
      </c>
      <c r="T1367" t="str">
        <f>IF(ISNA(VLOOKUP(A1367,ERP_transactions!$A:$A,1,FALSE)),"No","Yes")</f>
        <v>Yes</v>
      </c>
      <c r="U1367" t="b">
        <f t="shared" si="109"/>
        <v>0</v>
      </c>
    </row>
    <row r="1368" spans="1:21">
      <c r="A1368" t="s">
        <v>2007</v>
      </c>
      <c r="B1368" t="s">
        <v>145</v>
      </c>
      <c r="C1368" t="s">
        <v>146</v>
      </c>
      <c r="D1368" t="s">
        <v>516</v>
      </c>
      <c r="E1368" t="s">
        <v>517</v>
      </c>
      <c r="F1368" t="s">
        <v>174</v>
      </c>
      <c r="G1368" t="s">
        <v>175</v>
      </c>
      <c r="H1368" s="1">
        <v>45896</v>
      </c>
      <c r="I1368">
        <v>4</v>
      </c>
      <c r="J1368">
        <v>183.4</v>
      </c>
      <c r="K1368">
        <v>733.6</v>
      </c>
      <c r="L1368">
        <v>0.1</v>
      </c>
      <c r="M1368">
        <v>0.02</v>
      </c>
      <c r="N1368" t="str">
        <f>VLOOKUP(F1368,products!$A$2:$C$31,3,FALSE)</f>
        <v>B</v>
      </c>
      <c r="O1368">
        <f>VLOOKUP(F1368,price_list!$A$2:$C$31,3,FALSE)</f>
        <v>183.4</v>
      </c>
      <c r="P1368" t="str">
        <f t="shared" si="105"/>
        <v/>
      </c>
      <c r="Q1368" t="str">
        <f t="shared" si="106"/>
        <v/>
      </c>
      <c r="R1368">
        <f t="shared" si="107"/>
        <v>660.24</v>
      </c>
      <c r="S1368">
        <f t="shared" si="108"/>
        <v>13.204800000000001</v>
      </c>
      <c r="T1368" t="str">
        <f>IF(ISNA(VLOOKUP(A1368,ERP_transactions!$A:$A,1,FALSE)),"No","Yes")</f>
        <v>Yes</v>
      </c>
      <c r="U1368" t="b">
        <f t="shared" si="109"/>
        <v>0</v>
      </c>
    </row>
    <row r="1369" spans="1:21">
      <c r="A1369" t="s">
        <v>2008</v>
      </c>
      <c r="B1369" t="s">
        <v>414</v>
      </c>
      <c r="C1369" t="s">
        <v>415</v>
      </c>
      <c r="D1369" t="s">
        <v>933</v>
      </c>
      <c r="E1369" t="s">
        <v>934</v>
      </c>
      <c r="F1369" t="s">
        <v>275</v>
      </c>
      <c r="G1369" t="s">
        <v>276</v>
      </c>
      <c r="H1369" s="1">
        <v>45893</v>
      </c>
      <c r="I1369">
        <v>7</v>
      </c>
      <c r="J1369">
        <v>44.71</v>
      </c>
      <c r="K1369">
        <v>312.97000000000003</v>
      </c>
      <c r="L1369">
        <v>0</v>
      </c>
      <c r="M1369">
        <v>0.02</v>
      </c>
      <c r="N1369" t="str">
        <f>VLOOKUP(F1369,products!$A$2:$C$31,3,FALSE)</f>
        <v>C</v>
      </c>
      <c r="O1369">
        <f>VLOOKUP(F1369,price_list!$A$2:$C$31,3,FALSE)</f>
        <v>44.71</v>
      </c>
      <c r="P1369" t="str">
        <f t="shared" si="105"/>
        <v/>
      </c>
      <c r="Q1369" t="str">
        <f t="shared" si="106"/>
        <v/>
      </c>
      <c r="R1369">
        <f t="shared" si="107"/>
        <v>312.97000000000003</v>
      </c>
      <c r="S1369">
        <f t="shared" si="108"/>
        <v>6.2594000000000003</v>
      </c>
      <c r="T1369" t="str">
        <f>IF(ISNA(VLOOKUP(A1369,ERP_transactions!$A:$A,1,FALSE)),"No","Yes")</f>
        <v>Yes</v>
      </c>
      <c r="U1369" t="b">
        <f t="shared" si="109"/>
        <v>0</v>
      </c>
    </row>
    <row r="1370" spans="1:21">
      <c r="A1370" t="s">
        <v>2009</v>
      </c>
      <c r="B1370" t="s">
        <v>14</v>
      </c>
      <c r="C1370" t="s">
        <v>15</v>
      </c>
      <c r="D1370" t="s">
        <v>476</v>
      </c>
      <c r="E1370" t="s">
        <v>477</v>
      </c>
      <c r="F1370" t="s">
        <v>240</v>
      </c>
      <c r="G1370" t="s">
        <v>241</v>
      </c>
      <c r="H1370" s="1">
        <v>45873</v>
      </c>
      <c r="I1370">
        <v>17</v>
      </c>
      <c r="J1370">
        <v>130.94</v>
      </c>
      <c r="K1370">
        <v>2225.98</v>
      </c>
      <c r="L1370">
        <v>0.05</v>
      </c>
      <c r="M1370">
        <v>0.02</v>
      </c>
      <c r="N1370" t="str">
        <f>VLOOKUP(F1370,products!$A$2:$C$31,3,FALSE)</f>
        <v>A</v>
      </c>
      <c r="O1370">
        <f>VLOOKUP(F1370,price_list!$A$2:$C$31,3,FALSE)</f>
        <v>130.94</v>
      </c>
      <c r="P1370" t="str">
        <f t="shared" si="105"/>
        <v/>
      </c>
      <c r="Q1370" t="str">
        <f t="shared" si="106"/>
        <v/>
      </c>
      <c r="R1370">
        <f t="shared" si="107"/>
        <v>2114.681</v>
      </c>
      <c r="S1370">
        <f t="shared" si="108"/>
        <v>42.293620000000004</v>
      </c>
      <c r="T1370" t="str">
        <f>IF(ISNA(VLOOKUP(A1370,ERP_transactions!$A:$A,1,FALSE)),"No","Yes")</f>
        <v>Yes</v>
      </c>
      <c r="U1370" t="b">
        <f t="shared" si="109"/>
        <v>0</v>
      </c>
    </row>
    <row r="1371" spans="1:21">
      <c r="A1371" t="s">
        <v>2010</v>
      </c>
      <c r="B1371" t="s">
        <v>122</v>
      </c>
      <c r="C1371" t="s">
        <v>123</v>
      </c>
      <c r="D1371" t="s">
        <v>184</v>
      </c>
      <c r="E1371" t="s">
        <v>185</v>
      </c>
      <c r="F1371" t="s">
        <v>356</v>
      </c>
      <c r="G1371" t="s">
        <v>357</v>
      </c>
      <c r="H1371" s="1">
        <v>45897</v>
      </c>
      <c r="I1371">
        <v>22</v>
      </c>
      <c r="J1371">
        <v>54.03</v>
      </c>
      <c r="K1371">
        <v>1188.6600000000001</v>
      </c>
      <c r="L1371">
        <v>0</v>
      </c>
      <c r="M1371">
        <v>0.02</v>
      </c>
      <c r="N1371" t="str">
        <f>VLOOKUP(F1371,products!$A$2:$C$31,3,FALSE)</f>
        <v>C</v>
      </c>
      <c r="O1371">
        <f>VLOOKUP(F1371,price_list!$A$2:$C$31,3,FALSE)</f>
        <v>54.03</v>
      </c>
      <c r="P1371" t="str">
        <f t="shared" si="105"/>
        <v/>
      </c>
      <c r="Q1371" t="str">
        <f t="shared" si="106"/>
        <v/>
      </c>
      <c r="R1371">
        <f t="shared" si="107"/>
        <v>1188.6600000000001</v>
      </c>
      <c r="S1371">
        <f t="shared" si="108"/>
        <v>23.773200000000003</v>
      </c>
      <c r="T1371" t="str">
        <f>IF(ISNA(VLOOKUP(A1371,ERP_transactions!$A:$A,1,FALSE)),"No","Yes")</f>
        <v>Yes</v>
      </c>
      <c r="U1371" t="b">
        <f t="shared" si="109"/>
        <v>0</v>
      </c>
    </row>
    <row r="1372" spans="1:21">
      <c r="A1372" t="s">
        <v>2011</v>
      </c>
      <c r="B1372" t="s">
        <v>28</v>
      </c>
      <c r="C1372" t="s">
        <v>29</v>
      </c>
      <c r="D1372" t="s">
        <v>655</v>
      </c>
      <c r="E1372" t="s">
        <v>656</v>
      </c>
      <c r="F1372" t="s">
        <v>85</v>
      </c>
      <c r="G1372" t="s">
        <v>86</v>
      </c>
      <c r="H1372" s="1">
        <v>45873</v>
      </c>
      <c r="I1372">
        <v>2</v>
      </c>
      <c r="J1372">
        <v>72.040000000000006</v>
      </c>
      <c r="K1372">
        <v>144.08000000000001</v>
      </c>
      <c r="L1372">
        <v>0.05</v>
      </c>
      <c r="M1372">
        <v>0.02</v>
      </c>
      <c r="N1372" t="str">
        <f>VLOOKUP(F1372,products!$A$2:$C$31,3,FALSE)</f>
        <v>A</v>
      </c>
      <c r="O1372">
        <f>VLOOKUP(F1372,price_list!$A$2:$C$31,3,FALSE)</f>
        <v>72.040000000000006</v>
      </c>
      <c r="P1372" t="str">
        <f t="shared" si="105"/>
        <v/>
      </c>
      <c r="Q1372" t="str">
        <f t="shared" si="106"/>
        <v/>
      </c>
      <c r="R1372">
        <f t="shared" si="107"/>
        <v>136.876</v>
      </c>
      <c r="S1372">
        <f t="shared" si="108"/>
        <v>2.73752</v>
      </c>
      <c r="T1372" t="str">
        <f>IF(ISNA(VLOOKUP(A1372,ERP_transactions!$A:$A,1,FALSE)),"No","Yes")</f>
        <v>Yes</v>
      </c>
      <c r="U1372" t="b">
        <f t="shared" si="109"/>
        <v>0</v>
      </c>
    </row>
    <row r="1373" spans="1:21">
      <c r="A1373" t="s">
        <v>2012</v>
      </c>
      <c r="B1373" t="s">
        <v>414</v>
      </c>
      <c r="C1373" t="s">
        <v>415</v>
      </c>
      <c r="D1373" t="s">
        <v>498</v>
      </c>
      <c r="E1373" t="s">
        <v>499</v>
      </c>
      <c r="F1373" t="s">
        <v>191</v>
      </c>
      <c r="G1373" t="s">
        <v>192</v>
      </c>
      <c r="H1373" s="1">
        <v>45870</v>
      </c>
      <c r="I1373">
        <v>10</v>
      </c>
      <c r="J1373">
        <v>144.35</v>
      </c>
      <c r="K1373">
        <v>1443.5</v>
      </c>
      <c r="L1373">
        <v>0.13</v>
      </c>
      <c r="M1373">
        <v>0.02</v>
      </c>
      <c r="N1373" t="str">
        <f>VLOOKUP(F1373,products!$A$2:$C$31,3,FALSE)</f>
        <v>B</v>
      </c>
      <c r="O1373">
        <f>VLOOKUP(F1373,price_list!$A$2:$C$31,3,FALSE)</f>
        <v>144.35</v>
      </c>
      <c r="P1373" t="str">
        <f t="shared" si="105"/>
        <v>Rebate_Error</v>
      </c>
      <c r="Q1373" t="str">
        <f t="shared" si="106"/>
        <v/>
      </c>
      <c r="R1373">
        <f t="shared" si="107"/>
        <v>1255.845</v>
      </c>
      <c r="S1373">
        <f t="shared" si="108"/>
        <v>25.116900000000001</v>
      </c>
      <c r="T1373" t="str">
        <f>IF(ISNA(VLOOKUP(A1373,ERP_transactions!$A:$A,1,FALSE)),"No","Yes")</f>
        <v>Yes</v>
      </c>
      <c r="U1373" t="b">
        <f t="shared" si="109"/>
        <v>1</v>
      </c>
    </row>
    <row r="1374" spans="1:21">
      <c r="A1374" t="s">
        <v>2013</v>
      </c>
      <c r="B1374" t="s">
        <v>135</v>
      </c>
      <c r="C1374" t="s">
        <v>136</v>
      </c>
      <c r="D1374" t="s">
        <v>261</v>
      </c>
      <c r="E1374" t="s">
        <v>2688</v>
      </c>
      <c r="F1374" t="s">
        <v>293</v>
      </c>
      <c r="G1374" t="s">
        <v>294</v>
      </c>
      <c r="H1374" s="1">
        <v>45880</v>
      </c>
      <c r="I1374">
        <v>7</v>
      </c>
      <c r="J1374">
        <v>114.99</v>
      </c>
      <c r="K1374">
        <v>804.93</v>
      </c>
      <c r="L1374">
        <v>0.05</v>
      </c>
      <c r="M1374">
        <v>0.02</v>
      </c>
      <c r="N1374" t="str">
        <f>VLOOKUP(F1374,products!$A$2:$C$31,3,FALSE)</f>
        <v>A</v>
      </c>
      <c r="O1374">
        <f>VLOOKUP(F1374,price_list!$A$2:$C$31,3,FALSE)</f>
        <v>114.99</v>
      </c>
      <c r="P1374" t="str">
        <f t="shared" si="105"/>
        <v/>
      </c>
      <c r="Q1374" t="str">
        <f t="shared" si="106"/>
        <v/>
      </c>
      <c r="R1374">
        <f t="shared" si="107"/>
        <v>764.68349999999998</v>
      </c>
      <c r="S1374">
        <f t="shared" si="108"/>
        <v>15.293670000000001</v>
      </c>
      <c r="T1374" t="str">
        <f>IF(ISNA(VLOOKUP(A1374,ERP_transactions!$A:$A,1,FALSE)),"No","Yes")</f>
        <v>Yes</v>
      </c>
      <c r="U1374" t="b">
        <f t="shared" si="109"/>
        <v>0</v>
      </c>
    </row>
    <row r="1375" spans="1:21">
      <c r="A1375" t="s">
        <v>2014</v>
      </c>
      <c r="B1375" t="s">
        <v>254</v>
      </c>
      <c r="C1375" t="s">
        <v>255</v>
      </c>
      <c r="D1375" t="s">
        <v>291</v>
      </c>
      <c r="E1375" t="s">
        <v>292</v>
      </c>
      <c r="F1375" t="s">
        <v>293</v>
      </c>
      <c r="G1375" t="s">
        <v>294</v>
      </c>
      <c r="H1375" s="1">
        <v>45880</v>
      </c>
      <c r="I1375">
        <v>18</v>
      </c>
      <c r="J1375">
        <v>114.99</v>
      </c>
      <c r="K1375">
        <v>2069.8200000000002</v>
      </c>
      <c r="L1375">
        <v>0.05</v>
      </c>
      <c r="M1375">
        <v>0.02</v>
      </c>
      <c r="N1375" t="str">
        <f>VLOOKUP(F1375,products!$A$2:$C$31,3,FALSE)</f>
        <v>A</v>
      </c>
      <c r="O1375">
        <f>VLOOKUP(F1375,price_list!$A$2:$C$31,3,FALSE)</f>
        <v>114.99</v>
      </c>
      <c r="P1375" t="str">
        <f t="shared" si="105"/>
        <v/>
      </c>
      <c r="Q1375" t="str">
        <f t="shared" si="106"/>
        <v/>
      </c>
      <c r="R1375">
        <f t="shared" si="107"/>
        <v>1966.3290000000002</v>
      </c>
      <c r="S1375">
        <f t="shared" si="108"/>
        <v>39.326580000000007</v>
      </c>
      <c r="T1375" t="str">
        <f>IF(ISNA(VLOOKUP(A1375,ERP_transactions!$A:$A,1,FALSE)),"No","Yes")</f>
        <v>Yes</v>
      </c>
      <c r="U1375" t="b">
        <f t="shared" si="109"/>
        <v>0</v>
      </c>
    </row>
    <row r="1376" spans="1:21">
      <c r="A1376" t="s">
        <v>2015</v>
      </c>
      <c r="B1376" t="s">
        <v>93</v>
      </c>
      <c r="C1376" t="s">
        <v>94</v>
      </c>
      <c r="D1376" t="s">
        <v>694</v>
      </c>
      <c r="E1376" t="s">
        <v>695</v>
      </c>
      <c r="F1376" t="s">
        <v>191</v>
      </c>
      <c r="G1376" t="s">
        <v>192</v>
      </c>
      <c r="H1376" s="1">
        <v>45874</v>
      </c>
      <c r="I1376">
        <v>9</v>
      </c>
      <c r="J1376">
        <v>144.35</v>
      </c>
      <c r="K1376">
        <v>1299.1500000000001</v>
      </c>
      <c r="L1376">
        <v>0.1</v>
      </c>
      <c r="M1376">
        <v>0.02</v>
      </c>
      <c r="N1376" t="str">
        <f>VLOOKUP(F1376,products!$A$2:$C$31,3,FALSE)</f>
        <v>B</v>
      </c>
      <c r="O1376">
        <f>VLOOKUP(F1376,price_list!$A$2:$C$31,3,FALSE)</f>
        <v>144.35</v>
      </c>
      <c r="P1376" t="str">
        <f t="shared" si="105"/>
        <v/>
      </c>
      <c r="Q1376" t="str">
        <f t="shared" si="106"/>
        <v/>
      </c>
      <c r="R1376">
        <f t="shared" si="107"/>
        <v>1169.2350000000001</v>
      </c>
      <c r="S1376">
        <f t="shared" si="108"/>
        <v>23.384700000000002</v>
      </c>
      <c r="T1376" t="str">
        <f>IF(ISNA(VLOOKUP(A1376,ERP_transactions!$A:$A,1,FALSE)),"No","Yes")</f>
        <v>Yes</v>
      </c>
      <c r="U1376" t="b">
        <f t="shared" si="109"/>
        <v>0</v>
      </c>
    </row>
    <row r="1377" spans="1:21">
      <c r="A1377" t="s">
        <v>2016</v>
      </c>
      <c r="B1377" t="s">
        <v>182</v>
      </c>
      <c r="C1377" t="s">
        <v>183</v>
      </c>
      <c r="D1377" t="s">
        <v>251</v>
      </c>
      <c r="E1377" t="s">
        <v>252</v>
      </c>
      <c r="F1377" t="s">
        <v>71</v>
      </c>
      <c r="G1377" t="s">
        <v>72</v>
      </c>
      <c r="H1377" s="1">
        <v>45887</v>
      </c>
      <c r="I1377">
        <v>20</v>
      </c>
      <c r="J1377">
        <v>123.65</v>
      </c>
      <c r="K1377">
        <v>2473</v>
      </c>
      <c r="L1377">
        <v>0.05</v>
      </c>
      <c r="M1377">
        <v>0.02</v>
      </c>
      <c r="N1377" t="str">
        <f>VLOOKUP(F1377,products!$A$2:$C$31,3,FALSE)</f>
        <v>A</v>
      </c>
      <c r="O1377">
        <f>VLOOKUP(F1377,price_list!$A$2:$C$31,3,FALSE)</f>
        <v>123.65</v>
      </c>
      <c r="P1377" t="str">
        <f t="shared" si="105"/>
        <v/>
      </c>
      <c r="Q1377" t="str">
        <f t="shared" si="106"/>
        <v/>
      </c>
      <c r="R1377">
        <f t="shared" si="107"/>
        <v>2349.35</v>
      </c>
      <c r="S1377">
        <f t="shared" si="108"/>
        <v>46.987000000000002</v>
      </c>
      <c r="T1377" t="str">
        <f>IF(ISNA(VLOOKUP(A1377,ERP_transactions!$A:$A,1,FALSE)),"No","Yes")</f>
        <v>Yes</v>
      </c>
      <c r="U1377" t="b">
        <f t="shared" si="109"/>
        <v>0</v>
      </c>
    </row>
    <row r="1378" spans="1:21">
      <c r="A1378" t="s">
        <v>2017</v>
      </c>
      <c r="B1378" t="s">
        <v>414</v>
      </c>
      <c r="C1378" t="s">
        <v>415</v>
      </c>
      <c r="D1378" t="s">
        <v>1130</v>
      </c>
      <c r="E1378" t="s">
        <v>1131</v>
      </c>
      <c r="F1378" t="s">
        <v>59</v>
      </c>
      <c r="G1378" t="s">
        <v>60</v>
      </c>
      <c r="H1378" s="1">
        <v>45887</v>
      </c>
      <c r="I1378">
        <v>12</v>
      </c>
      <c r="J1378">
        <v>71.86</v>
      </c>
      <c r="K1378">
        <v>862.32</v>
      </c>
      <c r="L1378">
        <v>0.05</v>
      </c>
      <c r="M1378">
        <v>0.02</v>
      </c>
      <c r="N1378" t="str">
        <f>VLOOKUP(F1378,products!$A$2:$C$31,3,FALSE)</f>
        <v>A</v>
      </c>
      <c r="O1378">
        <f>VLOOKUP(F1378,price_list!$A$2:$C$31,3,FALSE)</f>
        <v>71.86</v>
      </c>
      <c r="P1378" t="str">
        <f t="shared" si="105"/>
        <v/>
      </c>
      <c r="Q1378" t="str">
        <f t="shared" si="106"/>
        <v/>
      </c>
      <c r="R1378">
        <f t="shared" si="107"/>
        <v>819.20400000000006</v>
      </c>
      <c r="S1378">
        <f t="shared" si="108"/>
        <v>16.384080000000001</v>
      </c>
      <c r="T1378" t="str">
        <f>IF(ISNA(VLOOKUP(A1378,ERP_transactions!$A:$A,1,FALSE)),"No","Yes")</f>
        <v>Yes</v>
      </c>
      <c r="U1378" t="b">
        <f t="shared" si="109"/>
        <v>0</v>
      </c>
    </row>
    <row r="1379" spans="1:21">
      <c r="A1379" t="s">
        <v>2018</v>
      </c>
      <c r="B1379" t="s">
        <v>145</v>
      </c>
      <c r="C1379" t="s">
        <v>146</v>
      </c>
      <c r="D1379" t="s">
        <v>224</v>
      </c>
      <c r="E1379" t="s">
        <v>225</v>
      </c>
      <c r="F1379" t="s">
        <v>78</v>
      </c>
      <c r="G1379" t="s">
        <v>79</v>
      </c>
      <c r="H1379" s="1">
        <v>45895</v>
      </c>
      <c r="I1379">
        <v>23</v>
      </c>
      <c r="J1379">
        <v>139.22</v>
      </c>
      <c r="K1379">
        <v>3202.06</v>
      </c>
      <c r="L1379">
        <v>7.0000000000000007E-2</v>
      </c>
      <c r="M1379">
        <v>0.02</v>
      </c>
      <c r="N1379" t="str">
        <f>VLOOKUP(F1379,products!$A$2:$C$31,3,FALSE)</f>
        <v>A</v>
      </c>
      <c r="O1379">
        <f>VLOOKUP(F1379,price_list!$A$2:$C$31,3,FALSE)</f>
        <v>139.22</v>
      </c>
      <c r="P1379" t="str">
        <f t="shared" si="105"/>
        <v>Rebate_Error</v>
      </c>
      <c r="Q1379" t="str">
        <f t="shared" si="106"/>
        <v/>
      </c>
      <c r="R1379">
        <f t="shared" si="107"/>
        <v>2977.9157999999998</v>
      </c>
      <c r="S1379">
        <f t="shared" si="108"/>
        <v>59.558315999999998</v>
      </c>
      <c r="T1379" t="str">
        <f>IF(ISNA(VLOOKUP(A1379,ERP_transactions!$A:$A,1,FALSE)),"No","Yes")</f>
        <v>Yes</v>
      </c>
      <c r="U1379" t="b">
        <f t="shared" si="109"/>
        <v>1</v>
      </c>
    </row>
    <row r="1380" spans="1:21">
      <c r="A1380" t="s">
        <v>2019</v>
      </c>
      <c r="B1380" t="s">
        <v>187</v>
      </c>
      <c r="C1380" t="s">
        <v>188</v>
      </c>
      <c r="D1380" t="s">
        <v>736</v>
      </c>
      <c r="E1380" t="s">
        <v>737</v>
      </c>
      <c r="F1380" t="s">
        <v>18</v>
      </c>
      <c r="G1380" t="s">
        <v>19</v>
      </c>
      <c r="H1380" s="1">
        <v>45938</v>
      </c>
      <c r="I1380">
        <v>3</v>
      </c>
      <c r="J1380">
        <v>52.65</v>
      </c>
      <c r="K1380">
        <v>157.94999999999999</v>
      </c>
      <c r="L1380">
        <v>0.05</v>
      </c>
      <c r="M1380">
        <v>0.02</v>
      </c>
      <c r="N1380" t="str">
        <f>VLOOKUP(F1380,products!$A$2:$C$31,3,FALSE)</f>
        <v>A</v>
      </c>
      <c r="O1380">
        <f>VLOOKUP(F1380,price_list!$A$2:$C$31,3,FALSE)</f>
        <v>52.65</v>
      </c>
      <c r="P1380" t="str">
        <f t="shared" si="105"/>
        <v/>
      </c>
      <c r="Q1380" t="str">
        <f t="shared" si="106"/>
        <v/>
      </c>
      <c r="R1380">
        <f t="shared" si="107"/>
        <v>150.05249999999998</v>
      </c>
      <c r="S1380">
        <f t="shared" si="108"/>
        <v>3.0010499999999998</v>
      </c>
      <c r="T1380" t="str">
        <f>IF(ISNA(VLOOKUP(A1380,ERP_transactions!$A:$A,1,FALSE)),"No","Yes")</f>
        <v>Yes</v>
      </c>
      <c r="U1380" t="b">
        <f t="shared" si="109"/>
        <v>0</v>
      </c>
    </row>
    <row r="1381" spans="1:21">
      <c r="A1381" t="s">
        <v>2020</v>
      </c>
      <c r="B1381" t="s">
        <v>28</v>
      </c>
      <c r="C1381" t="s">
        <v>29</v>
      </c>
      <c r="D1381" t="s">
        <v>513</v>
      </c>
      <c r="E1381" t="s">
        <v>514</v>
      </c>
      <c r="F1381" t="s">
        <v>114</v>
      </c>
      <c r="G1381" t="s">
        <v>115</v>
      </c>
      <c r="H1381" s="1">
        <v>45874</v>
      </c>
      <c r="I1381">
        <v>2</v>
      </c>
      <c r="J1381">
        <v>65.14</v>
      </c>
      <c r="K1381">
        <v>130.28</v>
      </c>
      <c r="L1381">
        <v>0.1</v>
      </c>
      <c r="M1381">
        <v>0.02</v>
      </c>
      <c r="N1381" t="str">
        <f>VLOOKUP(F1381,products!$A$2:$C$31,3,FALSE)</f>
        <v>B</v>
      </c>
      <c r="O1381">
        <f>VLOOKUP(F1381,price_list!$A$2:$C$31,3,FALSE)</f>
        <v>91.13</v>
      </c>
      <c r="P1381" t="str">
        <f t="shared" si="105"/>
        <v/>
      </c>
      <c r="Q1381" t="str">
        <f t="shared" si="106"/>
        <v>Price_Breach</v>
      </c>
      <c r="R1381">
        <f t="shared" si="107"/>
        <v>117.252</v>
      </c>
      <c r="S1381">
        <f t="shared" si="108"/>
        <v>2.34504</v>
      </c>
      <c r="T1381" t="str">
        <f>IF(ISNA(VLOOKUP(A1381,ERP_transactions!$A:$A,1,FALSE)),"No","Yes")</f>
        <v>Yes</v>
      </c>
      <c r="U1381" t="b">
        <f t="shared" si="109"/>
        <v>1</v>
      </c>
    </row>
    <row r="1382" spans="1:21">
      <c r="A1382" t="s">
        <v>2021</v>
      </c>
      <c r="B1382" t="s">
        <v>122</v>
      </c>
      <c r="C1382" t="s">
        <v>123</v>
      </c>
      <c r="D1382" t="s">
        <v>927</v>
      </c>
      <c r="E1382" t="s">
        <v>928</v>
      </c>
      <c r="F1382" t="s">
        <v>326</v>
      </c>
      <c r="G1382" t="s">
        <v>327</v>
      </c>
      <c r="H1382" s="1">
        <v>45873</v>
      </c>
      <c r="I1382">
        <v>2</v>
      </c>
      <c r="J1382">
        <v>63.32</v>
      </c>
      <c r="K1382">
        <v>126.64</v>
      </c>
      <c r="L1382">
        <v>0</v>
      </c>
      <c r="M1382">
        <v>0.02</v>
      </c>
      <c r="N1382" t="str">
        <f>VLOOKUP(F1382,products!$A$2:$C$31,3,FALSE)</f>
        <v>C</v>
      </c>
      <c r="O1382">
        <f>VLOOKUP(F1382,price_list!$A$2:$C$31,3,FALSE)</f>
        <v>63.32</v>
      </c>
      <c r="P1382" t="str">
        <f t="shared" si="105"/>
        <v/>
      </c>
      <c r="Q1382" t="str">
        <f t="shared" si="106"/>
        <v/>
      </c>
      <c r="R1382">
        <f t="shared" si="107"/>
        <v>126.64</v>
      </c>
      <c r="S1382">
        <f t="shared" si="108"/>
        <v>2.5327999999999999</v>
      </c>
      <c r="T1382" t="str">
        <f>IF(ISNA(VLOOKUP(A1382,ERP_transactions!$A:$A,1,FALSE)),"No","Yes")</f>
        <v>Yes</v>
      </c>
      <c r="U1382" t="b">
        <f t="shared" si="109"/>
        <v>0</v>
      </c>
    </row>
    <row r="1383" spans="1:21">
      <c r="A1383" t="s">
        <v>2022</v>
      </c>
      <c r="B1383" t="s">
        <v>74</v>
      </c>
      <c r="C1383" t="s">
        <v>75</v>
      </c>
      <c r="D1383" t="s">
        <v>299</v>
      </c>
      <c r="E1383" t="s">
        <v>300</v>
      </c>
      <c r="F1383" t="s">
        <v>71</v>
      </c>
      <c r="G1383" t="s">
        <v>72</v>
      </c>
      <c r="H1383" s="1">
        <v>45875</v>
      </c>
      <c r="I1383">
        <v>13</v>
      </c>
      <c r="J1383">
        <v>123.65</v>
      </c>
      <c r="K1383">
        <v>1607.45</v>
      </c>
      <c r="L1383">
        <v>0.05</v>
      </c>
      <c r="M1383">
        <v>0.02</v>
      </c>
      <c r="N1383" t="str">
        <f>VLOOKUP(F1383,products!$A$2:$C$31,3,FALSE)</f>
        <v>A</v>
      </c>
      <c r="O1383">
        <f>VLOOKUP(F1383,price_list!$A$2:$C$31,3,FALSE)</f>
        <v>123.65</v>
      </c>
      <c r="P1383" t="str">
        <f t="shared" si="105"/>
        <v/>
      </c>
      <c r="Q1383" t="str">
        <f t="shared" si="106"/>
        <v/>
      </c>
      <c r="R1383">
        <f t="shared" si="107"/>
        <v>1527.0775000000001</v>
      </c>
      <c r="S1383">
        <f t="shared" si="108"/>
        <v>30.541550000000001</v>
      </c>
      <c r="T1383" t="str">
        <f>IF(ISNA(VLOOKUP(A1383,ERP_transactions!$A:$A,1,FALSE)),"No","Yes")</f>
        <v>Yes</v>
      </c>
      <c r="U1383" t="b">
        <f t="shared" si="109"/>
        <v>0</v>
      </c>
    </row>
    <row r="1384" spans="1:21">
      <c r="A1384" t="s">
        <v>2023</v>
      </c>
      <c r="B1384" t="s">
        <v>62</v>
      </c>
      <c r="C1384" t="s">
        <v>63</v>
      </c>
      <c r="D1384" t="s">
        <v>1459</v>
      </c>
      <c r="E1384" t="s">
        <v>1460</v>
      </c>
      <c r="F1384" t="s">
        <v>39</v>
      </c>
      <c r="G1384" t="s">
        <v>40</v>
      </c>
      <c r="H1384" s="1">
        <v>45896</v>
      </c>
      <c r="I1384">
        <v>21</v>
      </c>
      <c r="J1384">
        <v>87.21</v>
      </c>
      <c r="K1384">
        <v>1831.41</v>
      </c>
      <c r="L1384">
        <v>0</v>
      </c>
      <c r="M1384">
        <v>0.02</v>
      </c>
      <c r="N1384" t="str">
        <f>VLOOKUP(F1384,products!$A$2:$C$31,3,FALSE)</f>
        <v>C</v>
      </c>
      <c r="O1384">
        <f>VLOOKUP(F1384,price_list!$A$2:$C$31,3,FALSE)</f>
        <v>87.21</v>
      </c>
      <c r="P1384" t="str">
        <f t="shared" si="105"/>
        <v/>
      </c>
      <c r="Q1384" t="str">
        <f t="shared" si="106"/>
        <v/>
      </c>
      <c r="R1384">
        <f t="shared" si="107"/>
        <v>1831.41</v>
      </c>
      <c r="S1384">
        <f t="shared" si="108"/>
        <v>36.6282</v>
      </c>
      <c r="T1384" t="str">
        <f>IF(ISNA(VLOOKUP(A1384,ERP_transactions!$A:$A,1,FALSE)),"No","Yes")</f>
        <v>Yes</v>
      </c>
      <c r="U1384" t="b">
        <f t="shared" si="109"/>
        <v>0</v>
      </c>
    </row>
    <row r="1385" spans="1:21">
      <c r="A1385" t="s">
        <v>2024</v>
      </c>
      <c r="B1385" t="s">
        <v>62</v>
      </c>
      <c r="C1385" t="s">
        <v>63</v>
      </c>
      <c r="D1385" t="s">
        <v>278</v>
      </c>
      <c r="E1385" t="s">
        <v>279</v>
      </c>
      <c r="F1385" t="s">
        <v>25</v>
      </c>
      <c r="G1385" t="s">
        <v>26</v>
      </c>
      <c r="H1385" s="1">
        <v>45879</v>
      </c>
      <c r="I1385">
        <v>12</v>
      </c>
      <c r="J1385">
        <v>120.83</v>
      </c>
      <c r="K1385">
        <v>1449.96</v>
      </c>
      <c r="L1385">
        <v>0.1</v>
      </c>
      <c r="M1385">
        <v>0.02</v>
      </c>
      <c r="N1385" t="str">
        <f>VLOOKUP(F1385,products!$A$2:$C$31,3,FALSE)</f>
        <v>B</v>
      </c>
      <c r="O1385">
        <f>VLOOKUP(F1385,price_list!$A$2:$C$31,3,FALSE)</f>
        <v>120.83</v>
      </c>
      <c r="P1385" t="str">
        <f t="shared" si="105"/>
        <v/>
      </c>
      <c r="Q1385" t="str">
        <f t="shared" si="106"/>
        <v/>
      </c>
      <c r="R1385">
        <f t="shared" si="107"/>
        <v>1304.9639999999999</v>
      </c>
      <c r="S1385">
        <f t="shared" si="108"/>
        <v>26.09928</v>
      </c>
      <c r="T1385" t="str">
        <f>IF(ISNA(VLOOKUP(A1385,ERP_transactions!$A:$A,1,FALSE)),"No","Yes")</f>
        <v>Yes</v>
      </c>
      <c r="U1385" t="b">
        <f t="shared" si="109"/>
        <v>0</v>
      </c>
    </row>
    <row r="1386" spans="1:21">
      <c r="A1386" t="s">
        <v>2025</v>
      </c>
      <c r="B1386" t="s">
        <v>145</v>
      </c>
      <c r="C1386" t="s">
        <v>146</v>
      </c>
      <c r="D1386" t="s">
        <v>742</v>
      </c>
      <c r="E1386" t="s">
        <v>2600</v>
      </c>
      <c r="F1386" t="s">
        <v>129</v>
      </c>
      <c r="G1386" t="s">
        <v>130</v>
      </c>
      <c r="H1386" s="1">
        <v>45891</v>
      </c>
      <c r="I1386">
        <v>25</v>
      </c>
      <c r="J1386">
        <v>92.19</v>
      </c>
      <c r="K1386">
        <v>2304.75</v>
      </c>
      <c r="L1386">
        <v>0.05</v>
      </c>
      <c r="M1386">
        <v>0.02</v>
      </c>
      <c r="N1386" t="str">
        <f>VLOOKUP(F1386,products!$A$2:$C$31,3,FALSE)</f>
        <v>A</v>
      </c>
      <c r="O1386">
        <f>VLOOKUP(F1386,price_list!$A$2:$C$31,3,FALSE)</f>
        <v>92.19</v>
      </c>
      <c r="P1386" t="str">
        <f t="shared" si="105"/>
        <v/>
      </c>
      <c r="Q1386" t="str">
        <f t="shared" si="106"/>
        <v/>
      </c>
      <c r="R1386">
        <f t="shared" si="107"/>
        <v>2189.5124999999998</v>
      </c>
      <c r="S1386">
        <f t="shared" si="108"/>
        <v>43.79025</v>
      </c>
      <c r="T1386" t="str">
        <f>IF(ISNA(VLOOKUP(A1386,ERP_transactions!$A:$A,1,FALSE)),"No","Yes")</f>
        <v>Yes</v>
      </c>
      <c r="U1386" t="b">
        <f t="shared" si="109"/>
        <v>0</v>
      </c>
    </row>
    <row r="1387" spans="1:21">
      <c r="A1387" t="s">
        <v>2026</v>
      </c>
      <c r="B1387" t="s">
        <v>246</v>
      </c>
      <c r="C1387" t="s">
        <v>247</v>
      </c>
      <c r="D1387" t="s">
        <v>1916</v>
      </c>
      <c r="E1387" t="s">
        <v>1917</v>
      </c>
      <c r="F1387" t="s">
        <v>196</v>
      </c>
      <c r="G1387" t="s">
        <v>197</v>
      </c>
      <c r="H1387" s="1">
        <v>45894</v>
      </c>
      <c r="I1387">
        <v>25</v>
      </c>
      <c r="J1387">
        <v>77.5</v>
      </c>
      <c r="K1387">
        <v>1937.5</v>
      </c>
      <c r="L1387">
        <v>0.05</v>
      </c>
      <c r="M1387">
        <v>0.02</v>
      </c>
      <c r="N1387" t="str">
        <f>VLOOKUP(F1387,products!$A$2:$C$31,3,FALSE)</f>
        <v>A</v>
      </c>
      <c r="O1387">
        <f>VLOOKUP(F1387,price_list!$A$2:$C$31,3,FALSE)</f>
        <v>77.5</v>
      </c>
      <c r="P1387" t="str">
        <f t="shared" si="105"/>
        <v/>
      </c>
      <c r="Q1387" t="str">
        <f t="shared" si="106"/>
        <v/>
      </c>
      <c r="R1387">
        <f t="shared" si="107"/>
        <v>1840.625</v>
      </c>
      <c r="S1387">
        <f t="shared" si="108"/>
        <v>36.8125</v>
      </c>
      <c r="T1387" t="str">
        <f>IF(ISNA(VLOOKUP(A1387,ERP_transactions!$A:$A,1,FALSE)),"No","Yes")</f>
        <v>Yes</v>
      </c>
      <c r="U1387" t="b">
        <f t="shared" si="109"/>
        <v>0</v>
      </c>
    </row>
    <row r="1388" spans="1:21">
      <c r="A1388" t="s">
        <v>2027</v>
      </c>
      <c r="B1388" t="s">
        <v>306</v>
      </c>
      <c r="C1388" t="s">
        <v>307</v>
      </c>
      <c r="D1388" t="s">
        <v>354</v>
      </c>
      <c r="E1388" t="s">
        <v>355</v>
      </c>
      <c r="F1388" t="s">
        <v>78</v>
      </c>
      <c r="G1388" t="s">
        <v>79</v>
      </c>
      <c r="H1388" s="1">
        <v>45884</v>
      </c>
      <c r="I1388">
        <v>23</v>
      </c>
      <c r="J1388">
        <v>139.22</v>
      </c>
      <c r="K1388">
        <v>3202.06</v>
      </c>
      <c r="L1388">
        <v>0.05</v>
      </c>
      <c r="M1388">
        <v>0.02</v>
      </c>
      <c r="N1388" t="str">
        <f>VLOOKUP(F1388,products!$A$2:$C$31,3,FALSE)</f>
        <v>A</v>
      </c>
      <c r="O1388">
        <f>VLOOKUP(F1388,price_list!$A$2:$C$31,3,FALSE)</f>
        <v>139.22</v>
      </c>
      <c r="P1388" t="str">
        <f t="shared" si="105"/>
        <v/>
      </c>
      <c r="Q1388" t="str">
        <f t="shared" si="106"/>
        <v/>
      </c>
      <c r="R1388">
        <f t="shared" si="107"/>
        <v>3041.9569999999999</v>
      </c>
      <c r="S1388">
        <f t="shared" si="108"/>
        <v>60.83914</v>
      </c>
      <c r="T1388" t="str">
        <f>IF(ISNA(VLOOKUP(A1388,ERP_transactions!$A:$A,1,FALSE)),"No","Yes")</f>
        <v>Yes</v>
      </c>
      <c r="U1388" t="b">
        <f t="shared" si="109"/>
        <v>0</v>
      </c>
    </row>
    <row r="1389" spans="1:21">
      <c r="A1389" t="s">
        <v>2029</v>
      </c>
      <c r="B1389" t="s">
        <v>93</v>
      </c>
      <c r="C1389" t="s">
        <v>94</v>
      </c>
      <c r="D1389" t="s">
        <v>227</v>
      </c>
      <c r="E1389" t="s">
        <v>228</v>
      </c>
      <c r="F1389" t="s">
        <v>25</v>
      </c>
      <c r="G1389" t="s">
        <v>26</v>
      </c>
      <c r="H1389" s="1">
        <v>45874</v>
      </c>
      <c r="I1389">
        <v>8</v>
      </c>
      <c r="J1389">
        <v>120.83</v>
      </c>
      <c r="K1389">
        <v>966.64</v>
      </c>
      <c r="L1389">
        <v>0.1</v>
      </c>
      <c r="M1389">
        <v>0.02</v>
      </c>
      <c r="N1389" t="str">
        <f>VLOOKUP(F1389,products!$A$2:$C$31,3,FALSE)</f>
        <v>B</v>
      </c>
      <c r="O1389">
        <f>VLOOKUP(F1389,price_list!$A$2:$C$31,3,FALSE)</f>
        <v>120.83</v>
      </c>
      <c r="P1389" t="str">
        <f t="shared" si="105"/>
        <v/>
      </c>
      <c r="Q1389" t="str">
        <f t="shared" si="106"/>
        <v/>
      </c>
      <c r="R1389">
        <f t="shared" si="107"/>
        <v>869.976</v>
      </c>
      <c r="S1389">
        <f t="shared" si="108"/>
        <v>17.399519999999999</v>
      </c>
      <c r="T1389" t="str">
        <f>IF(ISNA(VLOOKUP(A1389,ERP_transactions!$A:$A,1,FALSE)),"No","Yes")</f>
        <v>Yes</v>
      </c>
      <c r="U1389" t="b">
        <f t="shared" si="109"/>
        <v>0</v>
      </c>
    </row>
    <row r="1390" spans="1:21">
      <c r="A1390" t="s">
        <v>2030</v>
      </c>
      <c r="B1390" t="s">
        <v>47</v>
      </c>
      <c r="C1390" t="s">
        <v>48</v>
      </c>
      <c r="D1390" t="s">
        <v>609</v>
      </c>
      <c r="E1390" t="s">
        <v>610</v>
      </c>
      <c r="F1390" t="s">
        <v>18</v>
      </c>
      <c r="G1390" t="s">
        <v>19</v>
      </c>
      <c r="H1390" s="1">
        <v>45882</v>
      </c>
      <c r="I1390">
        <v>12</v>
      </c>
      <c r="J1390">
        <v>52.65</v>
      </c>
      <c r="K1390">
        <v>631.79999999999995</v>
      </c>
      <c r="L1390">
        <v>0.05</v>
      </c>
      <c r="M1390">
        <v>0.02</v>
      </c>
      <c r="N1390" t="str">
        <f>VLOOKUP(F1390,products!$A$2:$C$31,3,FALSE)</f>
        <v>A</v>
      </c>
      <c r="O1390">
        <f>VLOOKUP(F1390,price_list!$A$2:$C$31,3,FALSE)</f>
        <v>52.65</v>
      </c>
      <c r="P1390" t="str">
        <f t="shared" si="105"/>
        <v/>
      </c>
      <c r="Q1390" t="str">
        <f t="shared" si="106"/>
        <v/>
      </c>
      <c r="R1390">
        <f t="shared" si="107"/>
        <v>600.20999999999992</v>
      </c>
      <c r="S1390">
        <f t="shared" si="108"/>
        <v>12.004199999999999</v>
      </c>
      <c r="T1390" t="str">
        <f>IF(ISNA(VLOOKUP(A1390,ERP_transactions!$A:$A,1,FALSE)),"No","Yes")</f>
        <v>Yes</v>
      </c>
      <c r="U1390" t="b">
        <f t="shared" si="109"/>
        <v>0</v>
      </c>
    </row>
    <row r="1391" spans="1:21">
      <c r="A1391" t="s">
        <v>2031</v>
      </c>
      <c r="B1391" t="s">
        <v>182</v>
      </c>
      <c r="C1391" t="s">
        <v>183</v>
      </c>
      <c r="D1391" t="s">
        <v>278</v>
      </c>
      <c r="E1391" t="s">
        <v>279</v>
      </c>
      <c r="F1391" t="s">
        <v>326</v>
      </c>
      <c r="G1391" t="s">
        <v>327</v>
      </c>
      <c r="H1391" s="1">
        <v>45895</v>
      </c>
      <c r="I1391">
        <v>11</v>
      </c>
      <c r="J1391">
        <v>63.32</v>
      </c>
      <c r="K1391">
        <v>696.52</v>
      </c>
      <c r="L1391">
        <v>0</v>
      </c>
      <c r="M1391">
        <v>0.02</v>
      </c>
      <c r="N1391" t="str">
        <f>VLOOKUP(F1391,products!$A$2:$C$31,3,FALSE)</f>
        <v>C</v>
      </c>
      <c r="O1391">
        <f>VLOOKUP(F1391,price_list!$A$2:$C$31,3,FALSE)</f>
        <v>63.32</v>
      </c>
      <c r="P1391" t="str">
        <f t="shared" si="105"/>
        <v/>
      </c>
      <c r="Q1391" t="str">
        <f t="shared" si="106"/>
        <v/>
      </c>
      <c r="R1391">
        <f t="shared" si="107"/>
        <v>696.52</v>
      </c>
      <c r="S1391">
        <f t="shared" si="108"/>
        <v>13.930400000000001</v>
      </c>
      <c r="T1391" t="str">
        <f>IF(ISNA(VLOOKUP(A1391,ERP_transactions!$A:$A,1,FALSE)),"No","Yes")</f>
        <v>Yes</v>
      </c>
      <c r="U1391" t="b">
        <f t="shared" si="109"/>
        <v>0</v>
      </c>
    </row>
    <row r="1392" spans="1:21">
      <c r="A1392" t="s">
        <v>2032</v>
      </c>
      <c r="B1392" t="s">
        <v>47</v>
      </c>
      <c r="C1392" t="s">
        <v>48</v>
      </c>
      <c r="D1392" t="s">
        <v>243</v>
      </c>
      <c r="E1392" t="s">
        <v>244</v>
      </c>
      <c r="F1392" t="s">
        <v>25</v>
      </c>
      <c r="G1392" t="s">
        <v>26</v>
      </c>
      <c r="H1392" s="1">
        <v>45872</v>
      </c>
      <c r="I1392">
        <v>1</v>
      </c>
      <c r="J1392">
        <v>120.83</v>
      </c>
      <c r="K1392">
        <v>120.83</v>
      </c>
      <c r="L1392">
        <v>0.1</v>
      </c>
      <c r="M1392">
        <v>0.02</v>
      </c>
      <c r="N1392" t="str">
        <f>VLOOKUP(F1392,products!$A$2:$C$31,3,FALSE)</f>
        <v>B</v>
      </c>
      <c r="O1392">
        <f>VLOOKUP(F1392,price_list!$A$2:$C$31,3,FALSE)</f>
        <v>120.83</v>
      </c>
      <c r="P1392" t="str">
        <f t="shared" si="105"/>
        <v/>
      </c>
      <c r="Q1392" t="str">
        <f t="shared" si="106"/>
        <v/>
      </c>
      <c r="R1392">
        <f t="shared" si="107"/>
        <v>108.747</v>
      </c>
      <c r="S1392">
        <f t="shared" si="108"/>
        <v>2.1749399999999999</v>
      </c>
      <c r="T1392" t="str">
        <f>IF(ISNA(VLOOKUP(A1392,ERP_transactions!$A:$A,1,FALSE)),"No","Yes")</f>
        <v>Yes</v>
      </c>
      <c r="U1392" t="b">
        <f t="shared" si="109"/>
        <v>0</v>
      </c>
    </row>
    <row r="1393" spans="1:21">
      <c r="A1393" t="s">
        <v>2033</v>
      </c>
      <c r="B1393" t="s">
        <v>55</v>
      </c>
      <c r="C1393" t="s">
        <v>56</v>
      </c>
      <c r="D1393" t="s">
        <v>916</v>
      </c>
      <c r="E1393" t="s">
        <v>917</v>
      </c>
      <c r="F1393" t="s">
        <v>85</v>
      </c>
      <c r="G1393" t="s">
        <v>86</v>
      </c>
      <c r="H1393" s="1">
        <v>45897</v>
      </c>
      <c r="I1393">
        <v>15</v>
      </c>
      <c r="J1393">
        <v>72.040000000000006</v>
      </c>
      <c r="K1393">
        <v>1080.5999999999999</v>
      </c>
      <c r="L1393">
        <v>0.05</v>
      </c>
      <c r="M1393">
        <v>0.02</v>
      </c>
      <c r="N1393" t="str">
        <f>VLOOKUP(F1393,products!$A$2:$C$31,3,FALSE)</f>
        <v>A</v>
      </c>
      <c r="O1393">
        <f>VLOOKUP(F1393,price_list!$A$2:$C$31,3,FALSE)</f>
        <v>72.040000000000006</v>
      </c>
      <c r="P1393" t="str">
        <f t="shared" si="105"/>
        <v/>
      </c>
      <c r="Q1393" t="str">
        <f t="shared" si="106"/>
        <v/>
      </c>
      <c r="R1393">
        <f t="shared" si="107"/>
        <v>1026.57</v>
      </c>
      <c r="S1393">
        <f t="shared" si="108"/>
        <v>20.531399999999998</v>
      </c>
      <c r="T1393" t="str">
        <f>IF(ISNA(VLOOKUP(A1393,ERP_transactions!$A:$A,1,FALSE)),"No","Yes")</f>
        <v>Yes</v>
      </c>
      <c r="U1393" t="b">
        <f t="shared" si="109"/>
        <v>0</v>
      </c>
    </row>
    <row r="1394" spans="1:21">
      <c r="A1394" t="s">
        <v>2034</v>
      </c>
      <c r="B1394" t="s">
        <v>182</v>
      </c>
      <c r="C1394" t="s">
        <v>183</v>
      </c>
      <c r="D1394" t="s">
        <v>629</v>
      </c>
      <c r="E1394" t="s">
        <v>630</v>
      </c>
      <c r="F1394" t="s">
        <v>174</v>
      </c>
      <c r="G1394" t="s">
        <v>175</v>
      </c>
      <c r="H1394" s="1">
        <v>45888</v>
      </c>
      <c r="I1394">
        <v>20</v>
      </c>
      <c r="J1394">
        <v>183.4</v>
      </c>
      <c r="K1394">
        <v>3668</v>
      </c>
      <c r="L1394">
        <v>0.1</v>
      </c>
      <c r="M1394">
        <v>0.02</v>
      </c>
      <c r="N1394" t="str">
        <f>VLOOKUP(F1394,products!$A$2:$C$31,3,FALSE)</f>
        <v>B</v>
      </c>
      <c r="O1394">
        <f>VLOOKUP(F1394,price_list!$A$2:$C$31,3,FALSE)</f>
        <v>183.4</v>
      </c>
      <c r="P1394" t="str">
        <f t="shared" si="105"/>
        <v/>
      </c>
      <c r="Q1394" t="str">
        <f t="shared" si="106"/>
        <v/>
      </c>
      <c r="R1394">
        <f t="shared" si="107"/>
        <v>3301.2</v>
      </c>
      <c r="S1394">
        <f t="shared" si="108"/>
        <v>66.024000000000001</v>
      </c>
      <c r="T1394" t="str">
        <f>IF(ISNA(VLOOKUP(A1394,ERP_transactions!$A:$A,1,FALSE)),"No","Yes")</f>
        <v>Yes</v>
      </c>
      <c r="U1394" t="b">
        <f t="shared" si="109"/>
        <v>0</v>
      </c>
    </row>
    <row r="1395" spans="1:21">
      <c r="A1395" t="s">
        <v>2035</v>
      </c>
      <c r="B1395" t="s">
        <v>21</v>
      </c>
      <c r="C1395" t="s">
        <v>22</v>
      </c>
      <c r="D1395" t="s">
        <v>663</v>
      </c>
      <c r="E1395" t="s">
        <v>664</v>
      </c>
      <c r="F1395" t="s">
        <v>71</v>
      </c>
      <c r="G1395" t="s">
        <v>72</v>
      </c>
      <c r="H1395" s="1">
        <v>45895</v>
      </c>
      <c r="I1395">
        <v>23</v>
      </c>
      <c r="J1395">
        <v>123.65</v>
      </c>
      <c r="K1395">
        <v>2843.95</v>
      </c>
      <c r="L1395">
        <v>0.05</v>
      </c>
      <c r="M1395">
        <v>0.02</v>
      </c>
      <c r="N1395" t="str">
        <f>VLOOKUP(F1395,products!$A$2:$C$31,3,FALSE)</f>
        <v>A</v>
      </c>
      <c r="O1395">
        <f>VLOOKUP(F1395,price_list!$A$2:$C$31,3,FALSE)</f>
        <v>123.65</v>
      </c>
      <c r="P1395" t="str">
        <f t="shared" si="105"/>
        <v/>
      </c>
      <c r="Q1395" t="str">
        <f t="shared" si="106"/>
        <v/>
      </c>
      <c r="R1395">
        <f t="shared" si="107"/>
        <v>2701.7524999999996</v>
      </c>
      <c r="S1395">
        <f t="shared" si="108"/>
        <v>54.035049999999991</v>
      </c>
      <c r="T1395" t="str">
        <f>IF(ISNA(VLOOKUP(A1395,ERP_transactions!$A:$A,1,FALSE)),"No","Yes")</f>
        <v>Yes</v>
      </c>
      <c r="U1395" t="b">
        <f t="shared" si="109"/>
        <v>0</v>
      </c>
    </row>
    <row r="1396" spans="1:21">
      <c r="A1396" t="s">
        <v>2036</v>
      </c>
      <c r="B1396" t="s">
        <v>386</v>
      </c>
      <c r="C1396" t="s">
        <v>387</v>
      </c>
      <c r="D1396" t="s">
        <v>243</v>
      </c>
      <c r="E1396" t="s">
        <v>244</v>
      </c>
      <c r="F1396" t="s">
        <v>114</v>
      </c>
      <c r="G1396" t="s">
        <v>115</v>
      </c>
      <c r="H1396" s="1">
        <v>45895</v>
      </c>
      <c r="I1396">
        <v>3</v>
      </c>
      <c r="J1396">
        <v>77.34</v>
      </c>
      <c r="K1396">
        <v>232.02</v>
      </c>
      <c r="L1396">
        <v>0.1</v>
      </c>
      <c r="M1396">
        <v>0.02</v>
      </c>
      <c r="N1396" t="str">
        <f>VLOOKUP(F1396,products!$A$2:$C$31,3,FALSE)</f>
        <v>B</v>
      </c>
      <c r="O1396">
        <f>VLOOKUP(F1396,price_list!$A$2:$C$31,3,FALSE)</f>
        <v>91.13</v>
      </c>
      <c r="P1396" t="str">
        <f t="shared" si="105"/>
        <v/>
      </c>
      <c r="Q1396" t="str">
        <f t="shared" si="106"/>
        <v/>
      </c>
      <c r="R1396">
        <f t="shared" si="107"/>
        <v>208.81800000000001</v>
      </c>
      <c r="S1396">
        <f t="shared" si="108"/>
        <v>4.1763600000000007</v>
      </c>
      <c r="T1396" t="str">
        <f>IF(ISNA(VLOOKUP(A1396,ERP_transactions!$A:$A,1,FALSE)),"No","Yes")</f>
        <v>Yes</v>
      </c>
      <c r="U1396" t="b">
        <f t="shared" si="109"/>
        <v>0</v>
      </c>
    </row>
    <row r="1397" spans="1:21">
      <c r="A1397" t="s">
        <v>2037</v>
      </c>
      <c r="B1397" t="s">
        <v>187</v>
      </c>
      <c r="C1397" t="s">
        <v>188</v>
      </c>
      <c r="D1397" t="s">
        <v>1916</v>
      </c>
      <c r="E1397" t="s">
        <v>1917</v>
      </c>
      <c r="F1397" t="s">
        <v>25</v>
      </c>
      <c r="G1397" t="s">
        <v>26</v>
      </c>
      <c r="H1397" s="1">
        <v>45883</v>
      </c>
      <c r="I1397">
        <v>19</v>
      </c>
      <c r="J1397">
        <v>120.83</v>
      </c>
      <c r="K1397">
        <v>2295.77</v>
      </c>
      <c r="L1397">
        <v>0.1</v>
      </c>
      <c r="M1397">
        <v>0.02</v>
      </c>
      <c r="N1397" t="str">
        <f>VLOOKUP(F1397,products!$A$2:$C$31,3,FALSE)</f>
        <v>B</v>
      </c>
      <c r="O1397">
        <f>VLOOKUP(F1397,price_list!$A$2:$C$31,3,FALSE)</f>
        <v>120.83</v>
      </c>
      <c r="P1397" t="str">
        <f t="shared" si="105"/>
        <v/>
      </c>
      <c r="Q1397" t="str">
        <f t="shared" si="106"/>
        <v/>
      </c>
      <c r="R1397">
        <f t="shared" si="107"/>
        <v>2066.1930000000002</v>
      </c>
      <c r="S1397">
        <f t="shared" si="108"/>
        <v>41.323860000000003</v>
      </c>
      <c r="T1397" t="str">
        <f>IF(ISNA(VLOOKUP(A1397,ERP_transactions!$A:$A,1,FALSE)),"No","Yes")</f>
        <v>Yes</v>
      </c>
      <c r="U1397" t="b">
        <f t="shared" si="109"/>
        <v>0</v>
      </c>
    </row>
    <row r="1398" spans="1:21">
      <c r="A1398" t="s">
        <v>2039</v>
      </c>
      <c r="B1398" t="s">
        <v>74</v>
      </c>
      <c r="C1398" t="s">
        <v>75</v>
      </c>
      <c r="D1398" t="s">
        <v>839</v>
      </c>
      <c r="E1398" t="s">
        <v>840</v>
      </c>
      <c r="F1398" t="s">
        <v>85</v>
      </c>
      <c r="G1398" t="s">
        <v>86</v>
      </c>
      <c r="H1398" s="1">
        <v>45888</v>
      </c>
      <c r="I1398">
        <v>23</v>
      </c>
      <c r="J1398">
        <v>72.040000000000006</v>
      </c>
      <c r="K1398">
        <v>1656.92</v>
      </c>
      <c r="L1398">
        <v>0.08</v>
      </c>
      <c r="M1398">
        <v>0.02</v>
      </c>
      <c r="N1398" t="str">
        <f>VLOOKUP(F1398,products!$A$2:$C$31,3,FALSE)</f>
        <v>A</v>
      </c>
      <c r="O1398">
        <f>VLOOKUP(F1398,price_list!$A$2:$C$31,3,FALSE)</f>
        <v>72.040000000000006</v>
      </c>
      <c r="P1398" t="str">
        <f t="shared" si="105"/>
        <v>Rebate_Error</v>
      </c>
      <c r="Q1398" t="str">
        <f t="shared" si="106"/>
        <v/>
      </c>
      <c r="R1398">
        <f t="shared" si="107"/>
        <v>1524.3664000000001</v>
      </c>
      <c r="S1398">
        <f t="shared" si="108"/>
        <v>30.487328000000002</v>
      </c>
      <c r="T1398" t="str">
        <f>IF(ISNA(VLOOKUP(A1398,ERP_transactions!$A:$A,1,FALSE)),"No","Yes")</f>
        <v>Yes</v>
      </c>
      <c r="U1398" t="b">
        <f t="shared" si="109"/>
        <v>1</v>
      </c>
    </row>
    <row r="1399" spans="1:21">
      <c r="A1399" t="s">
        <v>2040</v>
      </c>
      <c r="B1399" t="s">
        <v>81</v>
      </c>
      <c r="C1399" t="s">
        <v>82</v>
      </c>
      <c r="D1399" t="s">
        <v>205</v>
      </c>
      <c r="E1399" t="s">
        <v>206</v>
      </c>
      <c r="F1399" t="s">
        <v>275</v>
      </c>
      <c r="G1399" t="s">
        <v>276</v>
      </c>
      <c r="H1399" s="1">
        <v>45895</v>
      </c>
      <c r="I1399">
        <v>19</v>
      </c>
      <c r="J1399">
        <v>44.71</v>
      </c>
      <c r="K1399">
        <v>849.49</v>
      </c>
      <c r="L1399">
        <v>0</v>
      </c>
      <c r="M1399">
        <v>0.02</v>
      </c>
      <c r="N1399" t="str">
        <f>VLOOKUP(F1399,products!$A$2:$C$31,3,FALSE)</f>
        <v>C</v>
      </c>
      <c r="O1399">
        <f>VLOOKUP(F1399,price_list!$A$2:$C$31,3,FALSE)</f>
        <v>44.71</v>
      </c>
      <c r="P1399" t="str">
        <f t="shared" si="105"/>
        <v/>
      </c>
      <c r="Q1399" t="str">
        <f t="shared" si="106"/>
        <v/>
      </c>
      <c r="R1399">
        <f t="shared" si="107"/>
        <v>849.49</v>
      </c>
      <c r="S1399">
        <f t="shared" si="108"/>
        <v>16.989799999999999</v>
      </c>
      <c r="T1399" t="str">
        <f>IF(ISNA(VLOOKUP(A1399,ERP_transactions!$A:$A,1,FALSE)),"No","Yes")</f>
        <v>Yes</v>
      </c>
      <c r="U1399" t="b">
        <f t="shared" si="109"/>
        <v>0</v>
      </c>
    </row>
    <row r="1400" spans="1:21">
      <c r="A1400" t="s">
        <v>2041</v>
      </c>
      <c r="B1400" t="s">
        <v>145</v>
      </c>
      <c r="C1400" t="s">
        <v>146</v>
      </c>
      <c r="D1400" t="s">
        <v>545</v>
      </c>
      <c r="E1400" t="s">
        <v>546</v>
      </c>
      <c r="F1400" t="s">
        <v>179</v>
      </c>
      <c r="G1400" t="s">
        <v>180</v>
      </c>
      <c r="H1400" s="1">
        <v>45891</v>
      </c>
      <c r="I1400">
        <v>6</v>
      </c>
      <c r="J1400">
        <v>125.42</v>
      </c>
      <c r="K1400">
        <v>752.52</v>
      </c>
      <c r="L1400">
        <v>0.1</v>
      </c>
      <c r="M1400">
        <v>0.02</v>
      </c>
      <c r="N1400" t="str">
        <f>VLOOKUP(F1400,products!$A$2:$C$31,3,FALSE)</f>
        <v>B</v>
      </c>
      <c r="O1400">
        <f>VLOOKUP(F1400,price_list!$A$2:$C$31,3,FALSE)</f>
        <v>125.42</v>
      </c>
      <c r="P1400" t="str">
        <f t="shared" si="105"/>
        <v/>
      </c>
      <c r="Q1400" t="str">
        <f t="shared" si="106"/>
        <v/>
      </c>
      <c r="R1400">
        <f t="shared" si="107"/>
        <v>677.26800000000003</v>
      </c>
      <c r="S1400">
        <f t="shared" si="108"/>
        <v>13.545360000000001</v>
      </c>
      <c r="T1400" t="str">
        <f>IF(ISNA(VLOOKUP(A1400,ERP_transactions!$A:$A,1,FALSE)),"No","Yes")</f>
        <v>Yes</v>
      </c>
      <c r="U1400" t="b">
        <f t="shared" si="109"/>
        <v>0</v>
      </c>
    </row>
    <row r="1401" spans="1:21">
      <c r="A1401" t="s">
        <v>2042</v>
      </c>
      <c r="B1401" t="s">
        <v>208</v>
      </c>
      <c r="C1401" t="s">
        <v>209</v>
      </c>
      <c r="D1401" t="s">
        <v>645</v>
      </c>
      <c r="E1401" t="s">
        <v>646</v>
      </c>
      <c r="F1401" t="s">
        <v>107</v>
      </c>
      <c r="G1401" t="s">
        <v>108</v>
      </c>
      <c r="H1401" s="1">
        <v>45888</v>
      </c>
      <c r="I1401">
        <v>23</v>
      </c>
      <c r="J1401">
        <v>179.53</v>
      </c>
      <c r="K1401">
        <v>4129.1899999999996</v>
      </c>
      <c r="L1401">
        <v>0.1</v>
      </c>
      <c r="M1401">
        <v>0.02</v>
      </c>
      <c r="N1401" t="str">
        <f>VLOOKUP(F1401,products!$A$2:$C$31,3,FALSE)</f>
        <v>B</v>
      </c>
      <c r="O1401">
        <f>VLOOKUP(F1401,price_list!$A$2:$C$31,3,FALSE)</f>
        <v>179.53</v>
      </c>
      <c r="P1401" t="str">
        <f t="shared" si="105"/>
        <v/>
      </c>
      <c r="Q1401" t="str">
        <f t="shared" si="106"/>
        <v/>
      </c>
      <c r="R1401">
        <f t="shared" si="107"/>
        <v>3716.2709999999997</v>
      </c>
      <c r="S1401">
        <f t="shared" si="108"/>
        <v>74.325419999999994</v>
      </c>
      <c r="T1401" t="str">
        <f>IF(ISNA(VLOOKUP(A1401,ERP_transactions!$A:$A,1,FALSE)),"No","Yes")</f>
        <v>Yes</v>
      </c>
      <c r="U1401" t="b">
        <f t="shared" si="109"/>
        <v>0</v>
      </c>
    </row>
    <row r="1402" spans="1:21">
      <c r="A1402" t="s">
        <v>2043</v>
      </c>
      <c r="B1402" t="s">
        <v>35</v>
      </c>
      <c r="C1402" t="s">
        <v>36</v>
      </c>
      <c r="D1402" t="s">
        <v>119</v>
      </c>
      <c r="E1402" t="s">
        <v>2689</v>
      </c>
      <c r="F1402" t="s">
        <v>71</v>
      </c>
      <c r="G1402" t="s">
        <v>72</v>
      </c>
      <c r="H1402" s="1">
        <v>45884</v>
      </c>
      <c r="I1402">
        <v>20</v>
      </c>
      <c r="J1402">
        <v>123.65</v>
      </c>
      <c r="K1402">
        <v>2473</v>
      </c>
      <c r="L1402">
        <v>0.05</v>
      </c>
      <c r="M1402">
        <v>0.02</v>
      </c>
      <c r="N1402" t="str">
        <f>VLOOKUP(F1402,products!$A$2:$C$31,3,FALSE)</f>
        <v>A</v>
      </c>
      <c r="O1402">
        <f>VLOOKUP(F1402,price_list!$A$2:$C$31,3,FALSE)</f>
        <v>123.65</v>
      </c>
      <c r="P1402" t="str">
        <f t="shared" si="105"/>
        <v/>
      </c>
      <c r="Q1402" t="str">
        <f t="shared" si="106"/>
        <v/>
      </c>
      <c r="R1402">
        <f t="shared" si="107"/>
        <v>2349.35</v>
      </c>
      <c r="S1402">
        <f t="shared" si="108"/>
        <v>46.987000000000002</v>
      </c>
      <c r="T1402" t="str">
        <f>IF(ISNA(VLOOKUP(A1402,ERP_transactions!$A:$A,1,FALSE)),"No","Yes")</f>
        <v>Yes</v>
      </c>
      <c r="U1402" t="b">
        <f t="shared" si="109"/>
        <v>0</v>
      </c>
    </row>
    <row r="1403" spans="1:21">
      <c r="A1403" t="s">
        <v>2044</v>
      </c>
      <c r="B1403" t="s">
        <v>145</v>
      </c>
      <c r="C1403" t="s">
        <v>146</v>
      </c>
      <c r="D1403" t="s">
        <v>16</v>
      </c>
      <c r="E1403" t="s">
        <v>17</v>
      </c>
      <c r="F1403" t="s">
        <v>71</v>
      </c>
      <c r="G1403" t="s">
        <v>72</v>
      </c>
      <c r="H1403" s="1">
        <v>45875</v>
      </c>
      <c r="I1403">
        <v>15</v>
      </c>
      <c r="J1403">
        <v>123.65</v>
      </c>
      <c r="K1403">
        <v>1854.75</v>
      </c>
      <c r="L1403">
        <v>0.05</v>
      </c>
      <c r="M1403">
        <v>0.02</v>
      </c>
      <c r="N1403" t="str">
        <f>VLOOKUP(F1403,products!$A$2:$C$31,3,FALSE)</f>
        <v>A</v>
      </c>
      <c r="O1403">
        <f>VLOOKUP(F1403,price_list!$A$2:$C$31,3,FALSE)</f>
        <v>123.65</v>
      </c>
      <c r="P1403" t="str">
        <f t="shared" si="105"/>
        <v/>
      </c>
      <c r="Q1403" t="str">
        <f t="shared" si="106"/>
        <v/>
      </c>
      <c r="R1403">
        <f t="shared" si="107"/>
        <v>1762.0125</v>
      </c>
      <c r="S1403">
        <f t="shared" si="108"/>
        <v>35.240250000000003</v>
      </c>
      <c r="T1403" t="str">
        <f>IF(ISNA(VLOOKUP(A1403,ERP_transactions!$A:$A,1,FALSE)),"No","Yes")</f>
        <v>Yes</v>
      </c>
      <c r="U1403" t="b">
        <f t="shared" si="109"/>
        <v>0</v>
      </c>
    </row>
    <row r="1404" spans="1:21">
      <c r="A1404" t="s">
        <v>2045</v>
      </c>
      <c r="B1404" t="s">
        <v>187</v>
      </c>
      <c r="C1404" t="s">
        <v>188</v>
      </c>
      <c r="D1404" t="s">
        <v>648</v>
      </c>
      <c r="E1404" t="s">
        <v>649</v>
      </c>
      <c r="F1404" t="s">
        <v>196</v>
      </c>
      <c r="G1404" t="s">
        <v>197</v>
      </c>
      <c r="H1404" s="1">
        <v>45891</v>
      </c>
      <c r="I1404">
        <v>4</v>
      </c>
      <c r="J1404">
        <v>77.5</v>
      </c>
      <c r="K1404">
        <v>310</v>
      </c>
      <c r="L1404">
        <v>0.05</v>
      </c>
      <c r="M1404">
        <v>0.02</v>
      </c>
      <c r="N1404" t="str">
        <f>VLOOKUP(F1404,products!$A$2:$C$31,3,FALSE)</f>
        <v>A</v>
      </c>
      <c r="O1404">
        <f>VLOOKUP(F1404,price_list!$A$2:$C$31,3,FALSE)</f>
        <v>77.5</v>
      </c>
      <c r="P1404" t="str">
        <f t="shared" si="105"/>
        <v/>
      </c>
      <c r="Q1404" t="str">
        <f t="shared" si="106"/>
        <v/>
      </c>
      <c r="R1404">
        <f t="shared" si="107"/>
        <v>294.5</v>
      </c>
      <c r="S1404">
        <f t="shared" si="108"/>
        <v>5.89</v>
      </c>
      <c r="T1404" t="str">
        <f>IF(ISNA(VLOOKUP(A1404,ERP_transactions!$A:$A,1,FALSE)),"No","Yes")</f>
        <v>Yes</v>
      </c>
      <c r="U1404" t="b">
        <f t="shared" si="109"/>
        <v>0</v>
      </c>
    </row>
    <row r="1405" spans="1:21">
      <c r="A1405" t="s">
        <v>2046</v>
      </c>
      <c r="B1405" t="s">
        <v>35</v>
      </c>
      <c r="C1405" t="s">
        <v>36</v>
      </c>
      <c r="D1405" t="s">
        <v>1459</v>
      </c>
      <c r="E1405" t="s">
        <v>1460</v>
      </c>
      <c r="F1405" t="s">
        <v>174</v>
      </c>
      <c r="G1405" t="s">
        <v>175</v>
      </c>
      <c r="H1405" s="1">
        <v>45880</v>
      </c>
      <c r="I1405">
        <v>13</v>
      </c>
      <c r="J1405">
        <v>183.4</v>
      </c>
      <c r="K1405">
        <v>2384.1999999999998</v>
      </c>
      <c r="L1405">
        <v>0.1</v>
      </c>
      <c r="M1405">
        <v>0.02</v>
      </c>
      <c r="N1405" t="str">
        <f>VLOOKUP(F1405,products!$A$2:$C$31,3,FALSE)</f>
        <v>B</v>
      </c>
      <c r="O1405">
        <f>VLOOKUP(F1405,price_list!$A$2:$C$31,3,FALSE)</f>
        <v>183.4</v>
      </c>
      <c r="P1405" t="str">
        <f t="shared" si="105"/>
        <v/>
      </c>
      <c r="Q1405" t="str">
        <f t="shared" si="106"/>
        <v/>
      </c>
      <c r="R1405">
        <f t="shared" si="107"/>
        <v>2145.7799999999997</v>
      </c>
      <c r="S1405">
        <f t="shared" si="108"/>
        <v>42.915599999999998</v>
      </c>
      <c r="T1405" t="str">
        <f>IF(ISNA(VLOOKUP(A1405,ERP_transactions!$A:$A,1,FALSE)),"No","Yes")</f>
        <v>Yes</v>
      </c>
      <c r="U1405" t="b">
        <f t="shared" si="109"/>
        <v>0</v>
      </c>
    </row>
    <row r="1406" spans="1:21">
      <c r="A1406" t="s">
        <v>2047</v>
      </c>
      <c r="B1406" t="s">
        <v>55</v>
      </c>
      <c r="C1406" t="s">
        <v>56</v>
      </c>
      <c r="D1406" t="s">
        <v>818</v>
      </c>
      <c r="E1406" t="s">
        <v>2690</v>
      </c>
      <c r="F1406" t="s">
        <v>191</v>
      </c>
      <c r="G1406" t="s">
        <v>192</v>
      </c>
      <c r="H1406" s="1">
        <v>45876</v>
      </c>
      <c r="I1406">
        <v>3</v>
      </c>
      <c r="J1406">
        <v>144.35</v>
      </c>
      <c r="K1406">
        <v>433.05</v>
      </c>
      <c r="L1406">
        <v>0.1</v>
      </c>
      <c r="M1406">
        <v>0.02</v>
      </c>
      <c r="N1406" t="str">
        <f>VLOOKUP(F1406,products!$A$2:$C$31,3,FALSE)</f>
        <v>B</v>
      </c>
      <c r="O1406">
        <f>VLOOKUP(F1406,price_list!$A$2:$C$31,3,FALSE)</f>
        <v>144.35</v>
      </c>
      <c r="P1406" t="str">
        <f t="shared" si="105"/>
        <v/>
      </c>
      <c r="Q1406" t="str">
        <f t="shared" si="106"/>
        <v/>
      </c>
      <c r="R1406">
        <f t="shared" si="107"/>
        <v>389.745</v>
      </c>
      <c r="S1406">
        <f t="shared" si="108"/>
        <v>7.7949000000000002</v>
      </c>
      <c r="T1406" t="str">
        <f>IF(ISNA(VLOOKUP(A1406,ERP_transactions!$A:$A,1,FALSE)),"No","Yes")</f>
        <v>Yes</v>
      </c>
      <c r="U1406" t="b">
        <f t="shared" si="109"/>
        <v>0</v>
      </c>
    </row>
    <row r="1407" spans="1:21">
      <c r="A1407" t="s">
        <v>2048</v>
      </c>
      <c r="B1407" t="s">
        <v>35</v>
      </c>
      <c r="C1407" t="s">
        <v>36</v>
      </c>
      <c r="D1407" t="s">
        <v>757</v>
      </c>
      <c r="E1407" t="s">
        <v>2691</v>
      </c>
      <c r="F1407" t="s">
        <v>39</v>
      </c>
      <c r="G1407" t="s">
        <v>40</v>
      </c>
      <c r="H1407" s="1">
        <v>45890</v>
      </c>
      <c r="I1407">
        <v>25</v>
      </c>
      <c r="J1407">
        <v>87.21</v>
      </c>
      <c r="K1407">
        <v>2180.25</v>
      </c>
      <c r="L1407">
        <v>0</v>
      </c>
      <c r="M1407">
        <v>0.02</v>
      </c>
      <c r="N1407" t="str">
        <f>VLOOKUP(F1407,products!$A$2:$C$31,3,FALSE)</f>
        <v>C</v>
      </c>
      <c r="O1407">
        <f>VLOOKUP(F1407,price_list!$A$2:$C$31,3,FALSE)</f>
        <v>87.21</v>
      </c>
      <c r="P1407" t="str">
        <f t="shared" si="105"/>
        <v/>
      </c>
      <c r="Q1407" t="str">
        <f t="shared" si="106"/>
        <v/>
      </c>
      <c r="R1407">
        <f t="shared" si="107"/>
        <v>2180.25</v>
      </c>
      <c r="S1407">
        <f t="shared" si="108"/>
        <v>43.605000000000004</v>
      </c>
      <c r="T1407" t="str">
        <f>IF(ISNA(VLOOKUP(A1407,ERP_transactions!$A:$A,1,FALSE)),"No","Yes")</f>
        <v>Yes</v>
      </c>
      <c r="U1407" t="b">
        <f t="shared" si="109"/>
        <v>0</v>
      </c>
    </row>
    <row r="1408" spans="1:21">
      <c r="A1408" t="s">
        <v>2049</v>
      </c>
      <c r="B1408" t="s">
        <v>246</v>
      </c>
      <c r="C1408" t="s">
        <v>247</v>
      </c>
      <c r="D1408" t="s">
        <v>773</v>
      </c>
      <c r="E1408" t="s">
        <v>774</v>
      </c>
      <c r="F1408" t="s">
        <v>107</v>
      </c>
      <c r="G1408" t="s">
        <v>108</v>
      </c>
      <c r="H1408" s="1">
        <v>45874</v>
      </c>
      <c r="I1408">
        <v>22</v>
      </c>
      <c r="J1408">
        <v>140.44999999999999</v>
      </c>
      <c r="K1408">
        <v>3089.9</v>
      </c>
      <c r="L1408">
        <v>0.1</v>
      </c>
      <c r="M1408">
        <v>0.02</v>
      </c>
      <c r="N1408" t="str">
        <f>VLOOKUP(F1408,products!$A$2:$C$31,3,FALSE)</f>
        <v>B</v>
      </c>
      <c r="O1408">
        <f>VLOOKUP(F1408,price_list!$A$2:$C$31,3,FALSE)</f>
        <v>179.53</v>
      </c>
      <c r="P1408" t="str">
        <f t="shared" si="105"/>
        <v/>
      </c>
      <c r="Q1408" t="str">
        <f t="shared" si="106"/>
        <v/>
      </c>
      <c r="R1408">
        <f t="shared" si="107"/>
        <v>2780.91</v>
      </c>
      <c r="S1408">
        <f t="shared" si="108"/>
        <v>55.618200000000002</v>
      </c>
      <c r="T1408" t="str">
        <f>IF(ISNA(VLOOKUP(A1408,ERP_transactions!$A:$A,1,FALSE)),"No","Yes")</f>
        <v>Yes</v>
      </c>
      <c r="U1408" t="b">
        <f t="shared" si="109"/>
        <v>0</v>
      </c>
    </row>
    <row r="1409" spans="1:21">
      <c r="A1409" t="s">
        <v>2050</v>
      </c>
      <c r="B1409" t="s">
        <v>306</v>
      </c>
      <c r="C1409" t="s">
        <v>307</v>
      </c>
      <c r="D1409" t="s">
        <v>1916</v>
      </c>
      <c r="E1409" t="s">
        <v>1917</v>
      </c>
      <c r="F1409" t="s">
        <v>293</v>
      </c>
      <c r="G1409" t="s">
        <v>294</v>
      </c>
      <c r="H1409" s="1">
        <v>45888</v>
      </c>
      <c r="I1409">
        <v>20</v>
      </c>
      <c r="J1409">
        <v>114.99</v>
      </c>
      <c r="K1409">
        <v>2299.8000000000002</v>
      </c>
      <c r="L1409">
        <v>0.05</v>
      </c>
      <c r="M1409">
        <v>0.02</v>
      </c>
      <c r="N1409" t="str">
        <f>VLOOKUP(F1409,products!$A$2:$C$31,3,FALSE)</f>
        <v>A</v>
      </c>
      <c r="O1409">
        <f>VLOOKUP(F1409,price_list!$A$2:$C$31,3,FALSE)</f>
        <v>114.99</v>
      </c>
      <c r="P1409" t="str">
        <f t="shared" si="105"/>
        <v/>
      </c>
      <c r="Q1409" t="str">
        <f t="shared" si="106"/>
        <v/>
      </c>
      <c r="R1409">
        <f t="shared" si="107"/>
        <v>2184.8100000000004</v>
      </c>
      <c r="S1409">
        <f t="shared" si="108"/>
        <v>43.696200000000012</v>
      </c>
      <c r="T1409" t="str">
        <f>IF(ISNA(VLOOKUP(A1409,ERP_transactions!$A:$A,1,FALSE)),"No","Yes")</f>
        <v>Yes</v>
      </c>
      <c r="U1409" t="b">
        <f t="shared" si="109"/>
        <v>0</v>
      </c>
    </row>
    <row r="1410" spans="1:21">
      <c r="A1410" t="s">
        <v>2051</v>
      </c>
      <c r="B1410" t="s">
        <v>306</v>
      </c>
      <c r="C1410" t="s">
        <v>307</v>
      </c>
      <c r="D1410" t="s">
        <v>194</v>
      </c>
      <c r="E1410" t="s">
        <v>195</v>
      </c>
      <c r="F1410" t="s">
        <v>59</v>
      </c>
      <c r="G1410" t="s">
        <v>60</v>
      </c>
      <c r="H1410" s="1">
        <v>45879</v>
      </c>
      <c r="I1410">
        <v>11</v>
      </c>
      <c r="J1410">
        <v>71.86</v>
      </c>
      <c r="K1410">
        <v>790.46</v>
      </c>
      <c r="L1410">
        <v>0.05</v>
      </c>
      <c r="M1410">
        <v>0.02</v>
      </c>
      <c r="N1410" t="str">
        <f>VLOOKUP(F1410,products!$A$2:$C$31,3,FALSE)</f>
        <v>A</v>
      </c>
      <c r="O1410">
        <f>VLOOKUP(F1410,price_list!$A$2:$C$31,3,FALSE)</f>
        <v>71.86</v>
      </c>
      <c r="P1410" t="str">
        <f t="shared" ref="P1410:P1473" si="110">IF(N1410="A",IF(ABS(L1410-0.05)&gt;0.001,"Rebate_Error",""),IF(N1410="B",IF(ABS(L1410-0.1)&gt;0.001,"Rebate_Error",""),IF(N1410="C",IF(L1410&lt;&gt;0,"Rebate_Error",""))))</f>
        <v/>
      </c>
      <c r="Q1410" t="str">
        <f t="shared" ref="Q1410:Q1473" si="111">IF(J1410&lt;O1410*0.75,"Price_Breach","")</f>
        <v/>
      </c>
      <c r="R1410">
        <f t="shared" ref="R1410:R1473" si="112">K1410-(K1410*L1410)</f>
        <v>750.93700000000001</v>
      </c>
      <c r="S1410">
        <f t="shared" ref="S1410:S1473" si="113">R1410*M1410</f>
        <v>15.018740000000001</v>
      </c>
      <c r="T1410" t="str">
        <f>IF(ISNA(VLOOKUP(A1410,ERP_transactions!$A:$A,1,FALSE)),"No","Yes")</f>
        <v>Yes</v>
      </c>
      <c r="U1410" t="b">
        <f t="shared" ref="U1410:U1473" si="114">OR($P1410="Rebate_Error",$Q1410="Price_Breach",$T1410="No")</f>
        <v>0</v>
      </c>
    </row>
    <row r="1411" spans="1:21">
      <c r="A1411" t="s">
        <v>2052</v>
      </c>
      <c r="B1411" t="s">
        <v>135</v>
      </c>
      <c r="C1411" t="s">
        <v>136</v>
      </c>
      <c r="D1411" t="s">
        <v>467</v>
      </c>
      <c r="E1411" t="s">
        <v>468</v>
      </c>
      <c r="F1411" t="s">
        <v>326</v>
      </c>
      <c r="G1411" t="s">
        <v>327</v>
      </c>
      <c r="H1411" s="1">
        <v>45899</v>
      </c>
      <c r="I1411">
        <v>10</v>
      </c>
      <c r="J1411">
        <v>63.32</v>
      </c>
      <c r="K1411">
        <v>633.20000000000005</v>
      </c>
      <c r="L1411">
        <v>0</v>
      </c>
      <c r="M1411">
        <v>0.02</v>
      </c>
      <c r="N1411" t="str">
        <f>VLOOKUP(F1411,products!$A$2:$C$31,3,FALSE)</f>
        <v>C</v>
      </c>
      <c r="O1411">
        <f>VLOOKUP(F1411,price_list!$A$2:$C$31,3,FALSE)</f>
        <v>63.32</v>
      </c>
      <c r="P1411" t="str">
        <f t="shared" si="110"/>
        <v/>
      </c>
      <c r="Q1411" t="str">
        <f t="shared" si="111"/>
        <v/>
      </c>
      <c r="R1411">
        <f t="shared" si="112"/>
        <v>633.20000000000005</v>
      </c>
      <c r="S1411">
        <f t="shared" si="113"/>
        <v>12.664000000000001</v>
      </c>
      <c r="T1411" t="str">
        <f>IF(ISNA(VLOOKUP(A1411,ERP_transactions!$A:$A,1,FALSE)),"No","Yes")</f>
        <v>Yes</v>
      </c>
      <c r="U1411" t="b">
        <f t="shared" si="114"/>
        <v>0</v>
      </c>
    </row>
    <row r="1412" spans="1:21">
      <c r="A1412" t="s">
        <v>2053</v>
      </c>
      <c r="B1412" t="s">
        <v>42</v>
      </c>
      <c r="C1412" t="s">
        <v>43</v>
      </c>
      <c r="D1412" t="s">
        <v>221</v>
      </c>
      <c r="E1412" t="s">
        <v>222</v>
      </c>
      <c r="F1412" t="s">
        <v>179</v>
      </c>
      <c r="G1412" t="s">
        <v>180</v>
      </c>
      <c r="H1412" s="1">
        <v>45872</v>
      </c>
      <c r="I1412">
        <v>12</v>
      </c>
      <c r="J1412">
        <v>125.42</v>
      </c>
      <c r="K1412">
        <v>1505.04</v>
      </c>
      <c r="L1412">
        <v>0.1</v>
      </c>
      <c r="M1412">
        <v>0.02</v>
      </c>
      <c r="N1412" t="str">
        <f>VLOOKUP(F1412,products!$A$2:$C$31,3,FALSE)</f>
        <v>B</v>
      </c>
      <c r="O1412">
        <f>VLOOKUP(F1412,price_list!$A$2:$C$31,3,FALSE)</f>
        <v>125.42</v>
      </c>
      <c r="P1412" t="str">
        <f t="shared" si="110"/>
        <v/>
      </c>
      <c r="Q1412" t="str">
        <f t="shared" si="111"/>
        <v/>
      </c>
      <c r="R1412">
        <f t="shared" si="112"/>
        <v>1354.5360000000001</v>
      </c>
      <c r="S1412">
        <f t="shared" si="113"/>
        <v>27.090720000000001</v>
      </c>
      <c r="T1412" t="str">
        <f>IF(ISNA(VLOOKUP(A1412,ERP_transactions!$A:$A,1,FALSE)),"No","Yes")</f>
        <v>Yes</v>
      </c>
      <c r="U1412" t="b">
        <f t="shared" si="114"/>
        <v>0</v>
      </c>
    </row>
    <row r="1413" spans="1:21">
      <c r="A1413" t="s">
        <v>2054</v>
      </c>
      <c r="B1413" t="s">
        <v>135</v>
      </c>
      <c r="C1413" t="s">
        <v>136</v>
      </c>
      <c r="D1413" t="s">
        <v>893</v>
      </c>
      <c r="E1413" t="s">
        <v>894</v>
      </c>
      <c r="F1413" t="s">
        <v>166</v>
      </c>
      <c r="G1413" t="s">
        <v>167</v>
      </c>
      <c r="H1413" s="1">
        <v>45882</v>
      </c>
      <c r="I1413">
        <v>17</v>
      </c>
      <c r="J1413">
        <v>176.86</v>
      </c>
      <c r="K1413">
        <v>3006.62</v>
      </c>
      <c r="L1413">
        <v>0.1</v>
      </c>
      <c r="M1413">
        <v>0.02</v>
      </c>
      <c r="N1413" t="str">
        <f>VLOOKUP(F1413,products!$A$2:$C$31,3,FALSE)</f>
        <v>B</v>
      </c>
      <c r="O1413">
        <f>VLOOKUP(F1413,price_list!$A$2:$C$31,3,FALSE)</f>
        <v>176.86</v>
      </c>
      <c r="P1413" t="str">
        <f t="shared" si="110"/>
        <v/>
      </c>
      <c r="Q1413" t="str">
        <f t="shared" si="111"/>
        <v/>
      </c>
      <c r="R1413">
        <f t="shared" si="112"/>
        <v>2705.9580000000001</v>
      </c>
      <c r="S1413">
        <f t="shared" si="113"/>
        <v>54.119160000000001</v>
      </c>
      <c r="T1413" t="str">
        <f>IF(ISNA(VLOOKUP(A1413,ERP_transactions!$A:$A,1,FALSE)),"No","Yes")</f>
        <v>Yes</v>
      </c>
      <c r="U1413" t="b">
        <f t="shared" si="114"/>
        <v>0</v>
      </c>
    </row>
    <row r="1414" spans="1:21">
      <c r="A1414" t="s">
        <v>2055</v>
      </c>
      <c r="B1414" t="s">
        <v>47</v>
      </c>
      <c r="C1414" t="s">
        <v>48</v>
      </c>
      <c r="D1414" t="s">
        <v>441</v>
      </c>
      <c r="E1414" t="s">
        <v>442</v>
      </c>
      <c r="F1414" t="s">
        <v>234</v>
      </c>
      <c r="G1414" t="s">
        <v>235</v>
      </c>
      <c r="H1414" s="1">
        <v>45881</v>
      </c>
      <c r="I1414">
        <v>2</v>
      </c>
      <c r="J1414">
        <v>37.18</v>
      </c>
      <c r="K1414">
        <v>74.36</v>
      </c>
      <c r="L1414">
        <v>0</v>
      </c>
      <c r="M1414">
        <v>0.02</v>
      </c>
      <c r="N1414" t="str">
        <f>VLOOKUP(F1414,products!$A$2:$C$31,3,FALSE)</f>
        <v>C</v>
      </c>
      <c r="O1414">
        <f>VLOOKUP(F1414,price_list!$A$2:$C$31,3,FALSE)</f>
        <v>37.18</v>
      </c>
      <c r="P1414" t="str">
        <f t="shared" si="110"/>
        <v/>
      </c>
      <c r="Q1414" t="str">
        <f t="shared" si="111"/>
        <v/>
      </c>
      <c r="R1414">
        <f t="shared" si="112"/>
        <v>74.36</v>
      </c>
      <c r="S1414">
        <f t="shared" si="113"/>
        <v>1.4872000000000001</v>
      </c>
      <c r="T1414" t="str">
        <f>IF(ISNA(VLOOKUP(A1414,ERP_transactions!$A:$A,1,FALSE)),"No","Yes")</f>
        <v>Yes</v>
      </c>
      <c r="U1414" t="b">
        <f t="shared" si="114"/>
        <v>0</v>
      </c>
    </row>
    <row r="1415" spans="1:21">
      <c r="A1415" t="s">
        <v>2056</v>
      </c>
      <c r="B1415" t="s">
        <v>67</v>
      </c>
      <c r="C1415" t="s">
        <v>68</v>
      </c>
      <c r="D1415" t="s">
        <v>44</v>
      </c>
      <c r="E1415" t="s">
        <v>45</v>
      </c>
      <c r="F1415" t="s">
        <v>450</v>
      </c>
      <c r="G1415" t="s">
        <v>451</v>
      </c>
      <c r="H1415" s="1">
        <v>45892</v>
      </c>
      <c r="I1415">
        <v>1</v>
      </c>
      <c r="J1415">
        <v>45.4</v>
      </c>
      <c r="K1415">
        <v>45.4</v>
      </c>
      <c r="L1415">
        <v>0</v>
      </c>
      <c r="M1415">
        <v>0.02</v>
      </c>
      <c r="N1415" t="str">
        <f>VLOOKUP(F1415,products!$A$2:$C$31,3,FALSE)</f>
        <v>C</v>
      </c>
      <c r="O1415">
        <f>VLOOKUP(F1415,price_list!$A$2:$C$31,3,FALSE)</f>
        <v>45.4</v>
      </c>
      <c r="P1415" t="str">
        <f t="shared" si="110"/>
        <v/>
      </c>
      <c r="Q1415" t="str">
        <f t="shared" si="111"/>
        <v/>
      </c>
      <c r="R1415">
        <f t="shared" si="112"/>
        <v>45.4</v>
      </c>
      <c r="S1415">
        <f t="shared" si="113"/>
        <v>0.90800000000000003</v>
      </c>
      <c r="T1415" t="str">
        <f>IF(ISNA(VLOOKUP(A1415,ERP_transactions!$A:$A,1,FALSE)),"No","Yes")</f>
        <v>Yes</v>
      </c>
      <c r="U1415" t="b">
        <f t="shared" si="114"/>
        <v>0</v>
      </c>
    </row>
    <row r="1416" spans="1:21">
      <c r="A1416" t="s">
        <v>2057</v>
      </c>
      <c r="B1416" t="s">
        <v>259</v>
      </c>
      <c r="C1416" t="s">
        <v>260</v>
      </c>
      <c r="D1416" t="s">
        <v>525</v>
      </c>
      <c r="E1416" t="s">
        <v>526</v>
      </c>
      <c r="F1416" t="s">
        <v>450</v>
      </c>
      <c r="G1416" t="s">
        <v>451</v>
      </c>
      <c r="H1416" s="1">
        <v>45897</v>
      </c>
      <c r="I1416">
        <v>4</v>
      </c>
      <c r="J1416">
        <v>45.4</v>
      </c>
      <c r="K1416">
        <v>181.6</v>
      </c>
      <c r="L1416">
        <v>0</v>
      </c>
      <c r="M1416">
        <v>0.02</v>
      </c>
      <c r="N1416" t="str">
        <f>VLOOKUP(F1416,products!$A$2:$C$31,3,FALSE)</f>
        <v>C</v>
      </c>
      <c r="O1416">
        <f>VLOOKUP(F1416,price_list!$A$2:$C$31,3,FALSE)</f>
        <v>45.4</v>
      </c>
      <c r="P1416" t="str">
        <f t="shared" si="110"/>
        <v/>
      </c>
      <c r="Q1416" t="str">
        <f t="shared" si="111"/>
        <v/>
      </c>
      <c r="R1416">
        <f t="shared" si="112"/>
        <v>181.6</v>
      </c>
      <c r="S1416">
        <f t="shared" si="113"/>
        <v>3.6320000000000001</v>
      </c>
      <c r="T1416" t="str">
        <f>IF(ISNA(VLOOKUP(A1416,ERP_transactions!$A:$A,1,FALSE)),"No","Yes")</f>
        <v>Yes</v>
      </c>
      <c r="U1416" t="b">
        <f t="shared" si="114"/>
        <v>0</v>
      </c>
    </row>
    <row r="1417" spans="1:21">
      <c r="A1417" t="s">
        <v>2058</v>
      </c>
      <c r="B1417" t="s">
        <v>187</v>
      </c>
      <c r="C1417" t="s">
        <v>188</v>
      </c>
      <c r="D1417" t="s">
        <v>814</v>
      </c>
      <c r="E1417" t="s">
        <v>815</v>
      </c>
      <c r="F1417" t="s">
        <v>59</v>
      </c>
      <c r="G1417" t="s">
        <v>60</v>
      </c>
      <c r="H1417" s="1">
        <v>45888</v>
      </c>
      <c r="I1417">
        <v>23</v>
      </c>
      <c r="J1417">
        <v>71.86</v>
      </c>
      <c r="K1417">
        <v>1652.78</v>
      </c>
      <c r="L1417">
        <v>0.05</v>
      </c>
      <c r="M1417">
        <v>0.02</v>
      </c>
      <c r="N1417" t="str">
        <f>VLOOKUP(F1417,products!$A$2:$C$31,3,FALSE)</f>
        <v>A</v>
      </c>
      <c r="O1417">
        <f>VLOOKUP(F1417,price_list!$A$2:$C$31,3,FALSE)</f>
        <v>71.86</v>
      </c>
      <c r="P1417" t="str">
        <f t="shared" si="110"/>
        <v/>
      </c>
      <c r="Q1417" t="str">
        <f t="shared" si="111"/>
        <v/>
      </c>
      <c r="R1417">
        <f t="shared" si="112"/>
        <v>1570.1410000000001</v>
      </c>
      <c r="S1417">
        <f t="shared" si="113"/>
        <v>31.402820000000002</v>
      </c>
      <c r="T1417" t="str">
        <f>IF(ISNA(VLOOKUP(A1417,ERP_transactions!$A:$A,1,FALSE)),"No","Yes")</f>
        <v>Yes</v>
      </c>
      <c r="U1417" t="b">
        <f t="shared" si="114"/>
        <v>0</v>
      </c>
    </row>
    <row r="1418" spans="1:21">
      <c r="A1418" t="s">
        <v>2060</v>
      </c>
      <c r="B1418" t="s">
        <v>74</v>
      </c>
      <c r="C1418" t="s">
        <v>75</v>
      </c>
      <c r="D1418" t="s">
        <v>221</v>
      </c>
      <c r="E1418" t="s">
        <v>222</v>
      </c>
      <c r="F1418" t="s">
        <v>114</v>
      </c>
      <c r="G1418" t="s">
        <v>115</v>
      </c>
      <c r="H1418" s="1">
        <v>45875</v>
      </c>
      <c r="I1418">
        <v>22</v>
      </c>
      <c r="J1418">
        <v>91.13</v>
      </c>
      <c r="K1418">
        <v>2004.86</v>
      </c>
      <c r="L1418">
        <v>0.1</v>
      </c>
      <c r="M1418">
        <v>0.02</v>
      </c>
      <c r="N1418" t="str">
        <f>VLOOKUP(F1418,products!$A$2:$C$31,3,FALSE)</f>
        <v>B</v>
      </c>
      <c r="O1418">
        <f>VLOOKUP(F1418,price_list!$A$2:$C$31,3,FALSE)</f>
        <v>91.13</v>
      </c>
      <c r="P1418" t="str">
        <f t="shared" si="110"/>
        <v/>
      </c>
      <c r="Q1418" t="str">
        <f t="shared" si="111"/>
        <v/>
      </c>
      <c r="R1418">
        <f t="shared" si="112"/>
        <v>1804.3739999999998</v>
      </c>
      <c r="S1418">
        <f t="shared" si="113"/>
        <v>36.087479999999999</v>
      </c>
      <c r="T1418" t="str">
        <f>IF(ISNA(VLOOKUP(A1418,ERP_transactions!$A:$A,1,FALSE)),"No","Yes")</f>
        <v>Yes</v>
      </c>
      <c r="U1418" t="b">
        <f t="shared" si="114"/>
        <v>0</v>
      </c>
    </row>
    <row r="1419" spans="1:21">
      <c r="A1419" t="s">
        <v>2061</v>
      </c>
      <c r="B1419" t="s">
        <v>55</v>
      </c>
      <c r="C1419" t="s">
        <v>56</v>
      </c>
      <c r="D1419" t="s">
        <v>757</v>
      </c>
      <c r="E1419" t="s">
        <v>758</v>
      </c>
      <c r="F1419" t="s">
        <v>129</v>
      </c>
      <c r="G1419" t="s">
        <v>130</v>
      </c>
      <c r="H1419" s="1">
        <v>45896</v>
      </c>
      <c r="I1419">
        <v>13</v>
      </c>
      <c r="J1419">
        <v>92.19</v>
      </c>
      <c r="K1419">
        <v>1198.47</v>
      </c>
      <c r="L1419">
        <v>0.05</v>
      </c>
      <c r="M1419">
        <v>0.02</v>
      </c>
      <c r="N1419" t="str">
        <f>VLOOKUP(F1419,products!$A$2:$C$31,3,FALSE)</f>
        <v>A</v>
      </c>
      <c r="O1419">
        <f>VLOOKUP(F1419,price_list!$A$2:$C$31,3,FALSE)</f>
        <v>92.19</v>
      </c>
      <c r="P1419" t="str">
        <f t="shared" si="110"/>
        <v/>
      </c>
      <c r="Q1419" t="str">
        <f t="shared" si="111"/>
        <v/>
      </c>
      <c r="R1419">
        <f t="shared" si="112"/>
        <v>1138.5464999999999</v>
      </c>
      <c r="S1419">
        <f t="shared" si="113"/>
        <v>22.77093</v>
      </c>
      <c r="T1419" t="str">
        <f>IF(ISNA(VLOOKUP(A1419,ERP_transactions!$A:$A,1,FALSE)),"No","Yes")</f>
        <v>Yes</v>
      </c>
      <c r="U1419" t="b">
        <f t="shared" si="114"/>
        <v>0</v>
      </c>
    </row>
    <row r="1420" spans="1:21">
      <c r="A1420" t="s">
        <v>2062</v>
      </c>
      <c r="B1420" t="s">
        <v>42</v>
      </c>
      <c r="C1420" t="s">
        <v>43</v>
      </c>
      <c r="D1420" t="s">
        <v>218</v>
      </c>
      <c r="E1420" t="s">
        <v>219</v>
      </c>
      <c r="F1420" t="s">
        <v>90</v>
      </c>
      <c r="G1420" t="s">
        <v>91</v>
      </c>
      <c r="H1420" s="1">
        <v>45879</v>
      </c>
      <c r="I1420">
        <v>5</v>
      </c>
      <c r="J1420">
        <v>50.51</v>
      </c>
      <c r="K1420">
        <v>252.55</v>
      </c>
      <c r="L1420">
        <v>0</v>
      </c>
      <c r="M1420">
        <v>0.02</v>
      </c>
      <c r="N1420" t="str">
        <f>VLOOKUP(F1420,products!$A$2:$C$31,3,FALSE)</f>
        <v>C</v>
      </c>
      <c r="O1420">
        <f>VLOOKUP(F1420,price_list!$A$2:$C$31,3,FALSE)</f>
        <v>50.51</v>
      </c>
      <c r="P1420" t="str">
        <f t="shared" si="110"/>
        <v/>
      </c>
      <c r="Q1420" t="str">
        <f t="shared" si="111"/>
        <v/>
      </c>
      <c r="R1420">
        <f t="shared" si="112"/>
        <v>252.55</v>
      </c>
      <c r="S1420">
        <f t="shared" si="113"/>
        <v>5.0510000000000002</v>
      </c>
      <c r="T1420" t="str">
        <f>IF(ISNA(VLOOKUP(A1420,ERP_transactions!$A:$A,1,FALSE)),"No","Yes")</f>
        <v>Yes</v>
      </c>
      <c r="U1420" t="b">
        <f t="shared" si="114"/>
        <v>0</v>
      </c>
    </row>
    <row r="1421" spans="1:21">
      <c r="A1421" t="s">
        <v>2063</v>
      </c>
      <c r="B1421" t="s">
        <v>47</v>
      </c>
      <c r="C1421" t="s">
        <v>48</v>
      </c>
      <c r="D1421" t="s">
        <v>169</v>
      </c>
      <c r="E1421" t="s">
        <v>170</v>
      </c>
      <c r="F1421" t="s">
        <v>78</v>
      </c>
      <c r="G1421" t="s">
        <v>79</v>
      </c>
      <c r="H1421" s="1">
        <v>45872</v>
      </c>
      <c r="I1421">
        <v>1</v>
      </c>
      <c r="J1421">
        <v>139.22</v>
      </c>
      <c r="K1421">
        <v>139.22</v>
      </c>
      <c r="L1421">
        <v>0.05</v>
      </c>
      <c r="M1421">
        <v>0.02</v>
      </c>
      <c r="N1421" t="str">
        <f>VLOOKUP(F1421,products!$A$2:$C$31,3,FALSE)</f>
        <v>A</v>
      </c>
      <c r="O1421">
        <f>VLOOKUP(F1421,price_list!$A$2:$C$31,3,FALSE)</f>
        <v>139.22</v>
      </c>
      <c r="P1421" t="str">
        <f t="shared" si="110"/>
        <v/>
      </c>
      <c r="Q1421" t="str">
        <f t="shared" si="111"/>
        <v/>
      </c>
      <c r="R1421">
        <f t="shared" si="112"/>
        <v>132.25899999999999</v>
      </c>
      <c r="S1421">
        <f t="shared" si="113"/>
        <v>2.6451799999999999</v>
      </c>
      <c r="T1421" t="str">
        <f>IF(ISNA(VLOOKUP(A1421,ERP_transactions!$A:$A,1,FALSE)),"No","Yes")</f>
        <v>Yes</v>
      </c>
      <c r="U1421" t="b">
        <f t="shared" si="114"/>
        <v>0</v>
      </c>
    </row>
    <row r="1422" spans="1:21">
      <c r="A1422" t="s">
        <v>2064</v>
      </c>
      <c r="B1422" t="s">
        <v>159</v>
      </c>
      <c r="C1422" t="s">
        <v>160</v>
      </c>
      <c r="D1422" t="s">
        <v>566</v>
      </c>
      <c r="E1422" t="s">
        <v>567</v>
      </c>
      <c r="F1422" t="s">
        <v>78</v>
      </c>
      <c r="G1422" t="s">
        <v>79</v>
      </c>
      <c r="H1422" s="1">
        <v>45891</v>
      </c>
      <c r="I1422">
        <v>16</v>
      </c>
      <c r="J1422">
        <v>139.22</v>
      </c>
      <c r="K1422">
        <v>2227.52</v>
      </c>
      <c r="L1422">
        <v>0.05</v>
      </c>
      <c r="M1422">
        <v>0.02</v>
      </c>
      <c r="N1422" t="str">
        <f>VLOOKUP(F1422,products!$A$2:$C$31,3,FALSE)</f>
        <v>A</v>
      </c>
      <c r="O1422">
        <f>VLOOKUP(F1422,price_list!$A$2:$C$31,3,FALSE)</f>
        <v>139.22</v>
      </c>
      <c r="P1422" t="str">
        <f t="shared" si="110"/>
        <v/>
      </c>
      <c r="Q1422" t="str">
        <f t="shared" si="111"/>
        <v/>
      </c>
      <c r="R1422">
        <f t="shared" si="112"/>
        <v>2116.1439999999998</v>
      </c>
      <c r="S1422">
        <f t="shared" si="113"/>
        <v>42.322879999999998</v>
      </c>
      <c r="T1422" t="str">
        <f>IF(ISNA(VLOOKUP(A1422,ERP_transactions!$A:$A,1,FALSE)),"No","Yes")</f>
        <v>Yes</v>
      </c>
      <c r="U1422" t="b">
        <f t="shared" si="114"/>
        <v>0</v>
      </c>
    </row>
    <row r="1423" spans="1:21">
      <c r="A1423" t="s">
        <v>2065</v>
      </c>
      <c r="B1423" t="s">
        <v>81</v>
      </c>
      <c r="C1423" t="s">
        <v>82</v>
      </c>
      <c r="D1423" t="s">
        <v>834</v>
      </c>
      <c r="E1423" t="s">
        <v>835</v>
      </c>
      <c r="F1423" t="s">
        <v>71</v>
      </c>
      <c r="G1423" t="s">
        <v>72</v>
      </c>
      <c r="H1423" s="1">
        <v>45895</v>
      </c>
      <c r="I1423">
        <v>21</v>
      </c>
      <c r="J1423">
        <v>123.65</v>
      </c>
      <c r="K1423">
        <v>2596.65</v>
      </c>
      <c r="L1423">
        <v>0.05</v>
      </c>
      <c r="M1423">
        <v>0.02</v>
      </c>
      <c r="N1423" t="str">
        <f>VLOOKUP(F1423,products!$A$2:$C$31,3,FALSE)</f>
        <v>A</v>
      </c>
      <c r="O1423">
        <f>VLOOKUP(F1423,price_list!$A$2:$C$31,3,FALSE)</f>
        <v>123.65</v>
      </c>
      <c r="P1423" t="str">
        <f t="shared" si="110"/>
        <v/>
      </c>
      <c r="Q1423" t="str">
        <f t="shared" si="111"/>
        <v/>
      </c>
      <c r="R1423">
        <f t="shared" si="112"/>
        <v>2466.8175000000001</v>
      </c>
      <c r="S1423">
        <f t="shared" si="113"/>
        <v>49.336350000000003</v>
      </c>
      <c r="T1423" t="str">
        <f>IF(ISNA(VLOOKUP(A1423,ERP_transactions!$A:$A,1,FALSE)),"No","Yes")</f>
        <v>Yes</v>
      </c>
      <c r="U1423" t="b">
        <f t="shared" si="114"/>
        <v>0</v>
      </c>
    </row>
    <row r="1424" spans="1:21">
      <c r="A1424" t="s">
        <v>2066</v>
      </c>
      <c r="B1424" t="s">
        <v>81</v>
      </c>
      <c r="C1424" t="s">
        <v>82</v>
      </c>
      <c r="D1424" t="s">
        <v>343</v>
      </c>
      <c r="E1424" t="s">
        <v>344</v>
      </c>
      <c r="F1424" t="s">
        <v>39</v>
      </c>
      <c r="G1424" t="s">
        <v>40</v>
      </c>
      <c r="H1424" s="1">
        <v>45889</v>
      </c>
      <c r="I1424">
        <v>23</v>
      </c>
      <c r="J1424">
        <v>87.21</v>
      </c>
      <c r="K1424">
        <v>2005.83</v>
      </c>
      <c r="L1424">
        <v>0</v>
      </c>
      <c r="M1424">
        <v>0.02</v>
      </c>
      <c r="N1424" t="str">
        <f>VLOOKUP(F1424,products!$A$2:$C$31,3,FALSE)</f>
        <v>C</v>
      </c>
      <c r="O1424">
        <f>VLOOKUP(F1424,price_list!$A$2:$C$31,3,FALSE)</f>
        <v>87.21</v>
      </c>
      <c r="P1424" t="str">
        <f t="shared" si="110"/>
        <v/>
      </c>
      <c r="Q1424" t="str">
        <f t="shared" si="111"/>
        <v/>
      </c>
      <c r="R1424">
        <f t="shared" si="112"/>
        <v>2005.83</v>
      </c>
      <c r="S1424">
        <f t="shared" si="113"/>
        <v>40.116599999999998</v>
      </c>
      <c r="T1424" t="str">
        <f>IF(ISNA(VLOOKUP(A1424,ERP_transactions!$A:$A,1,FALSE)),"No","Yes")</f>
        <v>Yes</v>
      </c>
      <c r="U1424" t="b">
        <f t="shared" si="114"/>
        <v>0</v>
      </c>
    </row>
    <row r="1425" spans="1:21">
      <c r="A1425" t="s">
        <v>2067</v>
      </c>
      <c r="B1425" t="s">
        <v>42</v>
      </c>
      <c r="C1425" t="s">
        <v>43</v>
      </c>
      <c r="D1425" t="s">
        <v>273</v>
      </c>
      <c r="E1425" t="s">
        <v>274</v>
      </c>
      <c r="F1425" t="s">
        <v>166</v>
      </c>
      <c r="G1425" t="s">
        <v>167</v>
      </c>
      <c r="H1425" s="1">
        <v>45886</v>
      </c>
      <c r="I1425">
        <v>15</v>
      </c>
      <c r="J1425">
        <v>176.86</v>
      </c>
      <c r="K1425">
        <v>2652.9</v>
      </c>
      <c r="L1425">
        <v>0.1</v>
      </c>
      <c r="M1425">
        <v>0.02</v>
      </c>
      <c r="N1425" t="str">
        <f>VLOOKUP(F1425,products!$A$2:$C$31,3,FALSE)</f>
        <v>B</v>
      </c>
      <c r="O1425">
        <f>VLOOKUP(F1425,price_list!$A$2:$C$31,3,FALSE)</f>
        <v>176.86</v>
      </c>
      <c r="P1425" t="str">
        <f t="shared" si="110"/>
        <v/>
      </c>
      <c r="Q1425" t="str">
        <f t="shared" si="111"/>
        <v/>
      </c>
      <c r="R1425">
        <f t="shared" si="112"/>
        <v>2387.61</v>
      </c>
      <c r="S1425">
        <f t="shared" si="113"/>
        <v>47.752200000000002</v>
      </c>
      <c r="T1425" t="str">
        <f>IF(ISNA(VLOOKUP(A1425,ERP_transactions!$A:$A,1,FALSE)),"No","Yes")</f>
        <v>Yes</v>
      </c>
      <c r="U1425" t="b">
        <f t="shared" si="114"/>
        <v>0</v>
      </c>
    </row>
    <row r="1426" spans="1:21">
      <c r="A1426" t="s">
        <v>2068</v>
      </c>
      <c r="B1426" t="s">
        <v>81</v>
      </c>
      <c r="C1426" t="s">
        <v>82</v>
      </c>
      <c r="D1426" t="s">
        <v>429</v>
      </c>
      <c r="E1426" t="s">
        <v>430</v>
      </c>
      <c r="F1426" t="s">
        <v>90</v>
      </c>
      <c r="G1426" t="s">
        <v>91</v>
      </c>
      <c r="H1426" s="1">
        <v>45881</v>
      </c>
      <c r="I1426">
        <v>13</v>
      </c>
      <c r="J1426">
        <v>50.51</v>
      </c>
      <c r="K1426">
        <v>656.63</v>
      </c>
      <c r="L1426">
        <v>0</v>
      </c>
      <c r="M1426">
        <v>0.02</v>
      </c>
      <c r="N1426" t="str">
        <f>VLOOKUP(F1426,products!$A$2:$C$31,3,FALSE)</f>
        <v>C</v>
      </c>
      <c r="O1426">
        <f>VLOOKUP(F1426,price_list!$A$2:$C$31,3,FALSE)</f>
        <v>50.51</v>
      </c>
      <c r="P1426" t="str">
        <f t="shared" si="110"/>
        <v/>
      </c>
      <c r="Q1426" t="str">
        <f t="shared" si="111"/>
        <v/>
      </c>
      <c r="R1426">
        <f t="shared" si="112"/>
        <v>656.63</v>
      </c>
      <c r="S1426">
        <f t="shared" si="113"/>
        <v>13.1326</v>
      </c>
      <c r="T1426" t="str">
        <f>IF(ISNA(VLOOKUP(A1426,ERP_transactions!$A:$A,1,FALSE)),"No","Yes")</f>
        <v>Yes</v>
      </c>
      <c r="U1426" t="b">
        <f t="shared" si="114"/>
        <v>0</v>
      </c>
    </row>
    <row r="1427" spans="1:21">
      <c r="A1427" t="s">
        <v>2069</v>
      </c>
      <c r="B1427" t="s">
        <v>117</v>
      </c>
      <c r="C1427" t="s">
        <v>118</v>
      </c>
      <c r="D1427" t="s">
        <v>776</v>
      </c>
      <c r="E1427" t="s">
        <v>777</v>
      </c>
      <c r="F1427" t="s">
        <v>215</v>
      </c>
      <c r="G1427" t="s">
        <v>216</v>
      </c>
      <c r="H1427" s="1">
        <v>45888</v>
      </c>
      <c r="I1427">
        <v>1</v>
      </c>
      <c r="J1427">
        <v>176.7</v>
      </c>
      <c r="K1427">
        <v>176.7</v>
      </c>
      <c r="L1427">
        <v>0.1</v>
      </c>
      <c r="M1427">
        <v>0.02</v>
      </c>
      <c r="N1427" t="str">
        <f>VLOOKUP(F1427,products!$A$2:$C$31,3,FALSE)</f>
        <v>B</v>
      </c>
      <c r="O1427">
        <f>VLOOKUP(F1427,price_list!$A$2:$C$31,3,FALSE)</f>
        <v>176.7</v>
      </c>
      <c r="P1427" t="str">
        <f t="shared" si="110"/>
        <v/>
      </c>
      <c r="Q1427" t="str">
        <f t="shared" si="111"/>
        <v/>
      </c>
      <c r="R1427">
        <f t="shared" si="112"/>
        <v>159.03</v>
      </c>
      <c r="S1427">
        <f t="shared" si="113"/>
        <v>3.1806000000000001</v>
      </c>
      <c r="T1427" t="str">
        <f>IF(ISNA(VLOOKUP(A1427,ERP_transactions!$A:$A,1,FALSE)),"No","Yes")</f>
        <v>Yes</v>
      </c>
      <c r="U1427" t="b">
        <f t="shared" si="114"/>
        <v>0</v>
      </c>
    </row>
    <row r="1428" spans="1:21">
      <c r="A1428" t="s">
        <v>2070</v>
      </c>
      <c r="B1428" t="s">
        <v>55</v>
      </c>
      <c r="C1428" t="s">
        <v>56</v>
      </c>
      <c r="D1428" t="s">
        <v>482</v>
      </c>
      <c r="E1428" t="s">
        <v>483</v>
      </c>
      <c r="F1428" t="s">
        <v>107</v>
      </c>
      <c r="G1428" t="s">
        <v>108</v>
      </c>
      <c r="H1428" s="1">
        <v>45886</v>
      </c>
      <c r="I1428">
        <v>23</v>
      </c>
      <c r="J1428">
        <v>179.53</v>
      </c>
      <c r="K1428">
        <v>4129.1899999999996</v>
      </c>
      <c r="L1428">
        <v>0.1</v>
      </c>
      <c r="M1428">
        <v>0.02</v>
      </c>
      <c r="N1428" t="str">
        <f>VLOOKUP(F1428,products!$A$2:$C$31,3,FALSE)</f>
        <v>B</v>
      </c>
      <c r="O1428">
        <f>VLOOKUP(F1428,price_list!$A$2:$C$31,3,FALSE)</f>
        <v>179.53</v>
      </c>
      <c r="P1428" t="str">
        <f t="shared" si="110"/>
        <v/>
      </c>
      <c r="Q1428" t="str">
        <f t="shared" si="111"/>
        <v/>
      </c>
      <c r="R1428">
        <f t="shared" si="112"/>
        <v>3716.2709999999997</v>
      </c>
      <c r="S1428">
        <f t="shared" si="113"/>
        <v>74.325419999999994</v>
      </c>
      <c r="T1428" t="str">
        <f>IF(ISNA(VLOOKUP(A1428,ERP_transactions!$A:$A,1,FALSE)),"No","Yes")</f>
        <v>Yes</v>
      </c>
      <c r="U1428" t="b">
        <f t="shared" si="114"/>
        <v>0</v>
      </c>
    </row>
    <row r="1429" spans="1:21">
      <c r="A1429" t="s">
        <v>2071</v>
      </c>
      <c r="B1429" t="s">
        <v>230</v>
      </c>
      <c r="C1429" t="s">
        <v>231</v>
      </c>
      <c r="D1429" t="s">
        <v>1035</v>
      </c>
      <c r="E1429" t="s">
        <v>1036</v>
      </c>
      <c r="F1429" t="s">
        <v>356</v>
      </c>
      <c r="G1429" t="s">
        <v>357</v>
      </c>
      <c r="H1429" s="1">
        <v>45881</v>
      </c>
      <c r="I1429">
        <v>19</v>
      </c>
      <c r="J1429">
        <v>54.03</v>
      </c>
      <c r="K1429">
        <v>1026.57</v>
      </c>
      <c r="L1429">
        <v>0</v>
      </c>
      <c r="M1429">
        <v>0.02</v>
      </c>
      <c r="N1429" t="str">
        <f>VLOOKUP(F1429,products!$A$2:$C$31,3,FALSE)</f>
        <v>C</v>
      </c>
      <c r="O1429">
        <f>VLOOKUP(F1429,price_list!$A$2:$C$31,3,FALSE)</f>
        <v>54.03</v>
      </c>
      <c r="P1429" t="str">
        <f t="shared" si="110"/>
        <v/>
      </c>
      <c r="Q1429" t="str">
        <f t="shared" si="111"/>
        <v/>
      </c>
      <c r="R1429">
        <f t="shared" si="112"/>
        <v>1026.57</v>
      </c>
      <c r="S1429">
        <f t="shared" si="113"/>
        <v>20.531399999999998</v>
      </c>
      <c r="T1429" t="str">
        <f>IF(ISNA(VLOOKUP(A1429,ERP_transactions!$A:$A,1,FALSE)),"No","Yes")</f>
        <v>Yes</v>
      </c>
      <c r="U1429" t="b">
        <f t="shared" si="114"/>
        <v>0</v>
      </c>
    </row>
    <row r="1430" spans="1:21">
      <c r="A1430" t="s">
        <v>2072</v>
      </c>
      <c r="B1430" t="s">
        <v>14</v>
      </c>
      <c r="C1430" t="s">
        <v>15</v>
      </c>
      <c r="D1430" t="s">
        <v>683</v>
      </c>
      <c r="E1430" t="s">
        <v>684</v>
      </c>
      <c r="F1430" t="s">
        <v>100</v>
      </c>
      <c r="G1430" t="s">
        <v>101</v>
      </c>
      <c r="H1430" s="1">
        <v>45881</v>
      </c>
      <c r="I1430">
        <v>23</v>
      </c>
      <c r="J1430">
        <v>181.7</v>
      </c>
      <c r="K1430">
        <v>4179.1000000000004</v>
      </c>
      <c r="L1430">
        <v>0.1</v>
      </c>
      <c r="M1430">
        <v>0.02</v>
      </c>
      <c r="N1430" t="str">
        <f>VLOOKUP(F1430,products!$A$2:$C$31,3,FALSE)</f>
        <v>B</v>
      </c>
      <c r="O1430">
        <f>VLOOKUP(F1430,price_list!$A$2:$C$31,3,FALSE)</f>
        <v>181.7</v>
      </c>
      <c r="P1430" t="str">
        <f t="shared" si="110"/>
        <v/>
      </c>
      <c r="Q1430" t="str">
        <f t="shared" si="111"/>
        <v/>
      </c>
      <c r="R1430">
        <f t="shared" si="112"/>
        <v>3761.1900000000005</v>
      </c>
      <c r="S1430">
        <f t="shared" si="113"/>
        <v>75.223800000000011</v>
      </c>
      <c r="T1430" t="str">
        <f>IF(ISNA(VLOOKUP(A1430,ERP_transactions!$A:$A,1,FALSE)),"No","Yes")</f>
        <v>Yes</v>
      </c>
      <c r="U1430" t="b">
        <f t="shared" si="114"/>
        <v>0</v>
      </c>
    </row>
    <row r="1431" spans="1:21">
      <c r="A1431" t="s">
        <v>2073</v>
      </c>
      <c r="B1431" t="s">
        <v>386</v>
      </c>
      <c r="C1431" t="s">
        <v>387</v>
      </c>
      <c r="D1431" t="s">
        <v>270</v>
      </c>
      <c r="E1431" t="s">
        <v>271</v>
      </c>
      <c r="F1431" t="s">
        <v>396</v>
      </c>
      <c r="G1431" t="s">
        <v>397</v>
      </c>
      <c r="H1431" s="1">
        <v>45872</v>
      </c>
      <c r="I1431">
        <v>23</v>
      </c>
      <c r="J1431">
        <v>194.87</v>
      </c>
      <c r="K1431">
        <v>4482.01</v>
      </c>
      <c r="L1431">
        <v>0.1</v>
      </c>
      <c r="M1431">
        <v>0.02</v>
      </c>
      <c r="N1431" t="str">
        <f>VLOOKUP(F1431,products!$A$2:$C$31,3,FALSE)</f>
        <v>B</v>
      </c>
      <c r="O1431">
        <f>VLOOKUP(F1431,price_list!$A$2:$C$31,3,FALSE)</f>
        <v>194.87</v>
      </c>
      <c r="P1431" t="str">
        <f t="shared" si="110"/>
        <v/>
      </c>
      <c r="Q1431" t="str">
        <f t="shared" si="111"/>
        <v/>
      </c>
      <c r="R1431">
        <f t="shared" si="112"/>
        <v>4033.8090000000002</v>
      </c>
      <c r="S1431">
        <f t="shared" si="113"/>
        <v>80.676180000000002</v>
      </c>
      <c r="T1431" t="str">
        <f>IF(ISNA(VLOOKUP(A1431,ERP_transactions!$A:$A,1,FALSE)),"No","Yes")</f>
        <v>Yes</v>
      </c>
      <c r="U1431" t="b">
        <f t="shared" si="114"/>
        <v>0</v>
      </c>
    </row>
    <row r="1432" spans="1:21">
      <c r="A1432" t="s">
        <v>2074</v>
      </c>
      <c r="B1432" t="s">
        <v>21</v>
      </c>
      <c r="C1432" t="s">
        <v>22</v>
      </c>
      <c r="D1432" t="s">
        <v>591</v>
      </c>
      <c r="E1432" t="s">
        <v>592</v>
      </c>
      <c r="F1432" t="s">
        <v>107</v>
      </c>
      <c r="G1432" t="s">
        <v>108</v>
      </c>
      <c r="H1432" s="1">
        <v>45894</v>
      </c>
      <c r="I1432">
        <v>25</v>
      </c>
      <c r="J1432">
        <v>179.53</v>
      </c>
      <c r="K1432">
        <v>4488.25</v>
      </c>
      <c r="L1432">
        <v>0.1</v>
      </c>
      <c r="M1432">
        <v>0.02</v>
      </c>
      <c r="N1432" t="str">
        <f>VLOOKUP(F1432,products!$A$2:$C$31,3,FALSE)</f>
        <v>B</v>
      </c>
      <c r="O1432">
        <f>VLOOKUP(F1432,price_list!$A$2:$C$31,3,FALSE)</f>
        <v>179.53</v>
      </c>
      <c r="P1432" t="str">
        <f t="shared" si="110"/>
        <v/>
      </c>
      <c r="Q1432" t="str">
        <f t="shared" si="111"/>
        <v/>
      </c>
      <c r="R1432">
        <f t="shared" si="112"/>
        <v>4039.4250000000002</v>
      </c>
      <c r="S1432">
        <f t="shared" si="113"/>
        <v>80.788499999999999</v>
      </c>
      <c r="T1432" t="str">
        <f>IF(ISNA(VLOOKUP(A1432,ERP_transactions!$A:$A,1,FALSE)),"No","Yes")</f>
        <v>Yes</v>
      </c>
      <c r="U1432" t="b">
        <f t="shared" si="114"/>
        <v>0</v>
      </c>
    </row>
    <row r="1433" spans="1:21">
      <c r="A1433" t="s">
        <v>2075</v>
      </c>
      <c r="B1433" t="s">
        <v>230</v>
      </c>
      <c r="C1433" t="s">
        <v>231</v>
      </c>
      <c r="D1433" t="s">
        <v>227</v>
      </c>
      <c r="E1433" t="s">
        <v>228</v>
      </c>
      <c r="F1433" t="s">
        <v>396</v>
      </c>
      <c r="G1433" t="s">
        <v>397</v>
      </c>
      <c r="H1433" s="1">
        <v>45898</v>
      </c>
      <c r="I1433">
        <v>17</v>
      </c>
      <c r="J1433">
        <v>194.87</v>
      </c>
      <c r="K1433">
        <v>3312.79</v>
      </c>
      <c r="L1433">
        <v>0.1</v>
      </c>
      <c r="M1433">
        <v>0.02</v>
      </c>
      <c r="N1433" t="str">
        <f>VLOOKUP(F1433,products!$A$2:$C$31,3,FALSE)</f>
        <v>B</v>
      </c>
      <c r="O1433">
        <f>VLOOKUP(F1433,price_list!$A$2:$C$31,3,FALSE)</f>
        <v>194.87</v>
      </c>
      <c r="P1433" t="str">
        <f t="shared" si="110"/>
        <v/>
      </c>
      <c r="Q1433" t="str">
        <f t="shared" si="111"/>
        <v/>
      </c>
      <c r="R1433">
        <f t="shared" si="112"/>
        <v>2981.511</v>
      </c>
      <c r="S1433">
        <f t="shared" si="113"/>
        <v>59.630220000000001</v>
      </c>
      <c r="T1433" t="str">
        <f>IF(ISNA(VLOOKUP(A1433,ERP_transactions!$A:$A,1,FALSE)),"No","Yes")</f>
        <v>Yes</v>
      </c>
      <c r="U1433" t="b">
        <f t="shared" si="114"/>
        <v>0</v>
      </c>
    </row>
    <row r="1434" spans="1:21">
      <c r="A1434" t="s">
        <v>2076</v>
      </c>
      <c r="B1434" t="s">
        <v>28</v>
      </c>
      <c r="C1434" t="s">
        <v>29</v>
      </c>
      <c r="D1434" t="s">
        <v>655</v>
      </c>
      <c r="E1434" t="s">
        <v>656</v>
      </c>
      <c r="F1434" t="s">
        <v>18</v>
      </c>
      <c r="G1434" t="s">
        <v>19</v>
      </c>
      <c r="H1434" s="1">
        <v>45893</v>
      </c>
      <c r="I1434">
        <v>21</v>
      </c>
      <c r="J1434">
        <v>52.65</v>
      </c>
      <c r="K1434">
        <v>1105.6500000000001</v>
      </c>
      <c r="L1434">
        <v>0.05</v>
      </c>
      <c r="M1434">
        <v>0.02</v>
      </c>
      <c r="N1434" t="str">
        <f>VLOOKUP(F1434,products!$A$2:$C$31,3,FALSE)</f>
        <v>A</v>
      </c>
      <c r="O1434">
        <f>VLOOKUP(F1434,price_list!$A$2:$C$31,3,FALSE)</f>
        <v>52.65</v>
      </c>
      <c r="P1434" t="str">
        <f t="shared" si="110"/>
        <v/>
      </c>
      <c r="Q1434" t="str">
        <f t="shared" si="111"/>
        <v/>
      </c>
      <c r="R1434">
        <f t="shared" si="112"/>
        <v>1050.3675000000001</v>
      </c>
      <c r="S1434">
        <f t="shared" si="113"/>
        <v>21.007350000000002</v>
      </c>
      <c r="T1434" t="str">
        <f>IF(ISNA(VLOOKUP(A1434,ERP_transactions!$A:$A,1,FALSE)),"No","Yes")</f>
        <v>Yes</v>
      </c>
      <c r="U1434" t="b">
        <f t="shared" si="114"/>
        <v>0</v>
      </c>
    </row>
    <row r="1435" spans="1:21">
      <c r="A1435" t="s">
        <v>2077</v>
      </c>
      <c r="B1435" t="s">
        <v>208</v>
      </c>
      <c r="C1435" t="s">
        <v>209</v>
      </c>
      <c r="D1435" t="s">
        <v>169</v>
      </c>
      <c r="E1435" t="s">
        <v>170</v>
      </c>
      <c r="F1435" t="s">
        <v>196</v>
      </c>
      <c r="G1435" t="s">
        <v>197</v>
      </c>
      <c r="H1435" s="1">
        <v>45887</v>
      </c>
      <c r="I1435">
        <v>21</v>
      </c>
      <c r="J1435">
        <v>77.5</v>
      </c>
      <c r="K1435">
        <v>1627.5</v>
      </c>
      <c r="L1435">
        <v>0.05</v>
      </c>
      <c r="M1435">
        <v>0.02</v>
      </c>
      <c r="N1435" t="str">
        <f>VLOOKUP(F1435,products!$A$2:$C$31,3,FALSE)</f>
        <v>A</v>
      </c>
      <c r="O1435">
        <f>VLOOKUP(F1435,price_list!$A$2:$C$31,3,FALSE)</f>
        <v>77.5</v>
      </c>
      <c r="P1435" t="str">
        <f t="shared" si="110"/>
        <v/>
      </c>
      <c r="Q1435" t="str">
        <f t="shared" si="111"/>
        <v/>
      </c>
      <c r="R1435">
        <f t="shared" si="112"/>
        <v>1546.125</v>
      </c>
      <c r="S1435">
        <f t="shared" si="113"/>
        <v>30.922499999999999</v>
      </c>
      <c r="T1435" t="str">
        <f>IF(ISNA(VLOOKUP(A1435,ERP_transactions!$A:$A,1,FALSE)),"No","Yes")</f>
        <v>Yes</v>
      </c>
      <c r="U1435" t="b">
        <f t="shared" si="114"/>
        <v>0</v>
      </c>
    </row>
    <row r="1436" spans="1:21">
      <c r="A1436" t="s">
        <v>2078</v>
      </c>
      <c r="B1436" t="s">
        <v>246</v>
      </c>
      <c r="C1436" t="s">
        <v>247</v>
      </c>
      <c r="D1436" t="s">
        <v>270</v>
      </c>
      <c r="E1436" t="s">
        <v>2692</v>
      </c>
      <c r="F1436" t="s">
        <v>293</v>
      </c>
      <c r="G1436" t="s">
        <v>294</v>
      </c>
      <c r="H1436" s="1">
        <v>45898</v>
      </c>
      <c r="I1436">
        <v>2</v>
      </c>
      <c r="J1436">
        <v>114.99</v>
      </c>
      <c r="K1436">
        <v>229.98</v>
      </c>
      <c r="L1436">
        <v>0.05</v>
      </c>
      <c r="M1436">
        <v>0.02</v>
      </c>
      <c r="N1436" t="str">
        <f>VLOOKUP(F1436,products!$A$2:$C$31,3,FALSE)</f>
        <v>A</v>
      </c>
      <c r="O1436">
        <f>VLOOKUP(F1436,price_list!$A$2:$C$31,3,FALSE)</f>
        <v>114.99</v>
      </c>
      <c r="P1436" t="str">
        <f t="shared" si="110"/>
        <v/>
      </c>
      <c r="Q1436" t="str">
        <f t="shared" si="111"/>
        <v/>
      </c>
      <c r="R1436">
        <f t="shared" si="112"/>
        <v>218.48099999999999</v>
      </c>
      <c r="S1436">
        <f t="shared" si="113"/>
        <v>4.3696200000000003</v>
      </c>
      <c r="T1436" t="str">
        <f>IF(ISNA(VLOOKUP(A1436,ERP_transactions!$A:$A,1,FALSE)),"No","Yes")</f>
        <v>Yes</v>
      </c>
      <c r="U1436" t="b">
        <f t="shared" si="114"/>
        <v>0</v>
      </c>
    </row>
    <row r="1437" spans="1:21">
      <c r="A1437" t="s">
        <v>2079</v>
      </c>
      <c r="B1437" t="s">
        <v>145</v>
      </c>
      <c r="C1437" t="s">
        <v>146</v>
      </c>
      <c r="D1437" t="s">
        <v>1916</v>
      </c>
      <c r="E1437" t="s">
        <v>1917</v>
      </c>
      <c r="F1437" t="s">
        <v>174</v>
      </c>
      <c r="G1437" t="s">
        <v>175</v>
      </c>
      <c r="H1437" s="1">
        <v>45884</v>
      </c>
      <c r="I1437">
        <v>16</v>
      </c>
      <c r="J1437">
        <v>183.4</v>
      </c>
      <c r="K1437">
        <v>2934.4</v>
      </c>
      <c r="L1437">
        <v>0.1</v>
      </c>
      <c r="M1437">
        <v>0.02</v>
      </c>
      <c r="N1437" t="str">
        <f>VLOOKUP(F1437,products!$A$2:$C$31,3,FALSE)</f>
        <v>B</v>
      </c>
      <c r="O1437">
        <f>VLOOKUP(F1437,price_list!$A$2:$C$31,3,FALSE)</f>
        <v>183.4</v>
      </c>
      <c r="P1437" t="str">
        <f t="shared" si="110"/>
        <v/>
      </c>
      <c r="Q1437" t="str">
        <f t="shared" si="111"/>
        <v/>
      </c>
      <c r="R1437">
        <f t="shared" si="112"/>
        <v>2640.96</v>
      </c>
      <c r="S1437">
        <f t="shared" si="113"/>
        <v>52.819200000000002</v>
      </c>
      <c r="T1437" t="str">
        <f>IF(ISNA(VLOOKUP(A1437,ERP_transactions!$A:$A,1,FALSE)),"No","Yes")</f>
        <v>Yes</v>
      </c>
      <c r="U1437" t="b">
        <f t="shared" si="114"/>
        <v>0</v>
      </c>
    </row>
    <row r="1438" spans="1:21">
      <c r="A1438" t="s">
        <v>2080</v>
      </c>
      <c r="B1438" t="s">
        <v>414</v>
      </c>
      <c r="C1438" t="s">
        <v>415</v>
      </c>
      <c r="D1438" t="s">
        <v>927</v>
      </c>
      <c r="E1438" t="s">
        <v>928</v>
      </c>
      <c r="F1438" t="s">
        <v>100</v>
      </c>
      <c r="G1438" t="s">
        <v>101</v>
      </c>
      <c r="H1438" s="1">
        <v>45883</v>
      </c>
      <c r="I1438">
        <v>11</v>
      </c>
      <c r="J1438">
        <v>181.7</v>
      </c>
      <c r="K1438">
        <v>1998.7</v>
      </c>
      <c r="L1438">
        <v>0.1</v>
      </c>
      <c r="M1438">
        <v>0.02</v>
      </c>
      <c r="N1438" t="str">
        <f>VLOOKUP(F1438,products!$A$2:$C$31,3,FALSE)</f>
        <v>B</v>
      </c>
      <c r="O1438">
        <f>VLOOKUP(F1438,price_list!$A$2:$C$31,3,FALSE)</f>
        <v>181.7</v>
      </c>
      <c r="P1438" t="str">
        <f t="shared" si="110"/>
        <v/>
      </c>
      <c r="Q1438" t="str">
        <f t="shared" si="111"/>
        <v/>
      </c>
      <c r="R1438">
        <f t="shared" si="112"/>
        <v>1798.83</v>
      </c>
      <c r="S1438">
        <f t="shared" si="113"/>
        <v>35.976599999999998</v>
      </c>
      <c r="T1438" t="str">
        <f>IF(ISNA(VLOOKUP(A1438,ERP_transactions!$A:$A,1,FALSE)),"No","Yes")</f>
        <v>Yes</v>
      </c>
      <c r="U1438" t="b">
        <f t="shared" si="114"/>
        <v>0</v>
      </c>
    </row>
    <row r="1439" spans="1:21">
      <c r="A1439" t="s">
        <v>2081</v>
      </c>
      <c r="B1439" t="s">
        <v>103</v>
      </c>
      <c r="C1439" t="s">
        <v>104</v>
      </c>
      <c r="D1439" t="s">
        <v>404</v>
      </c>
      <c r="E1439" t="s">
        <v>405</v>
      </c>
      <c r="F1439" t="s">
        <v>293</v>
      </c>
      <c r="G1439" t="s">
        <v>294</v>
      </c>
      <c r="H1439" s="1">
        <v>45871</v>
      </c>
      <c r="I1439">
        <v>6</v>
      </c>
      <c r="J1439">
        <v>114.99</v>
      </c>
      <c r="K1439">
        <v>689.94</v>
      </c>
      <c r="L1439">
        <v>0.05</v>
      </c>
      <c r="M1439">
        <v>0.02</v>
      </c>
      <c r="N1439" t="str">
        <f>VLOOKUP(F1439,products!$A$2:$C$31,3,FALSE)</f>
        <v>A</v>
      </c>
      <c r="O1439">
        <f>VLOOKUP(F1439,price_list!$A$2:$C$31,3,FALSE)</f>
        <v>114.99</v>
      </c>
      <c r="P1439" t="str">
        <f t="shared" si="110"/>
        <v/>
      </c>
      <c r="Q1439" t="str">
        <f t="shared" si="111"/>
        <v/>
      </c>
      <c r="R1439">
        <f t="shared" si="112"/>
        <v>655.4430000000001</v>
      </c>
      <c r="S1439">
        <f t="shared" si="113"/>
        <v>13.108860000000002</v>
      </c>
      <c r="T1439" t="str">
        <f>IF(ISNA(VLOOKUP(A1439,ERP_transactions!$A:$A,1,FALSE)),"No","Yes")</f>
        <v>Yes</v>
      </c>
      <c r="U1439" t="b">
        <f t="shared" si="114"/>
        <v>0</v>
      </c>
    </row>
    <row r="1440" spans="1:21">
      <c r="A1440" t="s">
        <v>2082</v>
      </c>
      <c r="B1440" t="s">
        <v>62</v>
      </c>
      <c r="C1440" t="s">
        <v>63</v>
      </c>
      <c r="D1440" t="s">
        <v>1459</v>
      </c>
      <c r="E1440" t="s">
        <v>1460</v>
      </c>
      <c r="F1440" t="s">
        <v>107</v>
      </c>
      <c r="G1440" t="s">
        <v>108</v>
      </c>
      <c r="H1440" s="1">
        <v>45895</v>
      </c>
      <c r="I1440">
        <v>24</v>
      </c>
      <c r="J1440">
        <v>179.53</v>
      </c>
      <c r="K1440">
        <v>4308.72</v>
      </c>
      <c r="L1440">
        <v>0.1</v>
      </c>
      <c r="M1440">
        <v>0.02</v>
      </c>
      <c r="N1440" t="str">
        <f>VLOOKUP(F1440,products!$A$2:$C$31,3,FALSE)</f>
        <v>B</v>
      </c>
      <c r="O1440">
        <f>VLOOKUP(F1440,price_list!$A$2:$C$31,3,FALSE)</f>
        <v>179.53</v>
      </c>
      <c r="P1440" t="str">
        <f t="shared" si="110"/>
        <v/>
      </c>
      <c r="Q1440" t="str">
        <f t="shared" si="111"/>
        <v/>
      </c>
      <c r="R1440">
        <f t="shared" si="112"/>
        <v>3877.848</v>
      </c>
      <c r="S1440">
        <f t="shared" si="113"/>
        <v>77.556960000000004</v>
      </c>
      <c r="T1440" t="str">
        <f>IF(ISNA(VLOOKUP(A1440,ERP_transactions!$A:$A,1,FALSE)),"No","Yes")</f>
        <v>Yes</v>
      </c>
      <c r="U1440" t="b">
        <f t="shared" si="114"/>
        <v>0</v>
      </c>
    </row>
    <row r="1441" spans="1:21">
      <c r="A1441" t="s">
        <v>2084</v>
      </c>
      <c r="B1441" t="s">
        <v>182</v>
      </c>
      <c r="C1441" t="s">
        <v>183</v>
      </c>
      <c r="D1441" t="s">
        <v>736</v>
      </c>
      <c r="E1441" t="s">
        <v>737</v>
      </c>
      <c r="F1441" t="s">
        <v>196</v>
      </c>
      <c r="G1441" t="s">
        <v>197</v>
      </c>
      <c r="H1441" s="1">
        <v>45895</v>
      </c>
      <c r="I1441">
        <v>10</v>
      </c>
      <c r="J1441">
        <v>68.5</v>
      </c>
      <c r="K1441">
        <v>685</v>
      </c>
      <c r="L1441">
        <v>0.05</v>
      </c>
      <c r="M1441">
        <v>0.02</v>
      </c>
      <c r="N1441" t="str">
        <f>VLOOKUP(F1441,products!$A$2:$C$31,3,FALSE)</f>
        <v>A</v>
      </c>
      <c r="O1441">
        <f>VLOOKUP(F1441,price_list!$A$2:$C$31,3,FALSE)</f>
        <v>77.5</v>
      </c>
      <c r="P1441" t="str">
        <f t="shared" si="110"/>
        <v/>
      </c>
      <c r="Q1441" t="str">
        <f t="shared" si="111"/>
        <v/>
      </c>
      <c r="R1441">
        <f t="shared" si="112"/>
        <v>650.75</v>
      </c>
      <c r="S1441">
        <f t="shared" si="113"/>
        <v>13.015000000000001</v>
      </c>
      <c r="T1441" t="str">
        <f>IF(ISNA(VLOOKUP(A1441,ERP_transactions!$A:$A,1,FALSE)),"No","Yes")</f>
        <v>Yes</v>
      </c>
      <c r="U1441" t="b">
        <f t="shared" si="114"/>
        <v>0</v>
      </c>
    </row>
    <row r="1442" spans="1:21">
      <c r="A1442" t="s">
        <v>2085</v>
      </c>
      <c r="B1442" t="s">
        <v>110</v>
      </c>
      <c r="C1442" t="s">
        <v>111</v>
      </c>
      <c r="D1442" t="s">
        <v>132</v>
      </c>
      <c r="E1442" t="s">
        <v>133</v>
      </c>
      <c r="F1442" t="s">
        <v>139</v>
      </c>
      <c r="G1442" t="s">
        <v>140</v>
      </c>
      <c r="H1442" s="1">
        <v>45872</v>
      </c>
      <c r="I1442">
        <v>16</v>
      </c>
      <c r="J1442">
        <v>113.94</v>
      </c>
      <c r="K1442">
        <v>1823.04</v>
      </c>
      <c r="L1442">
        <v>0.05</v>
      </c>
      <c r="M1442">
        <v>0.02</v>
      </c>
      <c r="N1442" t="str">
        <f>VLOOKUP(F1442,products!$A$2:$C$31,3,FALSE)</f>
        <v>A</v>
      </c>
      <c r="O1442">
        <f>VLOOKUP(F1442,price_list!$A$2:$C$31,3,FALSE)</f>
        <v>113.94</v>
      </c>
      <c r="P1442" t="str">
        <f t="shared" si="110"/>
        <v/>
      </c>
      <c r="Q1442" t="str">
        <f t="shared" si="111"/>
        <v/>
      </c>
      <c r="R1442">
        <f t="shared" si="112"/>
        <v>1731.8879999999999</v>
      </c>
      <c r="S1442">
        <f t="shared" si="113"/>
        <v>34.63776</v>
      </c>
      <c r="T1442" t="str">
        <f>IF(ISNA(VLOOKUP(A1442,ERP_transactions!$A:$A,1,FALSE)),"No","Yes")</f>
        <v>Yes</v>
      </c>
      <c r="U1442" t="b">
        <f t="shared" si="114"/>
        <v>0</v>
      </c>
    </row>
    <row r="1443" spans="1:21">
      <c r="A1443" t="s">
        <v>2086</v>
      </c>
      <c r="B1443" t="s">
        <v>21</v>
      </c>
      <c r="C1443" t="s">
        <v>22</v>
      </c>
      <c r="D1443" t="s">
        <v>585</v>
      </c>
      <c r="E1443" t="s">
        <v>586</v>
      </c>
      <c r="F1443" t="s">
        <v>196</v>
      </c>
      <c r="G1443" t="s">
        <v>197</v>
      </c>
      <c r="H1443" s="1">
        <v>45878</v>
      </c>
      <c r="I1443">
        <v>9</v>
      </c>
      <c r="J1443">
        <v>77.5</v>
      </c>
      <c r="K1443">
        <v>697.5</v>
      </c>
      <c r="L1443">
        <v>0.05</v>
      </c>
      <c r="M1443">
        <v>0.02</v>
      </c>
      <c r="N1443" t="str">
        <f>VLOOKUP(F1443,products!$A$2:$C$31,3,FALSE)</f>
        <v>A</v>
      </c>
      <c r="O1443">
        <f>VLOOKUP(F1443,price_list!$A$2:$C$31,3,FALSE)</f>
        <v>77.5</v>
      </c>
      <c r="P1443" t="str">
        <f t="shared" si="110"/>
        <v/>
      </c>
      <c r="Q1443" t="str">
        <f t="shared" si="111"/>
        <v/>
      </c>
      <c r="R1443">
        <f t="shared" si="112"/>
        <v>662.625</v>
      </c>
      <c r="S1443">
        <f t="shared" si="113"/>
        <v>13.2525</v>
      </c>
      <c r="T1443" t="str">
        <f>IF(ISNA(VLOOKUP(A1443,ERP_transactions!$A:$A,1,FALSE)),"No","Yes")</f>
        <v>Yes</v>
      </c>
      <c r="U1443" t="b">
        <f t="shared" si="114"/>
        <v>0</v>
      </c>
    </row>
    <row r="1444" spans="1:21">
      <c r="A1444" t="s">
        <v>2087</v>
      </c>
      <c r="B1444" t="s">
        <v>21</v>
      </c>
      <c r="C1444" t="s">
        <v>22</v>
      </c>
      <c r="D1444" t="s">
        <v>609</v>
      </c>
      <c r="E1444" t="s">
        <v>2693</v>
      </c>
      <c r="F1444" t="s">
        <v>293</v>
      </c>
      <c r="G1444" t="s">
        <v>294</v>
      </c>
      <c r="H1444" s="1">
        <v>45870</v>
      </c>
      <c r="I1444">
        <v>9</v>
      </c>
      <c r="J1444">
        <v>114.99</v>
      </c>
      <c r="K1444">
        <v>1034.9100000000001</v>
      </c>
      <c r="L1444">
        <v>0.05</v>
      </c>
      <c r="M1444">
        <v>0.02</v>
      </c>
      <c r="N1444" t="str">
        <f>VLOOKUP(F1444,products!$A$2:$C$31,3,FALSE)</f>
        <v>A</v>
      </c>
      <c r="O1444">
        <f>VLOOKUP(F1444,price_list!$A$2:$C$31,3,FALSE)</f>
        <v>114.99</v>
      </c>
      <c r="P1444" t="str">
        <f t="shared" si="110"/>
        <v/>
      </c>
      <c r="Q1444" t="str">
        <f t="shared" si="111"/>
        <v/>
      </c>
      <c r="R1444">
        <f t="shared" si="112"/>
        <v>983.16450000000009</v>
      </c>
      <c r="S1444">
        <f t="shared" si="113"/>
        <v>19.663290000000003</v>
      </c>
      <c r="T1444" t="str">
        <f>IF(ISNA(VLOOKUP(A1444,ERP_transactions!$A:$A,1,FALSE)),"No","Yes")</f>
        <v>Yes</v>
      </c>
      <c r="U1444" t="b">
        <f t="shared" si="114"/>
        <v>0</v>
      </c>
    </row>
    <row r="1445" spans="1:21">
      <c r="A1445" t="s">
        <v>2088</v>
      </c>
      <c r="B1445" t="s">
        <v>110</v>
      </c>
      <c r="C1445" t="s">
        <v>111</v>
      </c>
      <c r="D1445" t="s">
        <v>916</v>
      </c>
      <c r="E1445" t="s">
        <v>917</v>
      </c>
      <c r="F1445" t="s">
        <v>166</v>
      </c>
      <c r="G1445" t="s">
        <v>167</v>
      </c>
      <c r="H1445" s="1">
        <v>45893</v>
      </c>
      <c r="I1445">
        <v>19</v>
      </c>
      <c r="J1445">
        <v>176.86</v>
      </c>
      <c r="K1445">
        <v>3360.34</v>
      </c>
      <c r="L1445">
        <v>0.1</v>
      </c>
      <c r="M1445">
        <v>0.02</v>
      </c>
      <c r="N1445" t="str">
        <f>VLOOKUP(F1445,products!$A$2:$C$31,3,FALSE)</f>
        <v>B</v>
      </c>
      <c r="O1445">
        <f>VLOOKUP(F1445,price_list!$A$2:$C$31,3,FALSE)</f>
        <v>176.86</v>
      </c>
      <c r="P1445" t="str">
        <f t="shared" si="110"/>
        <v/>
      </c>
      <c r="Q1445" t="str">
        <f t="shared" si="111"/>
        <v/>
      </c>
      <c r="R1445">
        <f t="shared" si="112"/>
        <v>3024.306</v>
      </c>
      <c r="S1445">
        <f t="shared" si="113"/>
        <v>60.48612</v>
      </c>
      <c r="T1445" t="str">
        <f>IF(ISNA(VLOOKUP(A1445,ERP_transactions!$A:$A,1,FALSE)),"No","Yes")</f>
        <v>Yes</v>
      </c>
      <c r="U1445" t="b">
        <f t="shared" si="114"/>
        <v>0</v>
      </c>
    </row>
    <row r="1446" spans="1:21">
      <c r="A1446" t="s">
        <v>2089</v>
      </c>
      <c r="B1446" t="s">
        <v>21</v>
      </c>
      <c r="C1446" t="s">
        <v>22</v>
      </c>
      <c r="D1446" t="s">
        <v>391</v>
      </c>
      <c r="E1446" t="s">
        <v>392</v>
      </c>
      <c r="F1446" t="s">
        <v>25</v>
      </c>
      <c r="G1446" t="s">
        <v>26</v>
      </c>
      <c r="H1446" s="1">
        <v>45878</v>
      </c>
      <c r="I1446">
        <v>6</v>
      </c>
      <c r="J1446">
        <v>120.83</v>
      </c>
      <c r="K1446">
        <v>724.98</v>
      </c>
      <c r="L1446">
        <v>0.1</v>
      </c>
      <c r="M1446">
        <v>0.02</v>
      </c>
      <c r="N1446" t="str">
        <f>VLOOKUP(F1446,products!$A$2:$C$31,3,FALSE)</f>
        <v>B</v>
      </c>
      <c r="O1446">
        <f>VLOOKUP(F1446,price_list!$A$2:$C$31,3,FALSE)</f>
        <v>120.83</v>
      </c>
      <c r="P1446" t="str">
        <f t="shared" si="110"/>
        <v/>
      </c>
      <c r="Q1446" t="str">
        <f t="shared" si="111"/>
        <v/>
      </c>
      <c r="R1446">
        <f t="shared" si="112"/>
        <v>652.48199999999997</v>
      </c>
      <c r="S1446">
        <f t="shared" si="113"/>
        <v>13.04964</v>
      </c>
      <c r="T1446" t="str">
        <f>IF(ISNA(VLOOKUP(A1446,ERP_transactions!$A:$A,1,FALSE)),"No","Yes")</f>
        <v>Yes</v>
      </c>
      <c r="U1446" t="b">
        <f t="shared" si="114"/>
        <v>0</v>
      </c>
    </row>
    <row r="1447" spans="1:21">
      <c r="A1447" t="s">
        <v>2090</v>
      </c>
      <c r="B1447" t="s">
        <v>246</v>
      </c>
      <c r="C1447" t="s">
        <v>247</v>
      </c>
      <c r="D1447" t="s">
        <v>278</v>
      </c>
      <c r="E1447" t="s">
        <v>279</v>
      </c>
      <c r="F1447" t="s">
        <v>59</v>
      </c>
      <c r="G1447" t="s">
        <v>60</v>
      </c>
      <c r="H1447" s="1">
        <v>45895</v>
      </c>
      <c r="I1447">
        <v>6</v>
      </c>
      <c r="J1447">
        <v>71.86</v>
      </c>
      <c r="K1447">
        <v>431.16</v>
      </c>
      <c r="L1447">
        <v>0.05</v>
      </c>
      <c r="M1447">
        <v>0.02</v>
      </c>
      <c r="N1447" t="str">
        <f>VLOOKUP(F1447,products!$A$2:$C$31,3,FALSE)</f>
        <v>A</v>
      </c>
      <c r="O1447">
        <f>VLOOKUP(F1447,price_list!$A$2:$C$31,3,FALSE)</f>
        <v>71.86</v>
      </c>
      <c r="P1447" t="str">
        <f t="shared" si="110"/>
        <v/>
      </c>
      <c r="Q1447" t="str">
        <f t="shared" si="111"/>
        <v/>
      </c>
      <c r="R1447">
        <f t="shared" si="112"/>
        <v>409.60200000000003</v>
      </c>
      <c r="S1447">
        <f t="shared" si="113"/>
        <v>8.1920400000000004</v>
      </c>
      <c r="T1447" t="str">
        <f>IF(ISNA(VLOOKUP(A1447,ERP_transactions!$A:$A,1,FALSE)),"No","Yes")</f>
        <v>Yes</v>
      </c>
      <c r="U1447" t="b">
        <f t="shared" si="114"/>
        <v>0</v>
      </c>
    </row>
    <row r="1448" spans="1:21">
      <c r="A1448" t="s">
        <v>2091</v>
      </c>
      <c r="B1448" t="s">
        <v>414</v>
      </c>
      <c r="C1448" t="s">
        <v>415</v>
      </c>
      <c r="D1448" t="s">
        <v>502</v>
      </c>
      <c r="E1448" t="s">
        <v>503</v>
      </c>
      <c r="F1448" t="s">
        <v>85</v>
      </c>
      <c r="G1448" t="s">
        <v>86</v>
      </c>
      <c r="H1448" s="1">
        <v>45900</v>
      </c>
      <c r="I1448">
        <v>3</v>
      </c>
      <c r="J1448">
        <v>72.040000000000006</v>
      </c>
      <c r="K1448">
        <v>216.12</v>
      </c>
      <c r="L1448">
        <v>0.05</v>
      </c>
      <c r="M1448">
        <v>0.02</v>
      </c>
      <c r="N1448" t="str">
        <f>VLOOKUP(F1448,products!$A$2:$C$31,3,FALSE)</f>
        <v>A</v>
      </c>
      <c r="O1448">
        <f>VLOOKUP(F1448,price_list!$A$2:$C$31,3,FALSE)</f>
        <v>72.040000000000006</v>
      </c>
      <c r="P1448" t="str">
        <f t="shared" si="110"/>
        <v/>
      </c>
      <c r="Q1448" t="str">
        <f t="shared" si="111"/>
        <v/>
      </c>
      <c r="R1448">
        <f t="shared" si="112"/>
        <v>205.31399999999999</v>
      </c>
      <c r="S1448">
        <f t="shared" si="113"/>
        <v>4.1062799999999999</v>
      </c>
      <c r="T1448" t="str">
        <f>IF(ISNA(VLOOKUP(A1448,ERP_transactions!$A:$A,1,FALSE)),"No","Yes")</f>
        <v>Yes</v>
      </c>
      <c r="U1448" t="b">
        <f t="shared" si="114"/>
        <v>0</v>
      </c>
    </row>
    <row r="1449" spans="1:21">
      <c r="A1449" t="s">
        <v>2092</v>
      </c>
      <c r="B1449" t="s">
        <v>21</v>
      </c>
      <c r="C1449" t="s">
        <v>22</v>
      </c>
      <c r="D1449" t="s">
        <v>1459</v>
      </c>
      <c r="E1449" t="s">
        <v>1460</v>
      </c>
      <c r="F1449" t="s">
        <v>356</v>
      </c>
      <c r="G1449" t="s">
        <v>357</v>
      </c>
      <c r="H1449" s="1">
        <v>45896</v>
      </c>
      <c r="I1449">
        <v>5</v>
      </c>
      <c r="J1449">
        <v>54.03</v>
      </c>
      <c r="K1449">
        <v>270.14999999999998</v>
      </c>
      <c r="L1449">
        <v>0</v>
      </c>
      <c r="M1449">
        <v>0.02</v>
      </c>
      <c r="N1449" t="str">
        <f>VLOOKUP(F1449,products!$A$2:$C$31,3,FALSE)</f>
        <v>C</v>
      </c>
      <c r="O1449">
        <f>VLOOKUP(F1449,price_list!$A$2:$C$31,3,FALSE)</f>
        <v>54.03</v>
      </c>
      <c r="P1449" t="str">
        <f t="shared" si="110"/>
        <v/>
      </c>
      <c r="Q1449" t="str">
        <f t="shared" si="111"/>
        <v/>
      </c>
      <c r="R1449">
        <f t="shared" si="112"/>
        <v>270.14999999999998</v>
      </c>
      <c r="S1449">
        <f t="shared" si="113"/>
        <v>5.4029999999999996</v>
      </c>
      <c r="T1449" t="str">
        <f>IF(ISNA(VLOOKUP(A1449,ERP_transactions!$A:$A,1,FALSE)),"No","Yes")</f>
        <v>Yes</v>
      </c>
      <c r="U1449" t="b">
        <f t="shared" si="114"/>
        <v>0</v>
      </c>
    </row>
    <row r="1450" spans="1:21">
      <c r="A1450" t="s">
        <v>2093</v>
      </c>
      <c r="B1450" t="s">
        <v>55</v>
      </c>
      <c r="C1450" t="s">
        <v>56</v>
      </c>
      <c r="D1450" t="s">
        <v>601</v>
      </c>
      <c r="E1450" t="s">
        <v>602</v>
      </c>
      <c r="F1450" t="s">
        <v>275</v>
      </c>
      <c r="G1450" t="s">
        <v>276</v>
      </c>
      <c r="H1450" s="1">
        <v>45882</v>
      </c>
      <c r="I1450">
        <v>25</v>
      </c>
      <c r="J1450">
        <v>44.71</v>
      </c>
      <c r="K1450">
        <v>1117.75</v>
      </c>
      <c r="L1450">
        <v>0</v>
      </c>
      <c r="M1450">
        <v>0.02</v>
      </c>
      <c r="N1450" t="str">
        <f>VLOOKUP(F1450,products!$A$2:$C$31,3,FALSE)</f>
        <v>C</v>
      </c>
      <c r="O1450">
        <f>VLOOKUP(F1450,price_list!$A$2:$C$31,3,FALSE)</f>
        <v>44.71</v>
      </c>
      <c r="P1450" t="str">
        <f t="shared" si="110"/>
        <v/>
      </c>
      <c r="Q1450" t="str">
        <f t="shared" si="111"/>
        <v/>
      </c>
      <c r="R1450">
        <f t="shared" si="112"/>
        <v>1117.75</v>
      </c>
      <c r="S1450">
        <f t="shared" si="113"/>
        <v>22.355</v>
      </c>
      <c r="T1450" t="str">
        <f>IF(ISNA(VLOOKUP(A1450,ERP_transactions!$A:$A,1,FALSE)),"No","Yes")</f>
        <v>Yes</v>
      </c>
      <c r="U1450" t="b">
        <f t="shared" si="114"/>
        <v>0</v>
      </c>
    </row>
    <row r="1451" spans="1:21">
      <c r="A1451" t="s">
        <v>2094</v>
      </c>
      <c r="B1451" t="s">
        <v>117</v>
      </c>
      <c r="C1451" t="s">
        <v>118</v>
      </c>
      <c r="D1451" t="s">
        <v>137</v>
      </c>
      <c r="E1451" t="s">
        <v>138</v>
      </c>
      <c r="F1451" t="s">
        <v>25</v>
      </c>
      <c r="G1451" t="s">
        <v>26</v>
      </c>
      <c r="H1451" s="1">
        <v>45875</v>
      </c>
      <c r="I1451">
        <v>21</v>
      </c>
      <c r="J1451">
        <v>120.83</v>
      </c>
      <c r="K1451">
        <v>2537.4299999999998</v>
      </c>
      <c r="L1451">
        <v>0.1</v>
      </c>
      <c r="M1451">
        <v>0.02</v>
      </c>
      <c r="N1451" t="str">
        <f>VLOOKUP(F1451,products!$A$2:$C$31,3,FALSE)</f>
        <v>B</v>
      </c>
      <c r="O1451">
        <f>VLOOKUP(F1451,price_list!$A$2:$C$31,3,FALSE)</f>
        <v>120.83</v>
      </c>
      <c r="P1451" t="str">
        <f t="shared" si="110"/>
        <v/>
      </c>
      <c r="Q1451" t="str">
        <f t="shared" si="111"/>
        <v/>
      </c>
      <c r="R1451">
        <f t="shared" si="112"/>
        <v>2283.6869999999999</v>
      </c>
      <c r="S1451">
        <f t="shared" si="113"/>
        <v>45.673740000000002</v>
      </c>
      <c r="T1451" t="str">
        <f>IF(ISNA(VLOOKUP(A1451,ERP_transactions!$A:$A,1,FALSE)),"No","Yes")</f>
        <v>Yes</v>
      </c>
      <c r="U1451" t="b">
        <f t="shared" si="114"/>
        <v>0</v>
      </c>
    </row>
    <row r="1452" spans="1:21">
      <c r="A1452" t="s">
        <v>2095</v>
      </c>
      <c r="B1452" t="s">
        <v>254</v>
      </c>
      <c r="C1452" t="s">
        <v>255</v>
      </c>
      <c r="D1452" t="s">
        <v>189</v>
      </c>
      <c r="E1452" t="s">
        <v>190</v>
      </c>
      <c r="F1452" t="s">
        <v>107</v>
      </c>
      <c r="G1452" t="s">
        <v>108</v>
      </c>
      <c r="H1452" s="1">
        <v>45871</v>
      </c>
      <c r="I1452">
        <v>12</v>
      </c>
      <c r="J1452">
        <v>179.53</v>
      </c>
      <c r="K1452">
        <v>2154.36</v>
      </c>
      <c r="L1452">
        <v>0.1</v>
      </c>
      <c r="M1452">
        <v>0.02</v>
      </c>
      <c r="N1452" t="str">
        <f>VLOOKUP(F1452,products!$A$2:$C$31,3,FALSE)</f>
        <v>B</v>
      </c>
      <c r="O1452">
        <f>VLOOKUP(F1452,price_list!$A$2:$C$31,3,FALSE)</f>
        <v>179.53</v>
      </c>
      <c r="P1452" t="str">
        <f t="shared" si="110"/>
        <v/>
      </c>
      <c r="Q1452" t="str">
        <f t="shared" si="111"/>
        <v/>
      </c>
      <c r="R1452">
        <f t="shared" si="112"/>
        <v>1938.924</v>
      </c>
      <c r="S1452">
        <f t="shared" si="113"/>
        <v>38.778480000000002</v>
      </c>
      <c r="T1452" t="str">
        <f>IF(ISNA(VLOOKUP(A1452,ERP_transactions!$A:$A,1,FALSE)),"No","Yes")</f>
        <v>Yes</v>
      </c>
      <c r="U1452" t="b">
        <f t="shared" si="114"/>
        <v>0</v>
      </c>
    </row>
    <row r="1453" spans="1:21">
      <c r="A1453" t="s">
        <v>2096</v>
      </c>
      <c r="B1453" t="s">
        <v>159</v>
      </c>
      <c r="C1453" t="s">
        <v>160</v>
      </c>
      <c r="D1453" t="s">
        <v>453</v>
      </c>
      <c r="E1453" t="s">
        <v>454</v>
      </c>
      <c r="F1453" t="s">
        <v>107</v>
      </c>
      <c r="G1453" t="s">
        <v>108</v>
      </c>
      <c r="H1453" s="1">
        <v>45871</v>
      </c>
      <c r="I1453">
        <v>4</v>
      </c>
      <c r="J1453">
        <v>179.53</v>
      </c>
      <c r="K1453">
        <v>718.12</v>
      </c>
      <c r="L1453">
        <v>0.1</v>
      </c>
      <c r="M1453">
        <v>0.02</v>
      </c>
      <c r="N1453" t="str">
        <f>VLOOKUP(F1453,products!$A$2:$C$31,3,FALSE)</f>
        <v>B</v>
      </c>
      <c r="O1453">
        <f>VLOOKUP(F1453,price_list!$A$2:$C$31,3,FALSE)</f>
        <v>179.53</v>
      </c>
      <c r="P1453" t="str">
        <f t="shared" si="110"/>
        <v/>
      </c>
      <c r="Q1453" t="str">
        <f t="shared" si="111"/>
        <v/>
      </c>
      <c r="R1453">
        <f t="shared" si="112"/>
        <v>646.30799999999999</v>
      </c>
      <c r="S1453">
        <f t="shared" si="113"/>
        <v>12.926159999999999</v>
      </c>
      <c r="T1453" t="str">
        <f>IF(ISNA(VLOOKUP(A1453,ERP_transactions!$A:$A,1,FALSE)),"No","Yes")</f>
        <v>Yes</v>
      </c>
      <c r="U1453" t="b">
        <f t="shared" si="114"/>
        <v>0</v>
      </c>
    </row>
    <row r="1454" spans="1:21">
      <c r="A1454" t="s">
        <v>2097</v>
      </c>
      <c r="B1454" t="s">
        <v>182</v>
      </c>
      <c r="C1454" t="s">
        <v>183</v>
      </c>
      <c r="D1454" t="s">
        <v>142</v>
      </c>
      <c r="E1454" t="s">
        <v>143</v>
      </c>
      <c r="F1454" t="s">
        <v>240</v>
      </c>
      <c r="G1454" t="s">
        <v>241</v>
      </c>
      <c r="H1454" s="1">
        <v>45885</v>
      </c>
      <c r="I1454">
        <v>10</v>
      </c>
      <c r="J1454">
        <v>130.94</v>
      </c>
      <c r="K1454">
        <v>1309.4000000000001</v>
      </c>
      <c r="L1454">
        <v>0.05</v>
      </c>
      <c r="M1454">
        <v>0.02</v>
      </c>
      <c r="N1454" t="str">
        <f>VLOOKUP(F1454,products!$A$2:$C$31,3,FALSE)</f>
        <v>A</v>
      </c>
      <c r="O1454">
        <f>VLOOKUP(F1454,price_list!$A$2:$C$31,3,FALSE)</f>
        <v>130.94</v>
      </c>
      <c r="P1454" t="str">
        <f t="shared" si="110"/>
        <v/>
      </c>
      <c r="Q1454" t="str">
        <f t="shared" si="111"/>
        <v/>
      </c>
      <c r="R1454">
        <f t="shared" si="112"/>
        <v>1243.93</v>
      </c>
      <c r="S1454">
        <f t="shared" si="113"/>
        <v>24.878600000000002</v>
      </c>
      <c r="T1454" t="str">
        <f>IF(ISNA(VLOOKUP(A1454,ERP_transactions!$A:$A,1,FALSE)),"No","Yes")</f>
        <v>Yes</v>
      </c>
      <c r="U1454" t="b">
        <f t="shared" si="114"/>
        <v>0</v>
      </c>
    </row>
    <row r="1455" spans="1:21">
      <c r="A1455" t="s">
        <v>2098</v>
      </c>
      <c r="B1455" t="s">
        <v>110</v>
      </c>
      <c r="C1455" t="s">
        <v>111</v>
      </c>
      <c r="D1455" t="s">
        <v>601</v>
      </c>
      <c r="E1455" t="s">
        <v>2694</v>
      </c>
      <c r="F1455" t="s">
        <v>356</v>
      </c>
      <c r="G1455" t="s">
        <v>357</v>
      </c>
      <c r="H1455" s="1">
        <v>45882</v>
      </c>
      <c r="I1455">
        <v>8</v>
      </c>
      <c r="J1455">
        <v>54.03</v>
      </c>
      <c r="K1455">
        <v>432.24</v>
      </c>
      <c r="L1455">
        <v>0</v>
      </c>
      <c r="M1455">
        <v>0.02</v>
      </c>
      <c r="N1455" t="str">
        <f>VLOOKUP(F1455,products!$A$2:$C$31,3,FALSE)</f>
        <v>C</v>
      </c>
      <c r="O1455">
        <f>VLOOKUP(F1455,price_list!$A$2:$C$31,3,FALSE)</f>
        <v>54.03</v>
      </c>
      <c r="P1455" t="str">
        <f t="shared" si="110"/>
        <v/>
      </c>
      <c r="Q1455" t="str">
        <f t="shared" si="111"/>
        <v/>
      </c>
      <c r="R1455">
        <f t="shared" si="112"/>
        <v>432.24</v>
      </c>
      <c r="S1455">
        <f t="shared" si="113"/>
        <v>8.6448</v>
      </c>
      <c r="T1455" t="str">
        <f>IF(ISNA(VLOOKUP(A1455,ERP_transactions!$A:$A,1,FALSE)),"No","Yes")</f>
        <v>Yes</v>
      </c>
      <c r="U1455" t="b">
        <f t="shared" si="114"/>
        <v>0</v>
      </c>
    </row>
    <row r="1456" spans="1:21">
      <c r="A1456" t="s">
        <v>2099</v>
      </c>
      <c r="B1456" t="s">
        <v>208</v>
      </c>
      <c r="C1456" t="s">
        <v>209</v>
      </c>
      <c r="D1456" t="s">
        <v>416</v>
      </c>
      <c r="E1456" t="s">
        <v>417</v>
      </c>
      <c r="F1456" t="s">
        <v>240</v>
      </c>
      <c r="G1456" t="s">
        <v>241</v>
      </c>
      <c r="H1456" s="1">
        <v>45874</v>
      </c>
      <c r="I1456">
        <v>9</v>
      </c>
      <c r="J1456">
        <v>130.94</v>
      </c>
      <c r="K1456">
        <v>1178.46</v>
      </c>
      <c r="L1456">
        <v>0.05</v>
      </c>
      <c r="M1456">
        <v>0.02</v>
      </c>
      <c r="N1456" t="str">
        <f>VLOOKUP(F1456,products!$A$2:$C$31,3,FALSE)</f>
        <v>A</v>
      </c>
      <c r="O1456">
        <f>VLOOKUP(F1456,price_list!$A$2:$C$31,3,FALSE)</f>
        <v>130.94</v>
      </c>
      <c r="P1456" t="str">
        <f t="shared" si="110"/>
        <v/>
      </c>
      <c r="Q1456" t="str">
        <f t="shared" si="111"/>
        <v/>
      </c>
      <c r="R1456">
        <f t="shared" si="112"/>
        <v>1119.537</v>
      </c>
      <c r="S1456">
        <f t="shared" si="113"/>
        <v>22.390740000000001</v>
      </c>
      <c r="T1456" t="str">
        <f>IF(ISNA(VLOOKUP(A1456,ERP_transactions!$A:$A,1,FALSE)),"No","Yes")</f>
        <v>Yes</v>
      </c>
      <c r="U1456" t="b">
        <f t="shared" si="114"/>
        <v>0</v>
      </c>
    </row>
    <row r="1457" spans="1:21">
      <c r="A1457" t="s">
        <v>2100</v>
      </c>
      <c r="B1457" t="s">
        <v>414</v>
      </c>
      <c r="C1457" t="s">
        <v>415</v>
      </c>
      <c r="D1457" t="s">
        <v>221</v>
      </c>
      <c r="E1457" t="s">
        <v>222</v>
      </c>
      <c r="F1457" t="s">
        <v>139</v>
      </c>
      <c r="G1457" t="s">
        <v>140</v>
      </c>
      <c r="H1457" s="1">
        <v>45882</v>
      </c>
      <c r="I1457">
        <v>15</v>
      </c>
      <c r="J1457">
        <v>113.94</v>
      </c>
      <c r="K1457">
        <v>1709.1</v>
      </c>
      <c r="L1457">
        <v>0.05</v>
      </c>
      <c r="M1457">
        <v>0.02</v>
      </c>
      <c r="N1457" t="str">
        <f>VLOOKUP(F1457,products!$A$2:$C$31,3,FALSE)</f>
        <v>A</v>
      </c>
      <c r="O1457">
        <f>VLOOKUP(F1457,price_list!$A$2:$C$31,3,FALSE)</f>
        <v>113.94</v>
      </c>
      <c r="P1457" t="str">
        <f t="shared" si="110"/>
        <v/>
      </c>
      <c r="Q1457" t="str">
        <f t="shared" si="111"/>
        <v/>
      </c>
      <c r="R1457">
        <f t="shared" si="112"/>
        <v>1623.645</v>
      </c>
      <c r="S1457">
        <f t="shared" si="113"/>
        <v>32.472900000000003</v>
      </c>
      <c r="T1457" t="str">
        <f>IF(ISNA(VLOOKUP(A1457,ERP_transactions!$A:$A,1,FALSE)),"No","Yes")</f>
        <v>Yes</v>
      </c>
      <c r="U1457" t="b">
        <f t="shared" si="114"/>
        <v>0</v>
      </c>
    </row>
    <row r="1458" spans="1:21">
      <c r="A1458" t="s">
        <v>2101</v>
      </c>
      <c r="B1458" t="s">
        <v>208</v>
      </c>
      <c r="C1458" t="s">
        <v>209</v>
      </c>
      <c r="D1458" t="s">
        <v>1071</v>
      </c>
      <c r="E1458" t="s">
        <v>1072</v>
      </c>
      <c r="F1458" t="s">
        <v>450</v>
      </c>
      <c r="G1458" t="s">
        <v>451</v>
      </c>
      <c r="H1458" s="1">
        <v>45900</v>
      </c>
      <c r="I1458">
        <v>22</v>
      </c>
      <c r="J1458">
        <v>45.4</v>
      </c>
      <c r="K1458">
        <v>998.8</v>
      </c>
      <c r="L1458">
        <v>0</v>
      </c>
      <c r="M1458">
        <v>0.02</v>
      </c>
      <c r="N1458" t="str">
        <f>VLOOKUP(F1458,products!$A$2:$C$31,3,FALSE)</f>
        <v>C</v>
      </c>
      <c r="O1458">
        <f>VLOOKUP(F1458,price_list!$A$2:$C$31,3,FALSE)</f>
        <v>45.4</v>
      </c>
      <c r="P1458" t="str">
        <f t="shared" si="110"/>
        <v/>
      </c>
      <c r="Q1458" t="str">
        <f t="shared" si="111"/>
        <v/>
      </c>
      <c r="R1458">
        <f t="shared" si="112"/>
        <v>998.8</v>
      </c>
      <c r="S1458">
        <f t="shared" si="113"/>
        <v>19.975999999999999</v>
      </c>
      <c r="T1458" t="str">
        <f>IF(ISNA(VLOOKUP(A1458,ERP_transactions!$A:$A,1,FALSE)),"No","Yes")</f>
        <v>Yes</v>
      </c>
      <c r="U1458" t="b">
        <f t="shared" si="114"/>
        <v>0</v>
      </c>
    </row>
    <row r="1459" spans="1:21">
      <c r="A1459" t="s">
        <v>2102</v>
      </c>
      <c r="B1459" t="s">
        <v>14</v>
      </c>
      <c r="C1459" t="s">
        <v>15</v>
      </c>
      <c r="D1459" t="s">
        <v>596</v>
      </c>
      <c r="E1459" t="s">
        <v>597</v>
      </c>
      <c r="F1459" t="s">
        <v>326</v>
      </c>
      <c r="G1459" t="s">
        <v>327</v>
      </c>
      <c r="H1459" s="1">
        <v>45881</v>
      </c>
      <c r="I1459">
        <v>21</v>
      </c>
      <c r="J1459">
        <v>63.32</v>
      </c>
      <c r="K1459">
        <v>1329.72</v>
      </c>
      <c r="L1459">
        <v>0.05</v>
      </c>
      <c r="M1459">
        <v>0.02</v>
      </c>
      <c r="N1459" t="str">
        <f>VLOOKUP(F1459,products!$A$2:$C$31,3,FALSE)</f>
        <v>C</v>
      </c>
      <c r="O1459">
        <f>VLOOKUP(F1459,price_list!$A$2:$C$31,3,FALSE)</f>
        <v>63.32</v>
      </c>
      <c r="P1459" t="str">
        <f t="shared" si="110"/>
        <v>Rebate_Error</v>
      </c>
      <c r="Q1459" t="str">
        <f t="shared" si="111"/>
        <v/>
      </c>
      <c r="R1459">
        <f t="shared" si="112"/>
        <v>1263.2339999999999</v>
      </c>
      <c r="S1459">
        <f t="shared" si="113"/>
        <v>25.264679999999998</v>
      </c>
      <c r="T1459" t="str">
        <f>IF(ISNA(VLOOKUP(A1459,ERP_transactions!$A:$A,1,FALSE)),"No","Yes")</f>
        <v>Yes</v>
      </c>
      <c r="U1459" t="b">
        <f t="shared" si="114"/>
        <v>1</v>
      </c>
    </row>
    <row r="1460" spans="1:21">
      <c r="A1460" t="s">
        <v>2103</v>
      </c>
      <c r="B1460" t="s">
        <v>47</v>
      </c>
      <c r="C1460" t="s">
        <v>48</v>
      </c>
      <c r="D1460" t="s">
        <v>1083</v>
      </c>
      <c r="E1460" t="s">
        <v>1084</v>
      </c>
      <c r="F1460" t="s">
        <v>166</v>
      </c>
      <c r="G1460" t="s">
        <v>167</v>
      </c>
      <c r="H1460" s="1">
        <v>45897</v>
      </c>
      <c r="I1460">
        <v>21</v>
      </c>
      <c r="J1460">
        <v>176.86</v>
      </c>
      <c r="K1460">
        <v>3714.06</v>
      </c>
      <c r="L1460">
        <v>0.1</v>
      </c>
      <c r="M1460">
        <v>0.02</v>
      </c>
      <c r="N1460" t="str">
        <f>VLOOKUP(F1460,products!$A$2:$C$31,3,FALSE)</f>
        <v>B</v>
      </c>
      <c r="O1460">
        <f>VLOOKUP(F1460,price_list!$A$2:$C$31,3,FALSE)</f>
        <v>176.86</v>
      </c>
      <c r="P1460" t="str">
        <f t="shared" si="110"/>
        <v/>
      </c>
      <c r="Q1460" t="str">
        <f t="shared" si="111"/>
        <v/>
      </c>
      <c r="R1460">
        <f t="shared" si="112"/>
        <v>3342.654</v>
      </c>
      <c r="S1460">
        <f t="shared" si="113"/>
        <v>66.853080000000006</v>
      </c>
      <c r="T1460" t="str">
        <f>IF(ISNA(VLOOKUP(A1460,ERP_transactions!$A:$A,1,FALSE)),"No","Yes")</f>
        <v>Yes</v>
      </c>
      <c r="U1460" t="b">
        <f t="shared" si="114"/>
        <v>0</v>
      </c>
    </row>
    <row r="1461" spans="1:21">
      <c r="A1461" t="s">
        <v>2104</v>
      </c>
      <c r="B1461" t="s">
        <v>230</v>
      </c>
      <c r="C1461" t="s">
        <v>231</v>
      </c>
      <c r="D1461" t="s">
        <v>553</v>
      </c>
      <c r="E1461" t="s">
        <v>2695</v>
      </c>
      <c r="F1461" t="s">
        <v>18</v>
      </c>
      <c r="G1461" t="s">
        <v>19</v>
      </c>
      <c r="H1461" s="1">
        <v>45878</v>
      </c>
      <c r="I1461">
        <v>4</v>
      </c>
      <c r="J1461">
        <v>52.65</v>
      </c>
      <c r="K1461">
        <v>210.6</v>
      </c>
      <c r="L1461">
        <v>0.05</v>
      </c>
      <c r="M1461">
        <v>0.02</v>
      </c>
      <c r="N1461" t="str">
        <f>VLOOKUP(F1461,products!$A$2:$C$31,3,FALSE)</f>
        <v>A</v>
      </c>
      <c r="O1461">
        <f>VLOOKUP(F1461,price_list!$A$2:$C$31,3,FALSE)</f>
        <v>52.65</v>
      </c>
      <c r="P1461" t="str">
        <f t="shared" si="110"/>
        <v/>
      </c>
      <c r="Q1461" t="str">
        <f t="shared" si="111"/>
        <v/>
      </c>
      <c r="R1461">
        <f t="shared" si="112"/>
        <v>200.07</v>
      </c>
      <c r="S1461">
        <f t="shared" si="113"/>
        <v>4.0014000000000003</v>
      </c>
      <c r="T1461" t="str">
        <f>IF(ISNA(VLOOKUP(A1461,ERP_transactions!$A:$A,1,FALSE)),"No","Yes")</f>
        <v>Yes</v>
      </c>
      <c r="U1461" t="b">
        <f t="shared" si="114"/>
        <v>0</v>
      </c>
    </row>
    <row r="1462" spans="1:21">
      <c r="A1462" t="s">
        <v>2105</v>
      </c>
      <c r="B1462" t="s">
        <v>159</v>
      </c>
      <c r="C1462" t="s">
        <v>160</v>
      </c>
      <c r="D1462" t="s">
        <v>95</v>
      </c>
      <c r="E1462" t="s">
        <v>2696</v>
      </c>
      <c r="F1462" t="s">
        <v>240</v>
      </c>
      <c r="G1462" t="s">
        <v>241</v>
      </c>
      <c r="H1462" s="1">
        <v>45891</v>
      </c>
      <c r="I1462">
        <v>25</v>
      </c>
      <c r="J1462">
        <v>130.94</v>
      </c>
      <c r="K1462">
        <v>3273.5</v>
      </c>
      <c r="L1462">
        <v>0.05</v>
      </c>
      <c r="M1462">
        <v>0.02</v>
      </c>
      <c r="N1462" t="str">
        <f>VLOOKUP(F1462,products!$A$2:$C$31,3,FALSE)</f>
        <v>A</v>
      </c>
      <c r="O1462">
        <f>VLOOKUP(F1462,price_list!$A$2:$C$31,3,FALSE)</f>
        <v>130.94</v>
      </c>
      <c r="P1462" t="str">
        <f t="shared" si="110"/>
        <v/>
      </c>
      <c r="Q1462" t="str">
        <f t="shared" si="111"/>
        <v/>
      </c>
      <c r="R1462">
        <f t="shared" si="112"/>
        <v>3109.8249999999998</v>
      </c>
      <c r="S1462">
        <f t="shared" si="113"/>
        <v>62.1965</v>
      </c>
      <c r="T1462" t="str">
        <f>IF(ISNA(VLOOKUP(A1462,ERP_transactions!$A:$A,1,FALSE)),"No","Yes")</f>
        <v>Yes</v>
      </c>
      <c r="U1462" t="b">
        <f t="shared" si="114"/>
        <v>0</v>
      </c>
    </row>
    <row r="1463" spans="1:21">
      <c r="A1463" t="s">
        <v>2106</v>
      </c>
      <c r="B1463" t="s">
        <v>110</v>
      </c>
      <c r="C1463" t="s">
        <v>111</v>
      </c>
      <c r="D1463" t="s">
        <v>1057</v>
      </c>
      <c r="E1463" t="s">
        <v>1058</v>
      </c>
      <c r="F1463" t="s">
        <v>107</v>
      </c>
      <c r="G1463" t="s">
        <v>108</v>
      </c>
      <c r="H1463" s="1">
        <v>45894</v>
      </c>
      <c r="I1463">
        <v>19</v>
      </c>
      <c r="J1463">
        <v>179.53</v>
      </c>
      <c r="K1463">
        <v>3411.07</v>
      </c>
      <c r="L1463">
        <v>0.1</v>
      </c>
      <c r="M1463">
        <v>0.02</v>
      </c>
      <c r="N1463" t="str">
        <f>VLOOKUP(F1463,products!$A$2:$C$31,3,FALSE)</f>
        <v>B</v>
      </c>
      <c r="O1463">
        <f>VLOOKUP(F1463,price_list!$A$2:$C$31,3,FALSE)</f>
        <v>179.53</v>
      </c>
      <c r="P1463" t="str">
        <f t="shared" si="110"/>
        <v/>
      </c>
      <c r="Q1463" t="str">
        <f t="shared" si="111"/>
        <v/>
      </c>
      <c r="R1463">
        <f t="shared" si="112"/>
        <v>3069.9630000000002</v>
      </c>
      <c r="S1463">
        <f t="shared" si="113"/>
        <v>61.399260000000005</v>
      </c>
      <c r="T1463" t="str">
        <f>IF(ISNA(VLOOKUP(A1463,ERP_transactions!$A:$A,1,FALSE)),"No","Yes")</f>
        <v>Yes</v>
      </c>
      <c r="U1463" t="b">
        <f t="shared" si="114"/>
        <v>0</v>
      </c>
    </row>
    <row r="1464" spans="1:21">
      <c r="A1464" t="s">
        <v>2107</v>
      </c>
      <c r="B1464" t="s">
        <v>254</v>
      </c>
      <c r="C1464" t="s">
        <v>255</v>
      </c>
      <c r="D1464" t="s">
        <v>1272</v>
      </c>
      <c r="E1464" t="s">
        <v>2697</v>
      </c>
      <c r="F1464" t="s">
        <v>85</v>
      </c>
      <c r="G1464" t="s">
        <v>86</v>
      </c>
      <c r="H1464" s="1">
        <v>45875</v>
      </c>
      <c r="I1464">
        <v>23</v>
      </c>
      <c r="J1464">
        <v>72.040000000000006</v>
      </c>
      <c r="K1464">
        <v>1656.92</v>
      </c>
      <c r="L1464">
        <v>0.05</v>
      </c>
      <c r="M1464">
        <v>0.02</v>
      </c>
      <c r="N1464" t="str">
        <f>VLOOKUP(F1464,products!$A$2:$C$31,3,FALSE)</f>
        <v>A</v>
      </c>
      <c r="O1464">
        <f>VLOOKUP(F1464,price_list!$A$2:$C$31,3,FALSE)</f>
        <v>72.040000000000006</v>
      </c>
      <c r="P1464" t="str">
        <f t="shared" si="110"/>
        <v/>
      </c>
      <c r="Q1464" t="str">
        <f t="shared" si="111"/>
        <v/>
      </c>
      <c r="R1464">
        <f t="shared" si="112"/>
        <v>1574.0740000000001</v>
      </c>
      <c r="S1464">
        <f t="shared" si="113"/>
        <v>31.481480000000001</v>
      </c>
      <c r="T1464" t="str">
        <f>IF(ISNA(VLOOKUP(A1464,ERP_transactions!$A:$A,1,FALSE)),"No","Yes")</f>
        <v>Yes</v>
      </c>
      <c r="U1464" t="b">
        <f t="shared" si="114"/>
        <v>0</v>
      </c>
    </row>
    <row r="1465" spans="1:21">
      <c r="A1465" t="s">
        <v>2108</v>
      </c>
      <c r="B1465" t="s">
        <v>145</v>
      </c>
      <c r="C1465" t="s">
        <v>146</v>
      </c>
      <c r="D1465" t="s">
        <v>44</v>
      </c>
      <c r="E1465" t="s">
        <v>45</v>
      </c>
      <c r="F1465" t="s">
        <v>139</v>
      </c>
      <c r="G1465" t="s">
        <v>140</v>
      </c>
      <c r="H1465" s="1">
        <v>45896</v>
      </c>
      <c r="I1465">
        <v>1</v>
      </c>
      <c r="J1465">
        <v>113.94</v>
      </c>
      <c r="K1465">
        <v>113.94</v>
      </c>
      <c r="L1465">
        <v>0.05</v>
      </c>
      <c r="M1465">
        <v>0.02</v>
      </c>
      <c r="N1465" t="str">
        <f>VLOOKUP(F1465,products!$A$2:$C$31,3,FALSE)</f>
        <v>A</v>
      </c>
      <c r="O1465">
        <f>VLOOKUP(F1465,price_list!$A$2:$C$31,3,FALSE)</f>
        <v>113.94</v>
      </c>
      <c r="P1465" t="str">
        <f t="shared" si="110"/>
        <v/>
      </c>
      <c r="Q1465" t="str">
        <f t="shared" si="111"/>
        <v/>
      </c>
      <c r="R1465">
        <f t="shared" si="112"/>
        <v>108.24299999999999</v>
      </c>
      <c r="S1465">
        <f t="shared" si="113"/>
        <v>2.16486</v>
      </c>
      <c r="T1465" t="str">
        <f>IF(ISNA(VLOOKUP(A1465,ERP_transactions!$A:$A,1,FALSE)),"No","Yes")</f>
        <v>Yes</v>
      </c>
      <c r="U1465" t="b">
        <f t="shared" si="114"/>
        <v>0</v>
      </c>
    </row>
    <row r="1466" spans="1:21">
      <c r="A1466" t="s">
        <v>2109</v>
      </c>
      <c r="B1466" t="s">
        <v>423</v>
      </c>
      <c r="C1466" t="s">
        <v>424</v>
      </c>
      <c r="D1466" t="s">
        <v>296</v>
      </c>
      <c r="E1466" t="s">
        <v>297</v>
      </c>
      <c r="F1466" t="s">
        <v>215</v>
      </c>
      <c r="G1466" t="s">
        <v>216</v>
      </c>
      <c r="H1466" s="1">
        <v>45873</v>
      </c>
      <c r="I1466">
        <v>17</v>
      </c>
      <c r="J1466">
        <v>176.7</v>
      </c>
      <c r="K1466">
        <v>3003.9</v>
      </c>
      <c r="L1466">
        <v>0.1</v>
      </c>
      <c r="M1466">
        <v>0.02</v>
      </c>
      <c r="N1466" t="str">
        <f>VLOOKUP(F1466,products!$A$2:$C$31,3,FALSE)</f>
        <v>B</v>
      </c>
      <c r="O1466">
        <f>VLOOKUP(F1466,price_list!$A$2:$C$31,3,FALSE)</f>
        <v>176.7</v>
      </c>
      <c r="P1466" t="str">
        <f t="shared" si="110"/>
        <v/>
      </c>
      <c r="Q1466" t="str">
        <f t="shared" si="111"/>
        <v/>
      </c>
      <c r="R1466">
        <f t="shared" si="112"/>
        <v>2703.51</v>
      </c>
      <c r="S1466">
        <f t="shared" si="113"/>
        <v>54.070200000000007</v>
      </c>
      <c r="T1466" t="str">
        <f>IF(ISNA(VLOOKUP(A1466,ERP_transactions!$A:$A,1,FALSE)),"No","Yes")</f>
        <v>Yes</v>
      </c>
      <c r="U1466" t="b">
        <f t="shared" si="114"/>
        <v>0</v>
      </c>
    </row>
    <row r="1467" spans="1:21">
      <c r="A1467" t="s">
        <v>2110</v>
      </c>
      <c r="B1467" t="s">
        <v>208</v>
      </c>
      <c r="C1467" t="s">
        <v>209</v>
      </c>
      <c r="D1467" t="s">
        <v>572</v>
      </c>
      <c r="E1467" t="s">
        <v>573</v>
      </c>
      <c r="F1467" t="s">
        <v>85</v>
      </c>
      <c r="G1467" t="s">
        <v>86</v>
      </c>
      <c r="H1467" s="1">
        <v>45879</v>
      </c>
      <c r="I1467">
        <v>24</v>
      </c>
      <c r="J1467">
        <v>72.040000000000006</v>
      </c>
      <c r="K1467">
        <v>1728.96</v>
      </c>
      <c r="L1467">
        <v>0.05</v>
      </c>
      <c r="M1467">
        <v>0.02</v>
      </c>
      <c r="N1467" t="str">
        <f>VLOOKUP(F1467,products!$A$2:$C$31,3,FALSE)</f>
        <v>A</v>
      </c>
      <c r="O1467">
        <f>VLOOKUP(F1467,price_list!$A$2:$C$31,3,FALSE)</f>
        <v>72.040000000000006</v>
      </c>
      <c r="P1467" t="str">
        <f t="shared" si="110"/>
        <v/>
      </c>
      <c r="Q1467" t="str">
        <f t="shared" si="111"/>
        <v/>
      </c>
      <c r="R1467">
        <f t="shared" si="112"/>
        <v>1642.5119999999999</v>
      </c>
      <c r="S1467">
        <f t="shared" si="113"/>
        <v>32.850239999999999</v>
      </c>
      <c r="T1467" t="str">
        <f>IF(ISNA(VLOOKUP(A1467,ERP_transactions!$A:$A,1,FALSE)),"No","Yes")</f>
        <v>Yes</v>
      </c>
      <c r="U1467" t="b">
        <f t="shared" si="114"/>
        <v>0</v>
      </c>
    </row>
    <row r="1468" spans="1:21">
      <c r="A1468" t="s">
        <v>2111</v>
      </c>
      <c r="B1468" t="s">
        <v>230</v>
      </c>
      <c r="C1468" t="s">
        <v>231</v>
      </c>
      <c r="D1468" t="s">
        <v>291</v>
      </c>
      <c r="E1468" t="s">
        <v>292</v>
      </c>
      <c r="F1468" t="s">
        <v>139</v>
      </c>
      <c r="G1468" t="s">
        <v>140</v>
      </c>
      <c r="H1468" s="1">
        <v>45872</v>
      </c>
      <c r="I1468">
        <v>20</v>
      </c>
      <c r="J1468">
        <v>113.94</v>
      </c>
      <c r="K1468">
        <v>2278.8000000000002</v>
      </c>
      <c r="L1468">
        <v>0.09</v>
      </c>
      <c r="M1468">
        <v>0.02</v>
      </c>
      <c r="N1468" t="str">
        <f>VLOOKUP(F1468,products!$A$2:$C$31,3,FALSE)</f>
        <v>A</v>
      </c>
      <c r="O1468">
        <f>VLOOKUP(F1468,price_list!$A$2:$C$31,3,FALSE)</f>
        <v>113.94</v>
      </c>
      <c r="P1468" t="str">
        <f t="shared" si="110"/>
        <v>Rebate_Error</v>
      </c>
      <c r="Q1468" t="str">
        <f t="shared" si="111"/>
        <v/>
      </c>
      <c r="R1468">
        <f t="shared" si="112"/>
        <v>2073.7080000000001</v>
      </c>
      <c r="S1468">
        <f t="shared" si="113"/>
        <v>41.474160000000005</v>
      </c>
      <c r="T1468" t="str">
        <f>IF(ISNA(VLOOKUP(A1468,ERP_transactions!$A:$A,1,FALSE)),"No","Yes")</f>
        <v>Yes</v>
      </c>
      <c r="U1468" t="b">
        <f t="shared" si="114"/>
        <v>1</v>
      </c>
    </row>
    <row r="1469" spans="1:21">
      <c r="A1469" t="s">
        <v>2113</v>
      </c>
      <c r="B1469" t="s">
        <v>28</v>
      </c>
      <c r="C1469" t="s">
        <v>29</v>
      </c>
      <c r="D1469" t="s">
        <v>52</v>
      </c>
      <c r="E1469" t="s">
        <v>53</v>
      </c>
      <c r="F1469" t="s">
        <v>78</v>
      </c>
      <c r="G1469" t="s">
        <v>79</v>
      </c>
      <c r="H1469" s="1">
        <v>45872</v>
      </c>
      <c r="I1469">
        <v>4</v>
      </c>
      <c r="J1469">
        <v>139.22</v>
      </c>
      <c r="K1469">
        <v>556.88</v>
      </c>
      <c r="L1469">
        <v>0.05</v>
      </c>
      <c r="M1469">
        <v>0.02</v>
      </c>
      <c r="N1469" t="str">
        <f>VLOOKUP(F1469,products!$A$2:$C$31,3,FALSE)</f>
        <v>A</v>
      </c>
      <c r="O1469">
        <f>VLOOKUP(F1469,price_list!$A$2:$C$31,3,FALSE)</f>
        <v>139.22</v>
      </c>
      <c r="P1469" t="str">
        <f t="shared" si="110"/>
        <v/>
      </c>
      <c r="Q1469" t="str">
        <f t="shared" si="111"/>
        <v/>
      </c>
      <c r="R1469">
        <f t="shared" si="112"/>
        <v>529.03599999999994</v>
      </c>
      <c r="S1469">
        <f t="shared" si="113"/>
        <v>10.580719999999999</v>
      </c>
      <c r="T1469" t="str">
        <f>IF(ISNA(VLOOKUP(A1469,ERP_transactions!$A:$A,1,FALSE)),"No","Yes")</f>
        <v>Yes</v>
      </c>
      <c r="U1469" t="b">
        <f t="shared" si="114"/>
        <v>0</v>
      </c>
    </row>
    <row r="1470" spans="1:21">
      <c r="A1470" t="s">
        <v>2114</v>
      </c>
      <c r="B1470" t="s">
        <v>47</v>
      </c>
      <c r="C1470" t="s">
        <v>48</v>
      </c>
      <c r="D1470" t="s">
        <v>668</v>
      </c>
      <c r="E1470" t="s">
        <v>669</v>
      </c>
      <c r="F1470" t="s">
        <v>78</v>
      </c>
      <c r="G1470" t="s">
        <v>79</v>
      </c>
      <c r="H1470" s="1">
        <v>45894</v>
      </c>
      <c r="I1470">
        <v>22</v>
      </c>
      <c r="J1470">
        <v>139.22</v>
      </c>
      <c r="K1470">
        <v>3062.84</v>
      </c>
      <c r="L1470">
        <v>7.0000000000000007E-2</v>
      </c>
      <c r="M1470">
        <v>0.02</v>
      </c>
      <c r="N1470" t="str">
        <f>VLOOKUP(F1470,products!$A$2:$C$31,3,FALSE)</f>
        <v>A</v>
      </c>
      <c r="O1470">
        <f>VLOOKUP(F1470,price_list!$A$2:$C$31,3,FALSE)</f>
        <v>139.22</v>
      </c>
      <c r="P1470" t="str">
        <f t="shared" si="110"/>
        <v>Rebate_Error</v>
      </c>
      <c r="Q1470" t="str">
        <f t="shared" si="111"/>
        <v/>
      </c>
      <c r="R1470">
        <f t="shared" si="112"/>
        <v>2848.4412000000002</v>
      </c>
      <c r="S1470">
        <f t="shared" si="113"/>
        <v>56.968824000000005</v>
      </c>
      <c r="T1470" t="str">
        <f>IF(ISNA(VLOOKUP(A1470,ERP_transactions!$A:$A,1,FALSE)),"No","Yes")</f>
        <v>Yes</v>
      </c>
      <c r="U1470" t="b">
        <f t="shared" si="114"/>
        <v>1</v>
      </c>
    </row>
    <row r="1471" spans="1:21">
      <c r="A1471" t="s">
        <v>2115</v>
      </c>
      <c r="B1471" t="s">
        <v>67</v>
      </c>
      <c r="C1471" t="s">
        <v>68</v>
      </c>
      <c r="D1471" t="s">
        <v>818</v>
      </c>
      <c r="E1471" t="s">
        <v>819</v>
      </c>
      <c r="F1471" t="s">
        <v>100</v>
      </c>
      <c r="G1471" t="s">
        <v>101</v>
      </c>
      <c r="H1471" s="1">
        <v>45898</v>
      </c>
      <c r="I1471">
        <v>6</v>
      </c>
      <c r="J1471">
        <v>181.7</v>
      </c>
      <c r="K1471">
        <v>1090.2</v>
      </c>
      <c r="L1471">
        <v>0.1</v>
      </c>
      <c r="M1471">
        <v>0.02</v>
      </c>
      <c r="N1471" t="str">
        <f>VLOOKUP(F1471,products!$A$2:$C$31,3,FALSE)</f>
        <v>B</v>
      </c>
      <c r="O1471">
        <f>VLOOKUP(F1471,price_list!$A$2:$C$31,3,FALSE)</f>
        <v>181.7</v>
      </c>
      <c r="P1471" t="str">
        <f t="shared" si="110"/>
        <v/>
      </c>
      <c r="Q1471" t="str">
        <f t="shared" si="111"/>
        <v/>
      </c>
      <c r="R1471">
        <f t="shared" si="112"/>
        <v>981.18000000000006</v>
      </c>
      <c r="S1471">
        <f t="shared" si="113"/>
        <v>19.623600000000003</v>
      </c>
      <c r="T1471" t="str">
        <f>IF(ISNA(VLOOKUP(A1471,ERP_transactions!$A:$A,1,FALSE)),"No","Yes")</f>
        <v>Yes</v>
      </c>
      <c r="U1471" t="b">
        <f t="shared" si="114"/>
        <v>0</v>
      </c>
    </row>
    <row r="1472" spans="1:21">
      <c r="A1472" t="s">
        <v>2116</v>
      </c>
      <c r="B1472" t="s">
        <v>386</v>
      </c>
      <c r="C1472" t="s">
        <v>387</v>
      </c>
      <c r="D1472" t="s">
        <v>401</v>
      </c>
      <c r="E1472" t="s">
        <v>402</v>
      </c>
      <c r="F1472" t="s">
        <v>129</v>
      </c>
      <c r="G1472" t="s">
        <v>130</v>
      </c>
      <c r="H1472" s="1">
        <v>45884</v>
      </c>
      <c r="I1472">
        <v>10</v>
      </c>
      <c r="J1472">
        <v>92.19</v>
      </c>
      <c r="K1472">
        <v>921.9</v>
      </c>
      <c r="L1472">
        <v>0.05</v>
      </c>
      <c r="M1472">
        <v>0.02</v>
      </c>
      <c r="N1472" t="str">
        <f>VLOOKUP(F1472,products!$A$2:$C$31,3,FALSE)</f>
        <v>A</v>
      </c>
      <c r="O1472">
        <f>VLOOKUP(F1472,price_list!$A$2:$C$31,3,FALSE)</f>
        <v>92.19</v>
      </c>
      <c r="P1472" t="str">
        <f t="shared" si="110"/>
        <v/>
      </c>
      <c r="Q1472" t="str">
        <f t="shared" si="111"/>
        <v/>
      </c>
      <c r="R1472">
        <f t="shared" si="112"/>
        <v>875.80499999999995</v>
      </c>
      <c r="S1472">
        <f t="shared" si="113"/>
        <v>17.516099999999998</v>
      </c>
      <c r="T1472" t="str">
        <f>IF(ISNA(VLOOKUP(A1472,ERP_transactions!$A:$A,1,FALSE)),"No","Yes")</f>
        <v>Yes</v>
      </c>
      <c r="U1472" t="b">
        <f t="shared" si="114"/>
        <v>0</v>
      </c>
    </row>
    <row r="1473" spans="1:21">
      <c r="A1473" t="s">
        <v>2117</v>
      </c>
      <c r="B1473" t="s">
        <v>208</v>
      </c>
      <c r="C1473" t="s">
        <v>209</v>
      </c>
      <c r="D1473" t="s">
        <v>645</v>
      </c>
      <c r="E1473" t="s">
        <v>2698</v>
      </c>
      <c r="F1473" t="s">
        <v>166</v>
      </c>
      <c r="G1473" t="s">
        <v>167</v>
      </c>
      <c r="H1473" s="1">
        <v>45894</v>
      </c>
      <c r="I1473">
        <v>9</v>
      </c>
      <c r="J1473">
        <v>176.86</v>
      </c>
      <c r="K1473">
        <v>1591.74</v>
      </c>
      <c r="L1473">
        <v>0.1</v>
      </c>
      <c r="M1473">
        <v>0.02</v>
      </c>
      <c r="N1473" t="str">
        <f>VLOOKUP(F1473,products!$A$2:$C$31,3,FALSE)</f>
        <v>B</v>
      </c>
      <c r="O1473">
        <f>VLOOKUP(F1473,price_list!$A$2:$C$31,3,FALSE)</f>
        <v>176.86</v>
      </c>
      <c r="P1473" t="str">
        <f t="shared" si="110"/>
        <v/>
      </c>
      <c r="Q1473" t="str">
        <f t="shared" si="111"/>
        <v/>
      </c>
      <c r="R1473">
        <f t="shared" si="112"/>
        <v>1432.566</v>
      </c>
      <c r="S1473">
        <f t="shared" si="113"/>
        <v>28.651320000000002</v>
      </c>
      <c r="T1473" t="str">
        <f>IF(ISNA(VLOOKUP(A1473,ERP_transactions!$A:$A,1,FALSE)),"No","Yes")</f>
        <v>Yes</v>
      </c>
      <c r="U1473" t="b">
        <f t="shared" si="114"/>
        <v>0</v>
      </c>
    </row>
    <row r="1474" spans="1:21">
      <c r="A1474" t="s">
        <v>2118</v>
      </c>
      <c r="B1474" t="s">
        <v>81</v>
      </c>
      <c r="C1474" t="s">
        <v>82</v>
      </c>
      <c r="D1474" t="s">
        <v>76</v>
      </c>
      <c r="E1474" t="s">
        <v>77</v>
      </c>
      <c r="F1474" t="s">
        <v>326</v>
      </c>
      <c r="G1474" t="s">
        <v>327</v>
      </c>
      <c r="H1474" s="1">
        <v>45894</v>
      </c>
      <c r="I1474">
        <v>25</v>
      </c>
      <c r="J1474">
        <v>63.32</v>
      </c>
      <c r="K1474">
        <v>1583</v>
      </c>
      <c r="L1474">
        <v>0</v>
      </c>
      <c r="M1474">
        <v>0.02</v>
      </c>
      <c r="N1474" t="str">
        <f>VLOOKUP(F1474,products!$A$2:$C$31,3,FALSE)</f>
        <v>C</v>
      </c>
      <c r="O1474">
        <f>VLOOKUP(F1474,price_list!$A$2:$C$31,3,FALSE)</f>
        <v>63.32</v>
      </c>
      <c r="P1474" t="str">
        <f t="shared" ref="P1474:P1537" si="115">IF(N1474="A",IF(ABS(L1474-0.05)&gt;0.001,"Rebate_Error",""),IF(N1474="B",IF(ABS(L1474-0.1)&gt;0.001,"Rebate_Error",""),IF(N1474="C",IF(L1474&lt;&gt;0,"Rebate_Error",""))))</f>
        <v/>
      </c>
      <c r="Q1474" t="str">
        <f t="shared" ref="Q1474:Q1537" si="116">IF(J1474&lt;O1474*0.75,"Price_Breach","")</f>
        <v/>
      </c>
      <c r="R1474">
        <f t="shared" ref="R1474:R1537" si="117">K1474-(K1474*L1474)</f>
        <v>1583</v>
      </c>
      <c r="S1474">
        <f t="shared" ref="S1474:S1537" si="118">R1474*M1474</f>
        <v>31.66</v>
      </c>
      <c r="T1474" t="str">
        <f>IF(ISNA(VLOOKUP(A1474,ERP_transactions!$A:$A,1,FALSE)),"No","Yes")</f>
        <v>Yes</v>
      </c>
      <c r="U1474" t="b">
        <f t="shared" ref="U1474:U1537" si="119">OR($P1474="Rebate_Error",$Q1474="Price_Breach",$T1474="No")</f>
        <v>0</v>
      </c>
    </row>
    <row r="1475" spans="1:21">
      <c r="A1475" t="s">
        <v>2119</v>
      </c>
      <c r="B1475" t="s">
        <v>145</v>
      </c>
      <c r="C1475" t="s">
        <v>146</v>
      </c>
      <c r="D1475" t="s">
        <v>172</v>
      </c>
      <c r="E1475" t="s">
        <v>173</v>
      </c>
      <c r="F1475" t="s">
        <v>129</v>
      </c>
      <c r="G1475" t="s">
        <v>130</v>
      </c>
      <c r="H1475" s="1">
        <v>45878</v>
      </c>
      <c r="I1475">
        <v>3</v>
      </c>
      <c r="J1475">
        <v>92.19</v>
      </c>
      <c r="K1475">
        <v>276.57</v>
      </c>
      <c r="L1475">
        <v>0.05</v>
      </c>
      <c r="M1475">
        <v>0.02</v>
      </c>
      <c r="N1475" t="str">
        <f>VLOOKUP(F1475,products!$A$2:$C$31,3,FALSE)</f>
        <v>A</v>
      </c>
      <c r="O1475">
        <f>VLOOKUP(F1475,price_list!$A$2:$C$31,3,FALSE)</f>
        <v>92.19</v>
      </c>
      <c r="P1475" t="str">
        <f t="shared" si="115"/>
        <v/>
      </c>
      <c r="Q1475" t="str">
        <f t="shared" si="116"/>
        <v/>
      </c>
      <c r="R1475">
        <f t="shared" si="117"/>
        <v>262.74149999999997</v>
      </c>
      <c r="S1475">
        <f t="shared" si="118"/>
        <v>5.2548299999999992</v>
      </c>
      <c r="T1475" t="str">
        <f>IF(ISNA(VLOOKUP(A1475,ERP_transactions!$A:$A,1,FALSE)),"No","Yes")</f>
        <v>Yes</v>
      </c>
      <c r="U1475" t="b">
        <f t="shared" si="119"/>
        <v>0</v>
      </c>
    </row>
    <row r="1476" spans="1:21">
      <c r="A1476" t="s">
        <v>2120</v>
      </c>
      <c r="B1476" t="s">
        <v>93</v>
      </c>
      <c r="C1476" t="s">
        <v>94</v>
      </c>
      <c r="D1476" t="s">
        <v>1183</v>
      </c>
      <c r="E1476" t="s">
        <v>1184</v>
      </c>
      <c r="F1476" t="s">
        <v>240</v>
      </c>
      <c r="G1476" t="s">
        <v>241</v>
      </c>
      <c r="H1476" s="1">
        <v>45871</v>
      </c>
      <c r="I1476">
        <v>11</v>
      </c>
      <c r="J1476">
        <v>98.1</v>
      </c>
      <c r="K1476">
        <v>1079.0999999999999</v>
      </c>
      <c r="L1476">
        <v>0.05</v>
      </c>
      <c r="M1476">
        <v>0.02</v>
      </c>
      <c r="N1476" t="str">
        <f>VLOOKUP(F1476,products!$A$2:$C$31,3,FALSE)</f>
        <v>A</v>
      </c>
      <c r="O1476">
        <f>VLOOKUP(F1476,price_list!$A$2:$C$31,3,FALSE)</f>
        <v>130.94</v>
      </c>
      <c r="P1476" t="str">
        <f t="shared" si="115"/>
        <v/>
      </c>
      <c r="Q1476" t="str">
        <f t="shared" si="116"/>
        <v>Price_Breach</v>
      </c>
      <c r="R1476">
        <f t="shared" si="117"/>
        <v>1025.145</v>
      </c>
      <c r="S1476">
        <f t="shared" si="118"/>
        <v>20.5029</v>
      </c>
      <c r="T1476" t="str">
        <f>IF(ISNA(VLOOKUP(A1476,ERP_transactions!$A:$A,1,FALSE)),"No","Yes")</f>
        <v>Yes</v>
      </c>
      <c r="U1476" t="b">
        <f t="shared" si="119"/>
        <v>1</v>
      </c>
    </row>
    <row r="1477" spans="1:21">
      <c r="A1477" t="s">
        <v>2121</v>
      </c>
      <c r="B1477" t="s">
        <v>230</v>
      </c>
      <c r="C1477" t="s">
        <v>231</v>
      </c>
      <c r="D1477" t="s">
        <v>714</v>
      </c>
      <c r="E1477" t="s">
        <v>715</v>
      </c>
      <c r="F1477" t="s">
        <v>18</v>
      </c>
      <c r="G1477" t="s">
        <v>19</v>
      </c>
      <c r="H1477" s="1">
        <v>45872</v>
      </c>
      <c r="I1477">
        <v>15</v>
      </c>
      <c r="J1477">
        <v>52.65</v>
      </c>
      <c r="K1477">
        <v>789.75</v>
      </c>
      <c r="L1477">
        <v>0.05</v>
      </c>
      <c r="M1477">
        <v>0.02</v>
      </c>
      <c r="N1477" t="str">
        <f>VLOOKUP(F1477,products!$A$2:$C$31,3,FALSE)</f>
        <v>A</v>
      </c>
      <c r="O1477">
        <f>VLOOKUP(F1477,price_list!$A$2:$C$31,3,FALSE)</f>
        <v>52.65</v>
      </c>
      <c r="P1477" t="str">
        <f t="shared" si="115"/>
        <v/>
      </c>
      <c r="Q1477" t="str">
        <f t="shared" si="116"/>
        <v/>
      </c>
      <c r="R1477">
        <f t="shared" si="117"/>
        <v>750.26250000000005</v>
      </c>
      <c r="S1477">
        <f t="shared" si="118"/>
        <v>15.005250000000002</v>
      </c>
      <c r="T1477" t="str">
        <f>IF(ISNA(VLOOKUP(A1477,ERP_transactions!$A:$A,1,FALSE)),"No","Yes")</f>
        <v>Yes</v>
      </c>
      <c r="U1477" t="b">
        <f t="shared" si="119"/>
        <v>0</v>
      </c>
    </row>
    <row r="1478" spans="1:21">
      <c r="A1478" t="s">
        <v>2122</v>
      </c>
      <c r="B1478" t="s">
        <v>55</v>
      </c>
      <c r="C1478" t="s">
        <v>56</v>
      </c>
      <c r="D1478" t="s">
        <v>791</v>
      </c>
      <c r="E1478" t="s">
        <v>2699</v>
      </c>
      <c r="F1478" t="s">
        <v>166</v>
      </c>
      <c r="G1478" t="s">
        <v>167</v>
      </c>
      <c r="H1478" s="1">
        <v>45890</v>
      </c>
      <c r="I1478">
        <v>6</v>
      </c>
      <c r="J1478">
        <v>176.86</v>
      </c>
      <c r="K1478">
        <v>1061.1600000000001</v>
      </c>
      <c r="L1478">
        <v>0.1</v>
      </c>
      <c r="M1478">
        <v>0.02</v>
      </c>
      <c r="N1478" t="str">
        <f>VLOOKUP(F1478,products!$A$2:$C$31,3,FALSE)</f>
        <v>B</v>
      </c>
      <c r="O1478">
        <f>VLOOKUP(F1478,price_list!$A$2:$C$31,3,FALSE)</f>
        <v>176.86</v>
      </c>
      <c r="P1478" t="str">
        <f t="shared" si="115"/>
        <v/>
      </c>
      <c r="Q1478" t="str">
        <f t="shared" si="116"/>
        <v/>
      </c>
      <c r="R1478">
        <f t="shared" si="117"/>
        <v>955.0440000000001</v>
      </c>
      <c r="S1478">
        <f t="shared" si="118"/>
        <v>19.100880000000004</v>
      </c>
      <c r="T1478" t="str">
        <f>IF(ISNA(VLOOKUP(A1478,ERP_transactions!$A:$A,1,FALSE)),"No","Yes")</f>
        <v>Yes</v>
      </c>
      <c r="U1478" t="b">
        <f t="shared" si="119"/>
        <v>0</v>
      </c>
    </row>
    <row r="1479" spans="1:21">
      <c r="A1479" t="s">
        <v>2123</v>
      </c>
      <c r="B1479" t="s">
        <v>55</v>
      </c>
      <c r="C1479" t="s">
        <v>56</v>
      </c>
      <c r="D1479" t="s">
        <v>485</v>
      </c>
      <c r="E1479" t="s">
        <v>486</v>
      </c>
      <c r="F1479" t="s">
        <v>78</v>
      </c>
      <c r="G1479" t="s">
        <v>79</v>
      </c>
      <c r="H1479" s="1">
        <v>45883</v>
      </c>
      <c r="I1479">
        <v>25</v>
      </c>
      <c r="J1479">
        <v>139.22</v>
      </c>
      <c r="K1479">
        <v>3480.5</v>
      </c>
      <c r="L1479">
        <v>0.05</v>
      </c>
      <c r="M1479">
        <v>0.02</v>
      </c>
      <c r="N1479" t="str">
        <f>VLOOKUP(F1479,products!$A$2:$C$31,3,FALSE)</f>
        <v>A</v>
      </c>
      <c r="O1479">
        <f>VLOOKUP(F1479,price_list!$A$2:$C$31,3,FALSE)</f>
        <v>139.22</v>
      </c>
      <c r="P1479" t="str">
        <f t="shared" si="115"/>
        <v/>
      </c>
      <c r="Q1479" t="str">
        <f t="shared" si="116"/>
        <v/>
      </c>
      <c r="R1479">
        <f t="shared" si="117"/>
        <v>3306.4749999999999</v>
      </c>
      <c r="S1479">
        <f t="shared" si="118"/>
        <v>66.129499999999993</v>
      </c>
      <c r="T1479" t="str">
        <f>IF(ISNA(VLOOKUP(A1479,ERP_transactions!$A:$A,1,FALSE)),"No","Yes")</f>
        <v>Yes</v>
      </c>
      <c r="U1479" t="b">
        <f t="shared" si="119"/>
        <v>0</v>
      </c>
    </row>
    <row r="1480" spans="1:21">
      <c r="A1480" t="s">
        <v>2124</v>
      </c>
      <c r="B1480" t="s">
        <v>254</v>
      </c>
      <c r="C1480" t="s">
        <v>255</v>
      </c>
      <c r="D1480" t="s">
        <v>609</v>
      </c>
      <c r="E1480" t="s">
        <v>610</v>
      </c>
      <c r="F1480" t="s">
        <v>191</v>
      </c>
      <c r="G1480" t="s">
        <v>192</v>
      </c>
      <c r="H1480" s="1">
        <v>45892</v>
      </c>
      <c r="I1480">
        <v>15</v>
      </c>
      <c r="J1480">
        <v>144.35</v>
      </c>
      <c r="K1480">
        <v>2165.25</v>
      </c>
      <c r="L1480">
        <v>0.1</v>
      </c>
      <c r="M1480">
        <v>0.02</v>
      </c>
      <c r="N1480" t="str">
        <f>VLOOKUP(F1480,products!$A$2:$C$31,3,FALSE)</f>
        <v>B</v>
      </c>
      <c r="O1480">
        <f>VLOOKUP(F1480,price_list!$A$2:$C$31,3,FALSE)</f>
        <v>144.35</v>
      </c>
      <c r="P1480" t="str">
        <f t="shared" si="115"/>
        <v/>
      </c>
      <c r="Q1480" t="str">
        <f t="shared" si="116"/>
        <v/>
      </c>
      <c r="R1480">
        <f t="shared" si="117"/>
        <v>1948.7249999999999</v>
      </c>
      <c r="S1480">
        <f t="shared" si="118"/>
        <v>38.974499999999999</v>
      </c>
      <c r="T1480" t="str">
        <f>IF(ISNA(VLOOKUP(A1480,ERP_transactions!$A:$A,1,FALSE)),"No","Yes")</f>
        <v>Yes</v>
      </c>
      <c r="U1480" t="b">
        <f t="shared" si="119"/>
        <v>0</v>
      </c>
    </row>
    <row r="1481" spans="1:21">
      <c r="A1481" t="s">
        <v>2125</v>
      </c>
      <c r="B1481" t="s">
        <v>230</v>
      </c>
      <c r="C1481" t="s">
        <v>231</v>
      </c>
      <c r="D1481" t="s">
        <v>1130</v>
      </c>
      <c r="E1481" t="s">
        <v>2700</v>
      </c>
      <c r="F1481" t="s">
        <v>139</v>
      </c>
      <c r="G1481" t="s">
        <v>140</v>
      </c>
      <c r="H1481" s="1">
        <v>45888</v>
      </c>
      <c r="I1481">
        <v>3</v>
      </c>
      <c r="J1481">
        <v>113.94</v>
      </c>
      <c r="K1481">
        <v>341.82</v>
      </c>
      <c r="L1481">
        <v>0.05</v>
      </c>
      <c r="M1481">
        <v>0.02</v>
      </c>
      <c r="N1481" t="str">
        <f>VLOOKUP(F1481,products!$A$2:$C$31,3,FALSE)</f>
        <v>A</v>
      </c>
      <c r="O1481">
        <f>VLOOKUP(F1481,price_list!$A$2:$C$31,3,FALSE)</f>
        <v>113.94</v>
      </c>
      <c r="P1481" t="str">
        <f t="shared" si="115"/>
        <v/>
      </c>
      <c r="Q1481" t="str">
        <f t="shared" si="116"/>
        <v/>
      </c>
      <c r="R1481">
        <f t="shared" si="117"/>
        <v>324.72899999999998</v>
      </c>
      <c r="S1481">
        <f t="shared" si="118"/>
        <v>6.49458</v>
      </c>
      <c r="T1481" t="str">
        <f>IF(ISNA(VLOOKUP(A1481,ERP_transactions!$A:$A,1,FALSE)),"No","Yes")</f>
        <v>Yes</v>
      </c>
      <c r="U1481" t="b">
        <f t="shared" si="119"/>
        <v>0</v>
      </c>
    </row>
    <row r="1482" spans="1:21">
      <c r="A1482" t="s">
        <v>2126</v>
      </c>
      <c r="B1482" t="s">
        <v>110</v>
      </c>
      <c r="C1482" t="s">
        <v>111</v>
      </c>
      <c r="D1482" t="s">
        <v>366</v>
      </c>
      <c r="E1482" t="s">
        <v>367</v>
      </c>
      <c r="F1482" t="s">
        <v>174</v>
      </c>
      <c r="G1482" t="s">
        <v>175</v>
      </c>
      <c r="H1482" s="1">
        <v>45898</v>
      </c>
      <c r="I1482">
        <v>1</v>
      </c>
      <c r="J1482">
        <v>183.4</v>
      </c>
      <c r="K1482">
        <v>183.4</v>
      </c>
      <c r="L1482">
        <v>0.1</v>
      </c>
      <c r="M1482">
        <v>0.02</v>
      </c>
      <c r="N1482" t="str">
        <f>VLOOKUP(F1482,products!$A$2:$C$31,3,FALSE)</f>
        <v>B</v>
      </c>
      <c r="O1482">
        <f>VLOOKUP(F1482,price_list!$A$2:$C$31,3,FALSE)</f>
        <v>183.4</v>
      </c>
      <c r="P1482" t="str">
        <f t="shared" si="115"/>
        <v/>
      </c>
      <c r="Q1482" t="str">
        <f t="shared" si="116"/>
        <v/>
      </c>
      <c r="R1482">
        <f t="shared" si="117"/>
        <v>165.06</v>
      </c>
      <c r="S1482">
        <f t="shared" si="118"/>
        <v>3.3012000000000001</v>
      </c>
      <c r="T1482" t="str">
        <f>IF(ISNA(VLOOKUP(A1482,ERP_transactions!$A:$A,1,FALSE)),"No","Yes")</f>
        <v>Yes</v>
      </c>
      <c r="U1482" t="b">
        <f t="shared" si="119"/>
        <v>0</v>
      </c>
    </row>
    <row r="1483" spans="1:21">
      <c r="A1483" t="s">
        <v>2127</v>
      </c>
      <c r="B1483" t="s">
        <v>55</v>
      </c>
      <c r="C1483" t="s">
        <v>56</v>
      </c>
      <c r="D1483" t="s">
        <v>317</v>
      </c>
      <c r="E1483" t="s">
        <v>318</v>
      </c>
      <c r="F1483" t="s">
        <v>191</v>
      </c>
      <c r="G1483" t="s">
        <v>192</v>
      </c>
      <c r="H1483" s="1">
        <v>45899</v>
      </c>
      <c r="I1483">
        <v>1</v>
      </c>
      <c r="J1483">
        <v>144.35</v>
      </c>
      <c r="K1483">
        <v>144.35</v>
      </c>
      <c r="L1483">
        <v>0.1</v>
      </c>
      <c r="M1483">
        <v>0.02</v>
      </c>
      <c r="N1483" t="str">
        <f>VLOOKUP(F1483,products!$A$2:$C$31,3,FALSE)</f>
        <v>B</v>
      </c>
      <c r="O1483">
        <f>VLOOKUP(F1483,price_list!$A$2:$C$31,3,FALSE)</f>
        <v>144.35</v>
      </c>
      <c r="P1483" t="str">
        <f t="shared" si="115"/>
        <v/>
      </c>
      <c r="Q1483" t="str">
        <f t="shared" si="116"/>
        <v/>
      </c>
      <c r="R1483">
        <f t="shared" si="117"/>
        <v>129.91499999999999</v>
      </c>
      <c r="S1483">
        <f t="shared" si="118"/>
        <v>2.5983000000000001</v>
      </c>
      <c r="T1483" t="str">
        <f>IF(ISNA(VLOOKUP(A1483,ERP_transactions!$A:$A,1,FALSE)),"No","Yes")</f>
        <v>Yes</v>
      </c>
      <c r="U1483" t="b">
        <f t="shared" si="119"/>
        <v>0</v>
      </c>
    </row>
    <row r="1484" spans="1:21">
      <c r="A1484" t="s">
        <v>2128</v>
      </c>
      <c r="B1484" t="s">
        <v>14</v>
      </c>
      <c r="C1484" t="s">
        <v>15</v>
      </c>
      <c r="D1484" t="s">
        <v>632</v>
      </c>
      <c r="E1484" t="s">
        <v>633</v>
      </c>
      <c r="F1484" t="s">
        <v>240</v>
      </c>
      <c r="G1484" t="s">
        <v>241</v>
      </c>
      <c r="H1484" s="1">
        <v>45892</v>
      </c>
      <c r="I1484">
        <v>5</v>
      </c>
      <c r="J1484">
        <v>130.94</v>
      </c>
      <c r="K1484">
        <v>654.70000000000005</v>
      </c>
      <c r="L1484">
        <v>0.05</v>
      </c>
      <c r="M1484">
        <v>0.02</v>
      </c>
      <c r="N1484" t="str">
        <f>VLOOKUP(F1484,products!$A$2:$C$31,3,FALSE)</f>
        <v>A</v>
      </c>
      <c r="O1484">
        <f>VLOOKUP(F1484,price_list!$A$2:$C$31,3,FALSE)</f>
        <v>130.94</v>
      </c>
      <c r="P1484" t="str">
        <f t="shared" si="115"/>
        <v/>
      </c>
      <c r="Q1484" t="str">
        <f t="shared" si="116"/>
        <v/>
      </c>
      <c r="R1484">
        <f t="shared" si="117"/>
        <v>621.96500000000003</v>
      </c>
      <c r="S1484">
        <f t="shared" si="118"/>
        <v>12.439300000000001</v>
      </c>
      <c r="T1484" t="str">
        <f>IF(ISNA(VLOOKUP(A1484,ERP_transactions!$A:$A,1,FALSE)),"No","Yes")</f>
        <v>Yes</v>
      </c>
      <c r="U1484" t="b">
        <f t="shared" si="119"/>
        <v>0</v>
      </c>
    </row>
    <row r="1485" spans="1:21">
      <c r="A1485" t="s">
        <v>2129</v>
      </c>
      <c r="B1485" t="s">
        <v>145</v>
      </c>
      <c r="C1485" t="s">
        <v>146</v>
      </c>
      <c r="D1485" t="s">
        <v>710</v>
      </c>
      <c r="E1485" t="s">
        <v>711</v>
      </c>
      <c r="F1485" t="s">
        <v>100</v>
      </c>
      <c r="G1485" t="s">
        <v>101</v>
      </c>
      <c r="H1485" s="1">
        <v>45892</v>
      </c>
      <c r="I1485">
        <v>17</v>
      </c>
      <c r="J1485">
        <v>181.7</v>
      </c>
      <c r="K1485">
        <v>3088.9</v>
      </c>
      <c r="L1485">
        <v>0.1</v>
      </c>
      <c r="M1485">
        <v>0.02</v>
      </c>
      <c r="N1485" t="str">
        <f>VLOOKUP(F1485,products!$A$2:$C$31,3,FALSE)</f>
        <v>B</v>
      </c>
      <c r="O1485">
        <f>VLOOKUP(F1485,price_list!$A$2:$C$31,3,FALSE)</f>
        <v>181.7</v>
      </c>
      <c r="P1485" t="str">
        <f t="shared" si="115"/>
        <v/>
      </c>
      <c r="Q1485" t="str">
        <f t="shared" si="116"/>
        <v/>
      </c>
      <c r="R1485">
        <f t="shared" si="117"/>
        <v>2780.01</v>
      </c>
      <c r="S1485">
        <f t="shared" si="118"/>
        <v>55.600200000000008</v>
      </c>
      <c r="T1485" t="str">
        <f>IF(ISNA(VLOOKUP(A1485,ERP_transactions!$A:$A,1,FALSE)),"No","Yes")</f>
        <v>Yes</v>
      </c>
      <c r="U1485" t="b">
        <f t="shared" si="119"/>
        <v>0</v>
      </c>
    </row>
    <row r="1486" spans="1:21">
      <c r="A1486" t="s">
        <v>2130</v>
      </c>
      <c r="B1486" t="s">
        <v>93</v>
      </c>
      <c r="C1486" t="s">
        <v>94</v>
      </c>
      <c r="D1486" t="s">
        <v>264</v>
      </c>
      <c r="E1486" t="s">
        <v>265</v>
      </c>
      <c r="F1486" t="s">
        <v>25</v>
      </c>
      <c r="G1486" t="s">
        <v>26</v>
      </c>
      <c r="H1486" s="1">
        <v>45897</v>
      </c>
      <c r="I1486">
        <v>13</v>
      </c>
      <c r="J1486">
        <v>120.83</v>
      </c>
      <c r="K1486">
        <v>1570.79</v>
      </c>
      <c r="L1486">
        <v>0.13</v>
      </c>
      <c r="M1486">
        <v>0.02</v>
      </c>
      <c r="N1486" t="str">
        <f>VLOOKUP(F1486,products!$A$2:$C$31,3,FALSE)</f>
        <v>B</v>
      </c>
      <c r="O1486">
        <f>VLOOKUP(F1486,price_list!$A$2:$C$31,3,FALSE)</f>
        <v>120.83</v>
      </c>
      <c r="P1486" t="str">
        <f t="shared" si="115"/>
        <v>Rebate_Error</v>
      </c>
      <c r="Q1486" t="str">
        <f t="shared" si="116"/>
        <v/>
      </c>
      <c r="R1486">
        <f t="shared" si="117"/>
        <v>1366.5872999999999</v>
      </c>
      <c r="S1486">
        <f t="shared" si="118"/>
        <v>27.331745999999999</v>
      </c>
      <c r="T1486" t="str">
        <f>IF(ISNA(VLOOKUP(A1486,ERP_transactions!$A:$A,1,FALSE)),"No","Yes")</f>
        <v>Yes</v>
      </c>
      <c r="U1486" t="b">
        <f t="shared" si="119"/>
        <v>1</v>
      </c>
    </row>
    <row r="1487" spans="1:21">
      <c r="A1487" t="s">
        <v>2131</v>
      </c>
      <c r="B1487" t="s">
        <v>110</v>
      </c>
      <c r="C1487" t="s">
        <v>111</v>
      </c>
      <c r="D1487" t="s">
        <v>739</v>
      </c>
      <c r="E1487" t="s">
        <v>740</v>
      </c>
      <c r="F1487" t="s">
        <v>319</v>
      </c>
      <c r="G1487" t="s">
        <v>320</v>
      </c>
      <c r="H1487" s="1">
        <v>45887</v>
      </c>
      <c r="I1487">
        <v>3</v>
      </c>
      <c r="J1487">
        <v>93.41</v>
      </c>
      <c r="K1487">
        <v>280.23</v>
      </c>
      <c r="L1487">
        <v>0</v>
      </c>
      <c r="M1487">
        <v>0.02</v>
      </c>
      <c r="N1487" t="str">
        <f>VLOOKUP(F1487,products!$A$2:$C$31,3,FALSE)</f>
        <v>C</v>
      </c>
      <c r="O1487">
        <f>VLOOKUP(F1487,price_list!$A$2:$C$31,3,FALSE)</f>
        <v>93.41</v>
      </c>
      <c r="P1487" t="str">
        <f t="shared" si="115"/>
        <v/>
      </c>
      <c r="Q1487" t="str">
        <f t="shared" si="116"/>
        <v/>
      </c>
      <c r="R1487">
        <f t="shared" si="117"/>
        <v>280.23</v>
      </c>
      <c r="S1487">
        <f t="shared" si="118"/>
        <v>5.6046000000000005</v>
      </c>
      <c r="T1487" t="str">
        <f>IF(ISNA(VLOOKUP(A1487,ERP_transactions!$A:$A,1,FALSE)),"No","Yes")</f>
        <v>Yes</v>
      </c>
      <c r="U1487" t="b">
        <f t="shared" si="119"/>
        <v>0</v>
      </c>
    </row>
    <row r="1488" spans="1:21">
      <c r="A1488" t="s">
        <v>2132</v>
      </c>
      <c r="B1488" t="s">
        <v>117</v>
      </c>
      <c r="C1488" t="s">
        <v>118</v>
      </c>
      <c r="D1488" t="s">
        <v>773</v>
      </c>
      <c r="E1488" t="s">
        <v>774</v>
      </c>
      <c r="F1488" t="s">
        <v>240</v>
      </c>
      <c r="G1488" t="s">
        <v>241</v>
      </c>
      <c r="H1488" s="1">
        <v>45896</v>
      </c>
      <c r="I1488">
        <v>23</v>
      </c>
      <c r="J1488">
        <v>130.94</v>
      </c>
      <c r="K1488">
        <v>3011.62</v>
      </c>
      <c r="L1488">
        <v>0.05</v>
      </c>
      <c r="M1488">
        <v>0.02</v>
      </c>
      <c r="N1488" t="str">
        <f>VLOOKUP(F1488,products!$A$2:$C$31,3,FALSE)</f>
        <v>A</v>
      </c>
      <c r="O1488">
        <f>VLOOKUP(F1488,price_list!$A$2:$C$31,3,FALSE)</f>
        <v>130.94</v>
      </c>
      <c r="P1488" t="str">
        <f t="shared" si="115"/>
        <v/>
      </c>
      <c r="Q1488" t="str">
        <f t="shared" si="116"/>
        <v/>
      </c>
      <c r="R1488">
        <f t="shared" si="117"/>
        <v>2861.0389999999998</v>
      </c>
      <c r="S1488">
        <f t="shared" si="118"/>
        <v>57.220779999999998</v>
      </c>
      <c r="T1488" t="str">
        <f>IF(ISNA(VLOOKUP(A1488,ERP_transactions!$A:$A,1,FALSE)),"No","Yes")</f>
        <v>Yes</v>
      </c>
      <c r="U1488" t="b">
        <f t="shared" si="119"/>
        <v>0</v>
      </c>
    </row>
    <row r="1489" spans="1:21">
      <c r="A1489" t="s">
        <v>2133</v>
      </c>
      <c r="B1489" t="s">
        <v>93</v>
      </c>
      <c r="C1489" t="s">
        <v>94</v>
      </c>
      <c r="D1489" t="s">
        <v>510</v>
      </c>
      <c r="E1489" t="s">
        <v>511</v>
      </c>
      <c r="F1489" t="s">
        <v>78</v>
      </c>
      <c r="G1489" t="s">
        <v>79</v>
      </c>
      <c r="H1489" s="1">
        <v>45899</v>
      </c>
      <c r="I1489">
        <v>18</v>
      </c>
      <c r="J1489">
        <v>139.22</v>
      </c>
      <c r="K1489">
        <v>2505.96</v>
      </c>
      <c r="L1489">
        <v>0.05</v>
      </c>
      <c r="M1489">
        <v>0.02</v>
      </c>
      <c r="N1489" t="str">
        <f>VLOOKUP(F1489,products!$A$2:$C$31,3,FALSE)</f>
        <v>A</v>
      </c>
      <c r="O1489">
        <f>VLOOKUP(F1489,price_list!$A$2:$C$31,3,FALSE)</f>
        <v>139.22</v>
      </c>
      <c r="P1489" t="str">
        <f t="shared" si="115"/>
        <v/>
      </c>
      <c r="Q1489" t="str">
        <f t="shared" si="116"/>
        <v/>
      </c>
      <c r="R1489">
        <f t="shared" si="117"/>
        <v>2380.6620000000003</v>
      </c>
      <c r="S1489">
        <f t="shared" si="118"/>
        <v>47.613240000000005</v>
      </c>
      <c r="T1489" t="str">
        <f>IF(ISNA(VLOOKUP(A1489,ERP_transactions!$A:$A,1,FALSE)),"No","Yes")</f>
        <v>Yes</v>
      </c>
      <c r="U1489" t="b">
        <f t="shared" si="119"/>
        <v>0</v>
      </c>
    </row>
    <row r="1490" spans="1:21">
      <c r="A1490" t="s">
        <v>2134</v>
      </c>
      <c r="B1490" t="s">
        <v>103</v>
      </c>
      <c r="C1490" t="s">
        <v>104</v>
      </c>
      <c r="D1490" t="s">
        <v>553</v>
      </c>
      <c r="E1490" t="s">
        <v>2594</v>
      </c>
      <c r="F1490" t="s">
        <v>179</v>
      </c>
      <c r="G1490" t="s">
        <v>180</v>
      </c>
      <c r="H1490" s="1">
        <v>45871</v>
      </c>
      <c r="I1490">
        <v>13</v>
      </c>
      <c r="J1490">
        <v>125.42</v>
      </c>
      <c r="K1490">
        <v>1630.46</v>
      </c>
      <c r="L1490">
        <v>0.1</v>
      </c>
      <c r="M1490">
        <v>0.02</v>
      </c>
      <c r="N1490" t="str">
        <f>VLOOKUP(F1490,products!$A$2:$C$31,3,FALSE)</f>
        <v>B</v>
      </c>
      <c r="O1490">
        <f>VLOOKUP(F1490,price_list!$A$2:$C$31,3,FALSE)</f>
        <v>125.42</v>
      </c>
      <c r="P1490" t="str">
        <f t="shared" si="115"/>
        <v/>
      </c>
      <c r="Q1490" t="str">
        <f t="shared" si="116"/>
        <v/>
      </c>
      <c r="R1490">
        <f t="shared" si="117"/>
        <v>1467.414</v>
      </c>
      <c r="S1490">
        <f t="shared" si="118"/>
        <v>29.348279999999999</v>
      </c>
      <c r="T1490" t="str">
        <f>IF(ISNA(VLOOKUP(A1490,ERP_transactions!$A:$A,1,FALSE)),"No","Yes")</f>
        <v>Yes</v>
      </c>
      <c r="U1490" t="b">
        <f t="shared" si="119"/>
        <v>0</v>
      </c>
    </row>
    <row r="1491" spans="1:21">
      <c r="A1491" t="s">
        <v>2136</v>
      </c>
      <c r="B1491" t="s">
        <v>145</v>
      </c>
      <c r="C1491" t="s">
        <v>146</v>
      </c>
      <c r="D1491" t="s">
        <v>153</v>
      </c>
      <c r="E1491" t="s">
        <v>154</v>
      </c>
      <c r="F1491" t="s">
        <v>234</v>
      </c>
      <c r="G1491" t="s">
        <v>235</v>
      </c>
      <c r="H1491" s="1">
        <v>45894</v>
      </c>
      <c r="I1491">
        <v>25</v>
      </c>
      <c r="J1491">
        <v>37.18</v>
      </c>
      <c r="K1491">
        <v>929.5</v>
      </c>
      <c r="L1491">
        <v>0</v>
      </c>
      <c r="M1491">
        <v>0.02</v>
      </c>
      <c r="N1491" t="str">
        <f>VLOOKUP(F1491,products!$A$2:$C$31,3,FALSE)</f>
        <v>C</v>
      </c>
      <c r="O1491">
        <f>VLOOKUP(F1491,price_list!$A$2:$C$31,3,FALSE)</f>
        <v>37.18</v>
      </c>
      <c r="P1491" t="str">
        <f t="shared" si="115"/>
        <v/>
      </c>
      <c r="Q1491" t="str">
        <f t="shared" si="116"/>
        <v/>
      </c>
      <c r="R1491">
        <f t="shared" si="117"/>
        <v>929.5</v>
      </c>
      <c r="S1491">
        <f t="shared" si="118"/>
        <v>18.59</v>
      </c>
      <c r="T1491" t="str">
        <f>IF(ISNA(VLOOKUP(A1491,ERP_transactions!$A:$A,1,FALSE)),"No","Yes")</f>
        <v>Yes</v>
      </c>
      <c r="U1491" t="b">
        <f t="shared" si="119"/>
        <v>0</v>
      </c>
    </row>
    <row r="1492" spans="1:21">
      <c r="A1492" t="s">
        <v>2137</v>
      </c>
      <c r="B1492" t="s">
        <v>187</v>
      </c>
      <c r="C1492" t="s">
        <v>188</v>
      </c>
      <c r="D1492" t="s">
        <v>818</v>
      </c>
      <c r="E1492" t="s">
        <v>819</v>
      </c>
      <c r="F1492" t="s">
        <v>59</v>
      </c>
      <c r="G1492" t="s">
        <v>60</v>
      </c>
      <c r="H1492" s="1">
        <v>45871</v>
      </c>
      <c r="I1492">
        <v>18</v>
      </c>
      <c r="J1492">
        <v>71.86</v>
      </c>
      <c r="K1492">
        <v>1293.48</v>
      </c>
      <c r="L1492">
        <v>0.09</v>
      </c>
      <c r="M1492">
        <v>0.02</v>
      </c>
      <c r="N1492" t="str">
        <f>VLOOKUP(F1492,products!$A$2:$C$31,3,FALSE)</f>
        <v>A</v>
      </c>
      <c r="O1492">
        <f>VLOOKUP(F1492,price_list!$A$2:$C$31,3,FALSE)</f>
        <v>71.86</v>
      </c>
      <c r="P1492" t="str">
        <f t="shared" si="115"/>
        <v>Rebate_Error</v>
      </c>
      <c r="Q1492" t="str">
        <f t="shared" si="116"/>
        <v/>
      </c>
      <c r="R1492">
        <f t="shared" si="117"/>
        <v>1177.0668000000001</v>
      </c>
      <c r="S1492">
        <f t="shared" si="118"/>
        <v>23.541336000000001</v>
      </c>
      <c r="T1492" t="str">
        <f>IF(ISNA(VLOOKUP(A1492,ERP_transactions!$A:$A,1,FALSE)),"No","Yes")</f>
        <v>Yes</v>
      </c>
      <c r="U1492" t="b">
        <f t="shared" si="119"/>
        <v>1</v>
      </c>
    </row>
    <row r="1493" spans="1:21">
      <c r="A1493" t="s">
        <v>2138</v>
      </c>
      <c r="B1493" t="s">
        <v>74</v>
      </c>
      <c r="C1493" t="s">
        <v>75</v>
      </c>
      <c r="D1493" t="s">
        <v>137</v>
      </c>
      <c r="E1493" t="s">
        <v>138</v>
      </c>
      <c r="F1493" t="s">
        <v>129</v>
      </c>
      <c r="G1493" t="s">
        <v>130</v>
      </c>
      <c r="H1493" s="1">
        <v>45882</v>
      </c>
      <c r="I1493">
        <v>23</v>
      </c>
      <c r="J1493">
        <v>92.19</v>
      </c>
      <c r="K1493">
        <v>2120.37</v>
      </c>
      <c r="L1493">
        <v>0.05</v>
      </c>
      <c r="M1493">
        <v>0.02</v>
      </c>
      <c r="N1493" t="str">
        <f>VLOOKUP(F1493,products!$A$2:$C$31,3,FALSE)</f>
        <v>A</v>
      </c>
      <c r="O1493">
        <f>VLOOKUP(F1493,price_list!$A$2:$C$31,3,FALSE)</f>
        <v>92.19</v>
      </c>
      <c r="P1493" t="str">
        <f t="shared" si="115"/>
        <v/>
      </c>
      <c r="Q1493" t="str">
        <f t="shared" si="116"/>
        <v/>
      </c>
      <c r="R1493">
        <f t="shared" si="117"/>
        <v>2014.3515</v>
      </c>
      <c r="S1493">
        <f t="shared" si="118"/>
        <v>40.287030000000001</v>
      </c>
      <c r="T1493" t="str">
        <f>IF(ISNA(VLOOKUP(A1493,ERP_transactions!$A:$A,1,FALSE)),"No","Yes")</f>
        <v>Yes</v>
      </c>
      <c r="U1493" t="b">
        <f t="shared" si="119"/>
        <v>0</v>
      </c>
    </row>
    <row r="1494" spans="1:21">
      <c r="A1494" t="s">
        <v>2139</v>
      </c>
      <c r="B1494" t="s">
        <v>67</v>
      </c>
      <c r="C1494" t="s">
        <v>68</v>
      </c>
      <c r="D1494" t="s">
        <v>485</v>
      </c>
      <c r="E1494" t="s">
        <v>2701</v>
      </c>
      <c r="F1494" t="s">
        <v>166</v>
      </c>
      <c r="G1494" t="s">
        <v>167</v>
      </c>
      <c r="H1494" s="1">
        <v>45885</v>
      </c>
      <c r="I1494">
        <v>12</v>
      </c>
      <c r="J1494">
        <v>176.86</v>
      </c>
      <c r="K1494">
        <v>2122.3200000000002</v>
      </c>
      <c r="L1494">
        <v>0.1</v>
      </c>
      <c r="M1494">
        <v>0.02</v>
      </c>
      <c r="N1494" t="str">
        <f>VLOOKUP(F1494,products!$A$2:$C$31,3,FALSE)</f>
        <v>B</v>
      </c>
      <c r="O1494">
        <f>VLOOKUP(F1494,price_list!$A$2:$C$31,3,FALSE)</f>
        <v>176.86</v>
      </c>
      <c r="P1494" t="str">
        <f t="shared" si="115"/>
        <v/>
      </c>
      <c r="Q1494" t="str">
        <f t="shared" si="116"/>
        <v/>
      </c>
      <c r="R1494">
        <f t="shared" si="117"/>
        <v>1910.0880000000002</v>
      </c>
      <c r="S1494">
        <f t="shared" si="118"/>
        <v>38.201760000000007</v>
      </c>
      <c r="T1494" t="str">
        <f>IF(ISNA(VLOOKUP(A1494,ERP_transactions!$A:$A,1,FALSE)),"No","Yes")</f>
        <v>Yes</v>
      </c>
      <c r="U1494" t="b">
        <f t="shared" si="119"/>
        <v>0</v>
      </c>
    </row>
    <row r="1495" spans="1:21">
      <c r="A1495" t="s">
        <v>2140</v>
      </c>
      <c r="B1495" t="s">
        <v>423</v>
      </c>
      <c r="C1495" t="s">
        <v>424</v>
      </c>
      <c r="D1495" t="s">
        <v>703</v>
      </c>
      <c r="E1495" t="s">
        <v>704</v>
      </c>
      <c r="F1495" t="s">
        <v>215</v>
      </c>
      <c r="G1495" t="s">
        <v>216</v>
      </c>
      <c r="H1495" s="1">
        <v>45874</v>
      </c>
      <c r="I1495">
        <v>7</v>
      </c>
      <c r="J1495">
        <v>176.7</v>
      </c>
      <c r="K1495">
        <v>1236.9000000000001</v>
      </c>
      <c r="L1495">
        <v>0.1</v>
      </c>
      <c r="M1495">
        <v>0.02</v>
      </c>
      <c r="N1495" t="str">
        <f>VLOOKUP(F1495,products!$A$2:$C$31,3,FALSE)</f>
        <v>B</v>
      </c>
      <c r="O1495">
        <f>VLOOKUP(F1495,price_list!$A$2:$C$31,3,FALSE)</f>
        <v>176.7</v>
      </c>
      <c r="P1495" t="str">
        <f t="shared" si="115"/>
        <v/>
      </c>
      <c r="Q1495" t="str">
        <f t="shared" si="116"/>
        <v/>
      </c>
      <c r="R1495">
        <f t="shared" si="117"/>
        <v>1113.21</v>
      </c>
      <c r="S1495">
        <f t="shared" si="118"/>
        <v>22.264200000000002</v>
      </c>
      <c r="T1495" t="str">
        <f>IF(ISNA(VLOOKUP(A1495,ERP_transactions!$A:$A,1,FALSE)),"No","Yes")</f>
        <v>Yes</v>
      </c>
      <c r="U1495" t="b">
        <f t="shared" si="119"/>
        <v>0</v>
      </c>
    </row>
    <row r="1496" spans="1:21">
      <c r="A1496" t="s">
        <v>2141</v>
      </c>
      <c r="B1496" t="s">
        <v>14</v>
      </c>
      <c r="C1496" t="s">
        <v>15</v>
      </c>
      <c r="D1496" t="s">
        <v>291</v>
      </c>
      <c r="E1496" t="s">
        <v>292</v>
      </c>
      <c r="F1496" t="s">
        <v>139</v>
      </c>
      <c r="G1496" t="s">
        <v>140</v>
      </c>
      <c r="H1496" s="1">
        <v>45877</v>
      </c>
      <c r="I1496">
        <v>19</v>
      </c>
      <c r="J1496">
        <v>113.94</v>
      </c>
      <c r="K1496">
        <v>2164.86</v>
      </c>
      <c r="L1496">
        <v>0.05</v>
      </c>
      <c r="M1496">
        <v>0.02</v>
      </c>
      <c r="N1496" t="str">
        <f>VLOOKUP(F1496,products!$A$2:$C$31,3,FALSE)</f>
        <v>A</v>
      </c>
      <c r="O1496">
        <f>VLOOKUP(F1496,price_list!$A$2:$C$31,3,FALSE)</f>
        <v>113.94</v>
      </c>
      <c r="P1496" t="str">
        <f t="shared" si="115"/>
        <v/>
      </c>
      <c r="Q1496" t="str">
        <f t="shared" si="116"/>
        <v/>
      </c>
      <c r="R1496">
        <f t="shared" si="117"/>
        <v>2056.6170000000002</v>
      </c>
      <c r="S1496">
        <f t="shared" si="118"/>
        <v>41.132340000000006</v>
      </c>
      <c r="T1496" t="str">
        <f>IF(ISNA(VLOOKUP(A1496,ERP_transactions!$A:$A,1,FALSE)),"No","Yes")</f>
        <v>Yes</v>
      </c>
      <c r="U1496" t="b">
        <f t="shared" si="119"/>
        <v>0</v>
      </c>
    </row>
    <row r="1497" spans="1:21">
      <c r="A1497" t="s">
        <v>2142</v>
      </c>
      <c r="B1497" t="s">
        <v>55</v>
      </c>
      <c r="C1497" t="s">
        <v>56</v>
      </c>
      <c r="D1497" t="s">
        <v>124</v>
      </c>
      <c r="E1497" t="s">
        <v>125</v>
      </c>
      <c r="F1497" t="s">
        <v>196</v>
      </c>
      <c r="G1497" t="s">
        <v>197</v>
      </c>
      <c r="H1497" s="1">
        <v>45890</v>
      </c>
      <c r="I1497">
        <v>18</v>
      </c>
      <c r="J1497">
        <v>77.5</v>
      </c>
      <c r="K1497">
        <v>1395</v>
      </c>
      <c r="L1497">
        <v>0.05</v>
      </c>
      <c r="M1497">
        <v>0.02</v>
      </c>
      <c r="N1497" t="str">
        <f>VLOOKUP(F1497,products!$A$2:$C$31,3,FALSE)</f>
        <v>A</v>
      </c>
      <c r="O1497">
        <f>VLOOKUP(F1497,price_list!$A$2:$C$31,3,FALSE)</f>
        <v>77.5</v>
      </c>
      <c r="P1497" t="str">
        <f t="shared" si="115"/>
        <v/>
      </c>
      <c r="Q1497" t="str">
        <f t="shared" si="116"/>
        <v/>
      </c>
      <c r="R1497">
        <f t="shared" si="117"/>
        <v>1325.25</v>
      </c>
      <c r="S1497">
        <f t="shared" si="118"/>
        <v>26.504999999999999</v>
      </c>
      <c r="T1497" t="str">
        <f>IF(ISNA(VLOOKUP(A1497,ERP_transactions!$A:$A,1,FALSE)),"No","Yes")</f>
        <v>Yes</v>
      </c>
      <c r="U1497" t="b">
        <f t="shared" si="119"/>
        <v>0</v>
      </c>
    </row>
    <row r="1498" spans="1:21">
      <c r="A1498" t="s">
        <v>2143</v>
      </c>
      <c r="B1498" t="s">
        <v>187</v>
      </c>
      <c r="C1498" t="s">
        <v>188</v>
      </c>
      <c r="D1498" t="s">
        <v>769</v>
      </c>
      <c r="E1498" t="s">
        <v>770</v>
      </c>
      <c r="F1498" t="s">
        <v>114</v>
      </c>
      <c r="G1498" t="s">
        <v>115</v>
      </c>
      <c r="H1498" s="1">
        <v>45900</v>
      </c>
      <c r="I1498">
        <v>15</v>
      </c>
      <c r="J1498">
        <v>91.13</v>
      </c>
      <c r="K1498">
        <v>1366.95</v>
      </c>
      <c r="L1498">
        <v>0.1</v>
      </c>
      <c r="M1498">
        <v>0.02</v>
      </c>
      <c r="N1498" t="str">
        <f>VLOOKUP(F1498,products!$A$2:$C$31,3,FALSE)</f>
        <v>B</v>
      </c>
      <c r="O1498">
        <f>VLOOKUP(F1498,price_list!$A$2:$C$31,3,FALSE)</f>
        <v>91.13</v>
      </c>
      <c r="P1498" t="str">
        <f t="shared" si="115"/>
        <v/>
      </c>
      <c r="Q1498" t="str">
        <f t="shared" si="116"/>
        <v/>
      </c>
      <c r="R1498">
        <f t="shared" si="117"/>
        <v>1230.2550000000001</v>
      </c>
      <c r="S1498">
        <f t="shared" si="118"/>
        <v>24.605100000000004</v>
      </c>
      <c r="T1498" t="str">
        <f>IF(ISNA(VLOOKUP(A1498,ERP_transactions!$A:$A,1,FALSE)),"No","Yes")</f>
        <v>Yes</v>
      </c>
      <c r="U1498" t="b">
        <f t="shared" si="119"/>
        <v>0</v>
      </c>
    </row>
    <row r="1499" spans="1:21">
      <c r="A1499" t="s">
        <v>2144</v>
      </c>
      <c r="B1499" t="s">
        <v>122</v>
      </c>
      <c r="C1499" t="s">
        <v>123</v>
      </c>
      <c r="D1499" t="s">
        <v>683</v>
      </c>
      <c r="E1499" t="s">
        <v>684</v>
      </c>
      <c r="F1499" t="s">
        <v>85</v>
      </c>
      <c r="G1499" t="s">
        <v>86</v>
      </c>
      <c r="H1499" s="1">
        <v>45895</v>
      </c>
      <c r="I1499">
        <v>11</v>
      </c>
      <c r="J1499">
        <v>72.040000000000006</v>
      </c>
      <c r="K1499">
        <v>792.44</v>
      </c>
      <c r="L1499">
        <v>0.05</v>
      </c>
      <c r="M1499">
        <v>0.02</v>
      </c>
      <c r="N1499" t="str">
        <f>VLOOKUP(F1499,products!$A$2:$C$31,3,FALSE)</f>
        <v>A</v>
      </c>
      <c r="O1499">
        <f>VLOOKUP(F1499,price_list!$A$2:$C$31,3,FALSE)</f>
        <v>72.040000000000006</v>
      </c>
      <c r="P1499" t="str">
        <f t="shared" si="115"/>
        <v/>
      </c>
      <c r="Q1499" t="str">
        <f t="shared" si="116"/>
        <v/>
      </c>
      <c r="R1499">
        <f t="shared" si="117"/>
        <v>752.8180000000001</v>
      </c>
      <c r="S1499">
        <f t="shared" si="118"/>
        <v>15.056360000000002</v>
      </c>
      <c r="T1499" t="str">
        <f>IF(ISNA(VLOOKUP(A1499,ERP_transactions!$A:$A,1,FALSE)),"No","Yes")</f>
        <v>Yes</v>
      </c>
      <c r="U1499" t="b">
        <f t="shared" si="119"/>
        <v>0</v>
      </c>
    </row>
    <row r="1500" spans="1:21">
      <c r="A1500" t="s">
        <v>2146</v>
      </c>
      <c r="B1500" t="s">
        <v>159</v>
      </c>
      <c r="C1500" t="s">
        <v>160</v>
      </c>
      <c r="D1500" t="s">
        <v>632</v>
      </c>
      <c r="E1500" t="s">
        <v>633</v>
      </c>
      <c r="F1500" t="s">
        <v>114</v>
      </c>
      <c r="G1500" t="s">
        <v>115</v>
      </c>
      <c r="H1500" s="1">
        <v>45897</v>
      </c>
      <c r="I1500">
        <v>22</v>
      </c>
      <c r="J1500">
        <v>91.13</v>
      </c>
      <c r="K1500">
        <v>2004.86</v>
      </c>
      <c r="L1500">
        <v>0.1</v>
      </c>
      <c r="M1500">
        <v>0.02</v>
      </c>
      <c r="N1500" t="str">
        <f>VLOOKUP(F1500,products!$A$2:$C$31,3,FALSE)</f>
        <v>B</v>
      </c>
      <c r="O1500">
        <f>VLOOKUP(F1500,price_list!$A$2:$C$31,3,FALSE)</f>
        <v>91.13</v>
      </c>
      <c r="P1500" t="str">
        <f t="shared" si="115"/>
        <v/>
      </c>
      <c r="Q1500" t="str">
        <f t="shared" si="116"/>
        <v/>
      </c>
      <c r="R1500">
        <f t="shared" si="117"/>
        <v>1804.3739999999998</v>
      </c>
      <c r="S1500">
        <f t="shared" si="118"/>
        <v>36.087479999999999</v>
      </c>
      <c r="T1500" t="str">
        <f>IF(ISNA(VLOOKUP(A1500,ERP_transactions!$A:$A,1,FALSE)),"No","Yes")</f>
        <v>Yes</v>
      </c>
      <c r="U1500" t="b">
        <f t="shared" si="119"/>
        <v>0</v>
      </c>
    </row>
    <row r="1501" spans="1:21">
      <c r="A1501" t="s">
        <v>2147</v>
      </c>
      <c r="B1501" t="s">
        <v>47</v>
      </c>
      <c r="C1501" t="s">
        <v>48</v>
      </c>
      <c r="D1501" t="s">
        <v>284</v>
      </c>
      <c r="E1501" t="s">
        <v>285</v>
      </c>
      <c r="F1501" t="s">
        <v>78</v>
      </c>
      <c r="G1501" t="s">
        <v>79</v>
      </c>
      <c r="H1501" s="1">
        <v>45877</v>
      </c>
      <c r="I1501">
        <v>19</v>
      </c>
      <c r="J1501">
        <v>139.22</v>
      </c>
      <c r="K1501">
        <v>2645.18</v>
      </c>
      <c r="L1501">
        <v>0.05</v>
      </c>
      <c r="M1501">
        <v>0.02</v>
      </c>
      <c r="N1501" t="str">
        <f>VLOOKUP(F1501,products!$A$2:$C$31,3,FALSE)</f>
        <v>A</v>
      </c>
      <c r="O1501">
        <f>VLOOKUP(F1501,price_list!$A$2:$C$31,3,FALSE)</f>
        <v>139.22</v>
      </c>
      <c r="P1501" t="str">
        <f t="shared" si="115"/>
        <v/>
      </c>
      <c r="Q1501" t="str">
        <f t="shared" si="116"/>
        <v/>
      </c>
      <c r="R1501">
        <f t="shared" si="117"/>
        <v>2512.9209999999998</v>
      </c>
      <c r="S1501">
        <f t="shared" si="118"/>
        <v>50.258420000000001</v>
      </c>
      <c r="T1501" t="str">
        <f>IF(ISNA(VLOOKUP(A1501,ERP_transactions!$A:$A,1,FALSE)),"No","Yes")</f>
        <v>Yes</v>
      </c>
      <c r="U1501" t="b">
        <f t="shared" si="119"/>
        <v>0</v>
      </c>
    </row>
    <row r="1502" spans="1:21">
      <c r="A1502" t="s">
        <v>2148</v>
      </c>
      <c r="B1502" t="s">
        <v>42</v>
      </c>
      <c r="C1502" t="s">
        <v>43</v>
      </c>
      <c r="D1502" t="s">
        <v>314</v>
      </c>
      <c r="E1502" t="s">
        <v>315</v>
      </c>
      <c r="F1502" t="s">
        <v>139</v>
      </c>
      <c r="G1502" t="s">
        <v>140</v>
      </c>
      <c r="H1502" s="1">
        <v>45885</v>
      </c>
      <c r="I1502">
        <v>5</v>
      </c>
      <c r="J1502">
        <v>80.45</v>
      </c>
      <c r="K1502">
        <v>402.25</v>
      </c>
      <c r="L1502">
        <v>0.05</v>
      </c>
      <c r="M1502">
        <v>0.02</v>
      </c>
      <c r="N1502" t="str">
        <f>VLOOKUP(F1502,products!$A$2:$C$31,3,FALSE)</f>
        <v>A</v>
      </c>
      <c r="O1502">
        <f>VLOOKUP(F1502,price_list!$A$2:$C$31,3,FALSE)</f>
        <v>113.94</v>
      </c>
      <c r="P1502" t="str">
        <f t="shared" si="115"/>
        <v/>
      </c>
      <c r="Q1502" t="str">
        <f t="shared" si="116"/>
        <v>Price_Breach</v>
      </c>
      <c r="R1502">
        <f t="shared" si="117"/>
        <v>382.13749999999999</v>
      </c>
      <c r="S1502">
        <f t="shared" si="118"/>
        <v>7.6427499999999995</v>
      </c>
      <c r="T1502" t="str">
        <f>IF(ISNA(VLOOKUP(A1502,ERP_transactions!$A:$A,1,FALSE)),"No","Yes")</f>
        <v>Yes</v>
      </c>
      <c r="U1502" t="b">
        <f t="shared" si="119"/>
        <v>1</v>
      </c>
    </row>
    <row r="1503" spans="1:21">
      <c r="A1503" t="s">
        <v>2149</v>
      </c>
      <c r="B1503" t="s">
        <v>159</v>
      </c>
      <c r="C1503" t="s">
        <v>160</v>
      </c>
      <c r="D1503" t="s">
        <v>566</v>
      </c>
      <c r="E1503" t="s">
        <v>567</v>
      </c>
      <c r="F1503" t="s">
        <v>25</v>
      </c>
      <c r="G1503" t="s">
        <v>26</v>
      </c>
      <c r="H1503" s="1">
        <v>45871</v>
      </c>
      <c r="I1503">
        <v>20</v>
      </c>
      <c r="J1503">
        <v>120.83</v>
      </c>
      <c r="K1503">
        <v>2416.6</v>
      </c>
      <c r="L1503">
        <v>0.1</v>
      </c>
      <c r="M1503">
        <v>0.02</v>
      </c>
      <c r="N1503" t="str">
        <f>VLOOKUP(F1503,products!$A$2:$C$31,3,FALSE)</f>
        <v>B</v>
      </c>
      <c r="O1503">
        <f>VLOOKUP(F1503,price_list!$A$2:$C$31,3,FALSE)</f>
        <v>120.83</v>
      </c>
      <c r="P1503" t="str">
        <f t="shared" si="115"/>
        <v/>
      </c>
      <c r="Q1503" t="str">
        <f t="shared" si="116"/>
        <v/>
      </c>
      <c r="R1503">
        <f t="shared" si="117"/>
        <v>2174.94</v>
      </c>
      <c r="S1503">
        <f t="shared" si="118"/>
        <v>43.498800000000003</v>
      </c>
      <c r="T1503" t="str">
        <f>IF(ISNA(VLOOKUP(A1503,ERP_transactions!$A:$A,1,FALSE)),"No","Yes")</f>
        <v>Yes</v>
      </c>
      <c r="U1503" t="b">
        <f t="shared" si="119"/>
        <v>0</v>
      </c>
    </row>
    <row r="1504" spans="1:21">
      <c r="A1504" t="s">
        <v>2150</v>
      </c>
      <c r="B1504" t="s">
        <v>117</v>
      </c>
      <c r="C1504" t="s">
        <v>118</v>
      </c>
      <c r="D1504" t="s">
        <v>278</v>
      </c>
      <c r="E1504" t="s">
        <v>279</v>
      </c>
      <c r="F1504" t="s">
        <v>191</v>
      </c>
      <c r="G1504" t="s">
        <v>192</v>
      </c>
      <c r="H1504" s="1">
        <v>45875</v>
      </c>
      <c r="I1504">
        <v>1</v>
      </c>
      <c r="J1504">
        <v>144.35</v>
      </c>
      <c r="K1504">
        <v>144.35</v>
      </c>
      <c r="L1504">
        <v>0.13</v>
      </c>
      <c r="M1504">
        <v>0.02</v>
      </c>
      <c r="N1504" t="str">
        <f>VLOOKUP(F1504,products!$A$2:$C$31,3,FALSE)</f>
        <v>B</v>
      </c>
      <c r="O1504">
        <f>VLOOKUP(F1504,price_list!$A$2:$C$31,3,FALSE)</f>
        <v>144.35</v>
      </c>
      <c r="P1504" t="str">
        <f t="shared" si="115"/>
        <v>Rebate_Error</v>
      </c>
      <c r="Q1504" t="str">
        <f t="shared" si="116"/>
        <v/>
      </c>
      <c r="R1504">
        <f t="shared" si="117"/>
        <v>125.58449999999999</v>
      </c>
      <c r="S1504">
        <f t="shared" si="118"/>
        <v>2.5116899999999998</v>
      </c>
      <c r="T1504" t="str">
        <f>IF(ISNA(VLOOKUP(A1504,ERP_transactions!$A:$A,1,FALSE)),"No","Yes")</f>
        <v>Yes</v>
      </c>
      <c r="U1504" t="b">
        <f t="shared" si="119"/>
        <v>1</v>
      </c>
    </row>
    <row r="1505" spans="1:21">
      <c r="A1505" t="s">
        <v>2151</v>
      </c>
      <c r="B1505" t="s">
        <v>159</v>
      </c>
      <c r="C1505" t="s">
        <v>160</v>
      </c>
      <c r="D1505" t="s">
        <v>881</v>
      </c>
      <c r="E1505" t="s">
        <v>882</v>
      </c>
      <c r="F1505" t="s">
        <v>326</v>
      </c>
      <c r="G1505" t="s">
        <v>327</v>
      </c>
      <c r="H1505" s="1">
        <v>45884</v>
      </c>
      <c r="I1505">
        <v>4</v>
      </c>
      <c r="J1505">
        <v>53.21</v>
      </c>
      <c r="K1505">
        <v>212.84</v>
      </c>
      <c r="L1505">
        <v>0</v>
      </c>
      <c r="M1505">
        <v>0.02</v>
      </c>
      <c r="N1505" t="str">
        <f>VLOOKUP(F1505,products!$A$2:$C$31,3,FALSE)</f>
        <v>C</v>
      </c>
      <c r="O1505">
        <f>VLOOKUP(F1505,price_list!$A$2:$C$31,3,FALSE)</f>
        <v>63.32</v>
      </c>
      <c r="P1505" t="str">
        <f t="shared" si="115"/>
        <v/>
      </c>
      <c r="Q1505" t="str">
        <f t="shared" si="116"/>
        <v/>
      </c>
      <c r="R1505">
        <f t="shared" si="117"/>
        <v>212.84</v>
      </c>
      <c r="S1505">
        <f t="shared" si="118"/>
        <v>4.2568000000000001</v>
      </c>
      <c r="T1505" t="str">
        <f>IF(ISNA(VLOOKUP(A1505,ERP_transactions!$A:$A,1,FALSE)),"No","Yes")</f>
        <v>Yes</v>
      </c>
      <c r="U1505" t="b">
        <f t="shared" si="119"/>
        <v>0</v>
      </c>
    </row>
    <row r="1506" spans="1:21">
      <c r="A1506" t="s">
        <v>2152</v>
      </c>
      <c r="B1506" t="s">
        <v>28</v>
      </c>
      <c r="C1506" t="s">
        <v>29</v>
      </c>
      <c r="D1506" t="s">
        <v>660</v>
      </c>
      <c r="E1506" t="s">
        <v>661</v>
      </c>
      <c r="F1506" t="s">
        <v>90</v>
      </c>
      <c r="G1506" t="s">
        <v>91</v>
      </c>
      <c r="H1506" s="1">
        <v>45896</v>
      </c>
      <c r="I1506">
        <v>3</v>
      </c>
      <c r="J1506">
        <v>50.51</v>
      </c>
      <c r="K1506">
        <v>151.53</v>
      </c>
      <c r="L1506">
        <v>0</v>
      </c>
      <c r="M1506">
        <v>0.02</v>
      </c>
      <c r="N1506" t="str">
        <f>VLOOKUP(F1506,products!$A$2:$C$31,3,FALSE)</f>
        <v>C</v>
      </c>
      <c r="O1506">
        <f>VLOOKUP(F1506,price_list!$A$2:$C$31,3,FALSE)</f>
        <v>50.51</v>
      </c>
      <c r="P1506" t="str">
        <f t="shared" si="115"/>
        <v/>
      </c>
      <c r="Q1506" t="str">
        <f t="shared" si="116"/>
        <v/>
      </c>
      <c r="R1506">
        <f t="shared" si="117"/>
        <v>151.53</v>
      </c>
      <c r="S1506">
        <f t="shared" si="118"/>
        <v>3.0306000000000002</v>
      </c>
      <c r="T1506" t="str">
        <f>IF(ISNA(VLOOKUP(A1506,ERP_transactions!$A:$A,1,FALSE)),"No","Yes")</f>
        <v>Yes</v>
      </c>
      <c r="U1506" t="b">
        <f t="shared" si="119"/>
        <v>0</v>
      </c>
    </row>
    <row r="1507" spans="1:21">
      <c r="A1507" t="s">
        <v>2153</v>
      </c>
      <c r="B1507" t="s">
        <v>35</v>
      </c>
      <c r="C1507" t="s">
        <v>36</v>
      </c>
      <c r="D1507" t="s">
        <v>485</v>
      </c>
      <c r="E1507" t="s">
        <v>2702</v>
      </c>
      <c r="F1507" t="s">
        <v>71</v>
      </c>
      <c r="G1507" t="s">
        <v>72</v>
      </c>
      <c r="H1507" s="1">
        <v>45895</v>
      </c>
      <c r="I1507">
        <v>20</v>
      </c>
      <c r="J1507">
        <v>123.65</v>
      </c>
      <c r="K1507">
        <v>2473</v>
      </c>
      <c r="L1507">
        <v>0.05</v>
      </c>
      <c r="M1507">
        <v>0.02</v>
      </c>
      <c r="N1507" t="str">
        <f>VLOOKUP(F1507,products!$A$2:$C$31,3,FALSE)</f>
        <v>A</v>
      </c>
      <c r="O1507">
        <f>VLOOKUP(F1507,price_list!$A$2:$C$31,3,FALSE)</f>
        <v>123.65</v>
      </c>
      <c r="P1507" t="str">
        <f t="shared" si="115"/>
        <v/>
      </c>
      <c r="Q1507" t="str">
        <f t="shared" si="116"/>
        <v/>
      </c>
      <c r="R1507">
        <f t="shared" si="117"/>
        <v>2349.35</v>
      </c>
      <c r="S1507">
        <f t="shared" si="118"/>
        <v>46.987000000000002</v>
      </c>
      <c r="T1507" t="str">
        <f>IF(ISNA(VLOOKUP(A1507,ERP_transactions!$A:$A,1,FALSE)),"No","Yes")</f>
        <v>Yes</v>
      </c>
      <c r="U1507" t="b">
        <f t="shared" si="119"/>
        <v>0</v>
      </c>
    </row>
    <row r="1508" spans="1:21">
      <c r="A1508" t="s">
        <v>2154</v>
      </c>
      <c r="B1508" t="s">
        <v>28</v>
      </c>
      <c r="C1508" t="s">
        <v>29</v>
      </c>
      <c r="D1508" t="s">
        <v>267</v>
      </c>
      <c r="E1508" t="s">
        <v>268</v>
      </c>
      <c r="F1508" t="s">
        <v>196</v>
      </c>
      <c r="G1508" t="s">
        <v>197</v>
      </c>
      <c r="H1508" s="1">
        <v>45883</v>
      </c>
      <c r="I1508">
        <v>7</v>
      </c>
      <c r="J1508">
        <v>77.5</v>
      </c>
      <c r="K1508">
        <v>542.5</v>
      </c>
      <c r="L1508">
        <v>0.05</v>
      </c>
      <c r="M1508">
        <v>0.02</v>
      </c>
      <c r="N1508" t="str">
        <f>VLOOKUP(F1508,products!$A$2:$C$31,3,FALSE)</f>
        <v>A</v>
      </c>
      <c r="O1508">
        <f>VLOOKUP(F1508,price_list!$A$2:$C$31,3,FALSE)</f>
        <v>77.5</v>
      </c>
      <c r="P1508" t="str">
        <f t="shared" si="115"/>
        <v/>
      </c>
      <c r="Q1508" t="str">
        <f t="shared" si="116"/>
        <v/>
      </c>
      <c r="R1508">
        <f t="shared" si="117"/>
        <v>515.375</v>
      </c>
      <c r="S1508">
        <f t="shared" si="118"/>
        <v>10.307500000000001</v>
      </c>
      <c r="T1508" t="str">
        <f>IF(ISNA(VLOOKUP(A1508,ERP_transactions!$A:$A,1,FALSE)),"No","Yes")</f>
        <v>Yes</v>
      </c>
      <c r="U1508" t="b">
        <f t="shared" si="119"/>
        <v>0</v>
      </c>
    </row>
    <row r="1509" spans="1:21">
      <c r="A1509" t="s">
        <v>2155</v>
      </c>
      <c r="B1509" t="s">
        <v>145</v>
      </c>
      <c r="C1509" t="s">
        <v>146</v>
      </c>
      <c r="D1509" t="s">
        <v>1312</v>
      </c>
      <c r="E1509" t="s">
        <v>2703</v>
      </c>
      <c r="F1509" t="s">
        <v>90</v>
      </c>
      <c r="G1509" t="s">
        <v>91</v>
      </c>
      <c r="H1509" s="1">
        <v>45891</v>
      </c>
      <c r="I1509">
        <v>24</v>
      </c>
      <c r="J1509">
        <v>50.51</v>
      </c>
      <c r="K1509">
        <v>1212.24</v>
      </c>
      <c r="L1509">
        <v>0</v>
      </c>
      <c r="M1509">
        <v>0.02</v>
      </c>
      <c r="N1509" t="str">
        <f>VLOOKUP(F1509,products!$A$2:$C$31,3,FALSE)</f>
        <v>C</v>
      </c>
      <c r="O1509">
        <f>VLOOKUP(F1509,price_list!$A$2:$C$31,3,FALSE)</f>
        <v>50.51</v>
      </c>
      <c r="P1509" t="str">
        <f t="shared" si="115"/>
        <v/>
      </c>
      <c r="Q1509" t="str">
        <f t="shared" si="116"/>
        <v/>
      </c>
      <c r="R1509">
        <f t="shared" si="117"/>
        <v>1212.24</v>
      </c>
      <c r="S1509">
        <f t="shared" si="118"/>
        <v>24.244800000000001</v>
      </c>
      <c r="T1509" t="str">
        <f>IF(ISNA(VLOOKUP(A1509,ERP_transactions!$A:$A,1,FALSE)),"No","Yes")</f>
        <v>Yes</v>
      </c>
      <c r="U1509" t="b">
        <f t="shared" si="119"/>
        <v>0</v>
      </c>
    </row>
    <row r="1510" spans="1:21">
      <c r="A1510" t="s">
        <v>2156</v>
      </c>
      <c r="B1510" t="s">
        <v>74</v>
      </c>
      <c r="C1510" t="s">
        <v>75</v>
      </c>
      <c r="D1510" t="s">
        <v>243</v>
      </c>
      <c r="E1510" t="s">
        <v>244</v>
      </c>
      <c r="F1510" t="s">
        <v>78</v>
      </c>
      <c r="G1510" t="s">
        <v>79</v>
      </c>
      <c r="H1510" s="1">
        <v>45888</v>
      </c>
      <c r="I1510">
        <v>22</v>
      </c>
      <c r="J1510">
        <v>139.22</v>
      </c>
      <c r="K1510">
        <v>3062.84</v>
      </c>
      <c r="L1510">
        <v>0.05</v>
      </c>
      <c r="M1510">
        <v>0.02</v>
      </c>
      <c r="N1510" t="str">
        <f>VLOOKUP(F1510,products!$A$2:$C$31,3,FALSE)</f>
        <v>A</v>
      </c>
      <c r="O1510">
        <f>VLOOKUP(F1510,price_list!$A$2:$C$31,3,FALSE)</f>
        <v>139.22</v>
      </c>
      <c r="P1510" t="str">
        <f t="shared" si="115"/>
        <v/>
      </c>
      <c r="Q1510" t="str">
        <f t="shared" si="116"/>
        <v/>
      </c>
      <c r="R1510">
        <f t="shared" si="117"/>
        <v>2909.6980000000003</v>
      </c>
      <c r="S1510">
        <f t="shared" si="118"/>
        <v>58.193960000000004</v>
      </c>
      <c r="T1510" t="str">
        <f>IF(ISNA(VLOOKUP(A1510,ERP_transactions!$A:$A,1,FALSE)),"No","Yes")</f>
        <v>Yes</v>
      </c>
      <c r="U1510" t="b">
        <f t="shared" si="119"/>
        <v>0</v>
      </c>
    </row>
    <row r="1511" spans="1:21">
      <c r="A1511" t="s">
        <v>2157</v>
      </c>
      <c r="B1511" t="s">
        <v>259</v>
      </c>
      <c r="C1511" t="s">
        <v>260</v>
      </c>
      <c r="D1511" t="s">
        <v>757</v>
      </c>
      <c r="E1511" t="s">
        <v>758</v>
      </c>
      <c r="F1511" t="s">
        <v>85</v>
      </c>
      <c r="G1511" t="s">
        <v>86</v>
      </c>
      <c r="H1511" s="1">
        <v>45894</v>
      </c>
      <c r="I1511">
        <v>7</v>
      </c>
      <c r="J1511">
        <v>72.040000000000006</v>
      </c>
      <c r="K1511">
        <v>504.28</v>
      </c>
      <c r="L1511">
        <v>7.0000000000000007E-2</v>
      </c>
      <c r="M1511">
        <v>0.02</v>
      </c>
      <c r="N1511" t="str">
        <f>VLOOKUP(F1511,products!$A$2:$C$31,3,FALSE)</f>
        <v>A</v>
      </c>
      <c r="O1511">
        <f>VLOOKUP(F1511,price_list!$A$2:$C$31,3,FALSE)</f>
        <v>72.040000000000006</v>
      </c>
      <c r="P1511" t="str">
        <f t="shared" si="115"/>
        <v>Rebate_Error</v>
      </c>
      <c r="Q1511" t="str">
        <f t="shared" si="116"/>
        <v/>
      </c>
      <c r="R1511">
        <f t="shared" si="117"/>
        <v>468.98039999999997</v>
      </c>
      <c r="S1511">
        <f t="shared" si="118"/>
        <v>9.3796079999999993</v>
      </c>
      <c r="T1511" t="str">
        <f>IF(ISNA(VLOOKUP(A1511,ERP_transactions!$A:$A,1,FALSE)),"No","Yes")</f>
        <v>Yes</v>
      </c>
      <c r="U1511" t="b">
        <f t="shared" si="119"/>
        <v>1</v>
      </c>
    </row>
    <row r="1512" spans="1:21">
      <c r="A1512" t="s">
        <v>2158</v>
      </c>
      <c r="B1512" t="s">
        <v>14</v>
      </c>
      <c r="C1512" t="s">
        <v>15</v>
      </c>
      <c r="D1512" t="s">
        <v>1153</v>
      </c>
      <c r="E1512" t="s">
        <v>1154</v>
      </c>
      <c r="F1512" t="s">
        <v>129</v>
      </c>
      <c r="G1512" t="s">
        <v>130</v>
      </c>
      <c r="H1512" s="1">
        <v>45873</v>
      </c>
      <c r="I1512">
        <v>3</v>
      </c>
      <c r="J1512">
        <v>92.19</v>
      </c>
      <c r="K1512">
        <v>276.57</v>
      </c>
      <c r="L1512">
        <v>0.05</v>
      </c>
      <c r="M1512">
        <v>0.02</v>
      </c>
      <c r="N1512" t="str">
        <f>VLOOKUP(F1512,products!$A$2:$C$31,3,FALSE)</f>
        <v>A</v>
      </c>
      <c r="O1512">
        <f>VLOOKUP(F1512,price_list!$A$2:$C$31,3,FALSE)</f>
        <v>92.19</v>
      </c>
      <c r="P1512" t="str">
        <f t="shared" si="115"/>
        <v/>
      </c>
      <c r="Q1512" t="str">
        <f t="shared" si="116"/>
        <v/>
      </c>
      <c r="R1512">
        <f t="shared" si="117"/>
        <v>262.74149999999997</v>
      </c>
      <c r="S1512">
        <f t="shared" si="118"/>
        <v>5.2548299999999992</v>
      </c>
      <c r="T1512" t="str">
        <f>IF(ISNA(VLOOKUP(A1512,ERP_transactions!$A:$A,1,FALSE)),"No","Yes")</f>
        <v>Yes</v>
      </c>
      <c r="U1512" t="b">
        <f t="shared" si="119"/>
        <v>0</v>
      </c>
    </row>
    <row r="1513" spans="1:21">
      <c r="A1513" t="s">
        <v>2159</v>
      </c>
      <c r="B1513" t="s">
        <v>230</v>
      </c>
      <c r="C1513" t="s">
        <v>231</v>
      </c>
      <c r="D1513" t="s">
        <v>516</v>
      </c>
      <c r="E1513" t="s">
        <v>517</v>
      </c>
      <c r="F1513" t="s">
        <v>107</v>
      </c>
      <c r="G1513" t="s">
        <v>108</v>
      </c>
      <c r="H1513" s="1">
        <v>45892</v>
      </c>
      <c r="I1513">
        <v>6</v>
      </c>
      <c r="J1513">
        <v>179.53</v>
      </c>
      <c r="K1513">
        <v>1077.18</v>
      </c>
      <c r="L1513">
        <v>0.12</v>
      </c>
      <c r="M1513">
        <v>0.02</v>
      </c>
      <c r="N1513" t="str">
        <f>VLOOKUP(F1513,products!$A$2:$C$31,3,FALSE)</f>
        <v>B</v>
      </c>
      <c r="O1513">
        <f>VLOOKUP(F1513,price_list!$A$2:$C$31,3,FALSE)</f>
        <v>179.53</v>
      </c>
      <c r="P1513" t="str">
        <f t="shared" si="115"/>
        <v>Rebate_Error</v>
      </c>
      <c r="Q1513" t="str">
        <f t="shared" si="116"/>
        <v/>
      </c>
      <c r="R1513">
        <f t="shared" si="117"/>
        <v>947.91840000000002</v>
      </c>
      <c r="S1513">
        <f t="shared" si="118"/>
        <v>18.958368</v>
      </c>
      <c r="T1513" t="str">
        <f>IF(ISNA(VLOOKUP(A1513,ERP_transactions!$A:$A,1,FALSE)),"No","Yes")</f>
        <v>Yes</v>
      </c>
      <c r="U1513" t="b">
        <f t="shared" si="119"/>
        <v>1</v>
      </c>
    </row>
    <row r="1514" spans="1:21">
      <c r="A1514" t="s">
        <v>2160</v>
      </c>
      <c r="B1514" t="s">
        <v>103</v>
      </c>
      <c r="C1514" t="s">
        <v>104</v>
      </c>
      <c r="D1514" t="s">
        <v>429</v>
      </c>
      <c r="E1514" t="s">
        <v>430</v>
      </c>
      <c r="F1514" t="s">
        <v>129</v>
      </c>
      <c r="G1514" t="s">
        <v>130</v>
      </c>
      <c r="H1514" s="1">
        <v>45899</v>
      </c>
      <c r="I1514">
        <v>8</v>
      </c>
      <c r="J1514">
        <v>92.19</v>
      </c>
      <c r="K1514">
        <v>737.52</v>
      </c>
      <c r="L1514">
        <v>0.05</v>
      </c>
      <c r="M1514">
        <v>0.02</v>
      </c>
      <c r="N1514" t="str">
        <f>VLOOKUP(F1514,products!$A$2:$C$31,3,FALSE)</f>
        <v>A</v>
      </c>
      <c r="O1514">
        <f>VLOOKUP(F1514,price_list!$A$2:$C$31,3,FALSE)</f>
        <v>92.19</v>
      </c>
      <c r="P1514" t="str">
        <f t="shared" si="115"/>
        <v/>
      </c>
      <c r="Q1514" t="str">
        <f t="shared" si="116"/>
        <v/>
      </c>
      <c r="R1514">
        <f t="shared" si="117"/>
        <v>700.64400000000001</v>
      </c>
      <c r="S1514">
        <f t="shared" si="118"/>
        <v>14.012880000000001</v>
      </c>
      <c r="T1514" t="str">
        <f>IF(ISNA(VLOOKUP(A1514,ERP_transactions!$A:$A,1,FALSE)),"No","Yes")</f>
        <v>Yes</v>
      </c>
      <c r="U1514" t="b">
        <f t="shared" si="119"/>
        <v>0</v>
      </c>
    </row>
    <row r="1515" spans="1:21">
      <c r="A1515" t="s">
        <v>2161</v>
      </c>
      <c r="B1515" t="s">
        <v>135</v>
      </c>
      <c r="C1515" t="s">
        <v>136</v>
      </c>
      <c r="D1515" t="s">
        <v>161</v>
      </c>
      <c r="E1515" t="s">
        <v>162</v>
      </c>
      <c r="F1515" t="s">
        <v>78</v>
      </c>
      <c r="G1515" t="s">
        <v>79</v>
      </c>
      <c r="H1515" s="1">
        <v>45889</v>
      </c>
      <c r="I1515">
        <v>21</v>
      </c>
      <c r="J1515">
        <v>139.22</v>
      </c>
      <c r="K1515">
        <v>2923.62</v>
      </c>
      <c r="L1515">
        <v>0.05</v>
      </c>
      <c r="M1515">
        <v>0.02</v>
      </c>
      <c r="N1515" t="str">
        <f>VLOOKUP(F1515,products!$A$2:$C$31,3,FALSE)</f>
        <v>A</v>
      </c>
      <c r="O1515">
        <f>VLOOKUP(F1515,price_list!$A$2:$C$31,3,FALSE)</f>
        <v>139.22</v>
      </c>
      <c r="P1515" t="str">
        <f t="shared" si="115"/>
        <v/>
      </c>
      <c r="Q1515" t="str">
        <f t="shared" si="116"/>
        <v/>
      </c>
      <c r="R1515">
        <f t="shared" si="117"/>
        <v>2777.4389999999999</v>
      </c>
      <c r="S1515">
        <f t="shared" si="118"/>
        <v>55.548780000000001</v>
      </c>
      <c r="T1515" t="str">
        <f>IF(ISNA(VLOOKUP(A1515,ERP_transactions!$A:$A,1,FALSE)),"No","Yes")</f>
        <v>Yes</v>
      </c>
      <c r="U1515" t="b">
        <f t="shared" si="119"/>
        <v>0</v>
      </c>
    </row>
    <row r="1516" spans="1:21">
      <c r="A1516" t="s">
        <v>2162</v>
      </c>
      <c r="B1516" t="s">
        <v>74</v>
      </c>
      <c r="C1516" t="s">
        <v>75</v>
      </c>
      <c r="D1516" t="s">
        <v>739</v>
      </c>
      <c r="E1516" t="s">
        <v>2685</v>
      </c>
      <c r="F1516" t="s">
        <v>78</v>
      </c>
      <c r="G1516" t="s">
        <v>79</v>
      </c>
      <c r="H1516" s="1">
        <v>45872</v>
      </c>
      <c r="I1516">
        <v>16</v>
      </c>
      <c r="J1516">
        <v>139.22</v>
      </c>
      <c r="K1516">
        <v>2227.52</v>
      </c>
      <c r="L1516">
        <v>0.05</v>
      </c>
      <c r="M1516">
        <v>0.02</v>
      </c>
      <c r="N1516" t="str">
        <f>VLOOKUP(F1516,products!$A$2:$C$31,3,FALSE)</f>
        <v>A</v>
      </c>
      <c r="O1516">
        <f>VLOOKUP(F1516,price_list!$A$2:$C$31,3,FALSE)</f>
        <v>139.22</v>
      </c>
      <c r="P1516" t="str">
        <f t="shared" si="115"/>
        <v/>
      </c>
      <c r="Q1516" t="str">
        <f t="shared" si="116"/>
        <v/>
      </c>
      <c r="R1516">
        <f t="shared" si="117"/>
        <v>2116.1439999999998</v>
      </c>
      <c r="S1516">
        <f t="shared" si="118"/>
        <v>42.322879999999998</v>
      </c>
      <c r="T1516" t="str">
        <f>IF(ISNA(VLOOKUP(A1516,ERP_transactions!$A:$A,1,FALSE)),"No","Yes")</f>
        <v>Yes</v>
      </c>
      <c r="U1516" t="b">
        <f t="shared" si="119"/>
        <v>0</v>
      </c>
    </row>
    <row r="1517" spans="1:21">
      <c r="A1517" t="s">
        <v>2163</v>
      </c>
      <c r="B1517" t="s">
        <v>122</v>
      </c>
      <c r="C1517" t="s">
        <v>123</v>
      </c>
      <c r="D1517" t="s">
        <v>760</v>
      </c>
      <c r="E1517" t="s">
        <v>761</v>
      </c>
      <c r="F1517" t="s">
        <v>129</v>
      </c>
      <c r="G1517" t="s">
        <v>130</v>
      </c>
      <c r="H1517" s="1">
        <v>45892</v>
      </c>
      <c r="I1517">
        <v>3</v>
      </c>
      <c r="J1517">
        <v>92.19</v>
      </c>
      <c r="K1517">
        <v>276.57</v>
      </c>
      <c r="L1517">
        <v>0.05</v>
      </c>
      <c r="M1517">
        <v>0.02</v>
      </c>
      <c r="N1517" t="str">
        <f>VLOOKUP(F1517,products!$A$2:$C$31,3,FALSE)</f>
        <v>A</v>
      </c>
      <c r="O1517">
        <f>VLOOKUP(F1517,price_list!$A$2:$C$31,3,FALSE)</f>
        <v>92.19</v>
      </c>
      <c r="P1517" t="str">
        <f t="shared" si="115"/>
        <v/>
      </c>
      <c r="Q1517" t="str">
        <f t="shared" si="116"/>
        <v/>
      </c>
      <c r="R1517">
        <f t="shared" si="117"/>
        <v>262.74149999999997</v>
      </c>
      <c r="S1517">
        <f t="shared" si="118"/>
        <v>5.2548299999999992</v>
      </c>
      <c r="T1517" t="str">
        <f>IF(ISNA(VLOOKUP(A1517,ERP_transactions!$A:$A,1,FALSE)),"No","Yes")</f>
        <v>Yes</v>
      </c>
      <c r="U1517" t="b">
        <f t="shared" si="119"/>
        <v>0</v>
      </c>
    </row>
    <row r="1518" spans="1:21">
      <c r="A1518" t="s">
        <v>2164</v>
      </c>
      <c r="B1518" t="s">
        <v>159</v>
      </c>
      <c r="C1518" t="s">
        <v>160</v>
      </c>
      <c r="D1518" t="s">
        <v>1153</v>
      </c>
      <c r="E1518" t="s">
        <v>1154</v>
      </c>
      <c r="F1518" t="s">
        <v>39</v>
      </c>
      <c r="G1518" t="s">
        <v>40</v>
      </c>
      <c r="H1518" s="1">
        <v>45892</v>
      </c>
      <c r="I1518">
        <v>14</v>
      </c>
      <c r="J1518">
        <v>87.21</v>
      </c>
      <c r="K1518">
        <v>1220.94</v>
      </c>
      <c r="L1518">
        <v>0</v>
      </c>
      <c r="M1518">
        <v>0.02</v>
      </c>
      <c r="N1518" t="str">
        <f>VLOOKUP(F1518,products!$A$2:$C$31,3,FALSE)</f>
        <v>C</v>
      </c>
      <c r="O1518">
        <f>VLOOKUP(F1518,price_list!$A$2:$C$31,3,FALSE)</f>
        <v>87.21</v>
      </c>
      <c r="P1518" t="str">
        <f t="shared" si="115"/>
        <v/>
      </c>
      <c r="Q1518" t="str">
        <f t="shared" si="116"/>
        <v/>
      </c>
      <c r="R1518">
        <f t="shared" si="117"/>
        <v>1220.94</v>
      </c>
      <c r="S1518">
        <f t="shared" si="118"/>
        <v>24.418800000000001</v>
      </c>
      <c r="T1518" t="str">
        <f>IF(ISNA(VLOOKUP(A1518,ERP_transactions!$A:$A,1,FALSE)),"No","Yes")</f>
        <v>Yes</v>
      </c>
      <c r="U1518" t="b">
        <f t="shared" si="119"/>
        <v>0</v>
      </c>
    </row>
    <row r="1519" spans="1:21">
      <c r="A1519" t="s">
        <v>2165</v>
      </c>
      <c r="B1519" t="s">
        <v>246</v>
      </c>
      <c r="C1519" t="s">
        <v>247</v>
      </c>
      <c r="D1519" t="s">
        <v>323</v>
      </c>
      <c r="E1519" t="s">
        <v>324</v>
      </c>
      <c r="F1519" t="s">
        <v>174</v>
      </c>
      <c r="G1519" t="s">
        <v>175</v>
      </c>
      <c r="H1519" s="1">
        <v>45874</v>
      </c>
      <c r="I1519">
        <v>23</v>
      </c>
      <c r="J1519">
        <v>183.4</v>
      </c>
      <c r="K1519">
        <v>4218.2</v>
      </c>
      <c r="L1519">
        <v>0.1</v>
      </c>
      <c r="M1519">
        <v>0.02</v>
      </c>
      <c r="N1519" t="str">
        <f>VLOOKUP(F1519,products!$A$2:$C$31,3,FALSE)</f>
        <v>B</v>
      </c>
      <c r="O1519">
        <f>VLOOKUP(F1519,price_list!$A$2:$C$31,3,FALSE)</f>
        <v>183.4</v>
      </c>
      <c r="P1519" t="str">
        <f t="shared" si="115"/>
        <v/>
      </c>
      <c r="Q1519" t="str">
        <f t="shared" si="116"/>
        <v/>
      </c>
      <c r="R1519">
        <f t="shared" si="117"/>
        <v>3796.3799999999997</v>
      </c>
      <c r="S1519">
        <f t="shared" si="118"/>
        <v>75.927599999999998</v>
      </c>
      <c r="T1519" t="str">
        <f>IF(ISNA(VLOOKUP(A1519,ERP_transactions!$A:$A,1,FALSE)),"No","Yes")</f>
        <v>Yes</v>
      </c>
      <c r="U1519" t="b">
        <f t="shared" si="119"/>
        <v>0</v>
      </c>
    </row>
    <row r="1520" spans="1:21">
      <c r="A1520" t="s">
        <v>2166</v>
      </c>
      <c r="B1520" t="s">
        <v>254</v>
      </c>
      <c r="C1520" t="s">
        <v>255</v>
      </c>
      <c r="D1520" t="s">
        <v>516</v>
      </c>
      <c r="E1520" t="s">
        <v>517</v>
      </c>
      <c r="F1520" t="s">
        <v>166</v>
      </c>
      <c r="G1520" t="s">
        <v>167</v>
      </c>
      <c r="H1520" s="1">
        <v>45884</v>
      </c>
      <c r="I1520">
        <v>17</v>
      </c>
      <c r="J1520">
        <v>176.86</v>
      </c>
      <c r="K1520">
        <v>3006.62</v>
      </c>
      <c r="L1520">
        <v>0.1</v>
      </c>
      <c r="M1520">
        <v>0.02</v>
      </c>
      <c r="N1520" t="str">
        <f>VLOOKUP(F1520,products!$A$2:$C$31,3,FALSE)</f>
        <v>B</v>
      </c>
      <c r="O1520">
        <f>VLOOKUP(F1520,price_list!$A$2:$C$31,3,FALSE)</f>
        <v>176.86</v>
      </c>
      <c r="P1520" t="str">
        <f t="shared" si="115"/>
        <v/>
      </c>
      <c r="Q1520" t="str">
        <f t="shared" si="116"/>
        <v/>
      </c>
      <c r="R1520">
        <f t="shared" si="117"/>
        <v>2705.9580000000001</v>
      </c>
      <c r="S1520">
        <f t="shared" si="118"/>
        <v>54.119160000000001</v>
      </c>
      <c r="T1520" t="str">
        <f>IF(ISNA(VLOOKUP(A1520,ERP_transactions!$A:$A,1,FALSE)),"No","Yes")</f>
        <v>Yes</v>
      </c>
      <c r="U1520" t="b">
        <f t="shared" si="119"/>
        <v>0</v>
      </c>
    </row>
    <row r="1521" spans="1:21">
      <c r="A1521" t="s">
        <v>2167</v>
      </c>
      <c r="B1521" t="s">
        <v>81</v>
      </c>
      <c r="C1521" t="s">
        <v>82</v>
      </c>
      <c r="D1521" t="s">
        <v>1057</v>
      </c>
      <c r="E1521" t="s">
        <v>1058</v>
      </c>
      <c r="F1521" t="s">
        <v>356</v>
      </c>
      <c r="G1521" t="s">
        <v>357</v>
      </c>
      <c r="H1521" s="1">
        <v>45892</v>
      </c>
      <c r="I1521">
        <v>20</v>
      </c>
      <c r="J1521">
        <v>54.03</v>
      </c>
      <c r="K1521">
        <v>1080.5999999999999</v>
      </c>
      <c r="L1521">
        <v>0</v>
      </c>
      <c r="M1521">
        <v>0.02</v>
      </c>
      <c r="N1521" t="str">
        <f>VLOOKUP(F1521,products!$A$2:$C$31,3,FALSE)</f>
        <v>C</v>
      </c>
      <c r="O1521">
        <f>VLOOKUP(F1521,price_list!$A$2:$C$31,3,FALSE)</f>
        <v>54.03</v>
      </c>
      <c r="P1521" t="str">
        <f t="shared" si="115"/>
        <v/>
      </c>
      <c r="Q1521" t="str">
        <f t="shared" si="116"/>
        <v/>
      </c>
      <c r="R1521">
        <f t="shared" si="117"/>
        <v>1080.5999999999999</v>
      </c>
      <c r="S1521">
        <f t="shared" si="118"/>
        <v>21.611999999999998</v>
      </c>
      <c r="T1521" t="str">
        <f>IF(ISNA(VLOOKUP(A1521,ERP_transactions!$A:$A,1,FALSE)),"No","Yes")</f>
        <v>Yes</v>
      </c>
      <c r="U1521" t="b">
        <f t="shared" si="119"/>
        <v>0</v>
      </c>
    </row>
    <row r="1522" spans="1:21">
      <c r="A1522" t="s">
        <v>2168</v>
      </c>
      <c r="B1522" t="s">
        <v>14</v>
      </c>
      <c r="C1522" t="s">
        <v>15</v>
      </c>
      <c r="D1522" t="s">
        <v>1459</v>
      </c>
      <c r="E1522" t="s">
        <v>1460</v>
      </c>
      <c r="F1522" t="s">
        <v>129</v>
      </c>
      <c r="G1522" t="s">
        <v>130</v>
      </c>
      <c r="H1522" s="1">
        <v>45889</v>
      </c>
      <c r="I1522">
        <v>16</v>
      </c>
      <c r="J1522">
        <v>92.19</v>
      </c>
      <c r="K1522">
        <v>1475.04</v>
      </c>
      <c r="L1522">
        <v>0.05</v>
      </c>
      <c r="M1522">
        <v>0.02</v>
      </c>
      <c r="N1522" t="str">
        <f>VLOOKUP(F1522,products!$A$2:$C$31,3,FALSE)</f>
        <v>A</v>
      </c>
      <c r="O1522">
        <f>VLOOKUP(F1522,price_list!$A$2:$C$31,3,FALSE)</f>
        <v>92.19</v>
      </c>
      <c r="P1522" t="str">
        <f t="shared" si="115"/>
        <v/>
      </c>
      <c r="Q1522" t="str">
        <f t="shared" si="116"/>
        <v/>
      </c>
      <c r="R1522">
        <f t="shared" si="117"/>
        <v>1401.288</v>
      </c>
      <c r="S1522">
        <f t="shared" si="118"/>
        <v>28.025760000000002</v>
      </c>
      <c r="T1522" t="str">
        <f>IF(ISNA(VLOOKUP(A1522,ERP_transactions!$A:$A,1,FALSE)),"No","Yes")</f>
        <v>Yes</v>
      </c>
      <c r="U1522" t="b">
        <f t="shared" si="119"/>
        <v>0</v>
      </c>
    </row>
    <row r="1523" spans="1:21">
      <c r="A1523" t="s">
        <v>2169</v>
      </c>
      <c r="B1523" t="s">
        <v>423</v>
      </c>
      <c r="C1523" t="s">
        <v>424</v>
      </c>
      <c r="D1523" t="s">
        <v>57</v>
      </c>
      <c r="E1523" t="s">
        <v>58</v>
      </c>
      <c r="F1523" t="s">
        <v>90</v>
      </c>
      <c r="G1523" t="s">
        <v>91</v>
      </c>
      <c r="H1523" s="1">
        <v>45881</v>
      </c>
      <c r="I1523">
        <v>10</v>
      </c>
      <c r="J1523">
        <v>50.51</v>
      </c>
      <c r="K1523">
        <v>505.1</v>
      </c>
      <c r="L1523">
        <v>0</v>
      </c>
      <c r="M1523">
        <v>0.02</v>
      </c>
      <c r="N1523" t="str">
        <f>VLOOKUP(F1523,products!$A$2:$C$31,3,FALSE)</f>
        <v>C</v>
      </c>
      <c r="O1523">
        <f>VLOOKUP(F1523,price_list!$A$2:$C$31,3,FALSE)</f>
        <v>50.51</v>
      </c>
      <c r="P1523" t="str">
        <f t="shared" si="115"/>
        <v/>
      </c>
      <c r="Q1523" t="str">
        <f t="shared" si="116"/>
        <v/>
      </c>
      <c r="R1523">
        <f t="shared" si="117"/>
        <v>505.1</v>
      </c>
      <c r="S1523">
        <f t="shared" si="118"/>
        <v>10.102</v>
      </c>
      <c r="T1523" t="str">
        <f>IF(ISNA(VLOOKUP(A1523,ERP_transactions!$A:$A,1,FALSE)),"No","Yes")</f>
        <v>Yes</v>
      </c>
      <c r="U1523" t="b">
        <f t="shared" si="119"/>
        <v>0</v>
      </c>
    </row>
    <row r="1524" spans="1:21">
      <c r="A1524" t="s">
        <v>2170</v>
      </c>
      <c r="B1524" t="s">
        <v>81</v>
      </c>
      <c r="C1524" t="s">
        <v>82</v>
      </c>
      <c r="D1524" t="s">
        <v>760</v>
      </c>
      <c r="E1524" t="s">
        <v>761</v>
      </c>
      <c r="F1524" t="s">
        <v>114</v>
      </c>
      <c r="G1524" t="s">
        <v>115</v>
      </c>
      <c r="H1524" s="1">
        <v>45873</v>
      </c>
      <c r="I1524">
        <v>7</v>
      </c>
      <c r="J1524">
        <v>91.13</v>
      </c>
      <c r="K1524">
        <v>637.91</v>
      </c>
      <c r="L1524">
        <v>0.12</v>
      </c>
      <c r="M1524">
        <v>0.02</v>
      </c>
      <c r="N1524" t="str">
        <f>VLOOKUP(F1524,products!$A$2:$C$31,3,FALSE)</f>
        <v>B</v>
      </c>
      <c r="O1524">
        <f>VLOOKUP(F1524,price_list!$A$2:$C$31,3,FALSE)</f>
        <v>91.13</v>
      </c>
      <c r="P1524" t="str">
        <f t="shared" si="115"/>
        <v>Rebate_Error</v>
      </c>
      <c r="Q1524" t="str">
        <f t="shared" si="116"/>
        <v/>
      </c>
      <c r="R1524">
        <f t="shared" si="117"/>
        <v>561.36079999999993</v>
      </c>
      <c r="S1524">
        <f t="shared" si="118"/>
        <v>11.227215999999999</v>
      </c>
      <c r="T1524" t="str">
        <f>IF(ISNA(VLOOKUP(A1524,ERP_transactions!$A:$A,1,FALSE)),"No","Yes")</f>
        <v>Yes</v>
      </c>
      <c r="U1524" t="b">
        <f t="shared" si="119"/>
        <v>1</v>
      </c>
    </row>
    <row r="1525" spans="1:21">
      <c r="A1525" t="s">
        <v>2171</v>
      </c>
      <c r="B1525" t="s">
        <v>414</v>
      </c>
      <c r="C1525" t="s">
        <v>415</v>
      </c>
      <c r="D1525" t="s">
        <v>596</v>
      </c>
      <c r="E1525" t="s">
        <v>597</v>
      </c>
      <c r="F1525" t="s">
        <v>166</v>
      </c>
      <c r="G1525" t="s">
        <v>167</v>
      </c>
      <c r="H1525" s="1">
        <v>45887</v>
      </c>
      <c r="I1525">
        <v>25</v>
      </c>
      <c r="J1525">
        <v>176.86</v>
      </c>
      <c r="K1525">
        <v>4421.5</v>
      </c>
      <c r="L1525">
        <v>0.1</v>
      </c>
      <c r="M1525">
        <v>0.02</v>
      </c>
      <c r="N1525" t="str">
        <f>VLOOKUP(F1525,products!$A$2:$C$31,3,FALSE)</f>
        <v>B</v>
      </c>
      <c r="O1525">
        <f>VLOOKUP(F1525,price_list!$A$2:$C$31,3,FALSE)</f>
        <v>176.86</v>
      </c>
      <c r="P1525" t="str">
        <f t="shared" si="115"/>
        <v/>
      </c>
      <c r="Q1525" t="str">
        <f t="shared" si="116"/>
        <v/>
      </c>
      <c r="R1525">
        <f t="shared" si="117"/>
        <v>3979.35</v>
      </c>
      <c r="S1525">
        <f t="shared" si="118"/>
        <v>79.587000000000003</v>
      </c>
      <c r="T1525" t="str">
        <f>IF(ISNA(VLOOKUP(A1525,ERP_transactions!$A:$A,1,FALSE)),"No","Yes")</f>
        <v>Yes</v>
      </c>
      <c r="U1525" t="b">
        <f t="shared" si="119"/>
        <v>0</v>
      </c>
    </row>
    <row r="1526" spans="1:21">
      <c r="A1526" t="s">
        <v>2172</v>
      </c>
      <c r="B1526" t="s">
        <v>414</v>
      </c>
      <c r="C1526" t="s">
        <v>415</v>
      </c>
      <c r="D1526" t="s">
        <v>267</v>
      </c>
      <c r="E1526" t="s">
        <v>268</v>
      </c>
      <c r="F1526" t="s">
        <v>25</v>
      </c>
      <c r="G1526" t="s">
        <v>26</v>
      </c>
      <c r="H1526" s="1">
        <v>45891</v>
      </c>
      <c r="I1526">
        <v>21</v>
      </c>
      <c r="J1526">
        <v>120.83</v>
      </c>
      <c r="K1526">
        <v>2537.4299999999998</v>
      </c>
      <c r="L1526">
        <v>0.1</v>
      </c>
      <c r="M1526">
        <v>0.02</v>
      </c>
      <c r="N1526" t="str">
        <f>VLOOKUP(F1526,products!$A$2:$C$31,3,FALSE)</f>
        <v>B</v>
      </c>
      <c r="O1526">
        <f>VLOOKUP(F1526,price_list!$A$2:$C$31,3,FALSE)</f>
        <v>120.83</v>
      </c>
      <c r="P1526" t="str">
        <f t="shared" si="115"/>
        <v/>
      </c>
      <c r="Q1526" t="str">
        <f t="shared" si="116"/>
        <v/>
      </c>
      <c r="R1526">
        <f t="shared" si="117"/>
        <v>2283.6869999999999</v>
      </c>
      <c r="S1526">
        <f t="shared" si="118"/>
        <v>45.673740000000002</v>
      </c>
      <c r="T1526" t="str">
        <f>IF(ISNA(VLOOKUP(A1526,ERP_transactions!$A:$A,1,FALSE)),"No","Yes")</f>
        <v>Yes</v>
      </c>
      <c r="U1526" t="b">
        <f t="shared" si="119"/>
        <v>0</v>
      </c>
    </row>
    <row r="1527" spans="1:21">
      <c r="A1527" t="s">
        <v>2173</v>
      </c>
      <c r="B1527" t="s">
        <v>254</v>
      </c>
      <c r="C1527" t="s">
        <v>255</v>
      </c>
      <c r="D1527" t="s">
        <v>251</v>
      </c>
      <c r="E1527" t="s">
        <v>2684</v>
      </c>
      <c r="F1527" t="s">
        <v>196</v>
      </c>
      <c r="G1527" t="s">
        <v>197</v>
      </c>
      <c r="H1527" s="1">
        <v>45895</v>
      </c>
      <c r="I1527">
        <v>4</v>
      </c>
      <c r="J1527">
        <v>77.5</v>
      </c>
      <c r="K1527">
        <v>310</v>
      </c>
      <c r="L1527">
        <v>0.05</v>
      </c>
      <c r="M1527">
        <v>0.02</v>
      </c>
      <c r="N1527" t="str">
        <f>VLOOKUP(F1527,products!$A$2:$C$31,3,FALSE)</f>
        <v>A</v>
      </c>
      <c r="O1527">
        <f>VLOOKUP(F1527,price_list!$A$2:$C$31,3,FALSE)</f>
        <v>77.5</v>
      </c>
      <c r="P1527" t="str">
        <f t="shared" si="115"/>
        <v/>
      </c>
      <c r="Q1527" t="str">
        <f t="shared" si="116"/>
        <v/>
      </c>
      <c r="R1527">
        <f t="shared" si="117"/>
        <v>294.5</v>
      </c>
      <c r="S1527">
        <f t="shared" si="118"/>
        <v>5.89</v>
      </c>
      <c r="T1527" t="str">
        <f>IF(ISNA(VLOOKUP(A1527,ERP_transactions!$A:$A,1,FALSE)),"No","Yes")</f>
        <v>Yes</v>
      </c>
      <c r="U1527" t="b">
        <f t="shared" si="119"/>
        <v>0</v>
      </c>
    </row>
    <row r="1528" spans="1:21">
      <c r="A1528" t="s">
        <v>2174</v>
      </c>
      <c r="B1528" t="s">
        <v>21</v>
      </c>
      <c r="C1528" t="s">
        <v>22</v>
      </c>
      <c r="D1528" t="s">
        <v>202</v>
      </c>
      <c r="E1528" t="s">
        <v>2704</v>
      </c>
      <c r="F1528" t="s">
        <v>234</v>
      </c>
      <c r="G1528" t="s">
        <v>235</v>
      </c>
      <c r="H1528" s="1">
        <v>45885</v>
      </c>
      <c r="I1528">
        <v>16</v>
      </c>
      <c r="J1528">
        <v>37.18</v>
      </c>
      <c r="K1528">
        <v>594.88</v>
      </c>
      <c r="L1528">
        <v>0</v>
      </c>
      <c r="M1528">
        <v>0.02</v>
      </c>
      <c r="N1528" t="str">
        <f>VLOOKUP(F1528,products!$A$2:$C$31,3,FALSE)</f>
        <v>C</v>
      </c>
      <c r="O1528">
        <f>VLOOKUP(F1528,price_list!$A$2:$C$31,3,FALSE)</f>
        <v>37.18</v>
      </c>
      <c r="P1528" t="str">
        <f t="shared" si="115"/>
        <v/>
      </c>
      <c r="Q1528" t="str">
        <f t="shared" si="116"/>
        <v/>
      </c>
      <c r="R1528">
        <f t="shared" si="117"/>
        <v>594.88</v>
      </c>
      <c r="S1528">
        <f t="shared" si="118"/>
        <v>11.897600000000001</v>
      </c>
      <c r="T1528" t="str">
        <f>IF(ISNA(VLOOKUP(A1528,ERP_transactions!$A:$A,1,FALSE)),"No","Yes")</f>
        <v>Yes</v>
      </c>
      <c r="U1528" t="b">
        <f t="shared" si="119"/>
        <v>0</v>
      </c>
    </row>
    <row r="1529" spans="1:21">
      <c r="A1529" t="s">
        <v>2175</v>
      </c>
      <c r="B1529" t="s">
        <v>182</v>
      </c>
      <c r="C1529" t="s">
        <v>183</v>
      </c>
      <c r="D1529" t="s">
        <v>697</v>
      </c>
      <c r="E1529" t="s">
        <v>698</v>
      </c>
      <c r="F1529" t="s">
        <v>191</v>
      </c>
      <c r="G1529" t="s">
        <v>192</v>
      </c>
      <c r="H1529" s="1">
        <v>45871</v>
      </c>
      <c r="I1529">
        <v>2</v>
      </c>
      <c r="J1529">
        <v>144.35</v>
      </c>
      <c r="K1529">
        <v>288.7</v>
      </c>
      <c r="L1529">
        <v>0.1</v>
      </c>
      <c r="M1529">
        <v>0.02</v>
      </c>
      <c r="N1529" t="str">
        <f>VLOOKUP(F1529,products!$A$2:$C$31,3,FALSE)</f>
        <v>B</v>
      </c>
      <c r="O1529">
        <f>VLOOKUP(F1529,price_list!$A$2:$C$31,3,FALSE)</f>
        <v>144.35</v>
      </c>
      <c r="P1529" t="str">
        <f t="shared" si="115"/>
        <v/>
      </c>
      <c r="Q1529" t="str">
        <f t="shared" si="116"/>
        <v/>
      </c>
      <c r="R1529">
        <f t="shared" si="117"/>
        <v>259.83</v>
      </c>
      <c r="S1529">
        <f t="shared" si="118"/>
        <v>5.1966000000000001</v>
      </c>
      <c r="T1529" t="str">
        <f>IF(ISNA(VLOOKUP(A1529,ERP_transactions!$A:$A,1,FALSE)),"No","Yes")</f>
        <v>Yes</v>
      </c>
      <c r="U1529" t="b">
        <f t="shared" si="119"/>
        <v>0</v>
      </c>
    </row>
    <row r="1530" spans="1:21">
      <c r="A1530" t="s">
        <v>2176</v>
      </c>
      <c r="B1530" t="s">
        <v>159</v>
      </c>
      <c r="C1530" t="s">
        <v>160</v>
      </c>
      <c r="D1530" t="s">
        <v>1520</v>
      </c>
      <c r="E1530" t="s">
        <v>1521</v>
      </c>
      <c r="F1530" t="s">
        <v>293</v>
      </c>
      <c r="G1530" t="s">
        <v>294</v>
      </c>
      <c r="H1530" s="1">
        <v>45878</v>
      </c>
      <c r="I1530">
        <v>14</v>
      </c>
      <c r="J1530">
        <v>114.99</v>
      </c>
      <c r="K1530">
        <v>1609.86</v>
      </c>
      <c r="L1530">
        <v>0.05</v>
      </c>
      <c r="M1530">
        <v>0.02</v>
      </c>
      <c r="N1530" t="str">
        <f>VLOOKUP(F1530,products!$A$2:$C$31,3,FALSE)</f>
        <v>A</v>
      </c>
      <c r="O1530">
        <f>VLOOKUP(F1530,price_list!$A$2:$C$31,3,FALSE)</f>
        <v>114.99</v>
      </c>
      <c r="P1530" t="str">
        <f t="shared" si="115"/>
        <v/>
      </c>
      <c r="Q1530" t="str">
        <f t="shared" si="116"/>
        <v/>
      </c>
      <c r="R1530">
        <f t="shared" si="117"/>
        <v>1529.367</v>
      </c>
      <c r="S1530">
        <f t="shared" si="118"/>
        <v>30.587340000000001</v>
      </c>
      <c r="T1530" t="str">
        <f>IF(ISNA(VLOOKUP(A1530,ERP_transactions!$A:$A,1,FALSE)),"No","Yes")</f>
        <v>Yes</v>
      </c>
      <c r="U1530" t="b">
        <f t="shared" si="119"/>
        <v>0</v>
      </c>
    </row>
    <row r="1531" spans="1:21">
      <c r="A1531" t="s">
        <v>2177</v>
      </c>
      <c r="B1531" t="s">
        <v>145</v>
      </c>
      <c r="C1531" t="s">
        <v>146</v>
      </c>
      <c r="D1531" t="s">
        <v>609</v>
      </c>
      <c r="E1531" t="s">
        <v>610</v>
      </c>
      <c r="F1531" t="s">
        <v>319</v>
      </c>
      <c r="G1531" t="s">
        <v>320</v>
      </c>
      <c r="H1531" s="1">
        <v>45884</v>
      </c>
      <c r="I1531">
        <v>25</v>
      </c>
      <c r="J1531">
        <v>93.41</v>
      </c>
      <c r="K1531">
        <v>2335.25</v>
      </c>
      <c r="L1531">
        <v>0</v>
      </c>
      <c r="M1531">
        <v>0.02</v>
      </c>
      <c r="N1531" t="str">
        <f>VLOOKUP(F1531,products!$A$2:$C$31,3,FALSE)</f>
        <v>C</v>
      </c>
      <c r="O1531">
        <f>VLOOKUP(F1531,price_list!$A$2:$C$31,3,FALSE)</f>
        <v>93.41</v>
      </c>
      <c r="P1531" t="str">
        <f t="shared" si="115"/>
        <v/>
      </c>
      <c r="Q1531" t="str">
        <f t="shared" si="116"/>
        <v/>
      </c>
      <c r="R1531">
        <f t="shared" si="117"/>
        <v>2335.25</v>
      </c>
      <c r="S1531">
        <f t="shared" si="118"/>
        <v>46.704999999999998</v>
      </c>
      <c r="T1531" t="str">
        <f>IF(ISNA(VLOOKUP(A1531,ERP_transactions!$A:$A,1,FALSE)),"No","Yes")</f>
        <v>Yes</v>
      </c>
      <c r="U1531" t="b">
        <f t="shared" si="119"/>
        <v>0</v>
      </c>
    </row>
    <row r="1532" spans="1:21">
      <c r="A1532" t="s">
        <v>2178</v>
      </c>
      <c r="B1532" t="s">
        <v>14</v>
      </c>
      <c r="C1532" t="s">
        <v>15</v>
      </c>
      <c r="D1532" t="s">
        <v>1130</v>
      </c>
      <c r="E1532" t="s">
        <v>1131</v>
      </c>
      <c r="F1532" t="s">
        <v>107</v>
      </c>
      <c r="G1532" t="s">
        <v>108</v>
      </c>
      <c r="H1532" s="1">
        <v>45875</v>
      </c>
      <c r="I1532">
        <v>18</v>
      </c>
      <c r="J1532">
        <v>179.53</v>
      </c>
      <c r="K1532">
        <v>3231.54</v>
      </c>
      <c r="L1532">
        <v>0.1</v>
      </c>
      <c r="M1532">
        <v>0.02</v>
      </c>
      <c r="N1532" t="str">
        <f>VLOOKUP(F1532,products!$A$2:$C$31,3,FALSE)</f>
        <v>B</v>
      </c>
      <c r="O1532">
        <f>VLOOKUP(F1532,price_list!$A$2:$C$31,3,FALSE)</f>
        <v>179.53</v>
      </c>
      <c r="P1532" t="str">
        <f t="shared" si="115"/>
        <v/>
      </c>
      <c r="Q1532" t="str">
        <f t="shared" si="116"/>
        <v/>
      </c>
      <c r="R1532">
        <f t="shared" si="117"/>
        <v>2908.386</v>
      </c>
      <c r="S1532">
        <f t="shared" si="118"/>
        <v>58.167720000000003</v>
      </c>
      <c r="T1532" t="str">
        <f>IF(ISNA(VLOOKUP(A1532,ERP_transactions!$A:$A,1,FALSE)),"No","Yes")</f>
        <v>Yes</v>
      </c>
      <c r="U1532" t="b">
        <f t="shared" si="119"/>
        <v>0</v>
      </c>
    </row>
    <row r="1533" spans="1:21">
      <c r="A1533" t="s">
        <v>2179</v>
      </c>
      <c r="B1533" t="s">
        <v>182</v>
      </c>
      <c r="C1533" t="s">
        <v>183</v>
      </c>
      <c r="D1533" t="s">
        <v>346</v>
      </c>
      <c r="E1533" t="s">
        <v>347</v>
      </c>
      <c r="F1533" t="s">
        <v>139</v>
      </c>
      <c r="G1533" t="s">
        <v>140</v>
      </c>
      <c r="H1533" s="1">
        <v>45873</v>
      </c>
      <c r="I1533">
        <v>17</v>
      </c>
      <c r="J1533">
        <v>113.94</v>
      </c>
      <c r="K1533">
        <v>1936.98</v>
      </c>
      <c r="L1533">
        <v>0.05</v>
      </c>
      <c r="M1533">
        <v>0.02</v>
      </c>
      <c r="N1533" t="str">
        <f>VLOOKUP(F1533,products!$A$2:$C$31,3,FALSE)</f>
        <v>A</v>
      </c>
      <c r="O1533">
        <f>VLOOKUP(F1533,price_list!$A$2:$C$31,3,FALSE)</f>
        <v>113.94</v>
      </c>
      <c r="P1533" t="str">
        <f t="shared" si="115"/>
        <v/>
      </c>
      <c r="Q1533" t="str">
        <f t="shared" si="116"/>
        <v/>
      </c>
      <c r="R1533">
        <f t="shared" si="117"/>
        <v>1840.1310000000001</v>
      </c>
      <c r="S1533">
        <f t="shared" si="118"/>
        <v>36.802620000000005</v>
      </c>
      <c r="T1533" t="str">
        <f>IF(ISNA(VLOOKUP(A1533,ERP_transactions!$A:$A,1,FALSE)),"No","Yes")</f>
        <v>Yes</v>
      </c>
      <c r="U1533" t="b">
        <f t="shared" si="119"/>
        <v>0</v>
      </c>
    </row>
    <row r="1534" spans="1:21">
      <c r="A1534" t="s">
        <v>2180</v>
      </c>
      <c r="B1534" t="s">
        <v>423</v>
      </c>
      <c r="C1534" t="s">
        <v>424</v>
      </c>
      <c r="D1534" t="s">
        <v>542</v>
      </c>
      <c r="E1534" t="s">
        <v>543</v>
      </c>
      <c r="F1534" t="s">
        <v>107</v>
      </c>
      <c r="G1534" t="s">
        <v>108</v>
      </c>
      <c r="H1534" s="1">
        <v>45888</v>
      </c>
      <c r="I1534">
        <v>19</v>
      </c>
      <c r="J1534">
        <v>179.53</v>
      </c>
      <c r="K1534">
        <v>3411.07</v>
      </c>
      <c r="L1534">
        <v>0.1</v>
      </c>
      <c r="M1534">
        <v>0.02</v>
      </c>
      <c r="N1534" t="str">
        <f>VLOOKUP(F1534,products!$A$2:$C$31,3,FALSE)</f>
        <v>B</v>
      </c>
      <c r="O1534">
        <f>VLOOKUP(F1534,price_list!$A$2:$C$31,3,FALSE)</f>
        <v>179.53</v>
      </c>
      <c r="P1534" t="str">
        <f t="shared" si="115"/>
        <v/>
      </c>
      <c r="Q1534" t="str">
        <f t="shared" si="116"/>
        <v/>
      </c>
      <c r="R1534">
        <f t="shared" si="117"/>
        <v>3069.9630000000002</v>
      </c>
      <c r="S1534">
        <f t="shared" si="118"/>
        <v>61.399260000000005</v>
      </c>
      <c r="T1534" t="str">
        <f>IF(ISNA(VLOOKUP(A1534,ERP_transactions!$A:$A,1,FALSE)),"No","Yes")</f>
        <v>Yes</v>
      </c>
      <c r="U1534" t="b">
        <f t="shared" si="119"/>
        <v>0</v>
      </c>
    </row>
    <row r="1535" spans="1:21">
      <c r="A1535" t="s">
        <v>2181</v>
      </c>
      <c r="B1535" t="s">
        <v>145</v>
      </c>
      <c r="C1535" t="s">
        <v>146</v>
      </c>
      <c r="D1535" t="s">
        <v>569</v>
      </c>
      <c r="E1535" t="s">
        <v>570</v>
      </c>
      <c r="F1535" t="s">
        <v>129</v>
      </c>
      <c r="G1535" t="s">
        <v>130</v>
      </c>
      <c r="H1535" s="1">
        <v>45898</v>
      </c>
      <c r="I1535">
        <v>22</v>
      </c>
      <c r="J1535">
        <v>92.19</v>
      </c>
      <c r="K1535">
        <v>2028.18</v>
      </c>
      <c r="L1535">
        <v>7.0000000000000007E-2</v>
      </c>
      <c r="M1535">
        <v>0.02</v>
      </c>
      <c r="N1535" t="str">
        <f>VLOOKUP(F1535,products!$A$2:$C$31,3,FALSE)</f>
        <v>A</v>
      </c>
      <c r="O1535">
        <f>VLOOKUP(F1535,price_list!$A$2:$C$31,3,FALSE)</f>
        <v>92.19</v>
      </c>
      <c r="P1535" t="str">
        <f t="shared" si="115"/>
        <v>Rebate_Error</v>
      </c>
      <c r="Q1535" t="str">
        <f t="shared" si="116"/>
        <v/>
      </c>
      <c r="R1535">
        <f t="shared" si="117"/>
        <v>1886.2074</v>
      </c>
      <c r="S1535">
        <f t="shared" si="118"/>
        <v>37.724148</v>
      </c>
      <c r="T1535" t="str">
        <f>IF(ISNA(VLOOKUP(A1535,ERP_transactions!$A:$A,1,FALSE)),"No","Yes")</f>
        <v>Yes</v>
      </c>
      <c r="U1535" t="b">
        <f t="shared" si="119"/>
        <v>1</v>
      </c>
    </row>
    <row r="1536" spans="1:21">
      <c r="A1536" t="s">
        <v>2182</v>
      </c>
      <c r="B1536" t="s">
        <v>145</v>
      </c>
      <c r="C1536" t="s">
        <v>146</v>
      </c>
      <c r="D1536" t="s">
        <v>462</v>
      </c>
      <c r="E1536" t="s">
        <v>463</v>
      </c>
      <c r="F1536" t="s">
        <v>174</v>
      </c>
      <c r="G1536" t="s">
        <v>175</v>
      </c>
      <c r="H1536" s="1">
        <v>45877</v>
      </c>
      <c r="I1536">
        <v>11</v>
      </c>
      <c r="J1536">
        <v>183.4</v>
      </c>
      <c r="K1536">
        <v>2017.4</v>
      </c>
      <c r="L1536">
        <v>0.1</v>
      </c>
      <c r="M1536">
        <v>0.02</v>
      </c>
      <c r="N1536" t="str">
        <f>VLOOKUP(F1536,products!$A$2:$C$31,3,FALSE)</f>
        <v>B</v>
      </c>
      <c r="O1536">
        <f>VLOOKUP(F1536,price_list!$A$2:$C$31,3,FALSE)</f>
        <v>183.4</v>
      </c>
      <c r="P1536" t="str">
        <f t="shared" si="115"/>
        <v/>
      </c>
      <c r="Q1536" t="str">
        <f t="shared" si="116"/>
        <v/>
      </c>
      <c r="R1536">
        <f t="shared" si="117"/>
        <v>1815.66</v>
      </c>
      <c r="S1536">
        <f t="shared" si="118"/>
        <v>36.313200000000002</v>
      </c>
      <c r="T1536" t="str">
        <f>IF(ISNA(VLOOKUP(A1536,ERP_transactions!$A:$A,1,FALSE)),"No","Yes")</f>
        <v>Yes</v>
      </c>
      <c r="U1536" t="b">
        <f t="shared" si="119"/>
        <v>0</v>
      </c>
    </row>
    <row r="1537" spans="1:21">
      <c r="A1537" t="s">
        <v>2183</v>
      </c>
      <c r="B1537" t="s">
        <v>386</v>
      </c>
      <c r="C1537" t="s">
        <v>387</v>
      </c>
      <c r="D1537" t="s">
        <v>542</v>
      </c>
      <c r="E1537" t="s">
        <v>543</v>
      </c>
      <c r="F1537" t="s">
        <v>107</v>
      </c>
      <c r="G1537" t="s">
        <v>108</v>
      </c>
      <c r="H1537" s="1">
        <v>45882</v>
      </c>
      <c r="I1537">
        <v>7</v>
      </c>
      <c r="J1537">
        <v>179.53</v>
      </c>
      <c r="K1537">
        <v>1256.71</v>
      </c>
      <c r="L1537">
        <v>0.1</v>
      </c>
      <c r="M1537">
        <v>0.02</v>
      </c>
      <c r="N1537" t="str">
        <f>VLOOKUP(F1537,products!$A$2:$C$31,3,FALSE)</f>
        <v>B</v>
      </c>
      <c r="O1537">
        <f>VLOOKUP(F1537,price_list!$A$2:$C$31,3,FALSE)</f>
        <v>179.53</v>
      </c>
      <c r="P1537" t="str">
        <f t="shared" si="115"/>
        <v/>
      </c>
      <c r="Q1537" t="str">
        <f t="shared" si="116"/>
        <v/>
      </c>
      <c r="R1537">
        <f t="shared" si="117"/>
        <v>1131.039</v>
      </c>
      <c r="S1537">
        <f t="shared" si="118"/>
        <v>22.62078</v>
      </c>
      <c r="T1537" t="str">
        <f>IF(ISNA(VLOOKUP(A1537,ERP_transactions!$A:$A,1,FALSE)),"No","Yes")</f>
        <v>Yes</v>
      </c>
      <c r="U1537" t="b">
        <f t="shared" si="119"/>
        <v>0</v>
      </c>
    </row>
    <row r="1538" spans="1:21">
      <c r="A1538" t="s">
        <v>2184</v>
      </c>
      <c r="B1538" t="s">
        <v>67</v>
      </c>
      <c r="C1538" t="s">
        <v>68</v>
      </c>
      <c r="D1538" t="s">
        <v>267</v>
      </c>
      <c r="E1538" t="s">
        <v>268</v>
      </c>
      <c r="F1538" t="s">
        <v>196</v>
      </c>
      <c r="G1538" t="s">
        <v>197</v>
      </c>
      <c r="H1538" s="1">
        <v>45885</v>
      </c>
      <c r="I1538">
        <v>19</v>
      </c>
      <c r="J1538">
        <v>77.5</v>
      </c>
      <c r="K1538">
        <v>1472.5</v>
      </c>
      <c r="L1538">
        <v>0.05</v>
      </c>
      <c r="M1538">
        <v>0.02</v>
      </c>
      <c r="N1538" t="str">
        <f>VLOOKUP(F1538,products!$A$2:$C$31,3,FALSE)</f>
        <v>A</v>
      </c>
      <c r="O1538">
        <f>VLOOKUP(F1538,price_list!$A$2:$C$31,3,FALSE)</f>
        <v>77.5</v>
      </c>
      <c r="P1538" t="str">
        <f t="shared" ref="P1538:P1601" si="120">IF(N1538="A",IF(ABS(L1538-0.05)&gt;0.001,"Rebate_Error",""),IF(N1538="B",IF(ABS(L1538-0.1)&gt;0.001,"Rebate_Error",""),IF(N1538="C",IF(L1538&lt;&gt;0,"Rebate_Error",""))))</f>
        <v/>
      </c>
      <c r="Q1538" t="str">
        <f t="shared" ref="Q1538:Q1601" si="121">IF(J1538&lt;O1538*0.75,"Price_Breach","")</f>
        <v/>
      </c>
      <c r="R1538">
        <f t="shared" ref="R1538:R1601" si="122">K1538-(K1538*L1538)</f>
        <v>1398.875</v>
      </c>
      <c r="S1538">
        <f t="shared" ref="S1538:S1601" si="123">R1538*M1538</f>
        <v>27.977499999999999</v>
      </c>
      <c r="T1538" t="str">
        <f>IF(ISNA(VLOOKUP(A1538,ERP_transactions!$A:$A,1,FALSE)),"No","Yes")</f>
        <v>Yes</v>
      </c>
      <c r="U1538" t="b">
        <f t="shared" ref="U1538:U1601" si="124">OR($P1538="Rebate_Error",$Q1538="Price_Breach",$T1538="No")</f>
        <v>0</v>
      </c>
    </row>
    <row r="1539" spans="1:21">
      <c r="A1539" t="s">
        <v>2185</v>
      </c>
      <c r="B1539" t="s">
        <v>14</v>
      </c>
      <c r="C1539" t="s">
        <v>15</v>
      </c>
      <c r="D1539" t="s">
        <v>221</v>
      </c>
      <c r="E1539" t="s">
        <v>222</v>
      </c>
      <c r="F1539" t="s">
        <v>78</v>
      </c>
      <c r="G1539" t="s">
        <v>79</v>
      </c>
      <c r="H1539" s="1">
        <v>45884</v>
      </c>
      <c r="I1539">
        <v>20</v>
      </c>
      <c r="J1539">
        <v>139.22</v>
      </c>
      <c r="K1539">
        <v>2784.4</v>
      </c>
      <c r="L1539">
        <v>0.05</v>
      </c>
      <c r="M1539">
        <v>0.02</v>
      </c>
      <c r="N1539" t="str">
        <f>VLOOKUP(F1539,products!$A$2:$C$31,3,FALSE)</f>
        <v>A</v>
      </c>
      <c r="O1539">
        <f>VLOOKUP(F1539,price_list!$A$2:$C$31,3,FALSE)</f>
        <v>139.22</v>
      </c>
      <c r="P1539" t="str">
        <f t="shared" si="120"/>
        <v/>
      </c>
      <c r="Q1539" t="str">
        <f t="shared" si="121"/>
        <v/>
      </c>
      <c r="R1539">
        <f t="shared" si="122"/>
        <v>2645.1800000000003</v>
      </c>
      <c r="S1539">
        <f t="shared" si="123"/>
        <v>52.903600000000004</v>
      </c>
      <c r="T1539" t="str">
        <f>IF(ISNA(VLOOKUP(A1539,ERP_transactions!$A:$A,1,FALSE)),"No","Yes")</f>
        <v>Yes</v>
      </c>
      <c r="U1539" t="b">
        <f t="shared" si="124"/>
        <v>0</v>
      </c>
    </row>
    <row r="1540" spans="1:21">
      <c r="A1540" t="s">
        <v>2186</v>
      </c>
      <c r="B1540" t="s">
        <v>182</v>
      </c>
      <c r="C1540" t="s">
        <v>183</v>
      </c>
      <c r="D1540" t="s">
        <v>124</v>
      </c>
      <c r="E1540" t="s">
        <v>125</v>
      </c>
      <c r="F1540" t="s">
        <v>240</v>
      </c>
      <c r="G1540" t="s">
        <v>241</v>
      </c>
      <c r="H1540" s="1">
        <v>45893</v>
      </c>
      <c r="I1540">
        <v>15</v>
      </c>
      <c r="J1540">
        <v>130.94</v>
      </c>
      <c r="K1540">
        <v>1964.1</v>
      </c>
      <c r="L1540">
        <v>0.05</v>
      </c>
      <c r="M1540">
        <v>0.02</v>
      </c>
      <c r="N1540" t="str">
        <f>VLOOKUP(F1540,products!$A$2:$C$31,3,FALSE)</f>
        <v>A</v>
      </c>
      <c r="O1540">
        <f>VLOOKUP(F1540,price_list!$A$2:$C$31,3,FALSE)</f>
        <v>130.94</v>
      </c>
      <c r="P1540" t="str">
        <f t="shared" si="120"/>
        <v/>
      </c>
      <c r="Q1540" t="str">
        <f t="shared" si="121"/>
        <v/>
      </c>
      <c r="R1540">
        <f t="shared" si="122"/>
        <v>1865.895</v>
      </c>
      <c r="S1540">
        <f t="shared" si="123"/>
        <v>37.317900000000002</v>
      </c>
      <c r="T1540" t="str">
        <f>IF(ISNA(VLOOKUP(A1540,ERP_transactions!$A:$A,1,FALSE)),"No","Yes")</f>
        <v>Yes</v>
      </c>
      <c r="U1540" t="b">
        <f t="shared" si="124"/>
        <v>0</v>
      </c>
    </row>
    <row r="1541" spans="1:21">
      <c r="A1541" t="s">
        <v>2187</v>
      </c>
      <c r="B1541" t="s">
        <v>254</v>
      </c>
      <c r="C1541" t="s">
        <v>255</v>
      </c>
      <c r="D1541" t="s">
        <v>703</v>
      </c>
      <c r="E1541" t="s">
        <v>704</v>
      </c>
      <c r="F1541" t="s">
        <v>85</v>
      </c>
      <c r="G1541" t="s">
        <v>86</v>
      </c>
      <c r="H1541" s="1">
        <v>45876</v>
      </c>
      <c r="I1541">
        <v>9</v>
      </c>
      <c r="J1541">
        <v>54.44</v>
      </c>
      <c r="K1541">
        <v>489.96</v>
      </c>
      <c r="L1541">
        <v>0.05</v>
      </c>
      <c r="M1541">
        <v>0.02</v>
      </c>
      <c r="N1541" t="str">
        <f>VLOOKUP(F1541,products!$A$2:$C$31,3,FALSE)</f>
        <v>A</v>
      </c>
      <c r="O1541">
        <f>VLOOKUP(F1541,price_list!$A$2:$C$31,3,FALSE)</f>
        <v>72.040000000000006</v>
      </c>
      <c r="P1541" t="str">
        <f t="shared" si="120"/>
        <v/>
      </c>
      <c r="Q1541" t="str">
        <f t="shared" si="121"/>
        <v/>
      </c>
      <c r="R1541">
        <f t="shared" si="122"/>
        <v>465.46199999999999</v>
      </c>
      <c r="S1541">
        <f t="shared" si="123"/>
        <v>9.3092400000000008</v>
      </c>
      <c r="T1541" t="str">
        <f>IF(ISNA(VLOOKUP(A1541,ERP_transactions!$A:$A,1,FALSE)),"No","Yes")</f>
        <v>Yes</v>
      </c>
      <c r="U1541" t="b">
        <f t="shared" si="124"/>
        <v>0</v>
      </c>
    </row>
    <row r="1542" spans="1:21">
      <c r="A1542" t="s">
        <v>2188</v>
      </c>
      <c r="B1542" t="s">
        <v>145</v>
      </c>
      <c r="C1542" t="s">
        <v>146</v>
      </c>
      <c r="D1542" t="s">
        <v>441</v>
      </c>
      <c r="E1542" t="s">
        <v>442</v>
      </c>
      <c r="F1542" t="s">
        <v>139</v>
      </c>
      <c r="G1542" t="s">
        <v>140</v>
      </c>
      <c r="H1542" s="1">
        <v>45871</v>
      </c>
      <c r="I1542">
        <v>19</v>
      </c>
      <c r="J1542">
        <v>113.94</v>
      </c>
      <c r="K1542">
        <v>2164.86</v>
      </c>
      <c r="L1542">
        <v>0.05</v>
      </c>
      <c r="M1542">
        <v>0.02</v>
      </c>
      <c r="N1542" t="str">
        <f>VLOOKUP(F1542,products!$A$2:$C$31,3,FALSE)</f>
        <v>A</v>
      </c>
      <c r="O1542">
        <f>VLOOKUP(F1542,price_list!$A$2:$C$31,3,FALSE)</f>
        <v>113.94</v>
      </c>
      <c r="P1542" t="str">
        <f t="shared" si="120"/>
        <v/>
      </c>
      <c r="Q1542" t="str">
        <f t="shared" si="121"/>
        <v/>
      </c>
      <c r="R1542">
        <f t="shared" si="122"/>
        <v>2056.6170000000002</v>
      </c>
      <c r="S1542">
        <f t="shared" si="123"/>
        <v>41.132340000000006</v>
      </c>
      <c r="T1542" t="str">
        <f>IF(ISNA(VLOOKUP(A1542,ERP_transactions!$A:$A,1,FALSE)),"No","Yes")</f>
        <v>Yes</v>
      </c>
      <c r="U1542" t="b">
        <f t="shared" si="124"/>
        <v>0</v>
      </c>
    </row>
    <row r="1543" spans="1:21">
      <c r="A1543" t="s">
        <v>2189</v>
      </c>
      <c r="B1543" t="s">
        <v>230</v>
      </c>
      <c r="C1543" t="s">
        <v>231</v>
      </c>
      <c r="D1543" t="s">
        <v>834</v>
      </c>
      <c r="E1543" t="s">
        <v>835</v>
      </c>
      <c r="F1543" t="s">
        <v>71</v>
      </c>
      <c r="G1543" t="s">
        <v>72</v>
      </c>
      <c r="H1543" s="1">
        <v>45884</v>
      </c>
      <c r="I1543">
        <v>15</v>
      </c>
      <c r="J1543">
        <v>123.65</v>
      </c>
      <c r="K1543">
        <v>1854.75</v>
      </c>
      <c r="L1543">
        <v>0.05</v>
      </c>
      <c r="M1543">
        <v>0.02</v>
      </c>
      <c r="N1543" t="str">
        <f>VLOOKUP(F1543,products!$A$2:$C$31,3,FALSE)</f>
        <v>A</v>
      </c>
      <c r="O1543">
        <f>VLOOKUP(F1543,price_list!$A$2:$C$31,3,FALSE)</f>
        <v>123.65</v>
      </c>
      <c r="P1543" t="str">
        <f t="shared" si="120"/>
        <v/>
      </c>
      <c r="Q1543" t="str">
        <f t="shared" si="121"/>
        <v/>
      </c>
      <c r="R1543">
        <f t="shared" si="122"/>
        <v>1762.0125</v>
      </c>
      <c r="S1543">
        <f t="shared" si="123"/>
        <v>35.240250000000003</v>
      </c>
      <c r="T1543" t="str">
        <f>IF(ISNA(VLOOKUP(A1543,ERP_transactions!$A:$A,1,FALSE)),"No","Yes")</f>
        <v>Yes</v>
      </c>
      <c r="U1543" t="b">
        <f t="shared" si="124"/>
        <v>0</v>
      </c>
    </row>
    <row r="1544" spans="1:21">
      <c r="A1544" t="s">
        <v>2190</v>
      </c>
      <c r="B1544" t="s">
        <v>81</v>
      </c>
      <c r="C1544" t="s">
        <v>82</v>
      </c>
      <c r="D1544" t="s">
        <v>660</v>
      </c>
      <c r="E1544" t="s">
        <v>661</v>
      </c>
      <c r="F1544" t="s">
        <v>174</v>
      </c>
      <c r="G1544" t="s">
        <v>175</v>
      </c>
      <c r="H1544" s="1">
        <v>45898</v>
      </c>
      <c r="I1544">
        <v>8</v>
      </c>
      <c r="J1544">
        <v>183.4</v>
      </c>
      <c r="K1544">
        <v>1467.2</v>
      </c>
      <c r="L1544">
        <v>0.1</v>
      </c>
      <c r="M1544">
        <v>0.02</v>
      </c>
      <c r="N1544" t="str">
        <f>VLOOKUP(F1544,products!$A$2:$C$31,3,FALSE)</f>
        <v>B</v>
      </c>
      <c r="O1544">
        <f>VLOOKUP(F1544,price_list!$A$2:$C$31,3,FALSE)</f>
        <v>183.4</v>
      </c>
      <c r="P1544" t="str">
        <f t="shared" si="120"/>
        <v/>
      </c>
      <c r="Q1544" t="str">
        <f t="shared" si="121"/>
        <v/>
      </c>
      <c r="R1544">
        <f t="shared" si="122"/>
        <v>1320.48</v>
      </c>
      <c r="S1544">
        <f t="shared" si="123"/>
        <v>26.409600000000001</v>
      </c>
      <c r="T1544" t="str">
        <f>IF(ISNA(VLOOKUP(A1544,ERP_transactions!$A:$A,1,FALSE)),"No","Yes")</f>
        <v>Yes</v>
      </c>
      <c r="U1544" t="b">
        <f t="shared" si="124"/>
        <v>0</v>
      </c>
    </row>
    <row r="1545" spans="1:21">
      <c r="A1545" t="s">
        <v>2191</v>
      </c>
      <c r="B1545" t="s">
        <v>187</v>
      </c>
      <c r="C1545" t="s">
        <v>188</v>
      </c>
      <c r="D1545" t="s">
        <v>668</v>
      </c>
      <c r="E1545" t="s">
        <v>669</v>
      </c>
      <c r="F1545" t="s">
        <v>78</v>
      </c>
      <c r="G1545" t="s">
        <v>79</v>
      </c>
      <c r="H1545" s="1">
        <v>45900</v>
      </c>
      <c r="I1545">
        <v>21</v>
      </c>
      <c r="J1545">
        <v>139.22</v>
      </c>
      <c r="K1545">
        <v>2923.62</v>
      </c>
      <c r="L1545">
        <v>0.05</v>
      </c>
      <c r="M1545">
        <v>0.02</v>
      </c>
      <c r="N1545" t="str">
        <f>VLOOKUP(F1545,products!$A$2:$C$31,3,FALSE)</f>
        <v>A</v>
      </c>
      <c r="O1545">
        <f>VLOOKUP(F1545,price_list!$A$2:$C$31,3,FALSE)</f>
        <v>139.22</v>
      </c>
      <c r="P1545" t="str">
        <f t="shared" si="120"/>
        <v/>
      </c>
      <c r="Q1545" t="str">
        <f t="shared" si="121"/>
        <v/>
      </c>
      <c r="R1545">
        <f t="shared" si="122"/>
        <v>2777.4389999999999</v>
      </c>
      <c r="S1545">
        <f t="shared" si="123"/>
        <v>55.548780000000001</v>
      </c>
      <c r="T1545" t="str">
        <f>IF(ISNA(VLOOKUP(A1545,ERP_transactions!$A:$A,1,FALSE)),"No","Yes")</f>
        <v>Yes</v>
      </c>
      <c r="U1545" t="b">
        <f t="shared" si="124"/>
        <v>0</v>
      </c>
    </row>
    <row r="1546" spans="1:21">
      <c r="A1546" t="s">
        <v>2192</v>
      </c>
      <c r="B1546" t="s">
        <v>28</v>
      </c>
      <c r="C1546" t="s">
        <v>29</v>
      </c>
      <c r="D1546" t="s">
        <v>660</v>
      </c>
      <c r="E1546" t="s">
        <v>661</v>
      </c>
      <c r="F1546" t="s">
        <v>100</v>
      </c>
      <c r="G1546" t="s">
        <v>101</v>
      </c>
      <c r="H1546" s="1">
        <v>45897</v>
      </c>
      <c r="I1546">
        <v>18</v>
      </c>
      <c r="J1546">
        <v>181.7</v>
      </c>
      <c r="K1546">
        <v>3270.6</v>
      </c>
      <c r="L1546">
        <v>0.12</v>
      </c>
      <c r="M1546">
        <v>0.02</v>
      </c>
      <c r="N1546" t="str">
        <f>VLOOKUP(F1546,products!$A$2:$C$31,3,FALSE)</f>
        <v>B</v>
      </c>
      <c r="O1546">
        <f>VLOOKUP(F1546,price_list!$A$2:$C$31,3,FALSE)</f>
        <v>181.7</v>
      </c>
      <c r="P1546" t="str">
        <f t="shared" si="120"/>
        <v>Rebate_Error</v>
      </c>
      <c r="Q1546" t="str">
        <f t="shared" si="121"/>
        <v/>
      </c>
      <c r="R1546">
        <f t="shared" si="122"/>
        <v>2878.1279999999997</v>
      </c>
      <c r="S1546">
        <f t="shared" si="123"/>
        <v>57.562559999999998</v>
      </c>
      <c r="T1546" t="str">
        <f>IF(ISNA(VLOOKUP(A1546,ERP_transactions!$A:$A,1,FALSE)),"No","Yes")</f>
        <v>Yes</v>
      </c>
      <c r="U1546" t="b">
        <f t="shared" si="124"/>
        <v>1</v>
      </c>
    </row>
    <row r="1547" spans="1:21">
      <c r="A1547" t="s">
        <v>2193</v>
      </c>
      <c r="B1547" t="s">
        <v>117</v>
      </c>
      <c r="C1547" t="s">
        <v>118</v>
      </c>
      <c r="D1547" t="s">
        <v>655</v>
      </c>
      <c r="E1547" t="s">
        <v>656</v>
      </c>
      <c r="F1547" t="s">
        <v>215</v>
      </c>
      <c r="G1547" t="s">
        <v>216</v>
      </c>
      <c r="H1547" s="1">
        <v>45885</v>
      </c>
      <c r="I1547">
        <v>17</v>
      </c>
      <c r="J1547">
        <v>176.7</v>
      </c>
      <c r="K1547">
        <v>3003.9</v>
      </c>
      <c r="L1547">
        <v>0.1</v>
      </c>
      <c r="M1547">
        <v>0.02</v>
      </c>
      <c r="N1547" t="str">
        <f>VLOOKUP(F1547,products!$A$2:$C$31,3,FALSE)</f>
        <v>B</v>
      </c>
      <c r="O1547">
        <f>VLOOKUP(F1547,price_list!$A$2:$C$31,3,FALSE)</f>
        <v>176.7</v>
      </c>
      <c r="P1547" t="str">
        <f t="shared" si="120"/>
        <v/>
      </c>
      <c r="Q1547" t="str">
        <f t="shared" si="121"/>
        <v/>
      </c>
      <c r="R1547">
        <f t="shared" si="122"/>
        <v>2703.51</v>
      </c>
      <c r="S1547">
        <f t="shared" si="123"/>
        <v>54.070200000000007</v>
      </c>
      <c r="T1547" t="str">
        <f>IF(ISNA(VLOOKUP(A1547,ERP_transactions!$A:$A,1,FALSE)),"No","Yes")</f>
        <v>Yes</v>
      </c>
      <c r="U1547" t="b">
        <f t="shared" si="124"/>
        <v>0</v>
      </c>
    </row>
    <row r="1548" spans="1:21">
      <c r="A1548" t="s">
        <v>2194</v>
      </c>
      <c r="B1548" t="s">
        <v>47</v>
      </c>
      <c r="C1548" t="s">
        <v>48</v>
      </c>
      <c r="D1548" t="s">
        <v>287</v>
      </c>
      <c r="E1548" t="s">
        <v>2705</v>
      </c>
      <c r="F1548" t="s">
        <v>100</v>
      </c>
      <c r="G1548" t="s">
        <v>101</v>
      </c>
      <c r="H1548" s="1">
        <v>45878</v>
      </c>
      <c r="I1548">
        <v>15</v>
      </c>
      <c r="J1548">
        <v>181.7</v>
      </c>
      <c r="K1548">
        <v>2725.5</v>
      </c>
      <c r="L1548">
        <v>0.1</v>
      </c>
      <c r="M1548">
        <v>0.02</v>
      </c>
      <c r="N1548" t="str">
        <f>VLOOKUP(F1548,products!$A$2:$C$31,3,FALSE)</f>
        <v>B</v>
      </c>
      <c r="O1548">
        <f>VLOOKUP(F1548,price_list!$A$2:$C$31,3,FALSE)</f>
        <v>181.7</v>
      </c>
      <c r="P1548" t="str">
        <f t="shared" si="120"/>
        <v/>
      </c>
      <c r="Q1548" t="str">
        <f t="shared" si="121"/>
        <v/>
      </c>
      <c r="R1548">
        <f t="shared" si="122"/>
        <v>2452.9499999999998</v>
      </c>
      <c r="S1548">
        <f t="shared" si="123"/>
        <v>49.058999999999997</v>
      </c>
      <c r="T1548" t="str">
        <f>IF(ISNA(VLOOKUP(A1548,ERP_transactions!$A:$A,1,FALSE)),"No","Yes")</f>
        <v>Yes</v>
      </c>
      <c r="U1548" t="b">
        <f t="shared" si="124"/>
        <v>0</v>
      </c>
    </row>
    <row r="1549" spans="1:21">
      <c r="A1549" t="s">
        <v>2195</v>
      </c>
      <c r="B1549" t="s">
        <v>122</v>
      </c>
      <c r="C1549" t="s">
        <v>123</v>
      </c>
      <c r="D1549" t="s">
        <v>591</v>
      </c>
      <c r="E1549" t="s">
        <v>592</v>
      </c>
      <c r="F1549" t="s">
        <v>215</v>
      </c>
      <c r="G1549" t="s">
        <v>216</v>
      </c>
      <c r="H1549" s="1">
        <v>45877</v>
      </c>
      <c r="I1549">
        <v>8</v>
      </c>
      <c r="J1549">
        <v>176.7</v>
      </c>
      <c r="K1549">
        <v>1413.6</v>
      </c>
      <c r="L1549">
        <v>0.1</v>
      </c>
      <c r="M1549">
        <v>0.02</v>
      </c>
      <c r="N1549" t="str">
        <f>VLOOKUP(F1549,products!$A$2:$C$31,3,FALSE)</f>
        <v>B</v>
      </c>
      <c r="O1549">
        <f>VLOOKUP(F1549,price_list!$A$2:$C$31,3,FALSE)</f>
        <v>176.7</v>
      </c>
      <c r="P1549" t="str">
        <f t="shared" si="120"/>
        <v/>
      </c>
      <c r="Q1549" t="str">
        <f t="shared" si="121"/>
        <v/>
      </c>
      <c r="R1549">
        <f t="shared" si="122"/>
        <v>1272.24</v>
      </c>
      <c r="S1549">
        <f t="shared" si="123"/>
        <v>25.444800000000001</v>
      </c>
      <c r="T1549" t="str">
        <f>IF(ISNA(VLOOKUP(A1549,ERP_transactions!$A:$A,1,FALSE)),"No","Yes")</f>
        <v>Yes</v>
      </c>
      <c r="U1549" t="b">
        <f t="shared" si="124"/>
        <v>0</v>
      </c>
    </row>
    <row r="1550" spans="1:21">
      <c r="A1550" t="s">
        <v>2196</v>
      </c>
      <c r="B1550" t="s">
        <v>145</v>
      </c>
      <c r="C1550" t="s">
        <v>146</v>
      </c>
      <c r="D1550" t="s">
        <v>221</v>
      </c>
      <c r="E1550" t="s">
        <v>222</v>
      </c>
      <c r="F1550" t="s">
        <v>100</v>
      </c>
      <c r="G1550" t="s">
        <v>101</v>
      </c>
      <c r="H1550" s="1">
        <v>45900</v>
      </c>
      <c r="I1550">
        <v>19</v>
      </c>
      <c r="J1550">
        <v>181.7</v>
      </c>
      <c r="K1550">
        <v>3452.3</v>
      </c>
      <c r="L1550">
        <v>0.1</v>
      </c>
      <c r="M1550">
        <v>0.02</v>
      </c>
      <c r="N1550" t="str">
        <f>VLOOKUP(F1550,products!$A$2:$C$31,3,FALSE)</f>
        <v>B</v>
      </c>
      <c r="O1550">
        <f>VLOOKUP(F1550,price_list!$A$2:$C$31,3,FALSE)</f>
        <v>181.7</v>
      </c>
      <c r="P1550" t="str">
        <f t="shared" si="120"/>
        <v/>
      </c>
      <c r="Q1550" t="str">
        <f t="shared" si="121"/>
        <v/>
      </c>
      <c r="R1550">
        <f t="shared" si="122"/>
        <v>3107.07</v>
      </c>
      <c r="S1550">
        <f t="shared" si="123"/>
        <v>62.141400000000004</v>
      </c>
      <c r="T1550" t="str">
        <f>IF(ISNA(VLOOKUP(A1550,ERP_transactions!$A:$A,1,FALSE)),"No","Yes")</f>
        <v>Yes</v>
      </c>
      <c r="U1550" t="b">
        <f t="shared" si="124"/>
        <v>0</v>
      </c>
    </row>
    <row r="1551" spans="1:21">
      <c r="A1551" t="s">
        <v>2197</v>
      </c>
      <c r="B1551" t="s">
        <v>21</v>
      </c>
      <c r="C1551" t="s">
        <v>22</v>
      </c>
      <c r="D1551" t="s">
        <v>736</v>
      </c>
      <c r="E1551" t="s">
        <v>737</v>
      </c>
      <c r="F1551" t="s">
        <v>39</v>
      </c>
      <c r="G1551" t="s">
        <v>40</v>
      </c>
      <c r="H1551" s="1">
        <v>45871</v>
      </c>
      <c r="I1551">
        <v>14</v>
      </c>
      <c r="J1551">
        <v>87.21</v>
      </c>
      <c r="K1551">
        <v>1220.94</v>
      </c>
      <c r="L1551">
        <v>0</v>
      </c>
      <c r="M1551">
        <v>0.02</v>
      </c>
      <c r="N1551" t="str">
        <f>VLOOKUP(F1551,products!$A$2:$C$31,3,FALSE)</f>
        <v>C</v>
      </c>
      <c r="O1551">
        <f>VLOOKUP(F1551,price_list!$A$2:$C$31,3,FALSE)</f>
        <v>87.21</v>
      </c>
      <c r="P1551" t="str">
        <f t="shared" si="120"/>
        <v/>
      </c>
      <c r="Q1551" t="str">
        <f t="shared" si="121"/>
        <v/>
      </c>
      <c r="R1551">
        <f t="shared" si="122"/>
        <v>1220.94</v>
      </c>
      <c r="S1551">
        <f t="shared" si="123"/>
        <v>24.418800000000001</v>
      </c>
      <c r="T1551" t="str">
        <f>IF(ISNA(VLOOKUP(A1551,ERP_transactions!$A:$A,1,FALSE)),"No","Yes")</f>
        <v>Yes</v>
      </c>
      <c r="U1551" t="b">
        <f t="shared" si="124"/>
        <v>0</v>
      </c>
    </row>
    <row r="1552" spans="1:21">
      <c r="A1552" t="s">
        <v>2198</v>
      </c>
      <c r="B1552" t="s">
        <v>14</v>
      </c>
      <c r="C1552" t="s">
        <v>15</v>
      </c>
      <c r="D1552" t="s">
        <v>927</v>
      </c>
      <c r="E1552" t="s">
        <v>928</v>
      </c>
      <c r="F1552" t="s">
        <v>107</v>
      </c>
      <c r="G1552" t="s">
        <v>108</v>
      </c>
      <c r="H1552" s="1">
        <v>45871</v>
      </c>
      <c r="I1552">
        <v>17</v>
      </c>
      <c r="J1552">
        <v>179.53</v>
      </c>
      <c r="K1552">
        <v>3052.01</v>
      </c>
      <c r="L1552">
        <v>0.1</v>
      </c>
      <c r="M1552">
        <v>0.02</v>
      </c>
      <c r="N1552" t="str">
        <f>VLOOKUP(F1552,products!$A$2:$C$31,3,FALSE)</f>
        <v>B</v>
      </c>
      <c r="O1552">
        <f>VLOOKUP(F1552,price_list!$A$2:$C$31,3,FALSE)</f>
        <v>179.53</v>
      </c>
      <c r="P1552" t="str">
        <f t="shared" si="120"/>
        <v/>
      </c>
      <c r="Q1552" t="str">
        <f t="shared" si="121"/>
        <v/>
      </c>
      <c r="R1552">
        <f t="shared" si="122"/>
        <v>2746.8090000000002</v>
      </c>
      <c r="S1552">
        <f t="shared" si="123"/>
        <v>54.936180000000007</v>
      </c>
      <c r="T1552" t="str">
        <f>IF(ISNA(VLOOKUP(A1552,ERP_transactions!$A:$A,1,FALSE)),"No","Yes")</f>
        <v>Yes</v>
      </c>
      <c r="U1552" t="b">
        <f t="shared" si="124"/>
        <v>0</v>
      </c>
    </row>
    <row r="1553" spans="1:21">
      <c r="A1553" t="s">
        <v>2199</v>
      </c>
      <c r="B1553" t="s">
        <v>81</v>
      </c>
      <c r="C1553" t="s">
        <v>82</v>
      </c>
      <c r="D1553" t="s">
        <v>825</v>
      </c>
      <c r="E1553" t="s">
        <v>826</v>
      </c>
      <c r="F1553" t="s">
        <v>240</v>
      </c>
      <c r="G1553" t="s">
        <v>241</v>
      </c>
      <c r="H1553" s="1">
        <v>45896</v>
      </c>
      <c r="I1553">
        <v>23</v>
      </c>
      <c r="J1553">
        <v>130.94</v>
      </c>
      <c r="K1553">
        <v>3011.62</v>
      </c>
      <c r="L1553">
        <v>0.05</v>
      </c>
      <c r="M1553">
        <v>0.02</v>
      </c>
      <c r="N1553" t="str">
        <f>VLOOKUP(F1553,products!$A$2:$C$31,3,FALSE)</f>
        <v>A</v>
      </c>
      <c r="O1553">
        <f>VLOOKUP(F1553,price_list!$A$2:$C$31,3,FALSE)</f>
        <v>130.94</v>
      </c>
      <c r="P1553" t="str">
        <f t="shared" si="120"/>
        <v/>
      </c>
      <c r="Q1553" t="str">
        <f t="shared" si="121"/>
        <v/>
      </c>
      <c r="R1553">
        <f t="shared" si="122"/>
        <v>2861.0389999999998</v>
      </c>
      <c r="S1553">
        <f t="shared" si="123"/>
        <v>57.220779999999998</v>
      </c>
      <c r="T1553" t="str">
        <f>IF(ISNA(VLOOKUP(A1553,ERP_transactions!$A:$A,1,FALSE)),"No","Yes")</f>
        <v>Yes</v>
      </c>
      <c r="U1553" t="b">
        <f t="shared" si="124"/>
        <v>0</v>
      </c>
    </row>
    <row r="1554" spans="1:21">
      <c r="A1554" t="s">
        <v>2200</v>
      </c>
      <c r="B1554" t="s">
        <v>386</v>
      </c>
      <c r="C1554" t="s">
        <v>387</v>
      </c>
      <c r="D1554" t="s">
        <v>237</v>
      </c>
      <c r="E1554" t="s">
        <v>238</v>
      </c>
      <c r="F1554" t="s">
        <v>396</v>
      </c>
      <c r="G1554" t="s">
        <v>397</v>
      </c>
      <c r="H1554" s="1">
        <v>45887</v>
      </c>
      <c r="I1554">
        <v>3</v>
      </c>
      <c r="J1554">
        <v>194.87</v>
      </c>
      <c r="K1554">
        <v>584.61</v>
      </c>
      <c r="L1554">
        <v>0.1</v>
      </c>
      <c r="M1554">
        <v>0.02</v>
      </c>
      <c r="N1554" t="str">
        <f>VLOOKUP(F1554,products!$A$2:$C$31,3,FALSE)</f>
        <v>B</v>
      </c>
      <c r="O1554">
        <f>VLOOKUP(F1554,price_list!$A$2:$C$31,3,FALSE)</f>
        <v>194.87</v>
      </c>
      <c r="P1554" t="str">
        <f t="shared" si="120"/>
        <v/>
      </c>
      <c r="Q1554" t="str">
        <f t="shared" si="121"/>
        <v/>
      </c>
      <c r="R1554">
        <f t="shared" si="122"/>
        <v>526.149</v>
      </c>
      <c r="S1554">
        <f t="shared" si="123"/>
        <v>10.52298</v>
      </c>
      <c r="T1554" t="str">
        <f>IF(ISNA(VLOOKUP(A1554,ERP_transactions!$A:$A,1,FALSE)),"No","Yes")</f>
        <v>Yes</v>
      </c>
      <c r="U1554" t="b">
        <f t="shared" si="124"/>
        <v>0</v>
      </c>
    </row>
    <row r="1555" spans="1:21">
      <c r="A1555" t="s">
        <v>2201</v>
      </c>
      <c r="B1555" t="s">
        <v>93</v>
      </c>
      <c r="C1555" t="s">
        <v>94</v>
      </c>
      <c r="D1555" t="s">
        <v>296</v>
      </c>
      <c r="E1555" t="s">
        <v>2706</v>
      </c>
      <c r="F1555" t="s">
        <v>179</v>
      </c>
      <c r="G1555" t="s">
        <v>180</v>
      </c>
      <c r="H1555" s="1">
        <v>45900</v>
      </c>
      <c r="I1555">
        <v>14</v>
      </c>
      <c r="J1555">
        <v>125.42</v>
      </c>
      <c r="K1555">
        <v>1755.88</v>
      </c>
      <c r="L1555">
        <v>0.1</v>
      </c>
      <c r="M1555">
        <v>0.02</v>
      </c>
      <c r="N1555" t="str">
        <f>VLOOKUP(F1555,products!$A$2:$C$31,3,FALSE)</f>
        <v>B</v>
      </c>
      <c r="O1555">
        <f>VLOOKUP(F1555,price_list!$A$2:$C$31,3,FALSE)</f>
        <v>125.42</v>
      </c>
      <c r="P1555" t="str">
        <f t="shared" si="120"/>
        <v/>
      </c>
      <c r="Q1555" t="str">
        <f t="shared" si="121"/>
        <v/>
      </c>
      <c r="R1555">
        <f t="shared" si="122"/>
        <v>1580.2920000000001</v>
      </c>
      <c r="S1555">
        <f t="shared" si="123"/>
        <v>31.605840000000004</v>
      </c>
      <c r="T1555" t="str">
        <f>IF(ISNA(VLOOKUP(A1555,ERP_transactions!$A:$A,1,FALSE)),"No","Yes")</f>
        <v>Yes</v>
      </c>
      <c r="U1555" t="b">
        <f t="shared" si="124"/>
        <v>0</v>
      </c>
    </row>
    <row r="1556" spans="1:21">
      <c r="A1556" t="s">
        <v>2202</v>
      </c>
      <c r="B1556" t="s">
        <v>254</v>
      </c>
      <c r="C1556" t="s">
        <v>255</v>
      </c>
      <c r="D1556" t="s">
        <v>506</v>
      </c>
      <c r="E1556" t="s">
        <v>507</v>
      </c>
      <c r="F1556" t="s">
        <v>85</v>
      </c>
      <c r="G1556" t="s">
        <v>86</v>
      </c>
      <c r="H1556" s="1">
        <v>45890</v>
      </c>
      <c r="I1556">
        <v>8</v>
      </c>
      <c r="J1556">
        <v>72.040000000000006</v>
      </c>
      <c r="K1556">
        <v>576.32000000000005</v>
      </c>
      <c r="L1556">
        <v>0.05</v>
      </c>
      <c r="M1556">
        <v>0.02</v>
      </c>
      <c r="N1556" t="str">
        <f>VLOOKUP(F1556,products!$A$2:$C$31,3,FALSE)</f>
        <v>A</v>
      </c>
      <c r="O1556">
        <f>VLOOKUP(F1556,price_list!$A$2:$C$31,3,FALSE)</f>
        <v>72.040000000000006</v>
      </c>
      <c r="P1556" t="str">
        <f t="shared" si="120"/>
        <v/>
      </c>
      <c r="Q1556" t="str">
        <f t="shared" si="121"/>
        <v/>
      </c>
      <c r="R1556">
        <f t="shared" si="122"/>
        <v>547.50400000000002</v>
      </c>
      <c r="S1556">
        <f t="shared" si="123"/>
        <v>10.95008</v>
      </c>
      <c r="T1556" t="str">
        <f>IF(ISNA(VLOOKUP(A1556,ERP_transactions!$A:$A,1,FALSE)),"No","Yes")</f>
        <v>Yes</v>
      </c>
      <c r="U1556" t="b">
        <f t="shared" si="124"/>
        <v>0</v>
      </c>
    </row>
    <row r="1557" spans="1:21">
      <c r="A1557" t="s">
        <v>2203</v>
      </c>
      <c r="B1557" t="s">
        <v>423</v>
      </c>
      <c r="C1557" t="s">
        <v>424</v>
      </c>
      <c r="D1557" t="s">
        <v>566</v>
      </c>
      <c r="E1557" t="s">
        <v>567</v>
      </c>
      <c r="F1557" t="s">
        <v>25</v>
      </c>
      <c r="G1557" t="s">
        <v>26</v>
      </c>
      <c r="H1557" s="1">
        <v>45875</v>
      </c>
      <c r="I1557">
        <v>10</v>
      </c>
      <c r="J1557">
        <v>120.83</v>
      </c>
      <c r="K1557">
        <v>1208.3</v>
      </c>
      <c r="L1557">
        <v>0.1</v>
      </c>
      <c r="M1557">
        <v>0.02</v>
      </c>
      <c r="N1557" t="str">
        <f>VLOOKUP(F1557,products!$A$2:$C$31,3,FALSE)</f>
        <v>B</v>
      </c>
      <c r="O1557">
        <f>VLOOKUP(F1557,price_list!$A$2:$C$31,3,FALSE)</f>
        <v>120.83</v>
      </c>
      <c r="P1557" t="str">
        <f t="shared" si="120"/>
        <v/>
      </c>
      <c r="Q1557" t="str">
        <f t="shared" si="121"/>
        <v/>
      </c>
      <c r="R1557">
        <f t="shared" si="122"/>
        <v>1087.47</v>
      </c>
      <c r="S1557">
        <f t="shared" si="123"/>
        <v>21.749400000000001</v>
      </c>
      <c r="T1557" t="str">
        <f>IF(ISNA(VLOOKUP(A1557,ERP_transactions!$A:$A,1,FALSE)),"No","Yes")</f>
        <v>Yes</v>
      </c>
      <c r="U1557" t="b">
        <f t="shared" si="124"/>
        <v>0</v>
      </c>
    </row>
    <row r="1558" spans="1:21">
      <c r="A1558" t="s">
        <v>2204</v>
      </c>
      <c r="B1558" t="s">
        <v>62</v>
      </c>
      <c r="C1558" t="s">
        <v>63</v>
      </c>
      <c r="D1558" t="s">
        <v>476</v>
      </c>
      <c r="E1558" t="s">
        <v>477</v>
      </c>
      <c r="F1558" t="s">
        <v>234</v>
      </c>
      <c r="G1558" t="s">
        <v>235</v>
      </c>
      <c r="H1558" s="1">
        <v>45888</v>
      </c>
      <c r="I1558">
        <v>24</v>
      </c>
      <c r="J1558">
        <v>37.18</v>
      </c>
      <c r="K1558">
        <v>892.32</v>
      </c>
      <c r="L1558">
        <v>0</v>
      </c>
      <c r="M1558">
        <v>0.02</v>
      </c>
      <c r="N1558" t="str">
        <f>VLOOKUP(F1558,products!$A$2:$C$31,3,FALSE)</f>
        <v>C</v>
      </c>
      <c r="O1558">
        <f>VLOOKUP(F1558,price_list!$A$2:$C$31,3,FALSE)</f>
        <v>37.18</v>
      </c>
      <c r="P1558" t="str">
        <f t="shared" si="120"/>
        <v/>
      </c>
      <c r="Q1558" t="str">
        <f t="shared" si="121"/>
        <v/>
      </c>
      <c r="R1558">
        <f t="shared" si="122"/>
        <v>892.32</v>
      </c>
      <c r="S1558">
        <f t="shared" si="123"/>
        <v>17.846400000000003</v>
      </c>
      <c r="T1558" t="str">
        <f>IF(ISNA(VLOOKUP(A1558,ERP_transactions!$A:$A,1,FALSE)),"No","Yes")</f>
        <v>Yes</v>
      </c>
      <c r="U1558" t="b">
        <f t="shared" si="124"/>
        <v>0</v>
      </c>
    </row>
    <row r="1559" spans="1:21">
      <c r="A1559" t="s">
        <v>2205</v>
      </c>
      <c r="B1559" t="s">
        <v>122</v>
      </c>
      <c r="C1559" t="s">
        <v>123</v>
      </c>
      <c r="D1559" t="s">
        <v>343</v>
      </c>
      <c r="E1559" t="s">
        <v>344</v>
      </c>
      <c r="F1559" t="s">
        <v>25</v>
      </c>
      <c r="G1559" t="s">
        <v>26</v>
      </c>
      <c r="H1559" s="1">
        <v>45897</v>
      </c>
      <c r="I1559">
        <v>5</v>
      </c>
      <c r="J1559">
        <v>120.83</v>
      </c>
      <c r="K1559">
        <v>604.15</v>
      </c>
      <c r="L1559">
        <v>0.1</v>
      </c>
      <c r="M1559">
        <v>0.02</v>
      </c>
      <c r="N1559" t="str">
        <f>VLOOKUP(F1559,products!$A$2:$C$31,3,FALSE)</f>
        <v>B</v>
      </c>
      <c r="O1559">
        <f>VLOOKUP(F1559,price_list!$A$2:$C$31,3,FALSE)</f>
        <v>120.83</v>
      </c>
      <c r="P1559" t="str">
        <f t="shared" si="120"/>
        <v/>
      </c>
      <c r="Q1559" t="str">
        <f t="shared" si="121"/>
        <v/>
      </c>
      <c r="R1559">
        <f t="shared" si="122"/>
        <v>543.73500000000001</v>
      </c>
      <c r="S1559">
        <f t="shared" si="123"/>
        <v>10.874700000000001</v>
      </c>
      <c r="T1559" t="str">
        <f>IF(ISNA(VLOOKUP(A1559,ERP_transactions!$A:$A,1,FALSE)),"No","Yes")</f>
        <v>Yes</v>
      </c>
      <c r="U1559" t="b">
        <f t="shared" si="124"/>
        <v>0</v>
      </c>
    </row>
    <row r="1560" spans="1:21">
      <c r="A1560" t="s">
        <v>2206</v>
      </c>
      <c r="B1560" t="s">
        <v>62</v>
      </c>
      <c r="C1560" t="s">
        <v>63</v>
      </c>
      <c r="D1560" t="s">
        <v>648</v>
      </c>
      <c r="E1560" t="s">
        <v>649</v>
      </c>
      <c r="F1560" t="s">
        <v>129</v>
      </c>
      <c r="G1560" t="s">
        <v>130</v>
      </c>
      <c r="H1560" s="1">
        <v>45890</v>
      </c>
      <c r="I1560">
        <v>12</v>
      </c>
      <c r="J1560">
        <v>92.19</v>
      </c>
      <c r="K1560">
        <v>1106.28</v>
      </c>
      <c r="L1560">
        <v>0.05</v>
      </c>
      <c r="M1560">
        <v>0.02</v>
      </c>
      <c r="N1560" t="str">
        <f>VLOOKUP(F1560,products!$A$2:$C$31,3,FALSE)</f>
        <v>A</v>
      </c>
      <c r="O1560">
        <f>VLOOKUP(F1560,price_list!$A$2:$C$31,3,FALSE)</f>
        <v>92.19</v>
      </c>
      <c r="P1560" t="str">
        <f t="shared" si="120"/>
        <v/>
      </c>
      <c r="Q1560" t="str">
        <f t="shared" si="121"/>
        <v/>
      </c>
      <c r="R1560">
        <f t="shared" si="122"/>
        <v>1050.9659999999999</v>
      </c>
      <c r="S1560">
        <f t="shared" si="123"/>
        <v>21.019319999999997</v>
      </c>
      <c r="T1560" t="str">
        <f>IF(ISNA(VLOOKUP(A1560,ERP_transactions!$A:$A,1,FALSE)),"No","Yes")</f>
        <v>Yes</v>
      </c>
      <c r="U1560" t="b">
        <f t="shared" si="124"/>
        <v>0</v>
      </c>
    </row>
    <row r="1561" spans="1:21">
      <c r="A1561" t="s">
        <v>2207</v>
      </c>
      <c r="B1561" t="s">
        <v>306</v>
      </c>
      <c r="C1561" t="s">
        <v>307</v>
      </c>
      <c r="D1561" t="s">
        <v>416</v>
      </c>
      <c r="E1561" t="s">
        <v>417</v>
      </c>
      <c r="F1561" t="s">
        <v>166</v>
      </c>
      <c r="G1561" t="s">
        <v>167</v>
      </c>
      <c r="H1561" s="1">
        <v>45872</v>
      </c>
      <c r="I1561">
        <v>21</v>
      </c>
      <c r="J1561">
        <v>176.86</v>
      </c>
      <c r="K1561">
        <v>3714.06</v>
      </c>
      <c r="L1561">
        <v>0.1</v>
      </c>
      <c r="M1561">
        <v>0.02</v>
      </c>
      <c r="N1561" t="str">
        <f>VLOOKUP(F1561,products!$A$2:$C$31,3,FALSE)</f>
        <v>B</v>
      </c>
      <c r="O1561">
        <f>VLOOKUP(F1561,price_list!$A$2:$C$31,3,FALSE)</f>
        <v>176.86</v>
      </c>
      <c r="P1561" t="str">
        <f t="shared" si="120"/>
        <v/>
      </c>
      <c r="Q1561" t="str">
        <f t="shared" si="121"/>
        <v/>
      </c>
      <c r="R1561">
        <f t="shared" si="122"/>
        <v>3342.654</v>
      </c>
      <c r="S1561">
        <f t="shared" si="123"/>
        <v>66.853080000000006</v>
      </c>
      <c r="T1561" t="str">
        <f>IF(ISNA(VLOOKUP(A1561,ERP_transactions!$A:$A,1,FALSE)),"No","Yes")</f>
        <v>Yes</v>
      </c>
      <c r="U1561" t="b">
        <f t="shared" si="124"/>
        <v>0</v>
      </c>
    </row>
    <row r="1562" spans="1:21">
      <c r="A1562" t="s">
        <v>2208</v>
      </c>
      <c r="B1562" t="s">
        <v>74</v>
      </c>
      <c r="C1562" t="s">
        <v>75</v>
      </c>
      <c r="D1562" t="s">
        <v>359</v>
      </c>
      <c r="E1562" t="s">
        <v>360</v>
      </c>
      <c r="F1562" t="s">
        <v>85</v>
      </c>
      <c r="G1562" t="s">
        <v>86</v>
      </c>
      <c r="H1562" s="1">
        <v>45879</v>
      </c>
      <c r="I1562">
        <v>2</v>
      </c>
      <c r="J1562">
        <v>72.040000000000006</v>
      </c>
      <c r="K1562">
        <v>144.08000000000001</v>
      </c>
      <c r="L1562">
        <v>0.05</v>
      </c>
      <c r="M1562">
        <v>0.02</v>
      </c>
      <c r="N1562" t="str">
        <f>VLOOKUP(F1562,products!$A$2:$C$31,3,FALSE)</f>
        <v>A</v>
      </c>
      <c r="O1562">
        <f>VLOOKUP(F1562,price_list!$A$2:$C$31,3,FALSE)</f>
        <v>72.040000000000006</v>
      </c>
      <c r="P1562" t="str">
        <f t="shared" si="120"/>
        <v/>
      </c>
      <c r="Q1562" t="str">
        <f t="shared" si="121"/>
        <v/>
      </c>
      <c r="R1562">
        <f t="shared" si="122"/>
        <v>136.876</v>
      </c>
      <c r="S1562">
        <f t="shared" si="123"/>
        <v>2.73752</v>
      </c>
      <c r="T1562" t="str">
        <f>IF(ISNA(VLOOKUP(A1562,ERP_transactions!$A:$A,1,FALSE)),"No","Yes")</f>
        <v>Yes</v>
      </c>
      <c r="U1562" t="b">
        <f t="shared" si="124"/>
        <v>0</v>
      </c>
    </row>
    <row r="1563" spans="1:21">
      <c r="A1563" t="s">
        <v>2209</v>
      </c>
      <c r="B1563" t="s">
        <v>81</v>
      </c>
      <c r="C1563" t="s">
        <v>82</v>
      </c>
      <c r="D1563" t="s">
        <v>601</v>
      </c>
      <c r="E1563" t="s">
        <v>602</v>
      </c>
      <c r="F1563" t="s">
        <v>18</v>
      </c>
      <c r="G1563" t="s">
        <v>19</v>
      </c>
      <c r="H1563" s="1">
        <v>45887</v>
      </c>
      <c r="I1563">
        <v>20</v>
      </c>
      <c r="J1563">
        <v>52.65</v>
      </c>
      <c r="K1563">
        <v>1053</v>
      </c>
      <c r="L1563">
        <v>0.05</v>
      </c>
      <c r="M1563">
        <v>0.02</v>
      </c>
      <c r="N1563" t="str">
        <f>VLOOKUP(F1563,products!$A$2:$C$31,3,FALSE)</f>
        <v>A</v>
      </c>
      <c r="O1563">
        <f>VLOOKUP(F1563,price_list!$A$2:$C$31,3,FALSE)</f>
        <v>52.65</v>
      </c>
      <c r="P1563" t="str">
        <f t="shared" si="120"/>
        <v/>
      </c>
      <c r="Q1563" t="str">
        <f t="shared" si="121"/>
        <v/>
      </c>
      <c r="R1563">
        <f t="shared" si="122"/>
        <v>1000.35</v>
      </c>
      <c r="S1563">
        <f t="shared" si="123"/>
        <v>20.007000000000001</v>
      </c>
      <c r="T1563" t="str">
        <f>IF(ISNA(VLOOKUP(A1563,ERP_transactions!$A:$A,1,FALSE)),"No","Yes")</f>
        <v>Yes</v>
      </c>
      <c r="U1563" t="b">
        <f t="shared" si="124"/>
        <v>0</v>
      </c>
    </row>
    <row r="1564" spans="1:21">
      <c r="A1564" t="s">
        <v>2210</v>
      </c>
      <c r="B1564" t="s">
        <v>135</v>
      </c>
      <c r="C1564" t="s">
        <v>136</v>
      </c>
      <c r="D1564" t="s">
        <v>467</v>
      </c>
      <c r="E1564" t="s">
        <v>468</v>
      </c>
      <c r="F1564" t="s">
        <v>59</v>
      </c>
      <c r="G1564" t="s">
        <v>60</v>
      </c>
      <c r="H1564" s="1">
        <v>45872</v>
      </c>
      <c r="I1564">
        <v>22</v>
      </c>
      <c r="J1564">
        <v>71.86</v>
      </c>
      <c r="K1564">
        <v>1580.92</v>
      </c>
      <c r="L1564">
        <v>0.05</v>
      </c>
      <c r="M1564">
        <v>0.02</v>
      </c>
      <c r="N1564" t="str">
        <f>VLOOKUP(F1564,products!$A$2:$C$31,3,FALSE)</f>
        <v>A</v>
      </c>
      <c r="O1564">
        <f>VLOOKUP(F1564,price_list!$A$2:$C$31,3,FALSE)</f>
        <v>71.86</v>
      </c>
      <c r="P1564" t="str">
        <f t="shared" si="120"/>
        <v/>
      </c>
      <c r="Q1564" t="str">
        <f t="shared" si="121"/>
        <v/>
      </c>
      <c r="R1564">
        <f t="shared" si="122"/>
        <v>1501.874</v>
      </c>
      <c r="S1564">
        <f t="shared" si="123"/>
        <v>30.037480000000002</v>
      </c>
      <c r="T1564" t="str">
        <f>IF(ISNA(VLOOKUP(A1564,ERP_transactions!$A:$A,1,FALSE)),"No","Yes")</f>
        <v>Yes</v>
      </c>
      <c r="U1564" t="b">
        <f t="shared" si="124"/>
        <v>0</v>
      </c>
    </row>
    <row r="1565" spans="1:21">
      <c r="A1565" t="s">
        <v>2211</v>
      </c>
      <c r="B1565" t="s">
        <v>28</v>
      </c>
      <c r="C1565" t="s">
        <v>29</v>
      </c>
      <c r="D1565" t="s">
        <v>553</v>
      </c>
      <c r="E1565" t="s">
        <v>554</v>
      </c>
      <c r="F1565" t="s">
        <v>107</v>
      </c>
      <c r="G1565" t="s">
        <v>108</v>
      </c>
      <c r="H1565" s="1">
        <v>45886</v>
      </c>
      <c r="I1565">
        <v>2</v>
      </c>
      <c r="J1565">
        <v>179.53</v>
      </c>
      <c r="K1565">
        <v>359.06</v>
      </c>
      <c r="L1565">
        <v>0.1</v>
      </c>
      <c r="M1565">
        <v>0.02</v>
      </c>
      <c r="N1565" t="str">
        <f>VLOOKUP(F1565,products!$A$2:$C$31,3,FALSE)</f>
        <v>B</v>
      </c>
      <c r="O1565">
        <f>VLOOKUP(F1565,price_list!$A$2:$C$31,3,FALSE)</f>
        <v>179.53</v>
      </c>
      <c r="P1565" t="str">
        <f t="shared" si="120"/>
        <v/>
      </c>
      <c r="Q1565" t="str">
        <f t="shared" si="121"/>
        <v/>
      </c>
      <c r="R1565">
        <f t="shared" si="122"/>
        <v>323.154</v>
      </c>
      <c r="S1565">
        <f t="shared" si="123"/>
        <v>6.4630799999999997</v>
      </c>
      <c r="T1565" t="str">
        <f>IF(ISNA(VLOOKUP(A1565,ERP_transactions!$A:$A,1,FALSE)),"No","Yes")</f>
        <v>Yes</v>
      </c>
      <c r="U1565" t="b">
        <f t="shared" si="124"/>
        <v>0</v>
      </c>
    </row>
    <row r="1566" spans="1:21">
      <c r="A1566" t="s">
        <v>2213</v>
      </c>
      <c r="B1566" t="s">
        <v>74</v>
      </c>
      <c r="C1566" t="s">
        <v>75</v>
      </c>
      <c r="D1566" t="s">
        <v>1520</v>
      </c>
      <c r="E1566" t="s">
        <v>1521</v>
      </c>
      <c r="F1566" t="s">
        <v>25</v>
      </c>
      <c r="G1566" t="s">
        <v>26</v>
      </c>
      <c r="H1566" s="1">
        <v>45881</v>
      </c>
      <c r="I1566">
        <v>2</v>
      </c>
      <c r="J1566">
        <v>120.83</v>
      </c>
      <c r="K1566">
        <v>241.66</v>
      </c>
      <c r="L1566">
        <v>0.1</v>
      </c>
      <c r="M1566">
        <v>0.02</v>
      </c>
      <c r="N1566" t="str">
        <f>VLOOKUP(F1566,products!$A$2:$C$31,3,FALSE)</f>
        <v>B</v>
      </c>
      <c r="O1566">
        <f>VLOOKUP(F1566,price_list!$A$2:$C$31,3,FALSE)</f>
        <v>120.83</v>
      </c>
      <c r="P1566" t="str">
        <f t="shared" si="120"/>
        <v/>
      </c>
      <c r="Q1566" t="str">
        <f t="shared" si="121"/>
        <v/>
      </c>
      <c r="R1566">
        <f t="shared" si="122"/>
        <v>217.494</v>
      </c>
      <c r="S1566">
        <f t="shared" si="123"/>
        <v>4.3498799999999997</v>
      </c>
      <c r="T1566" t="str">
        <f>IF(ISNA(VLOOKUP(A1566,ERP_transactions!$A:$A,1,FALSE)),"No","Yes")</f>
        <v>Yes</v>
      </c>
      <c r="U1566" t="b">
        <f t="shared" si="124"/>
        <v>0</v>
      </c>
    </row>
    <row r="1567" spans="1:21">
      <c r="A1567" t="s">
        <v>2214</v>
      </c>
      <c r="B1567" t="s">
        <v>103</v>
      </c>
      <c r="C1567" t="s">
        <v>104</v>
      </c>
      <c r="D1567" t="s">
        <v>336</v>
      </c>
      <c r="E1567" t="s">
        <v>337</v>
      </c>
      <c r="F1567" t="s">
        <v>191</v>
      </c>
      <c r="G1567" t="s">
        <v>192</v>
      </c>
      <c r="H1567" s="1">
        <v>45872</v>
      </c>
      <c r="I1567">
        <v>23</v>
      </c>
      <c r="J1567">
        <v>144.35</v>
      </c>
      <c r="K1567">
        <v>3320.05</v>
      </c>
      <c r="L1567">
        <v>0.1</v>
      </c>
      <c r="M1567">
        <v>0.02</v>
      </c>
      <c r="N1567" t="str">
        <f>VLOOKUP(F1567,products!$A$2:$C$31,3,FALSE)</f>
        <v>B</v>
      </c>
      <c r="O1567">
        <f>VLOOKUP(F1567,price_list!$A$2:$C$31,3,FALSE)</f>
        <v>144.35</v>
      </c>
      <c r="P1567" t="str">
        <f t="shared" si="120"/>
        <v/>
      </c>
      <c r="Q1567" t="str">
        <f t="shared" si="121"/>
        <v/>
      </c>
      <c r="R1567">
        <f t="shared" si="122"/>
        <v>2988.0450000000001</v>
      </c>
      <c r="S1567">
        <f t="shared" si="123"/>
        <v>59.760899999999999</v>
      </c>
      <c r="T1567" t="str">
        <f>IF(ISNA(VLOOKUP(A1567,ERP_transactions!$A:$A,1,FALSE)),"No","Yes")</f>
        <v>Yes</v>
      </c>
      <c r="U1567" t="b">
        <f t="shared" si="124"/>
        <v>0</v>
      </c>
    </row>
    <row r="1568" spans="1:21">
      <c r="A1568" t="s">
        <v>2215</v>
      </c>
      <c r="B1568" t="s">
        <v>259</v>
      </c>
      <c r="C1568" t="s">
        <v>260</v>
      </c>
      <c r="D1568" t="s">
        <v>1048</v>
      </c>
      <c r="E1568" t="s">
        <v>2707</v>
      </c>
      <c r="F1568" t="s">
        <v>174</v>
      </c>
      <c r="G1568" t="s">
        <v>175</v>
      </c>
      <c r="H1568" s="1">
        <v>45880</v>
      </c>
      <c r="I1568">
        <v>5</v>
      </c>
      <c r="J1568">
        <v>183.4</v>
      </c>
      <c r="K1568">
        <v>917</v>
      </c>
      <c r="L1568">
        <v>0.1</v>
      </c>
      <c r="M1568">
        <v>0.02</v>
      </c>
      <c r="N1568" t="str">
        <f>VLOOKUP(F1568,products!$A$2:$C$31,3,FALSE)</f>
        <v>B</v>
      </c>
      <c r="O1568">
        <f>VLOOKUP(F1568,price_list!$A$2:$C$31,3,FALSE)</f>
        <v>183.4</v>
      </c>
      <c r="P1568" t="str">
        <f t="shared" si="120"/>
        <v/>
      </c>
      <c r="Q1568" t="str">
        <f t="shared" si="121"/>
        <v/>
      </c>
      <c r="R1568">
        <f t="shared" si="122"/>
        <v>825.3</v>
      </c>
      <c r="S1568">
        <f t="shared" si="123"/>
        <v>16.506</v>
      </c>
      <c r="T1568" t="str">
        <f>IF(ISNA(VLOOKUP(A1568,ERP_transactions!$A:$A,1,FALSE)),"No","Yes")</f>
        <v>Yes</v>
      </c>
      <c r="U1568" t="b">
        <f t="shared" si="124"/>
        <v>0</v>
      </c>
    </row>
    <row r="1569" spans="1:21">
      <c r="A1569" t="s">
        <v>2216</v>
      </c>
      <c r="B1569" t="s">
        <v>117</v>
      </c>
      <c r="C1569" t="s">
        <v>118</v>
      </c>
      <c r="D1569" t="s">
        <v>69</v>
      </c>
      <c r="E1569" t="s">
        <v>70</v>
      </c>
      <c r="F1569" t="s">
        <v>71</v>
      </c>
      <c r="G1569" t="s">
        <v>72</v>
      </c>
      <c r="H1569" s="1">
        <v>45893</v>
      </c>
      <c r="I1569">
        <v>16</v>
      </c>
      <c r="J1569">
        <v>123.65</v>
      </c>
      <c r="K1569">
        <v>1978.4</v>
      </c>
      <c r="L1569">
        <v>0.05</v>
      </c>
      <c r="M1569">
        <v>0.02</v>
      </c>
      <c r="N1569" t="str">
        <f>VLOOKUP(F1569,products!$A$2:$C$31,3,FALSE)</f>
        <v>A</v>
      </c>
      <c r="O1569">
        <f>VLOOKUP(F1569,price_list!$A$2:$C$31,3,FALSE)</f>
        <v>123.65</v>
      </c>
      <c r="P1569" t="str">
        <f t="shared" si="120"/>
        <v/>
      </c>
      <c r="Q1569" t="str">
        <f t="shared" si="121"/>
        <v/>
      </c>
      <c r="R1569">
        <f t="shared" si="122"/>
        <v>1879.48</v>
      </c>
      <c r="S1569">
        <f t="shared" si="123"/>
        <v>37.589600000000004</v>
      </c>
      <c r="T1569" t="str">
        <f>IF(ISNA(VLOOKUP(A1569,ERP_transactions!$A:$A,1,FALSE)),"No","Yes")</f>
        <v>Yes</v>
      </c>
      <c r="U1569" t="b">
        <f t="shared" si="124"/>
        <v>0</v>
      </c>
    </row>
    <row r="1570" spans="1:21">
      <c r="A1570" t="s">
        <v>2217</v>
      </c>
      <c r="B1570" t="s">
        <v>93</v>
      </c>
      <c r="C1570" t="s">
        <v>94</v>
      </c>
      <c r="D1570" t="s">
        <v>270</v>
      </c>
      <c r="E1570" t="s">
        <v>271</v>
      </c>
      <c r="F1570" t="s">
        <v>302</v>
      </c>
      <c r="G1570" t="s">
        <v>303</v>
      </c>
      <c r="H1570" s="1">
        <v>45876</v>
      </c>
      <c r="I1570">
        <v>23</v>
      </c>
      <c r="J1570">
        <v>39.090000000000003</v>
      </c>
      <c r="K1570">
        <v>899.07</v>
      </c>
      <c r="L1570">
        <v>0</v>
      </c>
      <c r="M1570">
        <v>0.02</v>
      </c>
      <c r="N1570" t="str">
        <f>VLOOKUP(F1570,products!$A$2:$C$31,3,FALSE)</f>
        <v>C</v>
      </c>
      <c r="O1570">
        <f>VLOOKUP(F1570,price_list!$A$2:$C$31,3,FALSE)</f>
        <v>39.090000000000003</v>
      </c>
      <c r="P1570" t="str">
        <f t="shared" si="120"/>
        <v/>
      </c>
      <c r="Q1570" t="str">
        <f t="shared" si="121"/>
        <v/>
      </c>
      <c r="R1570">
        <f t="shared" si="122"/>
        <v>899.07</v>
      </c>
      <c r="S1570">
        <f t="shared" si="123"/>
        <v>17.981400000000001</v>
      </c>
      <c r="T1570" t="str">
        <f>IF(ISNA(VLOOKUP(A1570,ERP_transactions!$A:$A,1,FALSE)),"No","Yes")</f>
        <v>Yes</v>
      </c>
      <c r="U1570" t="b">
        <f t="shared" si="124"/>
        <v>0</v>
      </c>
    </row>
    <row r="1571" spans="1:21">
      <c r="A1571" t="s">
        <v>2219</v>
      </c>
      <c r="B1571" t="s">
        <v>67</v>
      </c>
      <c r="C1571" t="s">
        <v>68</v>
      </c>
      <c r="D1571" t="s">
        <v>1489</v>
      </c>
      <c r="E1571" t="s">
        <v>1490</v>
      </c>
      <c r="F1571" t="s">
        <v>396</v>
      </c>
      <c r="G1571" t="s">
        <v>397</v>
      </c>
      <c r="H1571" s="1">
        <v>45878</v>
      </c>
      <c r="I1571">
        <v>14</v>
      </c>
      <c r="J1571">
        <v>194.87</v>
      </c>
      <c r="K1571">
        <v>2728.18</v>
      </c>
      <c r="L1571">
        <v>0.1</v>
      </c>
      <c r="M1571">
        <v>0.02</v>
      </c>
      <c r="N1571" t="str">
        <f>VLOOKUP(F1571,products!$A$2:$C$31,3,FALSE)</f>
        <v>B</v>
      </c>
      <c r="O1571">
        <f>VLOOKUP(F1571,price_list!$A$2:$C$31,3,FALSE)</f>
        <v>194.87</v>
      </c>
      <c r="P1571" t="str">
        <f t="shared" si="120"/>
        <v/>
      </c>
      <c r="Q1571" t="str">
        <f t="shared" si="121"/>
        <v/>
      </c>
      <c r="R1571">
        <f t="shared" si="122"/>
        <v>2455.3620000000001</v>
      </c>
      <c r="S1571">
        <f t="shared" si="123"/>
        <v>49.107240000000004</v>
      </c>
      <c r="T1571" t="str">
        <f>IF(ISNA(VLOOKUP(A1571,ERP_transactions!$A:$A,1,FALSE)),"No","Yes")</f>
        <v>Yes</v>
      </c>
      <c r="U1571" t="b">
        <f t="shared" si="124"/>
        <v>0</v>
      </c>
    </row>
    <row r="1572" spans="1:21">
      <c r="A1572" t="s">
        <v>2220</v>
      </c>
      <c r="B1572" t="s">
        <v>14</v>
      </c>
      <c r="C1572" t="s">
        <v>15</v>
      </c>
      <c r="D1572" t="s">
        <v>839</v>
      </c>
      <c r="E1572" t="s">
        <v>840</v>
      </c>
      <c r="F1572" t="s">
        <v>240</v>
      </c>
      <c r="G1572" t="s">
        <v>241</v>
      </c>
      <c r="H1572" s="1">
        <v>45885</v>
      </c>
      <c r="I1572">
        <v>15</v>
      </c>
      <c r="J1572">
        <v>130.94</v>
      </c>
      <c r="K1572">
        <v>1964.1</v>
      </c>
      <c r="L1572">
        <v>0.05</v>
      </c>
      <c r="M1572">
        <v>0.02</v>
      </c>
      <c r="N1572" t="str">
        <f>VLOOKUP(F1572,products!$A$2:$C$31,3,FALSE)</f>
        <v>A</v>
      </c>
      <c r="O1572">
        <f>VLOOKUP(F1572,price_list!$A$2:$C$31,3,FALSE)</f>
        <v>130.94</v>
      </c>
      <c r="P1572" t="str">
        <f t="shared" si="120"/>
        <v/>
      </c>
      <c r="Q1572" t="str">
        <f t="shared" si="121"/>
        <v/>
      </c>
      <c r="R1572">
        <f t="shared" si="122"/>
        <v>1865.895</v>
      </c>
      <c r="S1572">
        <f t="shared" si="123"/>
        <v>37.317900000000002</v>
      </c>
      <c r="T1572" t="str">
        <f>IF(ISNA(VLOOKUP(A1572,ERP_transactions!$A:$A,1,FALSE)),"No","Yes")</f>
        <v>Yes</v>
      </c>
      <c r="U1572" t="b">
        <f t="shared" si="124"/>
        <v>0</v>
      </c>
    </row>
    <row r="1573" spans="1:21">
      <c r="A1573" t="s">
        <v>2221</v>
      </c>
      <c r="B1573" t="s">
        <v>414</v>
      </c>
      <c r="C1573" t="s">
        <v>415</v>
      </c>
      <c r="D1573" t="s">
        <v>1325</v>
      </c>
      <c r="E1573" t="s">
        <v>1326</v>
      </c>
      <c r="F1573" t="s">
        <v>90</v>
      </c>
      <c r="G1573" t="s">
        <v>91</v>
      </c>
      <c r="H1573" s="1">
        <v>45892</v>
      </c>
      <c r="I1573">
        <v>16</v>
      </c>
      <c r="J1573">
        <v>39.54</v>
      </c>
      <c r="K1573">
        <v>632.64</v>
      </c>
      <c r="L1573">
        <v>0</v>
      </c>
      <c r="M1573">
        <v>0.02</v>
      </c>
      <c r="N1573" t="str">
        <f>VLOOKUP(F1573,products!$A$2:$C$31,3,FALSE)</f>
        <v>C</v>
      </c>
      <c r="O1573">
        <f>VLOOKUP(F1573,price_list!$A$2:$C$31,3,FALSE)</f>
        <v>50.51</v>
      </c>
      <c r="P1573" t="str">
        <f t="shared" si="120"/>
        <v/>
      </c>
      <c r="Q1573" t="str">
        <f t="shared" si="121"/>
        <v/>
      </c>
      <c r="R1573">
        <f t="shared" si="122"/>
        <v>632.64</v>
      </c>
      <c r="S1573">
        <f t="shared" si="123"/>
        <v>12.652799999999999</v>
      </c>
      <c r="T1573" t="str">
        <f>IF(ISNA(VLOOKUP(A1573,ERP_transactions!$A:$A,1,FALSE)),"No","Yes")</f>
        <v>Yes</v>
      </c>
      <c r="U1573" t="b">
        <f t="shared" si="124"/>
        <v>0</v>
      </c>
    </row>
    <row r="1574" spans="1:21">
      <c r="A1574" t="s">
        <v>2222</v>
      </c>
      <c r="B1574" t="s">
        <v>259</v>
      </c>
      <c r="C1574" t="s">
        <v>260</v>
      </c>
      <c r="D1574" t="s">
        <v>933</v>
      </c>
      <c r="E1574" t="s">
        <v>934</v>
      </c>
      <c r="F1574" t="s">
        <v>90</v>
      </c>
      <c r="G1574" t="s">
        <v>91</v>
      </c>
      <c r="H1574" s="1">
        <v>45884</v>
      </c>
      <c r="I1574">
        <v>10</v>
      </c>
      <c r="J1574">
        <v>50.51</v>
      </c>
      <c r="K1574">
        <v>505.1</v>
      </c>
      <c r="L1574">
        <v>0</v>
      </c>
      <c r="M1574">
        <v>0.02</v>
      </c>
      <c r="N1574" t="str">
        <f>VLOOKUP(F1574,products!$A$2:$C$31,3,FALSE)</f>
        <v>C</v>
      </c>
      <c r="O1574">
        <f>VLOOKUP(F1574,price_list!$A$2:$C$31,3,FALSE)</f>
        <v>50.51</v>
      </c>
      <c r="P1574" t="str">
        <f t="shared" si="120"/>
        <v/>
      </c>
      <c r="Q1574" t="str">
        <f t="shared" si="121"/>
        <v/>
      </c>
      <c r="R1574">
        <f t="shared" si="122"/>
        <v>505.1</v>
      </c>
      <c r="S1574">
        <f t="shared" si="123"/>
        <v>10.102</v>
      </c>
      <c r="T1574" t="str">
        <f>IF(ISNA(VLOOKUP(A1574,ERP_transactions!$A:$A,1,FALSE)),"No","Yes")</f>
        <v>Yes</v>
      </c>
      <c r="U1574" t="b">
        <f t="shared" si="124"/>
        <v>0</v>
      </c>
    </row>
    <row r="1575" spans="1:21">
      <c r="A1575" t="s">
        <v>2223</v>
      </c>
      <c r="B1575" t="s">
        <v>28</v>
      </c>
      <c r="C1575" t="s">
        <v>29</v>
      </c>
      <c r="D1575" t="s">
        <v>210</v>
      </c>
      <c r="E1575" t="s">
        <v>211</v>
      </c>
      <c r="F1575" t="s">
        <v>174</v>
      </c>
      <c r="G1575" t="s">
        <v>175</v>
      </c>
      <c r="H1575" s="1">
        <v>45895</v>
      </c>
      <c r="I1575">
        <v>23</v>
      </c>
      <c r="J1575">
        <v>183.4</v>
      </c>
      <c r="K1575">
        <v>4218.2</v>
      </c>
      <c r="L1575">
        <v>0.1</v>
      </c>
      <c r="M1575">
        <v>0.02</v>
      </c>
      <c r="N1575" t="str">
        <f>VLOOKUP(F1575,products!$A$2:$C$31,3,FALSE)</f>
        <v>B</v>
      </c>
      <c r="O1575">
        <f>VLOOKUP(F1575,price_list!$A$2:$C$31,3,FALSE)</f>
        <v>183.4</v>
      </c>
      <c r="P1575" t="str">
        <f t="shared" si="120"/>
        <v/>
      </c>
      <c r="Q1575" t="str">
        <f t="shared" si="121"/>
        <v/>
      </c>
      <c r="R1575">
        <f t="shared" si="122"/>
        <v>3796.3799999999997</v>
      </c>
      <c r="S1575">
        <f t="shared" si="123"/>
        <v>75.927599999999998</v>
      </c>
      <c r="T1575" t="str">
        <f>IF(ISNA(VLOOKUP(A1575,ERP_transactions!$A:$A,1,FALSE)),"No","Yes")</f>
        <v>Yes</v>
      </c>
      <c r="U1575" t="b">
        <f t="shared" si="124"/>
        <v>0</v>
      </c>
    </row>
    <row r="1576" spans="1:21">
      <c r="A1576" t="s">
        <v>2224</v>
      </c>
      <c r="B1576" t="s">
        <v>67</v>
      </c>
      <c r="C1576" t="s">
        <v>68</v>
      </c>
      <c r="D1576" t="s">
        <v>839</v>
      </c>
      <c r="E1576" t="s">
        <v>840</v>
      </c>
      <c r="F1576" t="s">
        <v>129</v>
      </c>
      <c r="G1576" t="s">
        <v>130</v>
      </c>
      <c r="H1576" s="1">
        <v>45872</v>
      </c>
      <c r="I1576">
        <v>15</v>
      </c>
      <c r="J1576">
        <v>92.19</v>
      </c>
      <c r="K1576">
        <v>1382.85</v>
      </c>
      <c r="L1576">
        <v>0.05</v>
      </c>
      <c r="M1576">
        <v>0.02</v>
      </c>
      <c r="N1576" t="str">
        <f>VLOOKUP(F1576,products!$A$2:$C$31,3,FALSE)</f>
        <v>A</v>
      </c>
      <c r="O1576">
        <f>VLOOKUP(F1576,price_list!$A$2:$C$31,3,FALSE)</f>
        <v>92.19</v>
      </c>
      <c r="P1576" t="str">
        <f t="shared" si="120"/>
        <v/>
      </c>
      <c r="Q1576" t="str">
        <f t="shared" si="121"/>
        <v/>
      </c>
      <c r="R1576">
        <f t="shared" si="122"/>
        <v>1313.7075</v>
      </c>
      <c r="S1576">
        <f t="shared" si="123"/>
        <v>26.274149999999999</v>
      </c>
      <c r="T1576" t="str">
        <f>IF(ISNA(VLOOKUP(A1576,ERP_transactions!$A:$A,1,FALSE)),"No","Yes")</f>
        <v>Yes</v>
      </c>
      <c r="U1576" t="b">
        <f t="shared" si="124"/>
        <v>0</v>
      </c>
    </row>
    <row r="1577" spans="1:21">
      <c r="A1577" t="s">
        <v>2225</v>
      </c>
      <c r="B1577" t="s">
        <v>423</v>
      </c>
      <c r="C1577" t="s">
        <v>424</v>
      </c>
      <c r="D1577" t="s">
        <v>710</v>
      </c>
      <c r="E1577" t="s">
        <v>2708</v>
      </c>
      <c r="F1577" t="s">
        <v>39</v>
      </c>
      <c r="G1577" t="s">
        <v>40</v>
      </c>
      <c r="H1577" s="1">
        <v>45900</v>
      </c>
      <c r="I1577">
        <v>10</v>
      </c>
      <c r="J1577">
        <v>87.21</v>
      </c>
      <c r="K1577">
        <v>872.1</v>
      </c>
      <c r="L1577">
        <v>0</v>
      </c>
      <c r="M1577">
        <v>0.02</v>
      </c>
      <c r="N1577" t="str">
        <f>VLOOKUP(F1577,products!$A$2:$C$31,3,FALSE)</f>
        <v>C</v>
      </c>
      <c r="O1577">
        <f>VLOOKUP(F1577,price_list!$A$2:$C$31,3,FALSE)</f>
        <v>87.21</v>
      </c>
      <c r="P1577" t="str">
        <f t="shared" si="120"/>
        <v/>
      </c>
      <c r="Q1577" t="str">
        <f t="shared" si="121"/>
        <v/>
      </c>
      <c r="R1577">
        <f t="shared" si="122"/>
        <v>872.1</v>
      </c>
      <c r="S1577">
        <f t="shared" si="123"/>
        <v>17.442</v>
      </c>
      <c r="T1577" t="str">
        <f>IF(ISNA(VLOOKUP(A1577,ERP_transactions!$A:$A,1,FALSE)),"No","Yes")</f>
        <v>Yes</v>
      </c>
      <c r="U1577" t="b">
        <f t="shared" si="124"/>
        <v>0</v>
      </c>
    </row>
    <row r="1578" spans="1:21">
      <c r="A1578" t="s">
        <v>2226</v>
      </c>
      <c r="B1578" t="s">
        <v>423</v>
      </c>
      <c r="C1578" t="s">
        <v>424</v>
      </c>
      <c r="D1578" t="s">
        <v>485</v>
      </c>
      <c r="E1578" t="s">
        <v>486</v>
      </c>
      <c r="F1578" t="s">
        <v>129</v>
      </c>
      <c r="G1578" t="s">
        <v>130</v>
      </c>
      <c r="H1578" s="1">
        <v>45892</v>
      </c>
      <c r="I1578">
        <v>4</v>
      </c>
      <c r="J1578">
        <v>92.19</v>
      </c>
      <c r="K1578">
        <v>368.76</v>
      </c>
      <c r="L1578">
        <v>0.05</v>
      </c>
      <c r="M1578">
        <v>0.02</v>
      </c>
      <c r="N1578" t="str">
        <f>VLOOKUP(F1578,products!$A$2:$C$31,3,FALSE)</f>
        <v>A</v>
      </c>
      <c r="O1578">
        <f>VLOOKUP(F1578,price_list!$A$2:$C$31,3,FALSE)</f>
        <v>92.19</v>
      </c>
      <c r="P1578" t="str">
        <f t="shared" si="120"/>
        <v/>
      </c>
      <c r="Q1578" t="str">
        <f t="shared" si="121"/>
        <v/>
      </c>
      <c r="R1578">
        <f t="shared" si="122"/>
        <v>350.322</v>
      </c>
      <c r="S1578">
        <f t="shared" si="123"/>
        <v>7.0064400000000004</v>
      </c>
      <c r="T1578" t="str">
        <f>IF(ISNA(VLOOKUP(A1578,ERP_transactions!$A:$A,1,FALSE)),"No","Yes")</f>
        <v>Yes</v>
      </c>
      <c r="U1578" t="b">
        <f t="shared" si="124"/>
        <v>0</v>
      </c>
    </row>
    <row r="1579" spans="1:21">
      <c r="A1579" t="s">
        <v>2227</v>
      </c>
      <c r="B1579" t="s">
        <v>21</v>
      </c>
      <c r="C1579" t="s">
        <v>22</v>
      </c>
      <c r="D1579" t="s">
        <v>769</v>
      </c>
      <c r="E1579" t="s">
        <v>2605</v>
      </c>
      <c r="F1579" t="s">
        <v>78</v>
      </c>
      <c r="G1579" t="s">
        <v>79</v>
      </c>
      <c r="H1579" s="1">
        <v>45886</v>
      </c>
      <c r="I1579">
        <v>7</v>
      </c>
      <c r="J1579">
        <v>139.22</v>
      </c>
      <c r="K1579">
        <v>974.54</v>
      </c>
      <c r="L1579">
        <v>0.05</v>
      </c>
      <c r="M1579">
        <v>0.02</v>
      </c>
      <c r="N1579" t="str">
        <f>VLOOKUP(F1579,products!$A$2:$C$31,3,FALSE)</f>
        <v>A</v>
      </c>
      <c r="O1579">
        <f>VLOOKUP(F1579,price_list!$A$2:$C$31,3,FALSE)</f>
        <v>139.22</v>
      </c>
      <c r="P1579" t="str">
        <f t="shared" si="120"/>
        <v/>
      </c>
      <c r="Q1579" t="str">
        <f t="shared" si="121"/>
        <v/>
      </c>
      <c r="R1579">
        <f t="shared" si="122"/>
        <v>925.81299999999999</v>
      </c>
      <c r="S1579">
        <f t="shared" si="123"/>
        <v>18.516259999999999</v>
      </c>
      <c r="T1579" t="str">
        <f>IF(ISNA(VLOOKUP(A1579,ERP_transactions!$A:$A,1,FALSE)),"No","Yes")</f>
        <v>Yes</v>
      </c>
      <c r="U1579" t="b">
        <f t="shared" si="124"/>
        <v>0</v>
      </c>
    </row>
    <row r="1580" spans="1:21">
      <c r="A1580" t="s">
        <v>2228</v>
      </c>
      <c r="B1580" t="s">
        <v>159</v>
      </c>
      <c r="C1580" t="s">
        <v>160</v>
      </c>
      <c r="D1580" t="s">
        <v>164</v>
      </c>
      <c r="E1580" t="s">
        <v>165</v>
      </c>
      <c r="F1580" t="s">
        <v>293</v>
      </c>
      <c r="G1580" t="s">
        <v>294</v>
      </c>
      <c r="H1580" s="1">
        <v>45887</v>
      </c>
      <c r="I1580">
        <v>22</v>
      </c>
      <c r="J1580">
        <v>114.99</v>
      </c>
      <c r="K1580">
        <v>2529.7800000000002</v>
      </c>
      <c r="L1580">
        <v>0.05</v>
      </c>
      <c r="M1580">
        <v>0.02</v>
      </c>
      <c r="N1580" t="str">
        <f>VLOOKUP(F1580,products!$A$2:$C$31,3,FALSE)</f>
        <v>A</v>
      </c>
      <c r="O1580">
        <f>VLOOKUP(F1580,price_list!$A$2:$C$31,3,FALSE)</f>
        <v>114.99</v>
      </c>
      <c r="P1580" t="str">
        <f t="shared" si="120"/>
        <v/>
      </c>
      <c r="Q1580" t="str">
        <f t="shared" si="121"/>
        <v/>
      </c>
      <c r="R1580">
        <f t="shared" si="122"/>
        <v>2403.2910000000002</v>
      </c>
      <c r="S1580">
        <f t="shared" si="123"/>
        <v>48.065820000000002</v>
      </c>
      <c r="T1580" t="str">
        <f>IF(ISNA(VLOOKUP(A1580,ERP_transactions!$A:$A,1,FALSE)),"No","Yes")</f>
        <v>Yes</v>
      </c>
      <c r="U1580" t="b">
        <f t="shared" si="124"/>
        <v>0</v>
      </c>
    </row>
    <row r="1581" spans="1:21">
      <c r="A1581" t="s">
        <v>2229</v>
      </c>
      <c r="B1581" t="s">
        <v>42</v>
      </c>
      <c r="C1581" t="s">
        <v>43</v>
      </c>
      <c r="D1581" t="s">
        <v>506</v>
      </c>
      <c r="E1581" t="s">
        <v>507</v>
      </c>
      <c r="F1581" t="s">
        <v>25</v>
      </c>
      <c r="G1581" t="s">
        <v>26</v>
      </c>
      <c r="H1581" s="1">
        <v>45884</v>
      </c>
      <c r="I1581">
        <v>14</v>
      </c>
      <c r="J1581">
        <v>120.83</v>
      </c>
      <c r="K1581">
        <v>1691.62</v>
      </c>
      <c r="L1581">
        <v>0.1</v>
      </c>
      <c r="M1581">
        <v>0.02</v>
      </c>
      <c r="N1581" t="str">
        <f>VLOOKUP(F1581,products!$A$2:$C$31,3,FALSE)</f>
        <v>B</v>
      </c>
      <c r="O1581">
        <f>VLOOKUP(F1581,price_list!$A$2:$C$31,3,FALSE)</f>
        <v>120.83</v>
      </c>
      <c r="P1581" t="str">
        <f t="shared" si="120"/>
        <v/>
      </c>
      <c r="Q1581" t="str">
        <f t="shared" si="121"/>
        <v/>
      </c>
      <c r="R1581">
        <f t="shared" si="122"/>
        <v>1522.4579999999999</v>
      </c>
      <c r="S1581">
        <f t="shared" si="123"/>
        <v>30.449159999999999</v>
      </c>
      <c r="T1581" t="str">
        <f>IF(ISNA(VLOOKUP(A1581,ERP_transactions!$A:$A,1,FALSE)),"No","Yes")</f>
        <v>Yes</v>
      </c>
      <c r="U1581" t="b">
        <f t="shared" si="124"/>
        <v>0</v>
      </c>
    </row>
    <row r="1582" spans="1:21">
      <c r="A1582" t="s">
        <v>2230</v>
      </c>
      <c r="B1582" t="s">
        <v>110</v>
      </c>
      <c r="C1582" t="s">
        <v>111</v>
      </c>
      <c r="D1582" t="s">
        <v>818</v>
      </c>
      <c r="E1582" t="s">
        <v>819</v>
      </c>
      <c r="F1582" t="s">
        <v>139</v>
      </c>
      <c r="G1582" t="s">
        <v>140</v>
      </c>
      <c r="H1582" s="1">
        <v>45872</v>
      </c>
      <c r="I1582">
        <v>7</v>
      </c>
      <c r="J1582">
        <v>113.94</v>
      </c>
      <c r="K1582">
        <v>797.58</v>
      </c>
      <c r="L1582">
        <v>0.05</v>
      </c>
      <c r="M1582">
        <v>0.02</v>
      </c>
      <c r="N1582" t="str">
        <f>VLOOKUP(F1582,products!$A$2:$C$31,3,FALSE)</f>
        <v>A</v>
      </c>
      <c r="O1582">
        <f>VLOOKUP(F1582,price_list!$A$2:$C$31,3,FALSE)</f>
        <v>113.94</v>
      </c>
      <c r="P1582" t="str">
        <f t="shared" si="120"/>
        <v/>
      </c>
      <c r="Q1582" t="str">
        <f t="shared" si="121"/>
        <v/>
      </c>
      <c r="R1582">
        <f t="shared" si="122"/>
        <v>757.70100000000002</v>
      </c>
      <c r="S1582">
        <f t="shared" si="123"/>
        <v>15.154020000000001</v>
      </c>
      <c r="T1582" t="str">
        <f>IF(ISNA(VLOOKUP(A1582,ERP_transactions!$A:$A,1,FALSE)),"No","Yes")</f>
        <v>Yes</v>
      </c>
      <c r="U1582" t="b">
        <f t="shared" si="124"/>
        <v>0</v>
      </c>
    </row>
    <row r="1583" spans="1:21">
      <c r="A1583" t="s">
        <v>2231</v>
      </c>
      <c r="B1583" t="s">
        <v>122</v>
      </c>
      <c r="C1583" t="s">
        <v>123</v>
      </c>
      <c r="D1583" t="s">
        <v>23</v>
      </c>
      <c r="E1583" t="s">
        <v>24</v>
      </c>
      <c r="F1583" t="s">
        <v>59</v>
      </c>
      <c r="G1583" t="s">
        <v>60</v>
      </c>
      <c r="H1583" s="1">
        <v>45890</v>
      </c>
      <c r="I1583">
        <v>17</v>
      </c>
      <c r="J1583">
        <v>71.86</v>
      </c>
      <c r="K1583">
        <v>1221.6199999999999</v>
      </c>
      <c r="L1583">
        <v>0.05</v>
      </c>
      <c r="M1583">
        <v>0.02</v>
      </c>
      <c r="N1583" t="str">
        <f>VLOOKUP(F1583,products!$A$2:$C$31,3,FALSE)</f>
        <v>A</v>
      </c>
      <c r="O1583">
        <f>VLOOKUP(F1583,price_list!$A$2:$C$31,3,FALSE)</f>
        <v>71.86</v>
      </c>
      <c r="P1583" t="str">
        <f t="shared" si="120"/>
        <v/>
      </c>
      <c r="Q1583" t="str">
        <f t="shared" si="121"/>
        <v/>
      </c>
      <c r="R1583">
        <f t="shared" si="122"/>
        <v>1160.539</v>
      </c>
      <c r="S1583">
        <f t="shared" si="123"/>
        <v>23.21078</v>
      </c>
      <c r="T1583" t="str">
        <f>IF(ISNA(VLOOKUP(A1583,ERP_transactions!$A:$A,1,FALSE)),"No","Yes")</f>
        <v>Yes</v>
      </c>
      <c r="U1583" t="b">
        <f t="shared" si="124"/>
        <v>0</v>
      </c>
    </row>
    <row r="1584" spans="1:21">
      <c r="A1584" t="s">
        <v>2232</v>
      </c>
      <c r="B1584" t="s">
        <v>145</v>
      </c>
      <c r="C1584" t="s">
        <v>146</v>
      </c>
      <c r="D1584" t="s">
        <v>1035</v>
      </c>
      <c r="E1584" t="s">
        <v>1036</v>
      </c>
      <c r="F1584" t="s">
        <v>100</v>
      </c>
      <c r="G1584" t="s">
        <v>101</v>
      </c>
      <c r="H1584" s="1">
        <v>45890</v>
      </c>
      <c r="I1584">
        <v>21</v>
      </c>
      <c r="J1584">
        <v>181.7</v>
      </c>
      <c r="K1584">
        <v>3815.7</v>
      </c>
      <c r="L1584">
        <v>0.1</v>
      </c>
      <c r="M1584">
        <v>0.02</v>
      </c>
      <c r="N1584" t="str">
        <f>VLOOKUP(F1584,products!$A$2:$C$31,3,FALSE)</f>
        <v>B</v>
      </c>
      <c r="O1584">
        <f>VLOOKUP(F1584,price_list!$A$2:$C$31,3,FALSE)</f>
        <v>181.7</v>
      </c>
      <c r="P1584" t="str">
        <f t="shared" si="120"/>
        <v/>
      </c>
      <c r="Q1584" t="str">
        <f t="shared" si="121"/>
        <v/>
      </c>
      <c r="R1584">
        <f t="shared" si="122"/>
        <v>3434.1299999999997</v>
      </c>
      <c r="S1584">
        <f t="shared" si="123"/>
        <v>68.682599999999994</v>
      </c>
      <c r="T1584" t="str">
        <f>IF(ISNA(VLOOKUP(A1584,ERP_transactions!$A:$A,1,FALSE)),"No","Yes")</f>
        <v>Yes</v>
      </c>
      <c r="U1584" t="b">
        <f t="shared" si="124"/>
        <v>0</v>
      </c>
    </row>
    <row r="1585" spans="1:21">
      <c r="A1585" t="s">
        <v>2233</v>
      </c>
      <c r="B1585" t="s">
        <v>246</v>
      </c>
      <c r="C1585" t="s">
        <v>247</v>
      </c>
      <c r="D1585" t="s">
        <v>243</v>
      </c>
      <c r="E1585" t="s">
        <v>244</v>
      </c>
      <c r="F1585" t="s">
        <v>396</v>
      </c>
      <c r="G1585" t="s">
        <v>397</v>
      </c>
      <c r="H1585" s="1">
        <v>45892</v>
      </c>
      <c r="I1585">
        <v>22</v>
      </c>
      <c r="J1585">
        <v>194.87</v>
      </c>
      <c r="K1585">
        <v>4287.1400000000003</v>
      </c>
      <c r="L1585">
        <v>0.1</v>
      </c>
      <c r="M1585">
        <v>0.02</v>
      </c>
      <c r="N1585" t="str">
        <f>VLOOKUP(F1585,products!$A$2:$C$31,3,FALSE)</f>
        <v>B</v>
      </c>
      <c r="O1585">
        <f>VLOOKUP(F1585,price_list!$A$2:$C$31,3,FALSE)</f>
        <v>194.87</v>
      </c>
      <c r="P1585" t="str">
        <f t="shared" si="120"/>
        <v/>
      </c>
      <c r="Q1585" t="str">
        <f t="shared" si="121"/>
        <v/>
      </c>
      <c r="R1585">
        <f t="shared" si="122"/>
        <v>3858.4260000000004</v>
      </c>
      <c r="S1585">
        <f t="shared" si="123"/>
        <v>77.168520000000015</v>
      </c>
      <c r="T1585" t="str">
        <f>IF(ISNA(VLOOKUP(A1585,ERP_transactions!$A:$A,1,FALSE)),"No","Yes")</f>
        <v>Yes</v>
      </c>
      <c r="U1585" t="b">
        <f t="shared" si="124"/>
        <v>0</v>
      </c>
    </row>
    <row r="1586" spans="1:21">
      <c r="A1586" t="s">
        <v>2234</v>
      </c>
      <c r="B1586" t="s">
        <v>414</v>
      </c>
      <c r="C1586" t="s">
        <v>415</v>
      </c>
      <c r="D1586" t="s">
        <v>890</v>
      </c>
      <c r="E1586" t="s">
        <v>2709</v>
      </c>
      <c r="F1586" t="s">
        <v>114</v>
      </c>
      <c r="G1586" t="s">
        <v>115</v>
      </c>
      <c r="H1586" s="1">
        <v>45879</v>
      </c>
      <c r="I1586">
        <v>15</v>
      </c>
      <c r="J1586">
        <v>91.13</v>
      </c>
      <c r="K1586">
        <v>1366.95</v>
      </c>
      <c r="L1586">
        <v>0.1</v>
      </c>
      <c r="M1586">
        <v>0.02</v>
      </c>
      <c r="N1586" t="str">
        <f>VLOOKUP(F1586,products!$A$2:$C$31,3,FALSE)</f>
        <v>B</v>
      </c>
      <c r="O1586">
        <f>VLOOKUP(F1586,price_list!$A$2:$C$31,3,FALSE)</f>
        <v>91.13</v>
      </c>
      <c r="P1586" t="str">
        <f t="shared" si="120"/>
        <v/>
      </c>
      <c r="Q1586" t="str">
        <f t="shared" si="121"/>
        <v/>
      </c>
      <c r="R1586">
        <f t="shared" si="122"/>
        <v>1230.2550000000001</v>
      </c>
      <c r="S1586">
        <f t="shared" si="123"/>
        <v>24.605100000000004</v>
      </c>
      <c r="T1586" t="str">
        <f>IF(ISNA(VLOOKUP(A1586,ERP_transactions!$A:$A,1,FALSE)),"No","Yes")</f>
        <v>Yes</v>
      </c>
      <c r="U1586" t="b">
        <f t="shared" si="124"/>
        <v>0</v>
      </c>
    </row>
    <row r="1587" spans="1:21">
      <c r="A1587" t="s">
        <v>2235</v>
      </c>
      <c r="B1587" t="s">
        <v>135</v>
      </c>
      <c r="C1587" t="s">
        <v>136</v>
      </c>
      <c r="D1587" t="s">
        <v>506</v>
      </c>
      <c r="E1587" t="s">
        <v>507</v>
      </c>
      <c r="F1587" t="s">
        <v>39</v>
      </c>
      <c r="G1587" t="s">
        <v>40</v>
      </c>
      <c r="H1587" s="1">
        <v>45875</v>
      </c>
      <c r="I1587">
        <v>10</v>
      </c>
      <c r="J1587">
        <v>87.21</v>
      </c>
      <c r="K1587">
        <v>872.1</v>
      </c>
      <c r="L1587">
        <v>0</v>
      </c>
      <c r="M1587">
        <v>0.02</v>
      </c>
      <c r="N1587" t="str">
        <f>VLOOKUP(F1587,products!$A$2:$C$31,3,FALSE)</f>
        <v>C</v>
      </c>
      <c r="O1587">
        <f>VLOOKUP(F1587,price_list!$A$2:$C$31,3,FALSE)</f>
        <v>87.21</v>
      </c>
      <c r="P1587" t="str">
        <f t="shared" si="120"/>
        <v/>
      </c>
      <c r="Q1587" t="str">
        <f t="shared" si="121"/>
        <v/>
      </c>
      <c r="R1587">
        <f t="shared" si="122"/>
        <v>872.1</v>
      </c>
      <c r="S1587">
        <f t="shared" si="123"/>
        <v>17.442</v>
      </c>
      <c r="T1587" t="str">
        <f>IF(ISNA(VLOOKUP(A1587,ERP_transactions!$A:$A,1,FALSE)),"No","Yes")</f>
        <v>Yes</v>
      </c>
      <c r="U1587" t="b">
        <f t="shared" si="124"/>
        <v>0</v>
      </c>
    </row>
    <row r="1588" spans="1:21">
      <c r="A1588" t="s">
        <v>2236</v>
      </c>
      <c r="B1588" t="s">
        <v>246</v>
      </c>
      <c r="C1588" t="s">
        <v>247</v>
      </c>
      <c r="D1588" t="s">
        <v>248</v>
      </c>
      <c r="E1588" t="s">
        <v>249</v>
      </c>
      <c r="F1588" t="s">
        <v>59</v>
      </c>
      <c r="G1588" t="s">
        <v>60</v>
      </c>
      <c r="H1588" s="1">
        <v>45879</v>
      </c>
      <c r="I1588">
        <v>12</v>
      </c>
      <c r="J1588">
        <v>71.86</v>
      </c>
      <c r="K1588">
        <v>862.32</v>
      </c>
      <c r="L1588">
        <v>0.05</v>
      </c>
      <c r="M1588">
        <v>0.02</v>
      </c>
      <c r="N1588" t="str">
        <f>VLOOKUP(F1588,products!$A$2:$C$31,3,FALSE)</f>
        <v>A</v>
      </c>
      <c r="O1588">
        <f>VLOOKUP(F1588,price_list!$A$2:$C$31,3,FALSE)</f>
        <v>71.86</v>
      </c>
      <c r="P1588" t="str">
        <f t="shared" si="120"/>
        <v/>
      </c>
      <c r="Q1588" t="str">
        <f t="shared" si="121"/>
        <v/>
      </c>
      <c r="R1588">
        <f t="shared" si="122"/>
        <v>819.20400000000006</v>
      </c>
      <c r="S1588">
        <f t="shared" si="123"/>
        <v>16.384080000000001</v>
      </c>
      <c r="T1588" t="str">
        <f>IF(ISNA(VLOOKUP(A1588,ERP_transactions!$A:$A,1,FALSE)),"No","Yes")</f>
        <v>Yes</v>
      </c>
      <c r="U1588" t="b">
        <f t="shared" si="124"/>
        <v>0</v>
      </c>
    </row>
    <row r="1589" spans="1:21">
      <c r="A1589" t="s">
        <v>2237</v>
      </c>
      <c r="B1589" t="s">
        <v>93</v>
      </c>
      <c r="C1589" t="s">
        <v>94</v>
      </c>
      <c r="D1589" t="s">
        <v>482</v>
      </c>
      <c r="E1589" t="s">
        <v>483</v>
      </c>
      <c r="F1589" t="s">
        <v>196</v>
      </c>
      <c r="G1589" t="s">
        <v>197</v>
      </c>
      <c r="H1589" s="1">
        <v>45879</v>
      </c>
      <c r="I1589">
        <v>12</v>
      </c>
      <c r="J1589">
        <v>77.5</v>
      </c>
      <c r="K1589">
        <v>930</v>
      </c>
      <c r="L1589">
        <v>0.05</v>
      </c>
      <c r="M1589">
        <v>0.02</v>
      </c>
      <c r="N1589" t="str">
        <f>VLOOKUP(F1589,products!$A$2:$C$31,3,FALSE)</f>
        <v>A</v>
      </c>
      <c r="O1589">
        <f>VLOOKUP(F1589,price_list!$A$2:$C$31,3,FALSE)</f>
        <v>77.5</v>
      </c>
      <c r="P1589" t="str">
        <f t="shared" si="120"/>
        <v/>
      </c>
      <c r="Q1589" t="str">
        <f t="shared" si="121"/>
        <v/>
      </c>
      <c r="R1589">
        <f t="shared" si="122"/>
        <v>883.5</v>
      </c>
      <c r="S1589">
        <f t="shared" si="123"/>
        <v>17.670000000000002</v>
      </c>
      <c r="T1589" t="str">
        <f>IF(ISNA(VLOOKUP(A1589,ERP_transactions!$A:$A,1,FALSE)),"No","Yes")</f>
        <v>Yes</v>
      </c>
      <c r="U1589" t="b">
        <f t="shared" si="124"/>
        <v>0</v>
      </c>
    </row>
    <row r="1590" spans="1:21">
      <c r="A1590" t="s">
        <v>2238</v>
      </c>
      <c r="B1590" t="s">
        <v>306</v>
      </c>
      <c r="C1590" t="s">
        <v>307</v>
      </c>
      <c r="D1590" t="s">
        <v>351</v>
      </c>
      <c r="E1590" t="s">
        <v>352</v>
      </c>
      <c r="F1590" t="s">
        <v>166</v>
      </c>
      <c r="G1590" t="s">
        <v>167</v>
      </c>
      <c r="H1590" s="1">
        <v>45892</v>
      </c>
      <c r="I1590">
        <v>6</v>
      </c>
      <c r="J1590">
        <v>176.86</v>
      </c>
      <c r="K1590">
        <v>1061.1600000000001</v>
      </c>
      <c r="L1590">
        <v>0.1</v>
      </c>
      <c r="M1590">
        <v>0.02</v>
      </c>
      <c r="N1590" t="str">
        <f>VLOOKUP(F1590,products!$A$2:$C$31,3,FALSE)</f>
        <v>B</v>
      </c>
      <c r="O1590">
        <f>VLOOKUP(F1590,price_list!$A$2:$C$31,3,FALSE)</f>
        <v>176.86</v>
      </c>
      <c r="P1590" t="str">
        <f t="shared" si="120"/>
        <v/>
      </c>
      <c r="Q1590" t="str">
        <f t="shared" si="121"/>
        <v/>
      </c>
      <c r="R1590">
        <f t="shared" si="122"/>
        <v>955.0440000000001</v>
      </c>
      <c r="S1590">
        <f t="shared" si="123"/>
        <v>19.100880000000004</v>
      </c>
      <c r="T1590" t="str">
        <f>IF(ISNA(VLOOKUP(A1590,ERP_transactions!$A:$A,1,FALSE)),"No","Yes")</f>
        <v>Yes</v>
      </c>
      <c r="U1590" t="b">
        <f t="shared" si="124"/>
        <v>0</v>
      </c>
    </row>
    <row r="1591" spans="1:21">
      <c r="A1591" t="s">
        <v>2239</v>
      </c>
      <c r="B1591" t="s">
        <v>259</v>
      </c>
      <c r="C1591" t="s">
        <v>260</v>
      </c>
      <c r="D1591" t="s">
        <v>64</v>
      </c>
      <c r="E1591" t="s">
        <v>65</v>
      </c>
      <c r="F1591" t="s">
        <v>129</v>
      </c>
      <c r="G1591" t="s">
        <v>130</v>
      </c>
      <c r="H1591" s="1">
        <v>45896</v>
      </c>
      <c r="I1591">
        <v>6</v>
      </c>
      <c r="J1591">
        <v>92.19</v>
      </c>
      <c r="K1591">
        <v>553.14</v>
      </c>
      <c r="L1591">
        <v>0.08</v>
      </c>
      <c r="M1591">
        <v>0.02</v>
      </c>
      <c r="N1591" t="str">
        <f>VLOOKUP(F1591,products!$A$2:$C$31,3,FALSE)</f>
        <v>A</v>
      </c>
      <c r="O1591">
        <f>VLOOKUP(F1591,price_list!$A$2:$C$31,3,FALSE)</f>
        <v>92.19</v>
      </c>
      <c r="P1591" t="str">
        <f t="shared" si="120"/>
        <v>Rebate_Error</v>
      </c>
      <c r="Q1591" t="str">
        <f t="shared" si="121"/>
        <v/>
      </c>
      <c r="R1591">
        <f t="shared" si="122"/>
        <v>508.8888</v>
      </c>
      <c r="S1591">
        <f t="shared" si="123"/>
        <v>10.177776</v>
      </c>
      <c r="T1591" t="str">
        <f>IF(ISNA(VLOOKUP(A1591,ERP_transactions!$A:$A,1,FALSE)),"No","Yes")</f>
        <v>Yes</v>
      </c>
      <c r="U1591" t="b">
        <f t="shared" si="124"/>
        <v>1</v>
      </c>
    </row>
    <row r="1592" spans="1:21">
      <c r="A1592" t="s">
        <v>2240</v>
      </c>
      <c r="B1592" t="s">
        <v>62</v>
      </c>
      <c r="C1592" t="s">
        <v>63</v>
      </c>
      <c r="D1592" t="s">
        <v>76</v>
      </c>
      <c r="E1592" t="s">
        <v>77</v>
      </c>
      <c r="F1592" t="s">
        <v>326</v>
      </c>
      <c r="G1592" t="s">
        <v>327</v>
      </c>
      <c r="H1592" s="1">
        <v>45875</v>
      </c>
      <c r="I1592">
        <v>5</v>
      </c>
      <c r="J1592">
        <v>63.32</v>
      </c>
      <c r="K1592">
        <v>316.60000000000002</v>
      </c>
      <c r="L1592">
        <v>0.05</v>
      </c>
      <c r="M1592">
        <v>0.02</v>
      </c>
      <c r="N1592" t="str">
        <f>VLOOKUP(F1592,products!$A$2:$C$31,3,FALSE)</f>
        <v>C</v>
      </c>
      <c r="O1592">
        <f>VLOOKUP(F1592,price_list!$A$2:$C$31,3,FALSE)</f>
        <v>63.32</v>
      </c>
      <c r="P1592" t="str">
        <f t="shared" si="120"/>
        <v>Rebate_Error</v>
      </c>
      <c r="Q1592" t="str">
        <f t="shared" si="121"/>
        <v/>
      </c>
      <c r="R1592">
        <f t="shared" si="122"/>
        <v>300.77000000000004</v>
      </c>
      <c r="S1592">
        <f t="shared" si="123"/>
        <v>6.0154000000000005</v>
      </c>
      <c r="T1592" t="str">
        <f>IF(ISNA(VLOOKUP(A1592,ERP_transactions!$A:$A,1,FALSE)),"No","Yes")</f>
        <v>Yes</v>
      </c>
      <c r="U1592" t="b">
        <f t="shared" si="124"/>
        <v>1</v>
      </c>
    </row>
    <row r="1593" spans="1:21">
      <c r="A1593" t="s">
        <v>2241</v>
      </c>
      <c r="B1593" t="s">
        <v>117</v>
      </c>
      <c r="C1593" t="s">
        <v>118</v>
      </c>
      <c r="D1593" t="s">
        <v>408</v>
      </c>
      <c r="E1593" t="s">
        <v>409</v>
      </c>
      <c r="F1593" t="s">
        <v>196</v>
      </c>
      <c r="G1593" t="s">
        <v>197</v>
      </c>
      <c r="H1593" s="1">
        <v>45888</v>
      </c>
      <c r="I1593">
        <v>11</v>
      </c>
      <c r="J1593">
        <v>77.5</v>
      </c>
      <c r="K1593">
        <v>852.5</v>
      </c>
      <c r="L1593">
        <v>0.09</v>
      </c>
      <c r="M1593">
        <v>0.02</v>
      </c>
      <c r="N1593" t="str">
        <f>VLOOKUP(F1593,products!$A$2:$C$31,3,FALSE)</f>
        <v>A</v>
      </c>
      <c r="O1593">
        <f>VLOOKUP(F1593,price_list!$A$2:$C$31,3,FALSE)</f>
        <v>77.5</v>
      </c>
      <c r="P1593" t="str">
        <f t="shared" si="120"/>
        <v>Rebate_Error</v>
      </c>
      <c r="Q1593" t="str">
        <f t="shared" si="121"/>
        <v/>
      </c>
      <c r="R1593">
        <f t="shared" si="122"/>
        <v>775.77499999999998</v>
      </c>
      <c r="S1593">
        <f t="shared" si="123"/>
        <v>15.515499999999999</v>
      </c>
      <c r="T1593" t="str">
        <f>IF(ISNA(VLOOKUP(A1593,ERP_transactions!$A:$A,1,FALSE)),"No","Yes")</f>
        <v>Yes</v>
      </c>
      <c r="U1593" t="b">
        <f t="shared" si="124"/>
        <v>1</v>
      </c>
    </row>
    <row r="1594" spans="1:21">
      <c r="A1594" t="s">
        <v>2242</v>
      </c>
      <c r="B1594" t="s">
        <v>21</v>
      </c>
      <c r="C1594" t="s">
        <v>22</v>
      </c>
      <c r="D1594" t="s">
        <v>694</v>
      </c>
      <c r="E1594" t="s">
        <v>695</v>
      </c>
      <c r="F1594" t="s">
        <v>18</v>
      </c>
      <c r="G1594" t="s">
        <v>19</v>
      </c>
      <c r="H1594" s="1">
        <v>45876</v>
      </c>
      <c r="I1594">
        <v>6</v>
      </c>
      <c r="J1594">
        <v>52.65</v>
      </c>
      <c r="K1594">
        <v>315.89999999999998</v>
      </c>
      <c r="L1594">
        <v>7.0000000000000007E-2</v>
      </c>
      <c r="M1594">
        <v>0.02</v>
      </c>
      <c r="N1594" t="str">
        <f>VLOOKUP(F1594,products!$A$2:$C$31,3,FALSE)</f>
        <v>A</v>
      </c>
      <c r="O1594">
        <f>VLOOKUP(F1594,price_list!$A$2:$C$31,3,FALSE)</f>
        <v>52.65</v>
      </c>
      <c r="P1594" t="str">
        <f t="shared" si="120"/>
        <v>Rebate_Error</v>
      </c>
      <c r="Q1594" t="str">
        <f t="shared" si="121"/>
        <v/>
      </c>
      <c r="R1594">
        <f t="shared" si="122"/>
        <v>293.78699999999998</v>
      </c>
      <c r="S1594">
        <f t="shared" si="123"/>
        <v>5.8757399999999995</v>
      </c>
      <c r="T1594" t="str">
        <f>IF(ISNA(VLOOKUP(A1594,ERP_transactions!$A:$A,1,FALSE)),"No","Yes")</f>
        <v>Yes</v>
      </c>
      <c r="U1594" t="b">
        <f t="shared" si="124"/>
        <v>1</v>
      </c>
    </row>
    <row r="1595" spans="1:21">
      <c r="A1595" t="s">
        <v>2243</v>
      </c>
      <c r="B1595" t="s">
        <v>259</v>
      </c>
      <c r="C1595" t="s">
        <v>260</v>
      </c>
      <c r="D1595" t="s">
        <v>1048</v>
      </c>
      <c r="E1595" t="s">
        <v>1049</v>
      </c>
      <c r="F1595" t="s">
        <v>139</v>
      </c>
      <c r="G1595" t="s">
        <v>140</v>
      </c>
      <c r="H1595" s="1">
        <v>45881</v>
      </c>
      <c r="I1595">
        <v>11</v>
      </c>
      <c r="J1595">
        <v>113.94</v>
      </c>
      <c r="K1595">
        <v>1253.3399999999999</v>
      </c>
      <c r="L1595">
        <v>0.05</v>
      </c>
      <c r="M1595">
        <v>0.02</v>
      </c>
      <c r="N1595" t="str">
        <f>VLOOKUP(F1595,products!$A$2:$C$31,3,FALSE)</f>
        <v>A</v>
      </c>
      <c r="O1595">
        <f>VLOOKUP(F1595,price_list!$A$2:$C$31,3,FALSE)</f>
        <v>113.94</v>
      </c>
      <c r="P1595" t="str">
        <f t="shared" si="120"/>
        <v/>
      </c>
      <c r="Q1595" t="str">
        <f t="shared" si="121"/>
        <v/>
      </c>
      <c r="R1595">
        <f t="shared" si="122"/>
        <v>1190.673</v>
      </c>
      <c r="S1595">
        <f t="shared" si="123"/>
        <v>23.813459999999999</v>
      </c>
      <c r="T1595" t="str">
        <f>IF(ISNA(VLOOKUP(A1595,ERP_transactions!$A:$A,1,FALSE)),"No","Yes")</f>
        <v>Yes</v>
      </c>
      <c r="U1595" t="b">
        <f t="shared" si="124"/>
        <v>0</v>
      </c>
    </row>
    <row r="1596" spans="1:21">
      <c r="A1596" t="s">
        <v>2244</v>
      </c>
      <c r="B1596" t="s">
        <v>21</v>
      </c>
      <c r="C1596" t="s">
        <v>22</v>
      </c>
      <c r="D1596" t="s">
        <v>822</v>
      </c>
      <c r="E1596" t="s">
        <v>823</v>
      </c>
      <c r="F1596" t="s">
        <v>25</v>
      </c>
      <c r="G1596" t="s">
        <v>26</v>
      </c>
      <c r="H1596" s="1">
        <v>45887</v>
      </c>
      <c r="I1596">
        <v>6</v>
      </c>
      <c r="J1596">
        <v>120.83</v>
      </c>
      <c r="K1596">
        <v>724.98</v>
      </c>
      <c r="L1596">
        <v>0.1</v>
      </c>
      <c r="M1596">
        <v>0.02</v>
      </c>
      <c r="N1596" t="str">
        <f>VLOOKUP(F1596,products!$A$2:$C$31,3,FALSE)</f>
        <v>B</v>
      </c>
      <c r="O1596">
        <f>VLOOKUP(F1596,price_list!$A$2:$C$31,3,FALSE)</f>
        <v>120.83</v>
      </c>
      <c r="P1596" t="str">
        <f t="shared" si="120"/>
        <v/>
      </c>
      <c r="Q1596" t="str">
        <f t="shared" si="121"/>
        <v/>
      </c>
      <c r="R1596">
        <f t="shared" si="122"/>
        <v>652.48199999999997</v>
      </c>
      <c r="S1596">
        <f t="shared" si="123"/>
        <v>13.04964</v>
      </c>
      <c r="T1596" t="str">
        <f>IF(ISNA(VLOOKUP(A1596,ERP_transactions!$A:$A,1,FALSE)),"No","Yes")</f>
        <v>Yes</v>
      </c>
      <c r="U1596" t="b">
        <f t="shared" si="124"/>
        <v>0</v>
      </c>
    </row>
    <row r="1597" spans="1:21">
      <c r="A1597" t="s">
        <v>2245</v>
      </c>
      <c r="B1597" t="s">
        <v>187</v>
      </c>
      <c r="C1597" t="s">
        <v>188</v>
      </c>
      <c r="D1597" t="s">
        <v>765</v>
      </c>
      <c r="E1597" t="s">
        <v>766</v>
      </c>
      <c r="F1597" t="s">
        <v>356</v>
      </c>
      <c r="G1597" t="s">
        <v>357</v>
      </c>
      <c r="H1597" s="1">
        <v>45899</v>
      </c>
      <c r="I1597">
        <v>13</v>
      </c>
      <c r="J1597">
        <v>54.03</v>
      </c>
      <c r="K1597">
        <v>702.39</v>
      </c>
      <c r="L1597">
        <v>0</v>
      </c>
      <c r="M1597">
        <v>0.02</v>
      </c>
      <c r="N1597" t="str">
        <f>VLOOKUP(F1597,products!$A$2:$C$31,3,FALSE)</f>
        <v>C</v>
      </c>
      <c r="O1597">
        <f>VLOOKUP(F1597,price_list!$A$2:$C$31,3,FALSE)</f>
        <v>54.03</v>
      </c>
      <c r="P1597" t="str">
        <f t="shared" si="120"/>
        <v/>
      </c>
      <c r="Q1597" t="str">
        <f t="shared" si="121"/>
        <v/>
      </c>
      <c r="R1597">
        <f t="shared" si="122"/>
        <v>702.39</v>
      </c>
      <c r="S1597">
        <f t="shared" si="123"/>
        <v>14.047800000000001</v>
      </c>
      <c r="T1597" t="str">
        <f>IF(ISNA(VLOOKUP(A1597,ERP_transactions!$A:$A,1,FALSE)),"No","Yes")</f>
        <v>Yes</v>
      </c>
      <c r="U1597" t="b">
        <f t="shared" si="124"/>
        <v>0</v>
      </c>
    </row>
    <row r="1598" spans="1:21">
      <c r="A1598" t="s">
        <v>2246</v>
      </c>
      <c r="B1598" t="s">
        <v>55</v>
      </c>
      <c r="C1598" t="s">
        <v>56</v>
      </c>
      <c r="D1598" t="s">
        <v>498</v>
      </c>
      <c r="E1598" t="s">
        <v>499</v>
      </c>
      <c r="F1598" t="s">
        <v>78</v>
      </c>
      <c r="G1598" t="s">
        <v>79</v>
      </c>
      <c r="H1598" s="1">
        <v>45899</v>
      </c>
      <c r="I1598">
        <v>15</v>
      </c>
      <c r="J1598">
        <v>139.22</v>
      </c>
      <c r="K1598">
        <v>2088.3000000000002</v>
      </c>
      <c r="L1598">
        <v>0.05</v>
      </c>
      <c r="M1598">
        <v>0.02</v>
      </c>
      <c r="N1598" t="str">
        <f>VLOOKUP(F1598,products!$A$2:$C$31,3,FALSE)</f>
        <v>A</v>
      </c>
      <c r="O1598">
        <f>VLOOKUP(F1598,price_list!$A$2:$C$31,3,FALSE)</f>
        <v>139.22</v>
      </c>
      <c r="P1598" t="str">
        <f t="shared" si="120"/>
        <v/>
      </c>
      <c r="Q1598" t="str">
        <f t="shared" si="121"/>
        <v/>
      </c>
      <c r="R1598">
        <f t="shared" si="122"/>
        <v>1983.8850000000002</v>
      </c>
      <c r="S1598">
        <f t="shared" si="123"/>
        <v>39.677700000000009</v>
      </c>
      <c r="T1598" t="str">
        <f>IF(ISNA(VLOOKUP(A1598,ERP_transactions!$A:$A,1,FALSE)),"No","Yes")</f>
        <v>Yes</v>
      </c>
      <c r="U1598" t="b">
        <f t="shared" si="124"/>
        <v>0</v>
      </c>
    </row>
    <row r="1599" spans="1:21">
      <c r="A1599" t="s">
        <v>2247</v>
      </c>
      <c r="B1599" t="s">
        <v>145</v>
      </c>
      <c r="C1599" t="s">
        <v>146</v>
      </c>
      <c r="D1599" t="s">
        <v>411</v>
      </c>
      <c r="E1599" t="s">
        <v>412</v>
      </c>
      <c r="F1599" t="s">
        <v>139</v>
      </c>
      <c r="G1599" t="s">
        <v>140</v>
      </c>
      <c r="H1599" s="1">
        <v>45887</v>
      </c>
      <c r="I1599">
        <v>24</v>
      </c>
      <c r="J1599">
        <v>113.94</v>
      </c>
      <c r="K1599">
        <v>2734.56</v>
      </c>
      <c r="L1599">
        <v>0.05</v>
      </c>
      <c r="M1599">
        <v>0.02</v>
      </c>
      <c r="N1599" t="str">
        <f>VLOOKUP(F1599,products!$A$2:$C$31,3,FALSE)</f>
        <v>A</v>
      </c>
      <c r="O1599">
        <f>VLOOKUP(F1599,price_list!$A$2:$C$31,3,FALSE)</f>
        <v>113.94</v>
      </c>
      <c r="P1599" t="str">
        <f t="shared" si="120"/>
        <v/>
      </c>
      <c r="Q1599" t="str">
        <f t="shared" si="121"/>
        <v/>
      </c>
      <c r="R1599">
        <f t="shared" si="122"/>
        <v>2597.8319999999999</v>
      </c>
      <c r="S1599">
        <f t="shared" si="123"/>
        <v>51.95664</v>
      </c>
      <c r="T1599" t="str">
        <f>IF(ISNA(VLOOKUP(A1599,ERP_transactions!$A:$A,1,FALSE)),"No","Yes")</f>
        <v>Yes</v>
      </c>
      <c r="U1599" t="b">
        <f t="shared" si="124"/>
        <v>0</v>
      </c>
    </row>
    <row r="1600" spans="1:21">
      <c r="A1600" t="s">
        <v>2248</v>
      </c>
      <c r="B1600" t="s">
        <v>414</v>
      </c>
      <c r="C1600" t="s">
        <v>415</v>
      </c>
      <c r="D1600" t="s">
        <v>1103</v>
      </c>
      <c r="E1600" t="s">
        <v>2710</v>
      </c>
      <c r="F1600" t="s">
        <v>191</v>
      </c>
      <c r="G1600" t="s">
        <v>192</v>
      </c>
      <c r="H1600" s="1">
        <v>45885</v>
      </c>
      <c r="I1600">
        <v>10</v>
      </c>
      <c r="J1600">
        <v>144.35</v>
      </c>
      <c r="K1600">
        <v>1443.5</v>
      </c>
      <c r="L1600">
        <v>0.1</v>
      </c>
      <c r="M1600">
        <v>0.02</v>
      </c>
      <c r="N1600" t="str">
        <f>VLOOKUP(F1600,products!$A$2:$C$31,3,FALSE)</f>
        <v>B</v>
      </c>
      <c r="O1600">
        <f>VLOOKUP(F1600,price_list!$A$2:$C$31,3,FALSE)</f>
        <v>144.35</v>
      </c>
      <c r="P1600" t="str">
        <f t="shared" si="120"/>
        <v/>
      </c>
      <c r="Q1600" t="str">
        <f t="shared" si="121"/>
        <v/>
      </c>
      <c r="R1600">
        <f t="shared" si="122"/>
        <v>1299.1500000000001</v>
      </c>
      <c r="S1600">
        <f t="shared" si="123"/>
        <v>25.983000000000004</v>
      </c>
      <c r="T1600" t="str">
        <f>IF(ISNA(VLOOKUP(A1600,ERP_transactions!$A:$A,1,FALSE)),"No","Yes")</f>
        <v>Yes</v>
      </c>
      <c r="U1600" t="b">
        <f t="shared" si="124"/>
        <v>0</v>
      </c>
    </row>
    <row r="1601" spans="1:21">
      <c r="A1601" t="s">
        <v>2249</v>
      </c>
      <c r="B1601" t="s">
        <v>67</v>
      </c>
      <c r="C1601" t="s">
        <v>68</v>
      </c>
      <c r="D1601" t="s">
        <v>1630</v>
      </c>
      <c r="E1601" t="s">
        <v>1631</v>
      </c>
      <c r="F1601" t="s">
        <v>450</v>
      </c>
      <c r="G1601" t="s">
        <v>451</v>
      </c>
      <c r="H1601" s="1">
        <v>45888</v>
      </c>
      <c r="I1601">
        <v>25</v>
      </c>
      <c r="J1601">
        <v>45.4</v>
      </c>
      <c r="K1601">
        <v>1135</v>
      </c>
      <c r="L1601">
        <v>0</v>
      </c>
      <c r="M1601">
        <v>0.02</v>
      </c>
      <c r="N1601" t="str">
        <f>VLOOKUP(F1601,products!$A$2:$C$31,3,FALSE)</f>
        <v>C</v>
      </c>
      <c r="O1601">
        <f>VLOOKUP(F1601,price_list!$A$2:$C$31,3,FALSE)</f>
        <v>45.4</v>
      </c>
      <c r="P1601" t="str">
        <f t="shared" si="120"/>
        <v/>
      </c>
      <c r="Q1601" t="str">
        <f t="shared" si="121"/>
        <v/>
      </c>
      <c r="R1601">
        <f t="shared" si="122"/>
        <v>1135</v>
      </c>
      <c r="S1601">
        <f t="shared" si="123"/>
        <v>22.7</v>
      </c>
      <c r="T1601" t="str">
        <f>IF(ISNA(VLOOKUP(A1601,ERP_transactions!$A:$A,1,FALSE)),"No","Yes")</f>
        <v>Yes</v>
      </c>
      <c r="U1601" t="b">
        <f t="shared" si="124"/>
        <v>0</v>
      </c>
    </row>
    <row r="1602" spans="1:21">
      <c r="A1602" t="s">
        <v>2250</v>
      </c>
      <c r="B1602" t="s">
        <v>208</v>
      </c>
      <c r="C1602" t="s">
        <v>209</v>
      </c>
      <c r="D1602" t="s">
        <v>470</v>
      </c>
      <c r="E1602" t="s">
        <v>471</v>
      </c>
      <c r="F1602" t="s">
        <v>174</v>
      </c>
      <c r="G1602" t="s">
        <v>175</v>
      </c>
      <c r="H1602" s="1">
        <v>45899</v>
      </c>
      <c r="I1602">
        <v>24</v>
      </c>
      <c r="J1602">
        <v>183.4</v>
      </c>
      <c r="K1602">
        <v>4401.6000000000004</v>
      </c>
      <c r="L1602">
        <v>0.12</v>
      </c>
      <c r="M1602">
        <v>0.02</v>
      </c>
      <c r="N1602" t="str">
        <f>VLOOKUP(F1602,products!$A$2:$C$31,3,FALSE)</f>
        <v>B</v>
      </c>
      <c r="O1602">
        <f>VLOOKUP(F1602,price_list!$A$2:$C$31,3,FALSE)</f>
        <v>183.4</v>
      </c>
      <c r="P1602" t="str">
        <f t="shared" ref="P1602:P1665" si="125">IF(N1602="A",IF(ABS(L1602-0.05)&gt;0.001,"Rebate_Error",""),IF(N1602="B",IF(ABS(L1602-0.1)&gt;0.001,"Rebate_Error",""),IF(N1602="C",IF(L1602&lt;&gt;0,"Rebate_Error",""))))</f>
        <v>Rebate_Error</v>
      </c>
      <c r="Q1602" t="str">
        <f t="shared" ref="Q1602:Q1665" si="126">IF(J1602&lt;O1602*0.75,"Price_Breach","")</f>
        <v/>
      </c>
      <c r="R1602">
        <f t="shared" ref="R1602:R1665" si="127">K1602-(K1602*L1602)</f>
        <v>3873.4080000000004</v>
      </c>
      <c r="S1602">
        <f t="shared" ref="S1602:S1665" si="128">R1602*M1602</f>
        <v>77.468160000000012</v>
      </c>
      <c r="T1602" t="str">
        <f>IF(ISNA(VLOOKUP(A1602,ERP_transactions!$A:$A,1,FALSE)),"No","Yes")</f>
        <v>Yes</v>
      </c>
      <c r="U1602" t="b">
        <f t="shared" ref="U1602:U1665" si="129">OR($P1602="Rebate_Error",$Q1602="Price_Breach",$T1602="No")</f>
        <v>1</v>
      </c>
    </row>
    <row r="1603" spans="1:21">
      <c r="A1603" t="s">
        <v>2251</v>
      </c>
      <c r="B1603" t="s">
        <v>42</v>
      </c>
      <c r="C1603" t="s">
        <v>43</v>
      </c>
      <c r="D1603" t="s">
        <v>374</v>
      </c>
      <c r="E1603" t="s">
        <v>375</v>
      </c>
      <c r="F1603" t="s">
        <v>85</v>
      </c>
      <c r="G1603" t="s">
        <v>86</v>
      </c>
      <c r="H1603" s="1">
        <v>45893</v>
      </c>
      <c r="I1603">
        <v>4</v>
      </c>
      <c r="J1603">
        <v>72.040000000000006</v>
      </c>
      <c r="K1603">
        <v>288.16000000000003</v>
      </c>
      <c r="L1603">
        <v>0.05</v>
      </c>
      <c r="M1603">
        <v>0.02</v>
      </c>
      <c r="N1603" t="str">
        <f>VLOOKUP(F1603,products!$A$2:$C$31,3,FALSE)</f>
        <v>A</v>
      </c>
      <c r="O1603">
        <f>VLOOKUP(F1603,price_list!$A$2:$C$31,3,FALSE)</f>
        <v>72.040000000000006</v>
      </c>
      <c r="P1603" t="str">
        <f t="shared" si="125"/>
        <v/>
      </c>
      <c r="Q1603" t="str">
        <f t="shared" si="126"/>
        <v/>
      </c>
      <c r="R1603">
        <f t="shared" si="127"/>
        <v>273.75200000000001</v>
      </c>
      <c r="S1603">
        <f t="shared" si="128"/>
        <v>5.4750399999999999</v>
      </c>
      <c r="T1603" t="str">
        <f>IF(ISNA(VLOOKUP(A1603,ERP_transactions!$A:$A,1,FALSE)),"No","Yes")</f>
        <v>Yes</v>
      </c>
      <c r="U1603" t="b">
        <f t="shared" si="129"/>
        <v>0</v>
      </c>
    </row>
    <row r="1604" spans="1:21">
      <c r="A1604" t="s">
        <v>2252</v>
      </c>
      <c r="B1604" t="s">
        <v>55</v>
      </c>
      <c r="C1604" t="s">
        <v>56</v>
      </c>
      <c r="D1604" t="s">
        <v>161</v>
      </c>
      <c r="E1604" t="s">
        <v>162</v>
      </c>
      <c r="F1604" t="s">
        <v>78</v>
      </c>
      <c r="G1604" t="s">
        <v>79</v>
      </c>
      <c r="H1604" s="1">
        <v>45873</v>
      </c>
      <c r="I1604">
        <v>18</v>
      </c>
      <c r="J1604">
        <v>139.22</v>
      </c>
      <c r="K1604">
        <v>2505.96</v>
      </c>
      <c r="L1604">
        <v>0.05</v>
      </c>
      <c r="M1604">
        <v>0.02</v>
      </c>
      <c r="N1604" t="str">
        <f>VLOOKUP(F1604,products!$A$2:$C$31,3,FALSE)</f>
        <v>A</v>
      </c>
      <c r="O1604">
        <f>VLOOKUP(F1604,price_list!$A$2:$C$31,3,FALSE)</f>
        <v>139.22</v>
      </c>
      <c r="P1604" t="str">
        <f t="shared" si="125"/>
        <v/>
      </c>
      <c r="Q1604" t="str">
        <f t="shared" si="126"/>
        <v/>
      </c>
      <c r="R1604">
        <f t="shared" si="127"/>
        <v>2380.6620000000003</v>
      </c>
      <c r="S1604">
        <f t="shared" si="128"/>
        <v>47.613240000000005</v>
      </c>
      <c r="T1604" t="str">
        <f>IF(ISNA(VLOOKUP(A1604,ERP_transactions!$A:$A,1,FALSE)),"No","Yes")</f>
        <v>Yes</v>
      </c>
      <c r="U1604" t="b">
        <f t="shared" si="129"/>
        <v>0</v>
      </c>
    </row>
    <row r="1605" spans="1:21">
      <c r="A1605" t="s">
        <v>2253</v>
      </c>
      <c r="B1605" t="s">
        <v>187</v>
      </c>
      <c r="C1605" t="s">
        <v>188</v>
      </c>
      <c r="D1605" t="s">
        <v>1309</v>
      </c>
      <c r="E1605" t="s">
        <v>1310</v>
      </c>
      <c r="F1605" t="s">
        <v>215</v>
      </c>
      <c r="G1605" t="s">
        <v>216</v>
      </c>
      <c r="H1605" s="1">
        <v>45884</v>
      </c>
      <c r="I1605">
        <v>8</v>
      </c>
      <c r="J1605">
        <v>176.7</v>
      </c>
      <c r="K1605">
        <v>1413.6</v>
      </c>
      <c r="L1605">
        <v>0.1</v>
      </c>
      <c r="M1605">
        <v>0.02</v>
      </c>
      <c r="N1605" t="str">
        <f>VLOOKUP(F1605,products!$A$2:$C$31,3,FALSE)</f>
        <v>B</v>
      </c>
      <c r="O1605">
        <f>VLOOKUP(F1605,price_list!$A$2:$C$31,3,FALSE)</f>
        <v>176.7</v>
      </c>
      <c r="P1605" t="str">
        <f t="shared" si="125"/>
        <v/>
      </c>
      <c r="Q1605" t="str">
        <f t="shared" si="126"/>
        <v/>
      </c>
      <c r="R1605">
        <f t="shared" si="127"/>
        <v>1272.24</v>
      </c>
      <c r="S1605">
        <f t="shared" si="128"/>
        <v>25.444800000000001</v>
      </c>
      <c r="T1605" t="str">
        <f>IF(ISNA(VLOOKUP(A1605,ERP_transactions!$A:$A,1,FALSE)),"No","Yes")</f>
        <v>Yes</v>
      </c>
      <c r="U1605" t="b">
        <f t="shared" si="129"/>
        <v>0</v>
      </c>
    </row>
    <row r="1606" spans="1:21">
      <c r="A1606" t="s">
        <v>2254</v>
      </c>
      <c r="B1606" t="s">
        <v>103</v>
      </c>
      <c r="C1606" t="s">
        <v>104</v>
      </c>
      <c r="D1606" t="s">
        <v>618</v>
      </c>
      <c r="E1606" t="s">
        <v>619</v>
      </c>
      <c r="F1606" t="s">
        <v>85</v>
      </c>
      <c r="G1606" t="s">
        <v>86</v>
      </c>
      <c r="H1606" s="1">
        <v>45890</v>
      </c>
      <c r="I1606">
        <v>20</v>
      </c>
      <c r="J1606">
        <v>72.040000000000006</v>
      </c>
      <c r="K1606">
        <v>1440.8</v>
      </c>
      <c r="L1606">
        <v>0.05</v>
      </c>
      <c r="M1606">
        <v>0.02</v>
      </c>
      <c r="N1606" t="str">
        <f>VLOOKUP(F1606,products!$A$2:$C$31,3,FALSE)</f>
        <v>A</v>
      </c>
      <c r="O1606">
        <f>VLOOKUP(F1606,price_list!$A$2:$C$31,3,FALSE)</f>
        <v>72.040000000000006</v>
      </c>
      <c r="P1606" t="str">
        <f t="shared" si="125"/>
        <v/>
      </c>
      <c r="Q1606" t="str">
        <f t="shared" si="126"/>
        <v/>
      </c>
      <c r="R1606">
        <f t="shared" si="127"/>
        <v>1368.76</v>
      </c>
      <c r="S1606">
        <f t="shared" si="128"/>
        <v>27.3752</v>
      </c>
      <c r="T1606" t="str">
        <f>IF(ISNA(VLOOKUP(A1606,ERP_transactions!$A:$A,1,FALSE)),"No","Yes")</f>
        <v>Yes</v>
      </c>
      <c r="U1606" t="b">
        <f t="shared" si="129"/>
        <v>0</v>
      </c>
    </row>
    <row r="1607" spans="1:21">
      <c r="A1607" t="s">
        <v>2255</v>
      </c>
      <c r="B1607" t="s">
        <v>254</v>
      </c>
      <c r="C1607" t="s">
        <v>255</v>
      </c>
      <c r="D1607" t="s">
        <v>95</v>
      </c>
      <c r="E1607" t="s">
        <v>96</v>
      </c>
      <c r="F1607" t="s">
        <v>114</v>
      </c>
      <c r="G1607" t="s">
        <v>115</v>
      </c>
      <c r="H1607" s="1">
        <v>45878</v>
      </c>
      <c r="I1607">
        <v>25</v>
      </c>
      <c r="J1607">
        <v>91.13</v>
      </c>
      <c r="K1607">
        <v>2278.25</v>
      </c>
      <c r="L1607">
        <v>0.1</v>
      </c>
      <c r="M1607">
        <v>0.02</v>
      </c>
      <c r="N1607" t="str">
        <f>VLOOKUP(F1607,products!$A$2:$C$31,3,FALSE)</f>
        <v>B</v>
      </c>
      <c r="O1607">
        <f>VLOOKUP(F1607,price_list!$A$2:$C$31,3,FALSE)</f>
        <v>91.13</v>
      </c>
      <c r="P1607" t="str">
        <f t="shared" si="125"/>
        <v/>
      </c>
      <c r="Q1607" t="str">
        <f t="shared" si="126"/>
        <v/>
      </c>
      <c r="R1607">
        <f t="shared" si="127"/>
        <v>2050.4250000000002</v>
      </c>
      <c r="S1607">
        <f t="shared" si="128"/>
        <v>41.008500000000005</v>
      </c>
      <c r="T1607" t="str">
        <f>IF(ISNA(VLOOKUP(A1607,ERP_transactions!$A:$A,1,FALSE)),"No","Yes")</f>
        <v>Yes</v>
      </c>
      <c r="U1607" t="b">
        <f t="shared" si="129"/>
        <v>0</v>
      </c>
    </row>
    <row r="1608" spans="1:21">
      <c r="A1608" t="s">
        <v>2257</v>
      </c>
      <c r="B1608" t="s">
        <v>208</v>
      </c>
      <c r="C1608" t="s">
        <v>209</v>
      </c>
      <c r="D1608" t="s">
        <v>655</v>
      </c>
      <c r="E1608" t="s">
        <v>656</v>
      </c>
      <c r="F1608" t="s">
        <v>450</v>
      </c>
      <c r="G1608" t="s">
        <v>451</v>
      </c>
      <c r="H1608" s="1">
        <v>45876</v>
      </c>
      <c r="I1608">
        <v>13</v>
      </c>
      <c r="J1608">
        <v>45.4</v>
      </c>
      <c r="K1608">
        <v>590.20000000000005</v>
      </c>
      <c r="L1608">
        <v>0</v>
      </c>
      <c r="M1608">
        <v>0.02</v>
      </c>
      <c r="N1608" t="str">
        <f>VLOOKUP(F1608,products!$A$2:$C$31,3,FALSE)</f>
        <v>C</v>
      </c>
      <c r="O1608">
        <f>VLOOKUP(F1608,price_list!$A$2:$C$31,3,FALSE)</f>
        <v>45.4</v>
      </c>
      <c r="P1608" t="str">
        <f t="shared" si="125"/>
        <v/>
      </c>
      <c r="Q1608" t="str">
        <f t="shared" si="126"/>
        <v/>
      </c>
      <c r="R1608">
        <f t="shared" si="127"/>
        <v>590.20000000000005</v>
      </c>
      <c r="S1608">
        <f t="shared" si="128"/>
        <v>11.804</v>
      </c>
      <c r="T1608" t="str">
        <f>IF(ISNA(VLOOKUP(A1608,ERP_transactions!$A:$A,1,FALSE)),"No","Yes")</f>
        <v>Yes</v>
      </c>
      <c r="U1608" t="b">
        <f t="shared" si="129"/>
        <v>0</v>
      </c>
    </row>
    <row r="1609" spans="1:21">
      <c r="A1609" t="s">
        <v>2258</v>
      </c>
      <c r="B1609" t="s">
        <v>55</v>
      </c>
      <c r="C1609" t="s">
        <v>56</v>
      </c>
      <c r="D1609" t="s">
        <v>30</v>
      </c>
      <c r="E1609" t="s">
        <v>31</v>
      </c>
      <c r="F1609" t="s">
        <v>166</v>
      </c>
      <c r="G1609" t="s">
        <v>167</v>
      </c>
      <c r="H1609" s="1">
        <v>45900</v>
      </c>
      <c r="I1609">
        <v>17</v>
      </c>
      <c r="J1609">
        <v>176.86</v>
      </c>
      <c r="K1609">
        <v>3006.62</v>
      </c>
      <c r="L1609">
        <v>0.1</v>
      </c>
      <c r="M1609">
        <v>0.02</v>
      </c>
      <c r="N1609" t="str">
        <f>VLOOKUP(F1609,products!$A$2:$C$31,3,FALSE)</f>
        <v>B</v>
      </c>
      <c r="O1609">
        <f>VLOOKUP(F1609,price_list!$A$2:$C$31,3,FALSE)</f>
        <v>176.86</v>
      </c>
      <c r="P1609" t="str">
        <f t="shared" si="125"/>
        <v/>
      </c>
      <c r="Q1609" t="str">
        <f t="shared" si="126"/>
        <v/>
      </c>
      <c r="R1609">
        <f t="shared" si="127"/>
        <v>2705.9580000000001</v>
      </c>
      <c r="S1609">
        <f t="shared" si="128"/>
        <v>54.119160000000001</v>
      </c>
      <c r="T1609" t="str">
        <f>IF(ISNA(VLOOKUP(A1609,ERP_transactions!$A:$A,1,FALSE)),"No","Yes")</f>
        <v>Yes</v>
      </c>
      <c r="U1609" t="b">
        <f t="shared" si="129"/>
        <v>0</v>
      </c>
    </row>
    <row r="1610" spans="1:21">
      <c r="A1610" t="s">
        <v>2259</v>
      </c>
      <c r="B1610" t="s">
        <v>14</v>
      </c>
      <c r="C1610" t="s">
        <v>15</v>
      </c>
      <c r="D1610" t="s">
        <v>632</v>
      </c>
      <c r="E1610" t="s">
        <v>633</v>
      </c>
      <c r="F1610" t="s">
        <v>240</v>
      </c>
      <c r="G1610" t="s">
        <v>241</v>
      </c>
      <c r="H1610" s="1">
        <v>45892</v>
      </c>
      <c r="I1610">
        <v>5</v>
      </c>
      <c r="J1610">
        <v>130.94</v>
      </c>
      <c r="K1610">
        <v>654.70000000000005</v>
      </c>
      <c r="L1610">
        <v>0.05</v>
      </c>
      <c r="M1610">
        <v>0.02</v>
      </c>
      <c r="N1610" t="str">
        <f>VLOOKUP(F1610,products!$A$2:$C$31,3,FALSE)</f>
        <v>A</v>
      </c>
      <c r="O1610">
        <f>VLOOKUP(F1610,price_list!$A$2:$C$31,3,FALSE)</f>
        <v>130.94</v>
      </c>
      <c r="P1610" t="str">
        <f t="shared" si="125"/>
        <v/>
      </c>
      <c r="Q1610" t="str">
        <f t="shared" si="126"/>
        <v/>
      </c>
      <c r="R1610">
        <f t="shared" si="127"/>
        <v>621.96500000000003</v>
      </c>
      <c r="S1610">
        <f t="shared" si="128"/>
        <v>12.439300000000001</v>
      </c>
      <c r="T1610" t="str">
        <f>IF(ISNA(VLOOKUP(A1610,ERP_transactions!$A:$A,1,FALSE)),"No","Yes")</f>
        <v>Yes</v>
      </c>
      <c r="U1610" t="b">
        <f t="shared" si="129"/>
        <v>0</v>
      </c>
    </row>
    <row r="1611" spans="1:21">
      <c r="A1611" t="s">
        <v>2260</v>
      </c>
      <c r="B1611" t="s">
        <v>47</v>
      </c>
      <c r="C1611" t="s">
        <v>48</v>
      </c>
      <c r="D1611" t="s">
        <v>329</v>
      </c>
      <c r="E1611" t="s">
        <v>330</v>
      </c>
      <c r="F1611" t="s">
        <v>240</v>
      </c>
      <c r="G1611" t="s">
        <v>241</v>
      </c>
      <c r="H1611" s="1">
        <v>45870</v>
      </c>
      <c r="I1611">
        <v>12</v>
      </c>
      <c r="J1611">
        <v>130.94</v>
      </c>
      <c r="K1611">
        <v>1571.28</v>
      </c>
      <c r="L1611">
        <v>0.05</v>
      </c>
      <c r="M1611">
        <v>0.02</v>
      </c>
      <c r="N1611" t="str">
        <f>VLOOKUP(F1611,products!$A$2:$C$31,3,FALSE)</f>
        <v>A</v>
      </c>
      <c r="O1611">
        <f>VLOOKUP(F1611,price_list!$A$2:$C$31,3,FALSE)</f>
        <v>130.94</v>
      </c>
      <c r="P1611" t="str">
        <f t="shared" si="125"/>
        <v/>
      </c>
      <c r="Q1611" t="str">
        <f t="shared" si="126"/>
        <v/>
      </c>
      <c r="R1611">
        <f t="shared" si="127"/>
        <v>1492.7159999999999</v>
      </c>
      <c r="S1611">
        <f t="shared" si="128"/>
        <v>29.854319999999998</v>
      </c>
      <c r="T1611" t="str">
        <f>IF(ISNA(VLOOKUP(A1611,ERP_transactions!$A:$A,1,FALSE)),"No","Yes")</f>
        <v>Yes</v>
      </c>
      <c r="U1611" t="b">
        <f t="shared" si="129"/>
        <v>0</v>
      </c>
    </row>
    <row r="1612" spans="1:21">
      <c r="A1612" t="s">
        <v>2261</v>
      </c>
      <c r="B1612" t="s">
        <v>187</v>
      </c>
      <c r="C1612" t="s">
        <v>188</v>
      </c>
      <c r="D1612" t="s">
        <v>876</v>
      </c>
      <c r="E1612" t="s">
        <v>877</v>
      </c>
      <c r="F1612" t="s">
        <v>85</v>
      </c>
      <c r="G1612" t="s">
        <v>86</v>
      </c>
      <c r="H1612" s="1">
        <v>45897</v>
      </c>
      <c r="I1612">
        <v>15</v>
      </c>
      <c r="J1612">
        <v>72.040000000000006</v>
      </c>
      <c r="K1612">
        <v>1080.5999999999999</v>
      </c>
      <c r="L1612">
        <v>0.05</v>
      </c>
      <c r="M1612">
        <v>0.02</v>
      </c>
      <c r="N1612" t="str">
        <f>VLOOKUP(F1612,products!$A$2:$C$31,3,FALSE)</f>
        <v>A</v>
      </c>
      <c r="O1612">
        <f>VLOOKUP(F1612,price_list!$A$2:$C$31,3,FALSE)</f>
        <v>72.040000000000006</v>
      </c>
      <c r="P1612" t="str">
        <f t="shared" si="125"/>
        <v/>
      </c>
      <c r="Q1612" t="str">
        <f t="shared" si="126"/>
        <v/>
      </c>
      <c r="R1612">
        <f t="shared" si="127"/>
        <v>1026.57</v>
      </c>
      <c r="S1612">
        <f t="shared" si="128"/>
        <v>20.531399999999998</v>
      </c>
      <c r="T1612" t="str">
        <f>IF(ISNA(VLOOKUP(A1612,ERP_transactions!$A:$A,1,FALSE)),"No","Yes")</f>
        <v>Yes</v>
      </c>
      <c r="U1612" t="b">
        <f t="shared" si="129"/>
        <v>0</v>
      </c>
    </row>
    <row r="1613" spans="1:21">
      <c r="A1613" t="s">
        <v>2262</v>
      </c>
      <c r="B1613" t="s">
        <v>259</v>
      </c>
      <c r="C1613" t="s">
        <v>260</v>
      </c>
      <c r="D1613" t="s">
        <v>655</v>
      </c>
      <c r="E1613" t="s">
        <v>656</v>
      </c>
      <c r="F1613" t="s">
        <v>59</v>
      </c>
      <c r="G1613" t="s">
        <v>60</v>
      </c>
      <c r="H1613" s="1">
        <v>45893</v>
      </c>
      <c r="I1613">
        <v>15</v>
      </c>
      <c r="J1613">
        <v>71.86</v>
      </c>
      <c r="K1613">
        <v>1077.9000000000001</v>
      </c>
      <c r="L1613">
        <v>0.05</v>
      </c>
      <c r="M1613">
        <v>0.02</v>
      </c>
      <c r="N1613" t="str">
        <f>VLOOKUP(F1613,products!$A$2:$C$31,3,FALSE)</f>
        <v>A</v>
      </c>
      <c r="O1613">
        <f>VLOOKUP(F1613,price_list!$A$2:$C$31,3,FALSE)</f>
        <v>71.86</v>
      </c>
      <c r="P1613" t="str">
        <f t="shared" si="125"/>
        <v/>
      </c>
      <c r="Q1613" t="str">
        <f t="shared" si="126"/>
        <v/>
      </c>
      <c r="R1613">
        <f t="shared" si="127"/>
        <v>1024.0050000000001</v>
      </c>
      <c r="S1613">
        <f t="shared" si="128"/>
        <v>20.480100000000004</v>
      </c>
      <c r="T1613" t="str">
        <f>IF(ISNA(VLOOKUP(A1613,ERP_transactions!$A:$A,1,FALSE)),"No","Yes")</f>
        <v>Yes</v>
      </c>
      <c r="U1613" t="b">
        <f t="shared" si="129"/>
        <v>0</v>
      </c>
    </row>
    <row r="1614" spans="1:21">
      <c r="A1614" t="s">
        <v>2263</v>
      </c>
      <c r="B1614" t="s">
        <v>81</v>
      </c>
      <c r="C1614" t="s">
        <v>82</v>
      </c>
      <c r="D1614" t="s">
        <v>23</v>
      </c>
      <c r="E1614" t="s">
        <v>24</v>
      </c>
      <c r="F1614" t="s">
        <v>25</v>
      </c>
      <c r="G1614" t="s">
        <v>26</v>
      </c>
      <c r="H1614" s="1">
        <v>45895</v>
      </c>
      <c r="I1614">
        <v>6</v>
      </c>
      <c r="J1614">
        <v>120.83</v>
      </c>
      <c r="K1614">
        <v>724.98</v>
      </c>
      <c r="L1614">
        <v>0.15</v>
      </c>
      <c r="M1614">
        <v>0.02</v>
      </c>
      <c r="N1614" t="str">
        <f>VLOOKUP(F1614,products!$A$2:$C$31,3,FALSE)</f>
        <v>B</v>
      </c>
      <c r="O1614">
        <f>VLOOKUP(F1614,price_list!$A$2:$C$31,3,FALSE)</f>
        <v>120.83</v>
      </c>
      <c r="P1614" t="str">
        <f t="shared" si="125"/>
        <v>Rebate_Error</v>
      </c>
      <c r="Q1614" t="str">
        <f t="shared" si="126"/>
        <v/>
      </c>
      <c r="R1614">
        <f t="shared" si="127"/>
        <v>616.23300000000006</v>
      </c>
      <c r="S1614">
        <f t="shared" si="128"/>
        <v>12.324660000000002</v>
      </c>
      <c r="T1614" t="str">
        <f>IF(ISNA(VLOOKUP(A1614,ERP_transactions!$A:$A,1,FALSE)),"No","Yes")</f>
        <v>Yes</v>
      </c>
      <c r="U1614" t="b">
        <f t="shared" si="129"/>
        <v>1</v>
      </c>
    </row>
    <row r="1615" spans="1:21">
      <c r="A1615" t="s">
        <v>2264</v>
      </c>
      <c r="B1615" t="s">
        <v>110</v>
      </c>
      <c r="C1615" t="s">
        <v>111</v>
      </c>
      <c r="D1615" t="s">
        <v>273</v>
      </c>
      <c r="E1615" t="s">
        <v>274</v>
      </c>
      <c r="F1615" t="s">
        <v>107</v>
      </c>
      <c r="G1615" t="s">
        <v>108</v>
      </c>
      <c r="H1615" s="1">
        <v>45785</v>
      </c>
      <c r="I1615">
        <v>14</v>
      </c>
      <c r="J1615">
        <v>179.53</v>
      </c>
      <c r="K1615">
        <v>2513.42</v>
      </c>
      <c r="L1615">
        <v>0.1</v>
      </c>
      <c r="M1615">
        <v>0.02</v>
      </c>
      <c r="N1615" t="str">
        <f>VLOOKUP(F1615,products!$A$2:$C$31,3,FALSE)</f>
        <v>B</v>
      </c>
      <c r="O1615">
        <f>VLOOKUP(F1615,price_list!$A$2:$C$31,3,FALSE)</f>
        <v>179.53</v>
      </c>
      <c r="P1615" t="str">
        <f t="shared" si="125"/>
        <v/>
      </c>
      <c r="Q1615" t="str">
        <f t="shared" si="126"/>
        <v/>
      </c>
      <c r="R1615">
        <f t="shared" si="127"/>
        <v>2262.078</v>
      </c>
      <c r="S1615">
        <f t="shared" si="128"/>
        <v>45.24156</v>
      </c>
      <c r="T1615" t="str">
        <f>IF(ISNA(VLOOKUP(A1615,ERP_transactions!$A:$A,1,FALSE)),"No","Yes")</f>
        <v>Yes</v>
      </c>
      <c r="U1615" t="b">
        <f t="shared" si="129"/>
        <v>0</v>
      </c>
    </row>
    <row r="1616" spans="1:21">
      <c r="A1616" t="s">
        <v>2265</v>
      </c>
      <c r="B1616" t="s">
        <v>35</v>
      </c>
      <c r="C1616" t="s">
        <v>36</v>
      </c>
      <c r="D1616" t="s">
        <v>557</v>
      </c>
      <c r="E1616" t="s">
        <v>558</v>
      </c>
      <c r="F1616" t="s">
        <v>100</v>
      </c>
      <c r="G1616" t="s">
        <v>101</v>
      </c>
      <c r="H1616" s="1">
        <v>45876</v>
      </c>
      <c r="I1616">
        <v>5</v>
      </c>
      <c r="J1616">
        <v>181.7</v>
      </c>
      <c r="K1616">
        <v>908.5</v>
      </c>
      <c r="L1616">
        <v>0.12</v>
      </c>
      <c r="M1616">
        <v>0.02</v>
      </c>
      <c r="N1616" t="str">
        <f>VLOOKUP(F1616,products!$A$2:$C$31,3,FALSE)</f>
        <v>B</v>
      </c>
      <c r="O1616">
        <f>VLOOKUP(F1616,price_list!$A$2:$C$31,3,FALSE)</f>
        <v>181.7</v>
      </c>
      <c r="P1616" t="str">
        <f t="shared" si="125"/>
        <v>Rebate_Error</v>
      </c>
      <c r="Q1616" t="str">
        <f t="shared" si="126"/>
        <v/>
      </c>
      <c r="R1616">
        <f t="shared" si="127"/>
        <v>799.48</v>
      </c>
      <c r="S1616">
        <f t="shared" si="128"/>
        <v>15.989600000000001</v>
      </c>
      <c r="T1616" t="str">
        <f>IF(ISNA(VLOOKUP(A1616,ERP_transactions!$A:$A,1,FALSE)),"No","Yes")</f>
        <v>Yes</v>
      </c>
      <c r="U1616" t="b">
        <f t="shared" si="129"/>
        <v>1</v>
      </c>
    </row>
    <row r="1617" spans="1:21">
      <c r="A1617" t="s">
        <v>2266</v>
      </c>
      <c r="B1617" t="s">
        <v>187</v>
      </c>
      <c r="C1617" t="s">
        <v>188</v>
      </c>
      <c r="D1617" t="s">
        <v>49</v>
      </c>
      <c r="E1617" t="s">
        <v>50</v>
      </c>
      <c r="F1617" t="s">
        <v>275</v>
      </c>
      <c r="G1617" t="s">
        <v>276</v>
      </c>
      <c r="H1617" s="1">
        <v>45880</v>
      </c>
      <c r="I1617">
        <v>17</v>
      </c>
      <c r="J1617">
        <v>44.71</v>
      </c>
      <c r="K1617">
        <v>760.07</v>
      </c>
      <c r="L1617">
        <v>0</v>
      </c>
      <c r="M1617">
        <v>0.02</v>
      </c>
      <c r="N1617" t="str">
        <f>VLOOKUP(F1617,products!$A$2:$C$31,3,FALSE)</f>
        <v>C</v>
      </c>
      <c r="O1617">
        <f>VLOOKUP(F1617,price_list!$A$2:$C$31,3,FALSE)</f>
        <v>44.71</v>
      </c>
      <c r="P1617" t="str">
        <f t="shared" si="125"/>
        <v/>
      </c>
      <c r="Q1617" t="str">
        <f t="shared" si="126"/>
        <v/>
      </c>
      <c r="R1617">
        <f t="shared" si="127"/>
        <v>760.07</v>
      </c>
      <c r="S1617">
        <f t="shared" si="128"/>
        <v>15.201400000000001</v>
      </c>
      <c r="T1617" t="str">
        <f>IF(ISNA(VLOOKUP(A1617,ERP_transactions!$A:$A,1,FALSE)),"No","Yes")</f>
        <v>Yes</v>
      </c>
      <c r="U1617" t="b">
        <f t="shared" si="129"/>
        <v>0</v>
      </c>
    </row>
    <row r="1618" spans="1:21">
      <c r="A1618" t="s">
        <v>2267</v>
      </c>
      <c r="B1618" t="s">
        <v>423</v>
      </c>
      <c r="C1618" t="s">
        <v>424</v>
      </c>
      <c r="D1618" t="s">
        <v>1153</v>
      </c>
      <c r="E1618" t="s">
        <v>1154</v>
      </c>
      <c r="F1618" t="s">
        <v>107</v>
      </c>
      <c r="G1618" t="s">
        <v>108</v>
      </c>
      <c r="H1618" s="1">
        <v>45870</v>
      </c>
      <c r="I1618">
        <v>3</v>
      </c>
      <c r="J1618">
        <v>179.53</v>
      </c>
      <c r="K1618">
        <v>538.59</v>
      </c>
      <c r="L1618">
        <v>0.1</v>
      </c>
      <c r="M1618">
        <v>0.02</v>
      </c>
      <c r="N1618" t="str">
        <f>VLOOKUP(F1618,products!$A$2:$C$31,3,FALSE)</f>
        <v>B</v>
      </c>
      <c r="O1618">
        <f>VLOOKUP(F1618,price_list!$A$2:$C$31,3,FALSE)</f>
        <v>179.53</v>
      </c>
      <c r="P1618" t="str">
        <f t="shared" si="125"/>
        <v/>
      </c>
      <c r="Q1618" t="str">
        <f t="shared" si="126"/>
        <v/>
      </c>
      <c r="R1618">
        <f t="shared" si="127"/>
        <v>484.73099999999999</v>
      </c>
      <c r="S1618">
        <f t="shared" si="128"/>
        <v>9.6946200000000005</v>
      </c>
      <c r="T1618" t="str">
        <f>IF(ISNA(VLOOKUP(A1618,ERP_transactions!$A:$A,1,FALSE)),"No","Yes")</f>
        <v>Yes</v>
      </c>
      <c r="U1618" t="b">
        <f t="shared" si="129"/>
        <v>0</v>
      </c>
    </row>
    <row r="1619" spans="1:21">
      <c r="A1619" t="s">
        <v>2268</v>
      </c>
      <c r="B1619" t="s">
        <v>81</v>
      </c>
      <c r="C1619" t="s">
        <v>82</v>
      </c>
      <c r="D1619" t="s">
        <v>52</v>
      </c>
      <c r="E1619" t="s">
        <v>53</v>
      </c>
      <c r="F1619" t="s">
        <v>326</v>
      </c>
      <c r="G1619" t="s">
        <v>327</v>
      </c>
      <c r="H1619" s="1">
        <v>45875</v>
      </c>
      <c r="I1619">
        <v>14</v>
      </c>
      <c r="J1619">
        <v>63.32</v>
      </c>
      <c r="K1619">
        <v>886.48</v>
      </c>
      <c r="L1619">
        <v>0</v>
      </c>
      <c r="M1619">
        <v>0.02</v>
      </c>
      <c r="N1619" t="str">
        <f>VLOOKUP(F1619,products!$A$2:$C$31,3,FALSE)</f>
        <v>C</v>
      </c>
      <c r="O1619">
        <f>VLOOKUP(F1619,price_list!$A$2:$C$31,3,FALSE)</f>
        <v>63.32</v>
      </c>
      <c r="P1619" t="str">
        <f t="shared" si="125"/>
        <v/>
      </c>
      <c r="Q1619" t="str">
        <f t="shared" si="126"/>
        <v/>
      </c>
      <c r="R1619">
        <f t="shared" si="127"/>
        <v>886.48</v>
      </c>
      <c r="S1619">
        <f t="shared" si="128"/>
        <v>17.729600000000001</v>
      </c>
      <c r="T1619" t="str">
        <f>IF(ISNA(VLOOKUP(A1619,ERP_transactions!$A:$A,1,FALSE)),"No","Yes")</f>
        <v>Yes</v>
      </c>
      <c r="U1619" t="b">
        <f t="shared" si="129"/>
        <v>0</v>
      </c>
    </row>
    <row r="1620" spans="1:21">
      <c r="A1620" t="s">
        <v>2269</v>
      </c>
      <c r="B1620" t="s">
        <v>259</v>
      </c>
      <c r="C1620" t="s">
        <v>260</v>
      </c>
      <c r="D1620" t="s">
        <v>142</v>
      </c>
      <c r="E1620" t="s">
        <v>143</v>
      </c>
      <c r="F1620" t="s">
        <v>179</v>
      </c>
      <c r="G1620" t="s">
        <v>180</v>
      </c>
      <c r="H1620" s="1">
        <v>45899</v>
      </c>
      <c r="I1620">
        <v>25</v>
      </c>
      <c r="J1620">
        <v>125.42</v>
      </c>
      <c r="K1620">
        <v>3135.5</v>
      </c>
      <c r="L1620">
        <v>0.1</v>
      </c>
      <c r="M1620">
        <v>0.02</v>
      </c>
      <c r="N1620" t="str">
        <f>VLOOKUP(F1620,products!$A$2:$C$31,3,FALSE)</f>
        <v>B</v>
      </c>
      <c r="O1620">
        <f>VLOOKUP(F1620,price_list!$A$2:$C$31,3,FALSE)</f>
        <v>125.42</v>
      </c>
      <c r="P1620" t="str">
        <f t="shared" si="125"/>
        <v/>
      </c>
      <c r="Q1620" t="str">
        <f t="shared" si="126"/>
        <v/>
      </c>
      <c r="R1620">
        <f t="shared" si="127"/>
        <v>2821.95</v>
      </c>
      <c r="S1620">
        <f t="shared" si="128"/>
        <v>56.439</v>
      </c>
      <c r="T1620" t="str">
        <f>IF(ISNA(VLOOKUP(A1620,ERP_transactions!$A:$A,1,FALSE)),"No","Yes")</f>
        <v>Yes</v>
      </c>
      <c r="U1620" t="b">
        <f t="shared" si="129"/>
        <v>0</v>
      </c>
    </row>
    <row r="1621" spans="1:21">
      <c r="A1621" t="s">
        <v>2270</v>
      </c>
      <c r="B1621" t="s">
        <v>21</v>
      </c>
      <c r="C1621" t="s">
        <v>22</v>
      </c>
      <c r="D1621" t="s">
        <v>791</v>
      </c>
      <c r="E1621" t="s">
        <v>792</v>
      </c>
      <c r="F1621" t="s">
        <v>129</v>
      </c>
      <c r="G1621" t="s">
        <v>130</v>
      </c>
      <c r="H1621" s="1">
        <v>45938</v>
      </c>
      <c r="I1621">
        <v>13</v>
      </c>
      <c r="J1621">
        <v>92.19</v>
      </c>
      <c r="K1621">
        <v>1198.47</v>
      </c>
      <c r="L1621">
        <v>0.05</v>
      </c>
      <c r="M1621">
        <v>0.02</v>
      </c>
      <c r="N1621" t="str">
        <f>VLOOKUP(F1621,products!$A$2:$C$31,3,FALSE)</f>
        <v>A</v>
      </c>
      <c r="O1621">
        <f>VLOOKUP(F1621,price_list!$A$2:$C$31,3,FALSE)</f>
        <v>92.19</v>
      </c>
      <c r="P1621" t="str">
        <f t="shared" si="125"/>
        <v/>
      </c>
      <c r="Q1621" t="str">
        <f t="shared" si="126"/>
        <v/>
      </c>
      <c r="R1621">
        <f t="shared" si="127"/>
        <v>1138.5464999999999</v>
      </c>
      <c r="S1621">
        <f t="shared" si="128"/>
        <v>22.77093</v>
      </c>
      <c r="T1621" t="str">
        <f>IF(ISNA(VLOOKUP(A1621,ERP_transactions!$A:$A,1,FALSE)),"No","Yes")</f>
        <v>Yes</v>
      </c>
      <c r="U1621" t="b">
        <f t="shared" si="129"/>
        <v>0</v>
      </c>
    </row>
    <row r="1622" spans="1:21">
      <c r="A1622" t="s">
        <v>2271</v>
      </c>
      <c r="B1622" t="s">
        <v>259</v>
      </c>
      <c r="C1622" t="s">
        <v>260</v>
      </c>
      <c r="D1622" t="s">
        <v>264</v>
      </c>
      <c r="E1622" t="s">
        <v>265</v>
      </c>
      <c r="F1622" t="s">
        <v>196</v>
      </c>
      <c r="G1622" t="s">
        <v>197</v>
      </c>
      <c r="H1622" s="1">
        <v>45896</v>
      </c>
      <c r="I1622">
        <v>10</v>
      </c>
      <c r="J1622">
        <v>77.5</v>
      </c>
      <c r="K1622">
        <v>775</v>
      </c>
      <c r="L1622">
        <v>0.05</v>
      </c>
      <c r="M1622">
        <v>0.02</v>
      </c>
      <c r="N1622" t="str">
        <f>VLOOKUP(F1622,products!$A$2:$C$31,3,FALSE)</f>
        <v>A</v>
      </c>
      <c r="O1622">
        <f>VLOOKUP(F1622,price_list!$A$2:$C$31,3,FALSE)</f>
        <v>77.5</v>
      </c>
      <c r="P1622" t="str">
        <f t="shared" si="125"/>
        <v/>
      </c>
      <c r="Q1622" t="str">
        <f t="shared" si="126"/>
        <v/>
      </c>
      <c r="R1622">
        <f t="shared" si="127"/>
        <v>736.25</v>
      </c>
      <c r="S1622">
        <f t="shared" si="128"/>
        <v>14.725</v>
      </c>
      <c r="T1622" t="str">
        <f>IF(ISNA(VLOOKUP(A1622,ERP_transactions!$A:$A,1,FALSE)),"No","Yes")</f>
        <v>Yes</v>
      </c>
      <c r="U1622" t="b">
        <f t="shared" si="129"/>
        <v>0</v>
      </c>
    </row>
    <row r="1623" spans="1:21">
      <c r="A1623" t="s">
        <v>2272</v>
      </c>
      <c r="B1623" t="s">
        <v>135</v>
      </c>
      <c r="C1623" t="s">
        <v>136</v>
      </c>
      <c r="D1623" t="s">
        <v>532</v>
      </c>
      <c r="E1623" t="s">
        <v>533</v>
      </c>
      <c r="F1623" t="s">
        <v>396</v>
      </c>
      <c r="G1623" t="s">
        <v>397</v>
      </c>
      <c r="H1623" s="1">
        <v>45884</v>
      </c>
      <c r="I1623">
        <v>24</v>
      </c>
      <c r="J1623">
        <v>194.87</v>
      </c>
      <c r="K1623">
        <v>4676.88</v>
      </c>
      <c r="L1623">
        <v>0.12</v>
      </c>
      <c r="M1623">
        <v>0.02</v>
      </c>
      <c r="N1623" t="str">
        <f>VLOOKUP(F1623,products!$A$2:$C$31,3,FALSE)</f>
        <v>B</v>
      </c>
      <c r="O1623">
        <f>VLOOKUP(F1623,price_list!$A$2:$C$31,3,FALSE)</f>
        <v>194.87</v>
      </c>
      <c r="P1623" t="str">
        <f t="shared" si="125"/>
        <v>Rebate_Error</v>
      </c>
      <c r="Q1623" t="str">
        <f t="shared" si="126"/>
        <v/>
      </c>
      <c r="R1623">
        <f t="shared" si="127"/>
        <v>4115.6544000000004</v>
      </c>
      <c r="S1623">
        <f t="shared" si="128"/>
        <v>82.313088000000008</v>
      </c>
      <c r="T1623" t="str">
        <f>IF(ISNA(VLOOKUP(A1623,ERP_transactions!$A:$A,1,FALSE)),"No","Yes")</f>
        <v>Yes</v>
      </c>
      <c r="U1623" t="b">
        <f t="shared" si="129"/>
        <v>1</v>
      </c>
    </row>
    <row r="1624" spans="1:21">
      <c r="A1624" t="s">
        <v>2273</v>
      </c>
      <c r="B1624" t="s">
        <v>117</v>
      </c>
      <c r="C1624" t="s">
        <v>118</v>
      </c>
      <c r="D1624" t="s">
        <v>1309</v>
      </c>
      <c r="E1624" t="s">
        <v>1310</v>
      </c>
      <c r="F1624" t="s">
        <v>174</v>
      </c>
      <c r="G1624" t="s">
        <v>175</v>
      </c>
      <c r="H1624" s="1">
        <v>45878</v>
      </c>
      <c r="I1624">
        <v>5</v>
      </c>
      <c r="J1624">
        <v>183.4</v>
      </c>
      <c r="K1624">
        <v>917</v>
      </c>
      <c r="L1624">
        <v>0.1</v>
      </c>
      <c r="M1624">
        <v>0.02</v>
      </c>
      <c r="N1624" t="str">
        <f>VLOOKUP(F1624,products!$A$2:$C$31,3,FALSE)</f>
        <v>B</v>
      </c>
      <c r="O1624">
        <f>VLOOKUP(F1624,price_list!$A$2:$C$31,3,FALSE)</f>
        <v>183.4</v>
      </c>
      <c r="P1624" t="str">
        <f t="shared" si="125"/>
        <v/>
      </c>
      <c r="Q1624" t="str">
        <f t="shared" si="126"/>
        <v/>
      </c>
      <c r="R1624">
        <f t="shared" si="127"/>
        <v>825.3</v>
      </c>
      <c r="S1624">
        <f t="shared" si="128"/>
        <v>16.506</v>
      </c>
      <c r="T1624" t="str">
        <f>IF(ISNA(VLOOKUP(A1624,ERP_transactions!$A:$A,1,FALSE)),"No","Yes")</f>
        <v>Yes</v>
      </c>
      <c r="U1624" t="b">
        <f t="shared" si="129"/>
        <v>0</v>
      </c>
    </row>
    <row r="1625" spans="1:21">
      <c r="A1625" t="s">
        <v>2274</v>
      </c>
      <c r="B1625" t="s">
        <v>187</v>
      </c>
      <c r="C1625" t="s">
        <v>188</v>
      </c>
      <c r="D1625" t="s">
        <v>52</v>
      </c>
      <c r="E1625" t="s">
        <v>53</v>
      </c>
      <c r="F1625" t="s">
        <v>90</v>
      </c>
      <c r="G1625" t="s">
        <v>91</v>
      </c>
      <c r="H1625" s="1">
        <v>45873</v>
      </c>
      <c r="I1625">
        <v>16</v>
      </c>
      <c r="J1625">
        <v>36.75</v>
      </c>
      <c r="K1625">
        <v>588</v>
      </c>
      <c r="L1625">
        <v>0</v>
      </c>
      <c r="M1625">
        <v>0.02</v>
      </c>
      <c r="N1625" t="str">
        <f>VLOOKUP(F1625,products!$A$2:$C$31,3,FALSE)</f>
        <v>C</v>
      </c>
      <c r="O1625">
        <f>VLOOKUP(F1625,price_list!$A$2:$C$31,3,FALSE)</f>
        <v>50.51</v>
      </c>
      <c r="P1625" t="str">
        <f t="shared" si="125"/>
        <v/>
      </c>
      <c r="Q1625" t="str">
        <f t="shared" si="126"/>
        <v>Price_Breach</v>
      </c>
      <c r="R1625">
        <f t="shared" si="127"/>
        <v>588</v>
      </c>
      <c r="S1625">
        <f t="shared" si="128"/>
        <v>11.76</v>
      </c>
      <c r="T1625" t="str">
        <f>IF(ISNA(VLOOKUP(A1625,ERP_transactions!$A:$A,1,FALSE)),"No","Yes")</f>
        <v>Yes</v>
      </c>
      <c r="U1625" t="b">
        <f t="shared" si="129"/>
        <v>1</v>
      </c>
    </row>
    <row r="1626" spans="1:21">
      <c r="A1626" t="s">
        <v>2275</v>
      </c>
      <c r="B1626" t="s">
        <v>159</v>
      </c>
      <c r="C1626" t="s">
        <v>160</v>
      </c>
      <c r="D1626" t="s">
        <v>632</v>
      </c>
      <c r="E1626" t="s">
        <v>633</v>
      </c>
      <c r="F1626" t="s">
        <v>39</v>
      </c>
      <c r="G1626" t="s">
        <v>40</v>
      </c>
      <c r="H1626" s="1">
        <v>45875</v>
      </c>
      <c r="I1626">
        <v>14</v>
      </c>
      <c r="J1626">
        <v>87.21</v>
      </c>
      <c r="K1626">
        <v>1220.94</v>
      </c>
      <c r="L1626">
        <v>0</v>
      </c>
      <c r="M1626">
        <v>0.02</v>
      </c>
      <c r="N1626" t="str">
        <f>VLOOKUP(F1626,products!$A$2:$C$31,3,FALSE)</f>
        <v>C</v>
      </c>
      <c r="O1626">
        <f>VLOOKUP(F1626,price_list!$A$2:$C$31,3,FALSE)</f>
        <v>87.21</v>
      </c>
      <c r="P1626" t="str">
        <f t="shared" si="125"/>
        <v/>
      </c>
      <c r="Q1626" t="str">
        <f t="shared" si="126"/>
        <v/>
      </c>
      <c r="R1626">
        <f t="shared" si="127"/>
        <v>1220.94</v>
      </c>
      <c r="S1626">
        <f t="shared" si="128"/>
        <v>24.418800000000001</v>
      </c>
      <c r="T1626" t="str">
        <f>IF(ISNA(VLOOKUP(A1626,ERP_transactions!$A:$A,1,FALSE)),"No","Yes")</f>
        <v>Yes</v>
      </c>
      <c r="U1626" t="b">
        <f t="shared" si="129"/>
        <v>0</v>
      </c>
    </row>
    <row r="1627" spans="1:21">
      <c r="A1627" t="s">
        <v>2276</v>
      </c>
      <c r="B1627" t="s">
        <v>55</v>
      </c>
      <c r="C1627" t="s">
        <v>56</v>
      </c>
      <c r="D1627" t="s">
        <v>359</v>
      </c>
      <c r="E1627" t="s">
        <v>360</v>
      </c>
      <c r="F1627" t="s">
        <v>191</v>
      </c>
      <c r="G1627" t="s">
        <v>192</v>
      </c>
      <c r="H1627" s="1">
        <v>45873</v>
      </c>
      <c r="I1627">
        <v>1</v>
      </c>
      <c r="J1627">
        <v>144.35</v>
      </c>
      <c r="K1627">
        <v>144.35</v>
      </c>
      <c r="L1627">
        <v>0.1</v>
      </c>
      <c r="M1627">
        <v>0.02</v>
      </c>
      <c r="N1627" t="str">
        <f>VLOOKUP(F1627,products!$A$2:$C$31,3,FALSE)</f>
        <v>B</v>
      </c>
      <c r="O1627">
        <f>VLOOKUP(F1627,price_list!$A$2:$C$31,3,FALSE)</f>
        <v>144.35</v>
      </c>
      <c r="P1627" t="str">
        <f t="shared" si="125"/>
        <v/>
      </c>
      <c r="Q1627" t="str">
        <f t="shared" si="126"/>
        <v/>
      </c>
      <c r="R1627">
        <f t="shared" si="127"/>
        <v>129.91499999999999</v>
      </c>
      <c r="S1627">
        <f t="shared" si="128"/>
        <v>2.5983000000000001</v>
      </c>
      <c r="T1627" t="str">
        <f>IF(ISNA(VLOOKUP(A1627,ERP_transactions!$A:$A,1,FALSE)),"No","Yes")</f>
        <v>Yes</v>
      </c>
      <c r="U1627" t="b">
        <f t="shared" si="129"/>
        <v>0</v>
      </c>
    </row>
    <row r="1628" spans="1:21">
      <c r="A1628" t="s">
        <v>2277</v>
      </c>
      <c r="B1628" t="s">
        <v>93</v>
      </c>
      <c r="C1628" t="s">
        <v>94</v>
      </c>
      <c r="D1628" t="s">
        <v>251</v>
      </c>
      <c r="E1628" t="s">
        <v>252</v>
      </c>
      <c r="F1628" t="s">
        <v>396</v>
      </c>
      <c r="G1628" t="s">
        <v>397</v>
      </c>
      <c r="H1628" s="1">
        <v>45889</v>
      </c>
      <c r="I1628">
        <v>3</v>
      </c>
      <c r="J1628">
        <v>194.87</v>
      </c>
      <c r="K1628">
        <v>584.61</v>
      </c>
      <c r="L1628">
        <v>0.1</v>
      </c>
      <c r="M1628">
        <v>0.02</v>
      </c>
      <c r="N1628" t="str">
        <f>VLOOKUP(F1628,products!$A$2:$C$31,3,FALSE)</f>
        <v>B</v>
      </c>
      <c r="O1628">
        <f>VLOOKUP(F1628,price_list!$A$2:$C$31,3,FALSE)</f>
        <v>194.87</v>
      </c>
      <c r="P1628" t="str">
        <f t="shared" si="125"/>
        <v/>
      </c>
      <c r="Q1628" t="str">
        <f t="shared" si="126"/>
        <v/>
      </c>
      <c r="R1628">
        <f t="shared" si="127"/>
        <v>526.149</v>
      </c>
      <c r="S1628">
        <f t="shared" si="128"/>
        <v>10.52298</v>
      </c>
      <c r="T1628" t="str">
        <f>IF(ISNA(VLOOKUP(A1628,ERP_transactions!$A:$A,1,FALSE)),"No","Yes")</f>
        <v>Yes</v>
      </c>
      <c r="U1628" t="b">
        <f t="shared" si="129"/>
        <v>0</v>
      </c>
    </row>
    <row r="1629" spans="1:21">
      <c r="A1629" t="s">
        <v>2278</v>
      </c>
      <c r="B1629" t="s">
        <v>110</v>
      </c>
      <c r="C1629" t="s">
        <v>111</v>
      </c>
      <c r="D1629" t="s">
        <v>218</v>
      </c>
      <c r="E1629" t="s">
        <v>219</v>
      </c>
      <c r="F1629" t="s">
        <v>100</v>
      </c>
      <c r="G1629" t="s">
        <v>101</v>
      </c>
      <c r="H1629" s="1">
        <v>45883</v>
      </c>
      <c r="I1629">
        <v>19</v>
      </c>
      <c r="J1629">
        <v>181.7</v>
      </c>
      <c r="K1629">
        <v>3452.3</v>
      </c>
      <c r="L1629">
        <v>0.1</v>
      </c>
      <c r="M1629">
        <v>0.02</v>
      </c>
      <c r="N1629" t="str">
        <f>VLOOKUP(F1629,products!$A$2:$C$31,3,FALSE)</f>
        <v>B</v>
      </c>
      <c r="O1629">
        <f>VLOOKUP(F1629,price_list!$A$2:$C$31,3,FALSE)</f>
        <v>181.7</v>
      </c>
      <c r="P1629" t="str">
        <f t="shared" si="125"/>
        <v/>
      </c>
      <c r="Q1629" t="str">
        <f t="shared" si="126"/>
        <v/>
      </c>
      <c r="R1629">
        <f t="shared" si="127"/>
        <v>3107.07</v>
      </c>
      <c r="S1629">
        <f t="shared" si="128"/>
        <v>62.141400000000004</v>
      </c>
      <c r="T1629" t="str">
        <f>IF(ISNA(VLOOKUP(A1629,ERP_transactions!$A:$A,1,FALSE)),"No","Yes")</f>
        <v>Yes</v>
      </c>
      <c r="U1629" t="b">
        <f t="shared" si="129"/>
        <v>0</v>
      </c>
    </row>
    <row r="1630" spans="1:21">
      <c r="A1630" t="s">
        <v>2279</v>
      </c>
      <c r="B1630" t="s">
        <v>47</v>
      </c>
      <c r="C1630" t="s">
        <v>48</v>
      </c>
      <c r="D1630" t="s">
        <v>248</v>
      </c>
      <c r="E1630" t="s">
        <v>249</v>
      </c>
      <c r="F1630" t="s">
        <v>166</v>
      </c>
      <c r="G1630" t="s">
        <v>167</v>
      </c>
      <c r="H1630" s="1">
        <v>45892</v>
      </c>
      <c r="I1630">
        <v>16</v>
      </c>
      <c r="J1630">
        <v>176.86</v>
      </c>
      <c r="K1630">
        <v>2829.76</v>
      </c>
      <c r="L1630">
        <v>0.1</v>
      </c>
      <c r="M1630">
        <v>0.02</v>
      </c>
      <c r="N1630" t="str">
        <f>VLOOKUP(F1630,products!$A$2:$C$31,3,FALSE)</f>
        <v>B</v>
      </c>
      <c r="O1630">
        <f>VLOOKUP(F1630,price_list!$A$2:$C$31,3,FALSE)</f>
        <v>176.86</v>
      </c>
      <c r="P1630" t="str">
        <f t="shared" si="125"/>
        <v/>
      </c>
      <c r="Q1630" t="str">
        <f t="shared" si="126"/>
        <v/>
      </c>
      <c r="R1630">
        <f t="shared" si="127"/>
        <v>2546.7840000000001</v>
      </c>
      <c r="S1630">
        <f t="shared" si="128"/>
        <v>50.935680000000005</v>
      </c>
      <c r="T1630" t="str">
        <f>IF(ISNA(VLOOKUP(A1630,ERP_transactions!$A:$A,1,FALSE)),"No","Yes")</f>
        <v>Yes</v>
      </c>
      <c r="U1630" t="b">
        <f t="shared" si="129"/>
        <v>0</v>
      </c>
    </row>
    <row r="1631" spans="1:21">
      <c r="A1631" t="s">
        <v>2280</v>
      </c>
      <c r="B1631" t="s">
        <v>35</v>
      </c>
      <c r="C1631" t="s">
        <v>36</v>
      </c>
      <c r="D1631" t="s">
        <v>281</v>
      </c>
      <c r="E1631" t="s">
        <v>282</v>
      </c>
      <c r="F1631" t="s">
        <v>240</v>
      </c>
      <c r="G1631" t="s">
        <v>241</v>
      </c>
      <c r="H1631" s="1">
        <v>45888</v>
      </c>
      <c r="I1631">
        <v>24</v>
      </c>
      <c r="J1631">
        <v>130.94</v>
      </c>
      <c r="K1631">
        <v>3142.56</v>
      </c>
      <c r="L1631">
        <v>0.05</v>
      </c>
      <c r="M1631">
        <v>0.02</v>
      </c>
      <c r="N1631" t="str">
        <f>VLOOKUP(F1631,products!$A$2:$C$31,3,FALSE)</f>
        <v>A</v>
      </c>
      <c r="O1631">
        <f>VLOOKUP(F1631,price_list!$A$2:$C$31,3,FALSE)</f>
        <v>130.94</v>
      </c>
      <c r="P1631" t="str">
        <f t="shared" si="125"/>
        <v/>
      </c>
      <c r="Q1631" t="str">
        <f t="shared" si="126"/>
        <v/>
      </c>
      <c r="R1631">
        <f t="shared" si="127"/>
        <v>2985.4319999999998</v>
      </c>
      <c r="S1631">
        <f t="shared" si="128"/>
        <v>59.708639999999995</v>
      </c>
      <c r="T1631" t="str">
        <f>IF(ISNA(VLOOKUP(A1631,ERP_transactions!$A:$A,1,FALSE)),"No","Yes")</f>
        <v>Yes</v>
      </c>
      <c r="U1631" t="b">
        <f t="shared" si="129"/>
        <v>0</v>
      </c>
    </row>
    <row r="1632" spans="1:21">
      <c r="A1632" t="s">
        <v>2281</v>
      </c>
      <c r="B1632" t="s">
        <v>122</v>
      </c>
      <c r="C1632" t="s">
        <v>123</v>
      </c>
      <c r="D1632" t="s">
        <v>482</v>
      </c>
      <c r="E1632" t="s">
        <v>483</v>
      </c>
      <c r="F1632" t="s">
        <v>18</v>
      </c>
      <c r="G1632" t="s">
        <v>19</v>
      </c>
      <c r="H1632" s="1">
        <v>45871</v>
      </c>
      <c r="I1632">
        <v>19</v>
      </c>
      <c r="J1632">
        <v>52.65</v>
      </c>
      <c r="K1632">
        <v>1000.35</v>
      </c>
      <c r="L1632">
        <v>0.05</v>
      </c>
      <c r="M1632">
        <v>0.02</v>
      </c>
      <c r="N1632" t="str">
        <f>VLOOKUP(F1632,products!$A$2:$C$31,3,FALSE)</f>
        <v>A</v>
      </c>
      <c r="O1632">
        <f>VLOOKUP(F1632,price_list!$A$2:$C$31,3,FALSE)</f>
        <v>52.65</v>
      </c>
      <c r="P1632" t="str">
        <f t="shared" si="125"/>
        <v/>
      </c>
      <c r="Q1632" t="str">
        <f t="shared" si="126"/>
        <v/>
      </c>
      <c r="R1632">
        <f t="shared" si="127"/>
        <v>950.33249999999998</v>
      </c>
      <c r="S1632">
        <f t="shared" si="128"/>
        <v>19.00665</v>
      </c>
      <c r="T1632" t="str">
        <f>IF(ISNA(VLOOKUP(A1632,ERP_transactions!$A:$A,1,FALSE)),"No","Yes")</f>
        <v>Yes</v>
      </c>
      <c r="U1632" t="b">
        <f t="shared" si="129"/>
        <v>0</v>
      </c>
    </row>
    <row r="1633" spans="1:21">
      <c r="A1633" t="s">
        <v>2282</v>
      </c>
      <c r="B1633" t="s">
        <v>21</v>
      </c>
      <c r="C1633" t="s">
        <v>22</v>
      </c>
      <c r="D1633" t="s">
        <v>30</v>
      </c>
      <c r="E1633" t="s">
        <v>31</v>
      </c>
      <c r="F1633" t="s">
        <v>25</v>
      </c>
      <c r="G1633" t="s">
        <v>26</v>
      </c>
      <c r="H1633" s="1">
        <v>45874</v>
      </c>
      <c r="I1633">
        <v>23</v>
      </c>
      <c r="J1633">
        <v>120.83</v>
      </c>
      <c r="K1633">
        <v>2779.09</v>
      </c>
      <c r="L1633">
        <v>0.1</v>
      </c>
      <c r="M1633">
        <v>0.02</v>
      </c>
      <c r="N1633" t="str">
        <f>VLOOKUP(F1633,products!$A$2:$C$31,3,FALSE)</f>
        <v>B</v>
      </c>
      <c r="O1633">
        <f>VLOOKUP(F1633,price_list!$A$2:$C$31,3,FALSE)</f>
        <v>120.83</v>
      </c>
      <c r="P1633" t="str">
        <f t="shared" si="125"/>
        <v/>
      </c>
      <c r="Q1633" t="str">
        <f t="shared" si="126"/>
        <v/>
      </c>
      <c r="R1633">
        <f t="shared" si="127"/>
        <v>2501.181</v>
      </c>
      <c r="S1633">
        <f t="shared" si="128"/>
        <v>50.023620000000001</v>
      </c>
      <c r="T1633" t="str">
        <f>IF(ISNA(VLOOKUP(A1633,ERP_transactions!$A:$A,1,FALSE)),"No","Yes")</f>
        <v>Yes</v>
      </c>
      <c r="U1633" t="b">
        <f t="shared" si="129"/>
        <v>0</v>
      </c>
    </row>
    <row r="1634" spans="1:21">
      <c r="A1634" t="s">
        <v>2283</v>
      </c>
      <c r="B1634" t="s">
        <v>103</v>
      </c>
      <c r="C1634" t="s">
        <v>104</v>
      </c>
      <c r="D1634" t="s">
        <v>381</v>
      </c>
      <c r="E1634" t="s">
        <v>2586</v>
      </c>
      <c r="F1634" t="s">
        <v>196</v>
      </c>
      <c r="G1634" t="s">
        <v>197</v>
      </c>
      <c r="H1634" s="1">
        <v>45883</v>
      </c>
      <c r="I1634">
        <v>12</v>
      </c>
      <c r="J1634">
        <v>77.5</v>
      </c>
      <c r="K1634">
        <v>930</v>
      </c>
      <c r="L1634">
        <v>0.05</v>
      </c>
      <c r="M1634">
        <v>0.02</v>
      </c>
      <c r="N1634" t="str">
        <f>VLOOKUP(F1634,products!$A$2:$C$31,3,FALSE)</f>
        <v>A</v>
      </c>
      <c r="O1634">
        <f>VLOOKUP(F1634,price_list!$A$2:$C$31,3,FALSE)</f>
        <v>77.5</v>
      </c>
      <c r="P1634" t="str">
        <f t="shared" si="125"/>
        <v/>
      </c>
      <c r="Q1634" t="str">
        <f t="shared" si="126"/>
        <v/>
      </c>
      <c r="R1634">
        <f t="shared" si="127"/>
        <v>883.5</v>
      </c>
      <c r="S1634">
        <f t="shared" si="128"/>
        <v>17.670000000000002</v>
      </c>
      <c r="T1634" t="str">
        <f>IF(ISNA(VLOOKUP(A1634,ERP_transactions!$A:$A,1,FALSE)),"No","Yes")</f>
        <v>Yes</v>
      </c>
      <c r="U1634" t="b">
        <f t="shared" si="129"/>
        <v>0</v>
      </c>
    </row>
    <row r="1635" spans="1:21">
      <c r="A1635" t="s">
        <v>2284</v>
      </c>
      <c r="B1635" t="s">
        <v>159</v>
      </c>
      <c r="C1635" t="s">
        <v>160</v>
      </c>
      <c r="D1635" t="s">
        <v>1030</v>
      </c>
      <c r="E1635" t="s">
        <v>1031</v>
      </c>
      <c r="F1635" t="s">
        <v>196</v>
      </c>
      <c r="G1635" t="s">
        <v>197</v>
      </c>
      <c r="H1635" s="1">
        <v>45886</v>
      </c>
      <c r="I1635">
        <v>10</v>
      </c>
      <c r="J1635">
        <v>77.5</v>
      </c>
      <c r="K1635">
        <v>775</v>
      </c>
      <c r="L1635">
        <v>0.05</v>
      </c>
      <c r="M1635">
        <v>0.02</v>
      </c>
      <c r="N1635" t="str">
        <f>VLOOKUP(F1635,products!$A$2:$C$31,3,FALSE)</f>
        <v>A</v>
      </c>
      <c r="O1635">
        <f>VLOOKUP(F1635,price_list!$A$2:$C$31,3,FALSE)</f>
        <v>77.5</v>
      </c>
      <c r="P1635" t="str">
        <f t="shared" si="125"/>
        <v/>
      </c>
      <c r="Q1635" t="str">
        <f t="shared" si="126"/>
        <v/>
      </c>
      <c r="R1635">
        <f t="shared" si="127"/>
        <v>736.25</v>
      </c>
      <c r="S1635">
        <f t="shared" si="128"/>
        <v>14.725</v>
      </c>
      <c r="T1635" t="str">
        <f>IF(ISNA(VLOOKUP(A1635,ERP_transactions!$A:$A,1,FALSE)),"No","Yes")</f>
        <v>Yes</v>
      </c>
      <c r="U1635" t="b">
        <f t="shared" si="129"/>
        <v>0</v>
      </c>
    </row>
    <row r="1636" spans="1:21">
      <c r="A1636" t="s">
        <v>2285</v>
      </c>
      <c r="B1636" t="s">
        <v>159</v>
      </c>
      <c r="C1636" t="s">
        <v>160</v>
      </c>
      <c r="D1636" t="s">
        <v>645</v>
      </c>
      <c r="E1636" t="s">
        <v>646</v>
      </c>
      <c r="F1636" t="s">
        <v>396</v>
      </c>
      <c r="G1636" t="s">
        <v>397</v>
      </c>
      <c r="H1636" s="1">
        <v>45890</v>
      </c>
      <c r="I1636">
        <v>25</v>
      </c>
      <c r="J1636">
        <v>194.87</v>
      </c>
      <c r="K1636">
        <v>4871.75</v>
      </c>
      <c r="L1636">
        <v>0.1</v>
      </c>
      <c r="M1636">
        <v>0.02</v>
      </c>
      <c r="N1636" t="str">
        <f>VLOOKUP(F1636,products!$A$2:$C$31,3,FALSE)</f>
        <v>B</v>
      </c>
      <c r="O1636">
        <f>VLOOKUP(F1636,price_list!$A$2:$C$31,3,FALSE)</f>
        <v>194.87</v>
      </c>
      <c r="P1636" t="str">
        <f t="shared" si="125"/>
        <v/>
      </c>
      <c r="Q1636" t="str">
        <f t="shared" si="126"/>
        <v/>
      </c>
      <c r="R1636">
        <f t="shared" si="127"/>
        <v>4384.5749999999998</v>
      </c>
      <c r="S1636">
        <f t="shared" si="128"/>
        <v>87.691500000000005</v>
      </c>
      <c r="T1636" t="str">
        <f>IF(ISNA(VLOOKUP(A1636,ERP_transactions!$A:$A,1,FALSE)),"No","Yes")</f>
        <v>Yes</v>
      </c>
      <c r="U1636" t="b">
        <f t="shared" si="129"/>
        <v>0</v>
      </c>
    </row>
    <row r="1637" spans="1:21">
      <c r="A1637" t="s">
        <v>2286</v>
      </c>
      <c r="B1637" t="s">
        <v>182</v>
      </c>
      <c r="C1637" t="s">
        <v>183</v>
      </c>
      <c r="D1637" t="s">
        <v>98</v>
      </c>
      <c r="E1637" t="s">
        <v>99</v>
      </c>
      <c r="F1637" t="s">
        <v>71</v>
      </c>
      <c r="G1637" t="s">
        <v>72</v>
      </c>
      <c r="H1637" s="1">
        <v>45875</v>
      </c>
      <c r="I1637">
        <v>25</v>
      </c>
      <c r="J1637">
        <v>123.65</v>
      </c>
      <c r="K1637">
        <v>3091.25</v>
      </c>
      <c r="L1637">
        <v>0.05</v>
      </c>
      <c r="M1637">
        <v>0.02</v>
      </c>
      <c r="N1637" t="str">
        <f>VLOOKUP(F1637,products!$A$2:$C$31,3,FALSE)</f>
        <v>A</v>
      </c>
      <c r="O1637">
        <f>VLOOKUP(F1637,price_list!$A$2:$C$31,3,FALSE)</f>
        <v>123.65</v>
      </c>
      <c r="P1637" t="str">
        <f t="shared" si="125"/>
        <v/>
      </c>
      <c r="Q1637" t="str">
        <f t="shared" si="126"/>
        <v/>
      </c>
      <c r="R1637">
        <f t="shared" si="127"/>
        <v>2936.6875</v>
      </c>
      <c r="S1637">
        <f t="shared" si="128"/>
        <v>58.733750000000001</v>
      </c>
      <c r="T1637" t="str">
        <f>IF(ISNA(VLOOKUP(A1637,ERP_transactions!$A:$A,1,FALSE)),"No","Yes")</f>
        <v>Yes</v>
      </c>
      <c r="U1637" t="b">
        <f t="shared" si="129"/>
        <v>0</v>
      </c>
    </row>
    <row r="1638" spans="1:21">
      <c r="A1638" t="s">
        <v>2288</v>
      </c>
      <c r="B1638" t="s">
        <v>187</v>
      </c>
      <c r="C1638" t="s">
        <v>188</v>
      </c>
      <c r="D1638" t="s">
        <v>224</v>
      </c>
      <c r="E1638" t="s">
        <v>225</v>
      </c>
      <c r="F1638" t="s">
        <v>179</v>
      </c>
      <c r="G1638" t="s">
        <v>180</v>
      </c>
      <c r="H1638" s="1">
        <v>45881</v>
      </c>
      <c r="I1638">
        <v>23</v>
      </c>
      <c r="J1638">
        <v>125.42</v>
      </c>
      <c r="K1638">
        <v>2884.66</v>
      </c>
      <c r="L1638">
        <v>0.1</v>
      </c>
      <c r="M1638">
        <v>0.02</v>
      </c>
      <c r="N1638" t="str">
        <f>VLOOKUP(F1638,products!$A$2:$C$31,3,FALSE)</f>
        <v>B</v>
      </c>
      <c r="O1638">
        <f>VLOOKUP(F1638,price_list!$A$2:$C$31,3,FALSE)</f>
        <v>125.42</v>
      </c>
      <c r="P1638" t="str">
        <f t="shared" si="125"/>
        <v/>
      </c>
      <c r="Q1638" t="str">
        <f t="shared" si="126"/>
        <v/>
      </c>
      <c r="R1638">
        <f t="shared" si="127"/>
        <v>2596.194</v>
      </c>
      <c r="S1638">
        <f t="shared" si="128"/>
        <v>51.923879999999997</v>
      </c>
      <c r="T1638" t="str">
        <f>IF(ISNA(VLOOKUP(A1638,ERP_transactions!$A:$A,1,FALSE)),"No","Yes")</f>
        <v>Yes</v>
      </c>
      <c r="U1638" t="b">
        <f t="shared" si="129"/>
        <v>0</v>
      </c>
    </row>
    <row r="1639" spans="1:21">
      <c r="A1639" t="s">
        <v>2289</v>
      </c>
      <c r="B1639" t="s">
        <v>386</v>
      </c>
      <c r="C1639" t="s">
        <v>387</v>
      </c>
      <c r="D1639" t="s">
        <v>1916</v>
      </c>
      <c r="E1639" t="s">
        <v>2711</v>
      </c>
      <c r="F1639" t="s">
        <v>100</v>
      </c>
      <c r="G1639" t="s">
        <v>101</v>
      </c>
      <c r="H1639" s="1">
        <v>45870</v>
      </c>
      <c r="I1639">
        <v>5</v>
      </c>
      <c r="J1639">
        <v>181.7</v>
      </c>
      <c r="K1639">
        <v>908.5</v>
      </c>
      <c r="L1639">
        <v>0.1</v>
      </c>
      <c r="M1639">
        <v>0.02</v>
      </c>
      <c r="N1639" t="str">
        <f>VLOOKUP(F1639,products!$A$2:$C$31,3,FALSE)</f>
        <v>B</v>
      </c>
      <c r="O1639">
        <f>VLOOKUP(F1639,price_list!$A$2:$C$31,3,FALSE)</f>
        <v>181.7</v>
      </c>
      <c r="P1639" t="str">
        <f t="shared" si="125"/>
        <v/>
      </c>
      <c r="Q1639" t="str">
        <f t="shared" si="126"/>
        <v/>
      </c>
      <c r="R1639">
        <f t="shared" si="127"/>
        <v>817.65</v>
      </c>
      <c r="S1639">
        <f t="shared" si="128"/>
        <v>16.353000000000002</v>
      </c>
      <c r="T1639" t="str">
        <f>IF(ISNA(VLOOKUP(A1639,ERP_transactions!$A:$A,1,FALSE)),"No","Yes")</f>
        <v>Yes</v>
      </c>
      <c r="U1639" t="b">
        <f t="shared" si="129"/>
        <v>0</v>
      </c>
    </row>
    <row r="1640" spans="1:21">
      <c r="A1640" t="s">
        <v>2290</v>
      </c>
      <c r="B1640" t="s">
        <v>21</v>
      </c>
      <c r="C1640" t="s">
        <v>22</v>
      </c>
      <c r="D1640" t="s">
        <v>802</v>
      </c>
      <c r="E1640" t="s">
        <v>803</v>
      </c>
      <c r="F1640" t="s">
        <v>293</v>
      </c>
      <c r="G1640" t="s">
        <v>294</v>
      </c>
      <c r="H1640" s="1">
        <v>45885</v>
      </c>
      <c r="I1640">
        <v>25</v>
      </c>
      <c r="J1640">
        <v>114.99</v>
      </c>
      <c r="K1640">
        <v>2874.75</v>
      </c>
      <c r="L1640">
        <v>0.05</v>
      </c>
      <c r="M1640">
        <v>0.02</v>
      </c>
      <c r="N1640" t="str">
        <f>VLOOKUP(F1640,products!$A$2:$C$31,3,FALSE)</f>
        <v>A</v>
      </c>
      <c r="O1640">
        <f>VLOOKUP(F1640,price_list!$A$2:$C$31,3,FALSE)</f>
        <v>114.99</v>
      </c>
      <c r="P1640" t="str">
        <f t="shared" si="125"/>
        <v/>
      </c>
      <c r="Q1640" t="str">
        <f t="shared" si="126"/>
        <v/>
      </c>
      <c r="R1640">
        <f t="shared" si="127"/>
        <v>2731.0124999999998</v>
      </c>
      <c r="S1640">
        <f t="shared" si="128"/>
        <v>54.620249999999999</v>
      </c>
      <c r="T1640" t="str">
        <f>IF(ISNA(VLOOKUP(A1640,ERP_transactions!$A:$A,1,FALSE)),"No","Yes")</f>
        <v>Yes</v>
      </c>
      <c r="U1640" t="b">
        <f t="shared" si="129"/>
        <v>0</v>
      </c>
    </row>
    <row r="1641" spans="1:21">
      <c r="A1641" t="s">
        <v>2291</v>
      </c>
      <c r="B1641" t="s">
        <v>81</v>
      </c>
      <c r="C1641" t="s">
        <v>82</v>
      </c>
      <c r="D1641" t="s">
        <v>308</v>
      </c>
      <c r="E1641" t="s">
        <v>309</v>
      </c>
      <c r="F1641" t="s">
        <v>356</v>
      </c>
      <c r="G1641" t="s">
        <v>357</v>
      </c>
      <c r="H1641" s="1">
        <v>45873</v>
      </c>
      <c r="I1641">
        <v>6</v>
      </c>
      <c r="J1641">
        <v>54.03</v>
      </c>
      <c r="K1641">
        <v>324.18</v>
      </c>
      <c r="L1641">
        <v>0</v>
      </c>
      <c r="M1641">
        <v>0.02</v>
      </c>
      <c r="N1641" t="str">
        <f>VLOOKUP(F1641,products!$A$2:$C$31,3,FALSE)</f>
        <v>C</v>
      </c>
      <c r="O1641">
        <f>VLOOKUP(F1641,price_list!$A$2:$C$31,3,FALSE)</f>
        <v>54.03</v>
      </c>
      <c r="P1641" t="str">
        <f t="shared" si="125"/>
        <v/>
      </c>
      <c r="Q1641" t="str">
        <f t="shared" si="126"/>
        <v/>
      </c>
      <c r="R1641">
        <f t="shared" si="127"/>
        <v>324.18</v>
      </c>
      <c r="S1641">
        <f t="shared" si="128"/>
        <v>6.4836</v>
      </c>
      <c r="T1641" t="str">
        <f>IF(ISNA(VLOOKUP(A1641,ERP_transactions!$A:$A,1,FALSE)),"No","Yes")</f>
        <v>Yes</v>
      </c>
      <c r="U1641" t="b">
        <f t="shared" si="129"/>
        <v>0</v>
      </c>
    </row>
    <row r="1642" spans="1:21">
      <c r="A1642" t="s">
        <v>2292</v>
      </c>
      <c r="B1642" t="s">
        <v>254</v>
      </c>
      <c r="C1642" t="s">
        <v>255</v>
      </c>
      <c r="D1642" t="s">
        <v>411</v>
      </c>
      <c r="E1642" t="s">
        <v>412</v>
      </c>
      <c r="F1642" t="s">
        <v>396</v>
      </c>
      <c r="G1642" t="s">
        <v>397</v>
      </c>
      <c r="H1642" s="1">
        <v>45895</v>
      </c>
      <c r="I1642">
        <v>7</v>
      </c>
      <c r="J1642">
        <v>194.87</v>
      </c>
      <c r="K1642">
        <v>1364.09</v>
      </c>
      <c r="L1642">
        <v>0.1</v>
      </c>
      <c r="M1642">
        <v>0.02</v>
      </c>
      <c r="N1642" t="str">
        <f>VLOOKUP(F1642,products!$A$2:$C$31,3,FALSE)</f>
        <v>B</v>
      </c>
      <c r="O1642">
        <f>VLOOKUP(F1642,price_list!$A$2:$C$31,3,FALSE)</f>
        <v>194.87</v>
      </c>
      <c r="P1642" t="str">
        <f t="shared" si="125"/>
        <v/>
      </c>
      <c r="Q1642" t="str">
        <f t="shared" si="126"/>
        <v/>
      </c>
      <c r="R1642">
        <f t="shared" si="127"/>
        <v>1227.681</v>
      </c>
      <c r="S1642">
        <f t="shared" si="128"/>
        <v>24.553620000000002</v>
      </c>
      <c r="T1642" t="str">
        <f>IF(ISNA(VLOOKUP(A1642,ERP_transactions!$A:$A,1,FALSE)),"No","Yes")</f>
        <v>Yes</v>
      </c>
      <c r="U1642" t="b">
        <f t="shared" si="129"/>
        <v>0</v>
      </c>
    </row>
    <row r="1643" spans="1:21">
      <c r="A1643" t="s">
        <v>2293</v>
      </c>
      <c r="B1643" t="s">
        <v>67</v>
      </c>
      <c r="C1643" t="s">
        <v>68</v>
      </c>
      <c r="D1643" t="s">
        <v>641</v>
      </c>
      <c r="E1643" t="s">
        <v>642</v>
      </c>
      <c r="F1643" t="s">
        <v>166</v>
      </c>
      <c r="G1643" t="s">
        <v>167</v>
      </c>
      <c r="H1643" s="1">
        <v>45897</v>
      </c>
      <c r="I1643">
        <v>17</v>
      </c>
      <c r="J1643">
        <v>176.86</v>
      </c>
      <c r="K1643">
        <v>3006.62</v>
      </c>
      <c r="L1643">
        <v>0.1</v>
      </c>
      <c r="M1643">
        <v>0.02</v>
      </c>
      <c r="N1643" t="str">
        <f>VLOOKUP(F1643,products!$A$2:$C$31,3,FALSE)</f>
        <v>B</v>
      </c>
      <c r="O1643">
        <f>VLOOKUP(F1643,price_list!$A$2:$C$31,3,FALSE)</f>
        <v>176.86</v>
      </c>
      <c r="P1643" t="str">
        <f t="shared" si="125"/>
        <v/>
      </c>
      <c r="Q1643" t="str">
        <f t="shared" si="126"/>
        <v/>
      </c>
      <c r="R1643">
        <f t="shared" si="127"/>
        <v>2705.9580000000001</v>
      </c>
      <c r="S1643">
        <f t="shared" si="128"/>
        <v>54.119160000000001</v>
      </c>
      <c r="T1643" t="str">
        <f>IF(ISNA(VLOOKUP(A1643,ERP_transactions!$A:$A,1,FALSE)),"No","Yes")</f>
        <v>Yes</v>
      </c>
      <c r="U1643" t="b">
        <f t="shared" si="129"/>
        <v>0</v>
      </c>
    </row>
    <row r="1644" spans="1:21">
      <c r="A1644" t="s">
        <v>2294</v>
      </c>
      <c r="B1644" t="s">
        <v>259</v>
      </c>
      <c r="C1644" t="s">
        <v>260</v>
      </c>
      <c r="D1644" t="s">
        <v>579</v>
      </c>
      <c r="E1644" t="s">
        <v>580</v>
      </c>
      <c r="F1644" t="s">
        <v>114</v>
      </c>
      <c r="G1644" t="s">
        <v>115</v>
      </c>
      <c r="H1644" s="1">
        <v>45895</v>
      </c>
      <c r="I1644">
        <v>25</v>
      </c>
      <c r="J1644">
        <v>91.13</v>
      </c>
      <c r="K1644">
        <v>2278.25</v>
      </c>
      <c r="L1644">
        <v>0.1</v>
      </c>
      <c r="M1644">
        <v>0.02</v>
      </c>
      <c r="N1644" t="str">
        <f>VLOOKUP(F1644,products!$A$2:$C$31,3,FALSE)</f>
        <v>B</v>
      </c>
      <c r="O1644">
        <f>VLOOKUP(F1644,price_list!$A$2:$C$31,3,FALSE)</f>
        <v>91.13</v>
      </c>
      <c r="P1644" t="str">
        <f t="shared" si="125"/>
        <v/>
      </c>
      <c r="Q1644" t="str">
        <f t="shared" si="126"/>
        <v/>
      </c>
      <c r="R1644">
        <f t="shared" si="127"/>
        <v>2050.4250000000002</v>
      </c>
      <c r="S1644">
        <f t="shared" si="128"/>
        <v>41.008500000000005</v>
      </c>
      <c r="T1644" t="str">
        <f>IF(ISNA(VLOOKUP(A1644,ERP_transactions!$A:$A,1,FALSE)),"No","Yes")</f>
        <v>Yes</v>
      </c>
      <c r="U1644" t="b">
        <f t="shared" si="129"/>
        <v>0</v>
      </c>
    </row>
    <row r="1645" spans="1:21">
      <c r="A1645" t="s">
        <v>2295</v>
      </c>
      <c r="B1645" t="s">
        <v>386</v>
      </c>
      <c r="C1645" t="s">
        <v>387</v>
      </c>
      <c r="D1645" t="s">
        <v>872</v>
      </c>
      <c r="E1645" t="s">
        <v>873</v>
      </c>
      <c r="F1645" t="s">
        <v>25</v>
      </c>
      <c r="G1645" t="s">
        <v>26</v>
      </c>
      <c r="H1645" s="1">
        <v>45873</v>
      </c>
      <c r="I1645">
        <v>3</v>
      </c>
      <c r="J1645">
        <v>120.83</v>
      </c>
      <c r="K1645">
        <v>362.49</v>
      </c>
      <c r="L1645">
        <v>0.1</v>
      </c>
      <c r="M1645">
        <v>0.02</v>
      </c>
      <c r="N1645" t="str">
        <f>VLOOKUP(F1645,products!$A$2:$C$31,3,FALSE)</f>
        <v>B</v>
      </c>
      <c r="O1645">
        <f>VLOOKUP(F1645,price_list!$A$2:$C$31,3,FALSE)</f>
        <v>120.83</v>
      </c>
      <c r="P1645" t="str">
        <f t="shared" si="125"/>
        <v/>
      </c>
      <c r="Q1645" t="str">
        <f t="shared" si="126"/>
        <v/>
      </c>
      <c r="R1645">
        <f t="shared" si="127"/>
        <v>326.24099999999999</v>
      </c>
      <c r="S1645">
        <f t="shared" si="128"/>
        <v>6.5248200000000001</v>
      </c>
      <c r="T1645" t="str">
        <f>IF(ISNA(VLOOKUP(A1645,ERP_transactions!$A:$A,1,FALSE)),"No","Yes")</f>
        <v>Yes</v>
      </c>
      <c r="U1645" t="b">
        <f t="shared" si="129"/>
        <v>0</v>
      </c>
    </row>
    <row r="1646" spans="1:21">
      <c r="A1646" t="s">
        <v>2296</v>
      </c>
      <c r="B1646" t="s">
        <v>35</v>
      </c>
      <c r="C1646" t="s">
        <v>36</v>
      </c>
      <c r="D1646" t="s">
        <v>506</v>
      </c>
      <c r="E1646" t="s">
        <v>507</v>
      </c>
      <c r="F1646" t="s">
        <v>356</v>
      </c>
      <c r="G1646" t="s">
        <v>357</v>
      </c>
      <c r="H1646" s="1">
        <v>45999</v>
      </c>
      <c r="I1646">
        <v>16</v>
      </c>
      <c r="J1646">
        <v>54.03</v>
      </c>
      <c r="K1646">
        <v>864.48</v>
      </c>
      <c r="L1646">
        <v>0</v>
      </c>
      <c r="M1646">
        <v>0.02</v>
      </c>
      <c r="N1646" t="str">
        <f>VLOOKUP(F1646,products!$A$2:$C$31,3,FALSE)</f>
        <v>C</v>
      </c>
      <c r="O1646">
        <f>VLOOKUP(F1646,price_list!$A$2:$C$31,3,FALSE)</f>
        <v>54.03</v>
      </c>
      <c r="P1646" t="str">
        <f t="shared" si="125"/>
        <v/>
      </c>
      <c r="Q1646" t="str">
        <f t="shared" si="126"/>
        <v/>
      </c>
      <c r="R1646">
        <f t="shared" si="127"/>
        <v>864.48</v>
      </c>
      <c r="S1646">
        <f t="shared" si="128"/>
        <v>17.2896</v>
      </c>
      <c r="T1646" t="str">
        <f>IF(ISNA(VLOOKUP(A1646,ERP_transactions!$A:$A,1,FALSE)),"No","Yes")</f>
        <v>Yes</v>
      </c>
      <c r="U1646" t="b">
        <f t="shared" si="129"/>
        <v>0</v>
      </c>
    </row>
    <row r="1647" spans="1:21">
      <c r="A1647" t="s">
        <v>2298</v>
      </c>
      <c r="B1647" t="s">
        <v>28</v>
      </c>
      <c r="C1647" t="s">
        <v>29</v>
      </c>
      <c r="D1647" t="s">
        <v>1272</v>
      </c>
      <c r="E1647" t="s">
        <v>1273</v>
      </c>
      <c r="F1647" t="s">
        <v>174</v>
      </c>
      <c r="G1647" t="s">
        <v>175</v>
      </c>
      <c r="H1647" s="1">
        <v>45875</v>
      </c>
      <c r="I1647">
        <v>11</v>
      </c>
      <c r="J1647">
        <v>183.4</v>
      </c>
      <c r="K1647">
        <v>2017.4</v>
      </c>
      <c r="L1647">
        <v>0.1</v>
      </c>
      <c r="M1647">
        <v>0.02</v>
      </c>
      <c r="N1647" t="str">
        <f>VLOOKUP(F1647,products!$A$2:$C$31,3,FALSE)</f>
        <v>B</v>
      </c>
      <c r="O1647">
        <f>VLOOKUP(F1647,price_list!$A$2:$C$31,3,FALSE)</f>
        <v>183.4</v>
      </c>
      <c r="P1647" t="str">
        <f t="shared" si="125"/>
        <v/>
      </c>
      <c r="Q1647" t="str">
        <f t="shared" si="126"/>
        <v/>
      </c>
      <c r="R1647">
        <f t="shared" si="127"/>
        <v>1815.66</v>
      </c>
      <c r="S1647">
        <f t="shared" si="128"/>
        <v>36.313200000000002</v>
      </c>
      <c r="T1647" t="str">
        <f>IF(ISNA(VLOOKUP(A1647,ERP_transactions!$A:$A,1,FALSE)),"No","Yes")</f>
        <v>Yes</v>
      </c>
      <c r="U1647" t="b">
        <f t="shared" si="129"/>
        <v>0</v>
      </c>
    </row>
    <row r="1648" spans="1:21">
      <c r="A1648" t="s">
        <v>2299</v>
      </c>
      <c r="B1648" t="s">
        <v>62</v>
      </c>
      <c r="C1648" t="s">
        <v>63</v>
      </c>
      <c r="D1648" t="s">
        <v>532</v>
      </c>
      <c r="E1648" t="s">
        <v>533</v>
      </c>
      <c r="F1648" t="s">
        <v>139</v>
      </c>
      <c r="G1648" t="s">
        <v>140</v>
      </c>
      <c r="H1648" s="1">
        <v>45877</v>
      </c>
      <c r="I1648">
        <v>4</v>
      </c>
      <c r="J1648">
        <v>113.94</v>
      </c>
      <c r="K1648">
        <v>455.76</v>
      </c>
      <c r="L1648">
        <v>0.05</v>
      </c>
      <c r="M1648">
        <v>0.02</v>
      </c>
      <c r="N1648" t="str">
        <f>VLOOKUP(F1648,products!$A$2:$C$31,3,FALSE)</f>
        <v>A</v>
      </c>
      <c r="O1648">
        <f>VLOOKUP(F1648,price_list!$A$2:$C$31,3,FALSE)</f>
        <v>113.94</v>
      </c>
      <c r="P1648" t="str">
        <f t="shared" si="125"/>
        <v/>
      </c>
      <c r="Q1648" t="str">
        <f t="shared" si="126"/>
        <v/>
      </c>
      <c r="R1648">
        <f t="shared" si="127"/>
        <v>432.97199999999998</v>
      </c>
      <c r="S1648">
        <f t="shared" si="128"/>
        <v>8.65944</v>
      </c>
      <c r="T1648" t="str">
        <f>IF(ISNA(VLOOKUP(A1648,ERP_transactions!$A:$A,1,FALSE)),"No","Yes")</f>
        <v>Yes</v>
      </c>
      <c r="U1648" t="b">
        <f t="shared" si="129"/>
        <v>0</v>
      </c>
    </row>
    <row r="1649" spans="1:21">
      <c r="A1649" t="s">
        <v>2300</v>
      </c>
      <c r="B1649" t="s">
        <v>21</v>
      </c>
      <c r="C1649" t="s">
        <v>22</v>
      </c>
      <c r="D1649" t="s">
        <v>561</v>
      </c>
      <c r="E1649" t="s">
        <v>562</v>
      </c>
      <c r="F1649" t="s">
        <v>179</v>
      </c>
      <c r="G1649" t="s">
        <v>180</v>
      </c>
      <c r="H1649" s="1">
        <v>45877</v>
      </c>
      <c r="I1649">
        <v>23</v>
      </c>
      <c r="J1649">
        <v>125.42</v>
      </c>
      <c r="K1649">
        <v>2884.66</v>
      </c>
      <c r="L1649">
        <v>0.1</v>
      </c>
      <c r="M1649">
        <v>0.02</v>
      </c>
      <c r="N1649" t="str">
        <f>VLOOKUP(F1649,products!$A$2:$C$31,3,FALSE)</f>
        <v>B</v>
      </c>
      <c r="O1649">
        <f>VLOOKUP(F1649,price_list!$A$2:$C$31,3,FALSE)</f>
        <v>125.42</v>
      </c>
      <c r="P1649" t="str">
        <f t="shared" si="125"/>
        <v/>
      </c>
      <c r="Q1649" t="str">
        <f t="shared" si="126"/>
        <v/>
      </c>
      <c r="R1649">
        <f t="shared" si="127"/>
        <v>2596.194</v>
      </c>
      <c r="S1649">
        <f t="shared" si="128"/>
        <v>51.923879999999997</v>
      </c>
      <c r="T1649" t="str">
        <f>IF(ISNA(VLOOKUP(A1649,ERP_transactions!$A:$A,1,FALSE)),"No","Yes")</f>
        <v>Yes</v>
      </c>
      <c r="U1649" t="b">
        <f t="shared" si="129"/>
        <v>0</v>
      </c>
    </row>
    <row r="1650" spans="1:21">
      <c r="A1650" t="s">
        <v>2302</v>
      </c>
      <c r="B1650" t="s">
        <v>62</v>
      </c>
      <c r="C1650" t="s">
        <v>63</v>
      </c>
      <c r="D1650" t="s">
        <v>98</v>
      </c>
      <c r="E1650" t="s">
        <v>99</v>
      </c>
      <c r="F1650" t="s">
        <v>174</v>
      </c>
      <c r="G1650" t="s">
        <v>175</v>
      </c>
      <c r="H1650" s="1">
        <v>45870</v>
      </c>
      <c r="I1650">
        <v>3</v>
      </c>
      <c r="J1650">
        <v>183.4</v>
      </c>
      <c r="K1650">
        <v>550.20000000000005</v>
      </c>
      <c r="L1650">
        <v>0.1</v>
      </c>
      <c r="M1650">
        <v>0.02</v>
      </c>
      <c r="N1650" t="str">
        <f>VLOOKUP(F1650,products!$A$2:$C$31,3,FALSE)</f>
        <v>B</v>
      </c>
      <c r="O1650">
        <f>VLOOKUP(F1650,price_list!$A$2:$C$31,3,FALSE)</f>
        <v>183.4</v>
      </c>
      <c r="P1650" t="str">
        <f t="shared" si="125"/>
        <v/>
      </c>
      <c r="Q1650" t="str">
        <f t="shared" si="126"/>
        <v/>
      </c>
      <c r="R1650">
        <f t="shared" si="127"/>
        <v>495.18000000000006</v>
      </c>
      <c r="S1650">
        <f t="shared" si="128"/>
        <v>9.9036000000000008</v>
      </c>
      <c r="T1650" t="str">
        <f>IF(ISNA(VLOOKUP(A1650,ERP_transactions!$A:$A,1,FALSE)),"No","Yes")</f>
        <v>Yes</v>
      </c>
      <c r="U1650" t="b">
        <f t="shared" si="129"/>
        <v>0</v>
      </c>
    </row>
    <row r="1651" spans="1:21">
      <c r="A1651" t="s">
        <v>2303</v>
      </c>
      <c r="B1651" t="s">
        <v>93</v>
      </c>
      <c r="C1651" t="s">
        <v>94</v>
      </c>
      <c r="D1651" t="s">
        <v>510</v>
      </c>
      <c r="E1651" t="s">
        <v>511</v>
      </c>
      <c r="F1651" t="s">
        <v>107</v>
      </c>
      <c r="G1651" t="s">
        <v>108</v>
      </c>
      <c r="H1651" s="1">
        <v>45876</v>
      </c>
      <c r="I1651">
        <v>2</v>
      </c>
      <c r="J1651">
        <v>179.53</v>
      </c>
      <c r="K1651">
        <v>359.06</v>
      </c>
      <c r="L1651">
        <v>0.1</v>
      </c>
      <c r="M1651">
        <v>0.02</v>
      </c>
      <c r="N1651" t="str">
        <f>VLOOKUP(F1651,products!$A$2:$C$31,3,FALSE)</f>
        <v>B</v>
      </c>
      <c r="O1651">
        <f>VLOOKUP(F1651,price_list!$A$2:$C$31,3,FALSE)</f>
        <v>179.53</v>
      </c>
      <c r="P1651" t="str">
        <f t="shared" si="125"/>
        <v/>
      </c>
      <c r="Q1651" t="str">
        <f t="shared" si="126"/>
        <v/>
      </c>
      <c r="R1651">
        <f t="shared" si="127"/>
        <v>323.154</v>
      </c>
      <c r="S1651">
        <f t="shared" si="128"/>
        <v>6.4630799999999997</v>
      </c>
      <c r="T1651" t="str">
        <f>IF(ISNA(VLOOKUP(A1651,ERP_transactions!$A:$A,1,FALSE)),"No","Yes")</f>
        <v>Yes</v>
      </c>
      <c r="U1651" t="b">
        <f t="shared" si="129"/>
        <v>0</v>
      </c>
    </row>
    <row r="1652" spans="1:21">
      <c r="A1652" t="s">
        <v>2304</v>
      </c>
      <c r="B1652" t="s">
        <v>386</v>
      </c>
      <c r="C1652" t="s">
        <v>387</v>
      </c>
      <c r="D1652" t="s">
        <v>502</v>
      </c>
      <c r="E1652" t="s">
        <v>503</v>
      </c>
      <c r="F1652" t="s">
        <v>174</v>
      </c>
      <c r="G1652" t="s">
        <v>175</v>
      </c>
      <c r="H1652" s="1">
        <v>45888</v>
      </c>
      <c r="I1652">
        <v>17</v>
      </c>
      <c r="J1652">
        <v>183.4</v>
      </c>
      <c r="K1652">
        <v>3117.8</v>
      </c>
      <c r="L1652">
        <v>0.1</v>
      </c>
      <c r="M1652">
        <v>0.02</v>
      </c>
      <c r="N1652" t="str">
        <f>VLOOKUP(F1652,products!$A$2:$C$31,3,FALSE)</f>
        <v>B</v>
      </c>
      <c r="O1652">
        <f>VLOOKUP(F1652,price_list!$A$2:$C$31,3,FALSE)</f>
        <v>183.4</v>
      </c>
      <c r="P1652" t="str">
        <f t="shared" si="125"/>
        <v/>
      </c>
      <c r="Q1652" t="str">
        <f t="shared" si="126"/>
        <v/>
      </c>
      <c r="R1652">
        <f t="shared" si="127"/>
        <v>2806.02</v>
      </c>
      <c r="S1652">
        <f t="shared" si="128"/>
        <v>56.120400000000004</v>
      </c>
      <c r="T1652" t="str">
        <f>IF(ISNA(VLOOKUP(A1652,ERP_transactions!$A:$A,1,FALSE)),"No","Yes")</f>
        <v>Yes</v>
      </c>
      <c r="U1652" t="b">
        <f t="shared" si="129"/>
        <v>0</v>
      </c>
    </row>
    <row r="1653" spans="1:21">
      <c r="A1653" t="s">
        <v>2305</v>
      </c>
      <c r="B1653" t="s">
        <v>14</v>
      </c>
      <c r="C1653" t="s">
        <v>15</v>
      </c>
      <c r="D1653" t="s">
        <v>927</v>
      </c>
      <c r="E1653" t="s">
        <v>928</v>
      </c>
      <c r="F1653" t="s">
        <v>71</v>
      </c>
      <c r="G1653" t="s">
        <v>72</v>
      </c>
      <c r="H1653" s="1">
        <v>45871</v>
      </c>
      <c r="I1653">
        <v>9</v>
      </c>
      <c r="J1653">
        <v>123.65</v>
      </c>
      <c r="K1653">
        <v>1112.8499999999999</v>
      </c>
      <c r="L1653">
        <v>0.05</v>
      </c>
      <c r="M1653">
        <v>0.02</v>
      </c>
      <c r="N1653" t="str">
        <f>VLOOKUP(F1653,products!$A$2:$C$31,3,FALSE)</f>
        <v>A</v>
      </c>
      <c r="O1653">
        <f>VLOOKUP(F1653,price_list!$A$2:$C$31,3,FALSE)</f>
        <v>123.65</v>
      </c>
      <c r="P1653" t="str">
        <f t="shared" si="125"/>
        <v/>
      </c>
      <c r="Q1653" t="str">
        <f t="shared" si="126"/>
        <v/>
      </c>
      <c r="R1653">
        <f t="shared" si="127"/>
        <v>1057.2075</v>
      </c>
      <c r="S1653">
        <f t="shared" si="128"/>
        <v>21.14415</v>
      </c>
      <c r="T1653" t="str">
        <f>IF(ISNA(VLOOKUP(A1653,ERP_transactions!$A:$A,1,FALSE)),"No","Yes")</f>
        <v>Yes</v>
      </c>
      <c r="U1653" t="b">
        <f t="shared" si="129"/>
        <v>0</v>
      </c>
    </row>
    <row r="1654" spans="1:21">
      <c r="A1654" t="s">
        <v>2306</v>
      </c>
      <c r="B1654" t="s">
        <v>423</v>
      </c>
      <c r="C1654" t="s">
        <v>424</v>
      </c>
      <c r="D1654" t="s">
        <v>532</v>
      </c>
      <c r="E1654" t="s">
        <v>533</v>
      </c>
      <c r="F1654" t="s">
        <v>191</v>
      </c>
      <c r="G1654" t="s">
        <v>192</v>
      </c>
      <c r="H1654" s="1">
        <v>45873</v>
      </c>
      <c r="I1654">
        <v>25</v>
      </c>
      <c r="J1654">
        <v>144.35</v>
      </c>
      <c r="K1654">
        <v>3608.75</v>
      </c>
      <c r="L1654">
        <v>0.1</v>
      </c>
      <c r="M1654">
        <v>0.02</v>
      </c>
      <c r="N1654" t="str">
        <f>VLOOKUP(F1654,products!$A$2:$C$31,3,FALSE)</f>
        <v>B</v>
      </c>
      <c r="O1654">
        <f>VLOOKUP(F1654,price_list!$A$2:$C$31,3,FALSE)</f>
        <v>144.35</v>
      </c>
      <c r="P1654" t="str">
        <f t="shared" si="125"/>
        <v/>
      </c>
      <c r="Q1654" t="str">
        <f t="shared" si="126"/>
        <v/>
      </c>
      <c r="R1654">
        <f t="shared" si="127"/>
        <v>3247.875</v>
      </c>
      <c r="S1654">
        <f t="shared" si="128"/>
        <v>64.957499999999996</v>
      </c>
      <c r="T1654" t="str">
        <f>IF(ISNA(VLOOKUP(A1654,ERP_transactions!$A:$A,1,FALSE)),"No","Yes")</f>
        <v>Yes</v>
      </c>
      <c r="U1654" t="b">
        <f t="shared" si="129"/>
        <v>0</v>
      </c>
    </row>
    <row r="1655" spans="1:21">
      <c r="A1655" t="s">
        <v>2307</v>
      </c>
      <c r="B1655" t="s">
        <v>246</v>
      </c>
      <c r="C1655" t="s">
        <v>247</v>
      </c>
      <c r="D1655" t="s">
        <v>765</v>
      </c>
      <c r="E1655" t="s">
        <v>766</v>
      </c>
      <c r="F1655" t="s">
        <v>356</v>
      </c>
      <c r="G1655" t="s">
        <v>357</v>
      </c>
      <c r="H1655" s="1">
        <v>45888</v>
      </c>
      <c r="I1655">
        <v>7</v>
      </c>
      <c r="J1655">
        <v>54.03</v>
      </c>
      <c r="K1655">
        <v>378.21</v>
      </c>
      <c r="L1655">
        <v>0</v>
      </c>
      <c r="M1655">
        <v>0.02</v>
      </c>
      <c r="N1655" t="str">
        <f>VLOOKUP(F1655,products!$A$2:$C$31,3,FALSE)</f>
        <v>C</v>
      </c>
      <c r="O1655">
        <f>VLOOKUP(F1655,price_list!$A$2:$C$31,3,FALSE)</f>
        <v>54.03</v>
      </c>
      <c r="P1655" t="str">
        <f t="shared" si="125"/>
        <v/>
      </c>
      <c r="Q1655" t="str">
        <f t="shared" si="126"/>
        <v/>
      </c>
      <c r="R1655">
        <f t="shared" si="127"/>
        <v>378.21</v>
      </c>
      <c r="S1655">
        <f t="shared" si="128"/>
        <v>7.5641999999999996</v>
      </c>
      <c r="T1655" t="str">
        <f>IF(ISNA(VLOOKUP(A1655,ERP_transactions!$A:$A,1,FALSE)),"No","Yes")</f>
        <v>Yes</v>
      </c>
      <c r="U1655" t="b">
        <f t="shared" si="129"/>
        <v>0</v>
      </c>
    </row>
    <row r="1656" spans="1:21">
      <c r="A1656" t="s">
        <v>2308</v>
      </c>
      <c r="B1656" t="s">
        <v>67</v>
      </c>
      <c r="C1656" t="s">
        <v>68</v>
      </c>
      <c r="D1656" t="s">
        <v>791</v>
      </c>
      <c r="E1656" t="s">
        <v>792</v>
      </c>
      <c r="F1656" t="s">
        <v>129</v>
      </c>
      <c r="G1656" t="s">
        <v>130</v>
      </c>
      <c r="H1656" s="1">
        <v>45870</v>
      </c>
      <c r="I1656">
        <v>12</v>
      </c>
      <c r="J1656">
        <v>92.19</v>
      </c>
      <c r="K1656">
        <v>1106.28</v>
      </c>
      <c r="L1656">
        <v>7.0000000000000007E-2</v>
      </c>
      <c r="M1656">
        <v>0.02</v>
      </c>
      <c r="N1656" t="str">
        <f>VLOOKUP(F1656,products!$A$2:$C$31,3,FALSE)</f>
        <v>A</v>
      </c>
      <c r="O1656">
        <f>VLOOKUP(F1656,price_list!$A$2:$C$31,3,FALSE)</f>
        <v>92.19</v>
      </c>
      <c r="P1656" t="str">
        <f t="shared" si="125"/>
        <v>Rebate_Error</v>
      </c>
      <c r="Q1656" t="str">
        <f t="shared" si="126"/>
        <v/>
      </c>
      <c r="R1656">
        <f t="shared" si="127"/>
        <v>1028.8404</v>
      </c>
      <c r="S1656">
        <f t="shared" si="128"/>
        <v>20.576808</v>
      </c>
      <c r="T1656" t="str">
        <f>IF(ISNA(VLOOKUP(A1656,ERP_transactions!$A:$A,1,FALSE)),"No","Yes")</f>
        <v>Yes</v>
      </c>
      <c r="U1656" t="b">
        <f t="shared" si="129"/>
        <v>1</v>
      </c>
    </row>
    <row r="1657" spans="1:21">
      <c r="A1657" t="s">
        <v>2309</v>
      </c>
      <c r="B1657" t="s">
        <v>423</v>
      </c>
      <c r="C1657" t="s">
        <v>424</v>
      </c>
      <c r="D1657" t="s">
        <v>470</v>
      </c>
      <c r="E1657" t="s">
        <v>471</v>
      </c>
      <c r="F1657" t="s">
        <v>234</v>
      </c>
      <c r="G1657" t="s">
        <v>235</v>
      </c>
      <c r="H1657" s="1">
        <v>45900</v>
      </c>
      <c r="I1657">
        <v>9</v>
      </c>
      <c r="J1657">
        <v>37.18</v>
      </c>
      <c r="K1657">
        <v>334.62</v>
      </c>
      <c r="L1657">
        <v>0</v>
      </c>
      <c r="M1657">
        <v>0.02</v>
      </c>
      <c r="N1657" t="str">
        <f>VLOOKUP(F1657,products!$A$2:$C$31,3,FALSE)</f>
        <v>C</v>
      </c>
      <c r="O1657">
        <f>VLOOKUP(F1657,price_list!$A$2:$C$31,3,FALSE)</f>
        <v>37.18</v>
      </c>
      <c r="P1657" t="str">
        <f t="shared" si="125"/>
        <v/>
      </c>
      <c r="Q1657" t="str">
        <f t="shared" si="126"/>
        <v/>
      </c>
      <c r="R1657">
        <f t="shared" si="127"/>
        <v>334.62</v>
      </c>
      <c r="S1657">
        <f t="shared" si="128"/>
        <v>6.6924000000000001</v>
      </c>
      <c r="T1657" t="str">
        <f>IF(ISNA(VLOOKUP(A1657,ERP_transactions!$A:$A,1,FALSE)),"No","Yes")</f>
        <v>Yes</v>
      </c>
      <c r="U1657" t="b">
        <f t="shared" si="129"/>
        <v>0</v>
      </c>
    </row>
    <row r="1658" spans="1:21">
      <c r="A1658" t="s">
        <v>2310</v>
      </c>
      <c r="B1658" t="s">
        <v>135</v>
      </c>
      <c r="C1658" t="s">
        <v>136</v>
      </c>
      <c r="D1658" t="s">
        <v>156</v>
      </c>
      <c r="E1658" t="s">
        <v>157</v>
      </c>
      <c r="F1658" t="s">
        <v>85</v>
      </c>
      <c r="G1658" t="s">
        <v>86</v>
      </c>
      <c r="H1658" s="1">
        <v>45894</v>
      </c>
      <c r="I1658">
        <v>17</v>
      </c>
      <c r="J1658">
        <v>72.040000000000006</v>
      </c>
      <c r="K1658">
        <v>1224.68</v>
      </c>
      <c r="L1658">
        <v>0.05</v>
      </c>
      <c r="M1658">
        <v>0.02</v>
      </c>
      <c r="N1658" t="str">
        <f>VLOOKUP(F1658,products!$A$2:$C$31,3,FALSE)</f>
        <v>A</v>
      </c>
      <c r="O1658">
        <f>VLOOKUP(F1658,price_list!$A$2:$C$31,3,FALSE)</f>
        <v>72.040000000000006</v>
      </c>
      <c r="P1658" t="str">
        <f t="shared" si="125"/>
        <v/>
      </c>
      <c r="Q1658" t="str">
        <f t="shared" si="126"/>
        <v/>
      </c>
      <c r="R1658">
        <f t="shared" si="127"/>
        <v>1163.4460000000001</v>
      </c>
      <c r="S1658">
        <f t="shared" si="128"/>
        <v>23.268920000000005</v>
      </c>
      <c r="T1658" t="str">
        <f>IF(ISNA(VLOOKUP(A1658,ERP_transactions!$A:$A,1,FALSE)),"No","Yes")</f>
        <v>Yes</v>
      </c>
      <c r="U1658" t="b">
        <f t="shared" si="129"/>
        <v>0</v>
      </c>
    </row>
    <row r="1659" spans="1:21">
      <c r="A1659" t="s">
        <v>2311</v>
      </c>
      <c r="B1659" t="s">
        <v>110</v>
      </c>
      <c r="C1659" t="s">
        <v>111</v>
      </c>
      <c r="D1659" t="s">
        <v>910</v>
      </c>
      <c r="E1659" t="s">
        <v>911</v>
      </c>
      <c r="F1659" t="s">
        <v>18</v>
      </c>
      <c r="G1659" t="s">
        <v>19</v>
      </c>
      <c r="H1659" s="1">
        <v>45872</v>
      </c>
      <c r="I1659">
        <v>19</v>
      </c>
      <c r="J1659">
        <v>52.65</v>
      </c>
      <c r="K1659">
        <v>1000.35</v>
      </c>
      <c r="L1659">
        <v>0.05</v>
      </c>
      <c r="M1659">
        <v>0.02</v>
      </c>
      <c r="N1659" t="str">
        <f>VLOOKUP(F1659,products!$A$2:$C$31,3,FALSE)</f>
        <v>A</v>
      </c>
      <c r="O1659">
        <f>VLOOKUP(F1659,price_list!$A$2:$C$31,3,FALSE)</f>
        <v>52.65</v>
      </c>
      <c r="P1659" t="str">
        <f t="shared" si="125"/>
        <v/>
      </c>
      <c r="Q1659" t="str">
        <f t="shared" si="126"/>
        <v/>
      </c>
      <c r="R1659">
        <f t="shared" si="127"/>
        <v>950.33249999999998</v>
      </c>
      <c r="S1659">
        <f t="shared" si="128"/>
        <v>19.00665</v>
      </c>
      <c r="T1659" t="str">
        <f>IF(ISNA(VLOOKUP(A1659,ERP_transactions!$A:$A,1,FALSE)),"No","Yes")</f>
        <v>Yes</v>
      </c>
      <c r="U1659" t="b">
        <f t="shared" si="129"/>
        <v>0</v>
      </c>
    </row>
    <row r="1660" spans="1:21">
      <c r="A1660" t="s">
        <v>2312</v>
      </c>
      <c r="B1660" t="s">
        <v>386</v>
      </c>
      <c r="C1660" t="s">
        <v>387</v>
      </c>
      <c r="D1660" t="s">
        <v>742</v>
      </c>
      <c r="E1660" t="s">
        <v>743</v>
      </c>
      <c r="F1660" t="s">
        <v>100</v>
      </c>
      <c r="G1660" t="s">
        <v>101</v>
      </c>
      <c r="H1660" s="1">
        <v>45886</v>
      </c>
      <c r="I1660">
        <v>1</v>
      </c>
      <c r="J1660">
        <v>181.7</v>
      </c>
      <c r="K1660">
        <v>181.7</v>
      </c>
      <c r="L1660">
        <v>0.1</v>
      </c>
      <c r="M1660">
        <v>0.02</v>
      </c>
      <c r="N1660" t="str">
        <f>VLOOKUP(F1660,products!$A$2:$C$31,3,FALSE)</f>
        <v>B</v>
      </c>
      <c r="O1660">
        <f>VLOOKUP(F1660,price_list!$A$2:$C$31,3,FALSE)</f>
        <v>181.7</v>
      </c>
      <c r="P1660" t="str">
        <f t="shared" si="125"/>
        <v/>
      </c>
      <c r="Q1660" t="str">
        <f t="shared" si="126"/>
        <v/>
      </c>
      <c r="R1660">
        <f t="shared" si="127"/>
        <v>163.53</v>
      </c>
      <c r="S1660">
        <f t="shared" si="128"/>
        <v>3.2706</v>
      </c>
      <c r="T1660" t="str">
        <f>IF(ISNA(VLOOKUP(A1660,ERP_transactions!$A:$A,1,FALSE)),"No","Yes")</f>
        <v>Yes</v>
      </c>
      <c r="U1660" t="b">
        <f t="shared" si="129"/>
        <v>0</v>
      </c>
    </row>
    <row r="1661" spans="1:21">
      <c r="A1661" t="s">
        <v>2313</v>
      </c>
      <c r="B1661" t="s">
        <v>254</v>
      </c>
      <c r="C1661" t="s">
        <v>255</v>
      </c>
      <c r="D1661" t="s">
        <v>983</v>
      </c>
      <c r="E1661" t="s">
        <v>2712</v>
      </c>
      <c r="F1661" t="s">
        <v>129</v>
      </c>
      <c r="G1661" t="s">
        <v>130</v>
      </c>
      <c r="H1661" s="1">
        <v>45875</v>
      </c>
      <c r="I1661">
        <v>10</v>
      </c>
      <c r="J1661">
        <v>92.19</v>
      </c>
      <c r="K1661">
        <v>921.9</v>
      </c>
      <c r="L1661">
        <v>0.05</v>
      </c>
      <c r="M1661">
        <v>0.02</v>
      </c>
      <c r="N1661" t="str">
        <f>VLOOKUP(F1661,products!$A$2:$C$31,3,FALSE)</f>
        <v>A</v>
      </c>
      <c r="O1661">
        <f>VLOOKUP(F1661,price_list!$A$2:$C$31,3,FALSE)</f>
        <v>92.19</v>
      </c>
      <c r="P1661" t="str">
        <f t="shared" si="125"/>
        <v/>
      </c>
      <c r="Q1661" t="str">
        <f t="shared" si="126"/>
        <v/>
      </c>
      <c r="R1661">
        <f t="shared" si="127"/>
        <v>875.80499999999995</v>
      </c>
      <c r="S1661">
        <f t="shared" si="128"/>
        <v>17.516099999999998</v>
      </c>
      <c r="T1661" t="str">
        <f>IF(ISNA(VLOOKUP(A1661,ERP_transactions!$A:$A,1,FALSE)),"No","Yes")</f>
        <v>Yes</v>
      </c>
      <c r="U1661" t="b">
        <f t="shared" si="129"/>
        <v>0</v>
      </c>
    </row>
    <row r="1662" spans="1:21">
      <c r="A1662" t="s">
        <v>2314</v>
      </c>
      <c r="B1662" t="s">
        <v>67</v>
      </c>
      <c r="C1662" t="s">
        <v>68</v>
      </c>
      <c r="D1662" t="s">
        <v>626</v>
      </c>
      <c r="E1662" t="s">
        <v>627</v>
      </c>
      <c r="F1662" t="s">
        <v>114</v>
      </c>
      <c r="G1662" t="s">
        <v>115</v>
      </c>
      <c r="H1662" s="1">
        <v>45873</v>
      </c>
      <c r="I1662">
        <v>24</v>
      </c>
      <c r="J1662">
        <v>77.48</v>
      </c>
      <c r="K1662">
        <v>1859.52</v>
      </c>
      <c r="L1662">
        <v>0.1</v>
      </c>
      <c r="M1662">
        <v>0.02</v>
      </c>
      <c r="N1662" t="str">
        <f>VLOOKUP(F1662,products!$A$2:$C$31,3,FALSE)</f>
        <v>B</v>
      </c>
      <c r="O1662">
        <f>VLOOKUP(F1662,price_list!$A$2:$C$31,3,FALSE)</f>
        <v>91.13</v>
      </c>
      <c r="P1662" t="str">
        <f t="shared" si="125"/>
        <v/>
      </c>
      <c r="Q1662" t="str">
        <f t="shared" si="126"/>
        <v/>
      </c>
      <c r="R1662">
        <f t="shared" si="127"/>
        <v>1673.568</v>
      </c>
      <c r="S1662">
        <f t="shared" si="128"/>
        <v>33.471359999999997</v>
      </c>
      <c r="T1662" t="str">
        <f>IF(ISNA(VLOOKUP(A1662,ERP_transactions!$A:$A,1,FALSE)),"No","Yes")</f>
        <v>Yes</v>
      </c>
      <c r="U1662" t="b">
        <f t="shared" si="129"/>
        <v>0</v>
      </c>
    </row>
    <row r="1663" spans="1:21">
      <c r="A1663" t="s">
        <v>2315</v>
      </c>
      <c r="B1663" t="s">
        <v>42</v>
      </c>
      <c r="C1663" t="s">
        <v>43</v>
      </c>
      <c r="D1663" t="s">
        <v>147</v>
      </c>
      <c r="E1663" t="s">
        <v>148</v>
      </c>
      <c r="F1663" t="s">
        <v>356</v>
      </c>
      <c r="G1663" t="s">
        <v>357</v>
      </c>
      <c r="H1663" s="1">
        <v>45885</v>
      </c>
      <c r="I1663">
        <v>23</v>
      </c>
      <c r="J1663">
        <v>54.03</v>
      </c>
      <c r="K1663">
        <v>1242.69</v>
      </c>
      <c r="L1663">
        <v>0</v>
      </c>
      <c r="M1663">
        <v>0.02</v>
      </c>
      <c r="N1663" t="str">
        <f>VLOOKUP(F1663,products!$A$2:$C$31,3,FALSE)</f>
        <v>C</v>
      </c>
      <c r="O1663">
        <f>VLOOKUP(F1663,price_list!$A$2:$C$31,3,FALSE)</f>
        <v>54.03</v>
      </c>
      <c r="P1663" t="str">
        <f t="shared" si="125"/>
        <v/>
      </c>
      <c r="Q1663" t="str">
        <f t="shared" si="126"/>
        <v/>
      </c>
      <c r="R1663">
        <f t="shared" si="127"/>
        <v>1242.69</v>
      </c>
      <c r="S1663">
        <f t="shared" si="128"/>
        <v>24.853800000000003</v>
      </c>
      <c r="T1663" t="str">
        <f>IF(ISNA(VLOOKUP(A1663,ERP_transactions!$A:$A,1,FALSE)),"No","Yes")</f>
        <v>Yes</v>
      </c>
      <c r="U1663" t="b">
        <f t="shared" si="129"/>
        <v>0</v>
      </c>
    </row>
    <row r="1664" spans="1:21">
      <c r="A1664" t="s">
        <v>2316</v>
      </c>
      <c r="B1664" t="s">
        <v>103</v>
      </c>
      <c r="C1664" t="s">
        <v>104</v>
      </c>
      <c r="D1664" t="s">
        <v>401</v>
      </c>
      <c r="E1664" t="s">
        <v>2713</v>
      </c>
      <c r="F1664" t="s">
        <v>100</v>
      </c>
      <c r="G1664" t="s">
        <v>101</v>
      </c>
      <c r="H1664" s="1">
        <v>45891</v>
      </c>
      <c r="I1664">
        <v>15</v>
      </c>
      <c r="J1664">
        <v>181.7</v>
      </c>
      <c r="K1664">
        <v>2725.5</v>
      </c>
      <c r="L1664">
        <v>0.1</v>
      </c>
      <c r="M1664">
        <v>0.02</v>
      </c>
      <c r="N1664" t="str">
        <f>VLOOKUP(F1664,products!$A$2:$C$31,3,FALSE)</f>
        <v>B</v>
      </c>
      <c r="O1664">
        <f>VLOOKUP(F1664,price_list!$A$2:$C$31,3,FALSE)</f>
        <v>181.7</v>
      </c>
      <c r="P1664" t="str">
        <f t="shared" si="125"/>
        <v/>
      </c>
      <c r="Q1664" t="str">
        <f t="shared" si="126"/>
        <v/>
      </c>
      <c r="R1664">
        <f t="shared" si="127"/>
        <v>2452.9499999999998</v>
      </c>
      <c r="S1664">
        <f t="shared" si="128"/>
        <v>49.058999999999997</v>
      </c>
      <c r="T1664" t="str">
        <f>IF(ISNA(VLOOKUP(A1664,ERP_transactions!$A:$A,1,FALSE)),"No","Yes")</f>
        <v>Yes</v>
      </c>
      <c r="U1664" t="b">
        <f t="shared" si="129"/>
        <v>0</v>
      </c>
    </row>
    <row r="1665" spans="1:21">
      <c r="A1665" t="s">
        <v>2317</v>
      </c>
      <c r="B1665" t="s">
        <v>386</v>
      </c>
      <c r="C1665" t="s">
        <v>387</v>
      </c>
      <c r="D1665" t="s">
        <v>719</v>
      </c>
      <c r="E1665" t="s">
        <v>720</v>
      </c>
      <c r="F1665" t="s">
        <v>90</v>
      </c>
      <c r="G1665" t="s">
        <v>91</v>
      </c>
      <c r="H1665" s="1">
        <v>45883</v>
      </c>
      <c r="I1665">
        <v>13</v>
      </c>
      <c r="J1665">
        <v>50.51</v>
      </c>
      <c r="K1665">
        <v>656.63</v>
      </c>
      <c r="L1665">
        <v>0</v>
      </c>
      <c r="M1665">
        <v>0.02</v>
      </c>
      <c r="N1665" t="str">
        <f>VLOOKUP(F1665,products!$A$2:$C$31,3,FALSE)</f>
        <v>C</v>
      </c>
      <c r="O1665">
        <f>VLOOKUP(F1665,price_list!$A$2:$C$31,3,FALSE)</f>
        <v>50.51</v>
      </c>
      <c r="P1665" t="str">
        <f t="shared" si="125"/>
        <v/>
      </c>
      <c r="Q1665" t="str">
        <f t="shared" si="126"/>
        <v/>
      </c>
      <c r="R1665">
        <f t="shared" si="127"/>
        <v>656.63</v>
      </c>
      <c r="S1665">
        <f t="shared" si="128"/>
        <v>13.1326</v>
      </c>
      <c r="T1665" t="str">
        <f>IF(ISNA(VLOOKUP(A1665,ERP_transactions!$A:$A,1,FALSE)),"No","Yes")</f>
        <v>Yes</v>
      </c>
      <c r="U1665" t="b">
        <f t="shared" si="129"/>
        <v>0</v>
      </c>
    </row>
    <row r="1666" spans="1:21">
      <c r="A1666" t="s">
        <v>2318</v>
      </c>
      <c r="B1666" t="s">
        <v>254</v>
      </c>
      <c r="C1666" t="s">
        <v>255</v>
      </c>
      <c r="D1666" t="s">
        <v>794</v>
      </c>
      <c r="E1666" t="s">
        <v>2714</v>
      </c>
      <c r="F1666" t="s">
        <v>59</v>
      </c>
      <c r="G1666" t="s">
        <v>60</v>
      </c>
      <c r="H1666" s="1">
        <v>45894</v>
      </c>
      <c r="I1666">
        <v>4</v>
      </c>
      <c r="J1666">
        <v>71.86</v>
      </c>
      <c r="K1666">
        <v>287.44</v>
      </c>
      <c r="L1666">
        <v>0.05</v>
      </c>
      <c r="M1666">
        <v>0.02</v>
      </c>
      <c r="N1666" t="str">
        <f>VLOOKUP(F1666,products!$A$2:$C$31,3,FALSE)</f>
        <v>A</v>
      </c>
      <c r="O1666">
        <f>VLOOKUP(F1666,price_list!$A$2:$C$31,3,FALSE)</f>
        <v>71.86</v>
      </c>
      <c r="P1666" t="str">
        <f t="shared" ref="P1666:P1729" si="130">IF(N1666="A",IF(ABS(L1666-0.05)&gt;0.001,"Rebate_Error",""),IF(N1666="B",IF(ABS(L1666-0.1)&gt;0.001,"Rebate_Error",""),IF(N1666="C",IF(L1666&lt;&gt;0,"Rebate_Error",""))))</f>
        <v/>
      </c>
      <c r="Q1666" t="str">
        <f t="shared" ref="Q1666:Q1729" si="131">IF(J1666&lt;O1666*0.75,"Price_Breach","")</f>
        <v/>
      </c>
      <c r="R1666">
        <f t="shared" ref="R1666:R1729" si="132">K1666-(K1666*L1666)</f>
        <v>273.06799999999998</v>
      </c>
      <c r="S1666">
        <f t="shared" ref="S1666:S1729" si="133">R1666*M1666</f>
        <v>5.46136</v>
      </c>
      <c r="T1666" t="str">
        <f>IF(ISNA(VLOOKUP(A1666,ERP_transactions!$A:$A,1,FALSE)),"No","Yes")</f>
        <v>Yes</v>
      </c>
      <c r="U1666" t="b">
        <f t="shared" ref="U1666:U1729" si="134">OR($P1666="Rebate_Error",$Q1666="Price_Breach",$T1666="No")</f>
        <v>0</v>
      </c>
    </row>
    <row r="1667" spans="1:21">
      <c r="A1667" t="s">
        <v>2319</v>
      </c>
      <c r="B1667" t="s">
        <v>145</v>
      </c>
      <c r="C1667" t="s">
        <v>146</v>
      </c>
      <c r="D1667" t="s">
        <v>765</v>
      </c>
      <c r="E1667" t="s">
        <v>766</v>
      </c>
      <c r="F1667" t="s">
        <v>25</v>
      </c>
      <c r="G1667" t="s">
        <v>26</v>
      </c>
      <c r="H1667" s="1">
        <v>45874</v>
      </c>
      <c r="I1667">
        <v>17</v>
      </c>
      <c r="J1667">
        <v>92.3</v>
      </c>
      <c r="K1667">
        <v>1569.1</v>
      </c>
      <c r="L1667">
        <v>0.1</v>
      </c>
      <c r="M1667">
        <v>0.02</v>
      </c>
      <c r="N1667" t="str">
        <f>VLOOKUP(F1667,products!$A$2:$C$31,3,FALSE)</f>
        <v>B</v>
      </c>
      <c r="O1667">
        <f>VLOOKUP(F1667,price_list!$A$2:$C$31,3,FALSE)</f>
        <v>120.83</v>
      </c>
      <c r="P1667" t="str">
        <f t="shared" si="130"/>
        <v/>
      </c>
      <c r="Q1667" t="str">
        <f t="shared" si="131"/>
        <v/>
      </c>
      <c r="R1667">
        <f t="shared" si="132"/>
        <v>1412.1899999999998</v>
      </c>
      <c r="S1667">
        <f t="shared" si="133"/>
        <v>28.243799999999997</v>
      </c>
      <c r="T1667" t="str">
        <f>IF(ISNA(VLOOKUP(A1667,ERP_transactions!$A:$A,1,FALSE)),"No","Yes")</f>
        <v>Yes</v>
      </c>
      <c r="U1667" t="b">
        <f t="shared" si="134"/>
        <v>0</v>
      </c>
    </row>
    <row r="1668" spans="1:21">
      <c r="A1668" t="s">
        <v>2320</v>
      </c>
      <c r="B1668" t="s">
        <v>55</v>
      </c>
      <c r="C1668" t="s">
        <v>56</v>
      </c>
      <c r="D1668" t="s">
        <v>98</v>
      </c>
      <c r="E1668" t="s">
        <v>99</v>
      </c>
      <c r="F1668" t="s">
        <v>240</v>
      </c>
      <c r="G1668" t="s">
        <v>241</v>
      </c>
      <c r="H1668" s="1">
        <v>45887</v>
      </c>
      <c r="I1668">
        <v>10</v>
      </c>
      <c r="J1668">
        <v>130.94</v>
      </c>
      <c r="K1668">
        <v>1309.4000000000001</v>
      </c>
      <c r="L1668">
        <v>0.05</v>
      </c>
      <c r="M1668">
        <v>0.02</v>
      </c>
      <c r="N1668" t="str">
        <f>VLOOKUP(F1668,products!$A$2:$C$31,3,FALSE)</f>
        <v>A</v>
      </c>
      <c r="O1668">
        <f>VLOOKUP(F1668,price_list!$A$2:$C$31,3,FALSE)</f>
        <v>130.94</v>
      </c>
      <c r="P1668" t="str">
        <f t="shared" si="130"/>
        <v/>
      </c>
      <c r="Q1668" t="str">
        <f t="shared" si="131"/>
        <v/>
      </c>
      <c r="R1668">
        <f t="shared" si="132"/>
        <v>1243.93</v>
      </c>
      <c r="S1668">
        <f t="shared" si="133"/>
        <v>24.878600000000002</v>
      </c>
      <c r="T1668" t="str">
        <f>IF(ISNA(VLOOKUP(A1668,ERP_transactions!$A:$A,1,FALSE)),"No","Yes")</f>
        <v>Yes</v>
      </c>
      <c r="U1668" t="b">
        <f t="shared" si="134"/>
        <v>0</v>
      </c>
    </row>
    <row r="1669" spans="1:21">
      <c r="A1669" t="s">
        <v>2321</v>
      </c>
      <c r="B1669" t="s">
        <v>110</v>
      </c>
      <c r="C1669" t="s">
        <v>111</v>
      </c>
      <c r="D1669" t="s">
        <v>161</v>
      </c>
      <c r="E1669" t="s">
        <v>162</v>
      </c>
      <c r="F1669" t="s">
        <v>71</v>
      </c>
      <c r="G1669" t="s">
        <v>72</v>
      </c>
      <c r="H1669" s="1">
        <v>45873</v>
      </c>
      <c r="I1669">
        <v>16</v>
      </c>
      <c r="J1669">
        <v>123.65</v>
      </c>
      <c r="K1669">
        <v>1978.4</v>
      </c>
      <c r="L1669">
        <v>0.05</v>
      </c>
      <c r="M1669">
        <v>0.02</v>
      </c>
      <c r="N1669" t="str">
        <f>VLOOKUP(F1669,products!$A$2:$C$31,3,FALSE)</f>
        <v>A</v>
      </c>
      <c r="O1669">
        <f>VLOOKUP(F1669,price_list!$A$2:$C$31,3,FALSE)</f>
        <v>123.65</v>
      </c>
      <c r="P1669" t="str">
        <f t="shared" si="130"/>
        <v/>
      </c>
      <c r="Q1669" t="str">
        <f t="shared" si="131"/>
        <v/>
      </c>
      <c r="R1669">
        <f t="shared" si="132"/>
        <v>1879.48</v>
      </c>
      <c r="S1669">
        <f t="shared" si="133"/>
        <v>37.589600000000004</v>
      </c>
      <c r="T1669" t="str">
        <f>IF(ISNA(VLOOKUP(A1669,ERP_transactions!$A:$A,1,FALSE)),"No","Yes")</f>
        <v>Yes</v>
      </c>
      <c r="U1669" t="b">
        <f t="shared" si="134"/>
        <v>0</v>
      </c>
    </row>
    <row r="1670" spans="1:21">
      <c r="A1670" t="s">
        <v>2322</v>
      </c>
      <c r="B1670" t="s">
        <v>74</v>
      </c>
      <c r="C1670" t="s">
        <v>75</v>
      </c>
      <c r="D1670" t="s">
        <v>629</v>
      </c>
      <c r="E1670" t="s">
        <v>630</v>
      </c>
      <c r="F1670" t="s">
        <v>25</v>
      </c>
      <c r="G1670" t="s">
        <v>26</v>
      </c>
      <c r="H1670" s="1">
        <v>45879</v>
      </c>
      <c r="I1670">
        <v>24</v>
      </c>
      <c r="J1670">
        <v>93.56</v>
      </c>
      <c r="K1670">
        <v>2245.44</v>
      </c>
      <c r="L1670">
        <v>0.1</v>
      </c>
      <c r="M1670">
        <v>0.02</v>
      </c>
      <c r="N1670" t="str">
        <f>VLOOKUP(F1670,products!$A$2:$C$31,3,FALSE)</f>
        <v>B</v>
      </c>
      <c r="O1670">
        <f>VLOOKUP(F1670,price_list!$A$2:$C$31,3,FALSE)</f>
        <v>120.83</v>
      </c>
      <c r="P1670" t="str">
        <f t="shared" si="130"/>
        <v/>
      </c>
      <c r="Q1670" t="str">
        <f t="shared" si="131"/>
        <v/>
      </c>
      <c r="R1670">
        <f t="shared" si="132"/>
        <v>2020.896</v>
      </c>
      <c r="S1670">
        <f t="shared" si="133"/>
        <v>40.417920000000002</v>
      </c>
      <c r="T1670" t="str">
        <f>IF(ISNA(VLOOKUP(A1670,ERP_transactions!$A:$A,1,FALSE)),"No","Yes")</f>
        <v>Yes</v>
      </c>
      <c r="U1670" t="b">
        <f t="shared" si="134"/>
        <v>0</v>
      </c>
    </row>
    <row r="1671" spans="1:21">
      <c r="A1671" t="s">
        <v>2323</v>
      </c>
      <c r="B1671" t="s">
        <v>208</v>
      </c>
      <c r="C1671" t="s">
        <v>209</v>
      </c>
      <c r="D1671" t="s">
        <v>890</v>
      </c>
      <c r="E1671" t="s">
        <v>891</v>
      </c>
      <c r="F1671" t="s">
        <v>25</v>
      </c>
      <c r="G1671" t="s">
        <v>26</v>
      </c>
      <c r="H1671" s="1">
        <v>45883</v>
      </c>
      <c r="I1671">
        <v>18</v>
      </c>
      <c r="J1671">
        <v>120.83</v>
      </c>
      <c r="K1671">
        <v>2174.94</v>
      </c>
      <c r="L1671">
        <v>0.1</v>
      </c>
      <c r="M1671">
        <v>0.02</v>
      </c>
      <c r="N1671" t="str">
        <f>VLOOKUP(F1671,products!$A$2:$C$31,3,FALSE)</f>
        <v>B</v>
      </c>
      <c r="O1671">
        <f>VLOOKUP(F1671,price_list!$A$2:$C$31,3,FALSE)</f>
        <v>120.83</v>
      </c>
      <c r="P1671" t="str">
        <f t="shared" si="130"/>
        <v/>
      </c>
      <c r="Q1671" t="str">
        <f t="shared" si="131"/>
        <v/>
      </c>
      <c r="R1671">
        <f t="shared" si="132"/>
        <v>1957.4459999999999</v>
      </c>
      <c r="S1671">
        <f t="shared" si="133"/>
        <v>39.148919999999997</v>
      </c>
      <c r="T1671" t="str">
        <f>IF(ISNA(VLOOKUP(A1671,ERP_transactions!$A:$A,1,FALSE)),"No","Yes")</f>
        <v>Yes</v>
      </c>
      <c r="U1671" t="b">
        <f t="shared" si="134"/>
        <v>0</v>
      </c>
    </row>
    <row r="1672" spans="1:21">
      <c r="A1672" t="s">
        <v>2324</v>
      </c>
      <c r="B1672" t="s">
        <v>187</v>
      </c>
      <c r="C1672" t="s">
        <v>188</v>
      </c>
      <c r="D1672" t="s">
        <v>686</v>
      </c>
      <c r="E1672" t="s">
        <v>687</v>
      </c>
      <c r="F1672" t="s">
        <v>215</v>
      </c>
      <c r="G1672" t="s">
        <v>216</v>
      </c>
      <c r="H1672" s="1">
        <v>45898</v>
      </c>
      <c r="I1672">
        <v>3</v>
      </c>
      <c r="J1672">
        <v>176.7</v>
      </c>
      <c r="K1672">
        <v>530.1</v>
      </c>
      <c r="L1672">
        <v>0.1</v>
      </c>
      <c r="M1672">
        <v>0.02</v>
      </c>
      <c r="N1672" t="str">
        <f>VLOOKUP(F1672,products!$A$2:$C$31,3,FALSE)</f>
        <v>B</v>
      </c>
      <c r="O1672">
        <f>VLOOKUP(F1672,price_list!$A$2:$C$31,3,FALSE)</f>
        <v>176.7</v>
      </c>
      <c r="P1672" t="str">
        <f t="shared" si="130"/>
        <v/>
      </c>
      <c r="Q1672" t="str">
        <f t="shared" si="131"/>
        <v/>
      </c>
      <c r="R1672">
        <f t="shared" si="132"/>
        <v>477.09000000000003</v>
      </c>
      <c r="S1672">
        <f t="shared" si="133"/>
        <v>9.5418000000000003</v>
      </c>
      <c r="T1672" t="str">
        <f>IF(ISNA(VLOOKUP(A1672,ERP_transactions!$A:$A,1,FALSE)),"No","Yes")</f>
        <v>Yes</v>
      </c>
      <c r="U1672" t="b">
        <f t="shared" si="134"/>
        <v>0</v>
      </c>
    </row>
    <row r="1673" spans="1:21">
      <c r="A1673" t="s">
        <v>2325</v>
      </c>
      <c r="B1673" t="s">
        <v>35</v>
      </c>
      <c r="C1673" t="s">
        <v>36</v>
      </c>
      <c r="D1673" t="s">
        <v>23</v>
      </c>
      <c r="E1673" t="s">
        <v>24</v>
      </c>
      <c r="F1673" t="s">
        <v>25</v>
      </c>
      <c r="G1673" t="s">
        <v>26</v>
      </c>
      <c r="H1673" s="1">
        <v>45881</v>
      </c>
      <c r="I1673">
        <v>22</v>
      </c>
      <c r="J1673">
        <v>120.83</v>
      </c>
      <c r="K1673">
        <v>2658.26</v>
      </c>
      <c r="L1673">
        <v>0.1</v>
      </c>
      <c r="M1673">
        <v>0.02</v>
      </c>
      <c r="N1673" t="str">
        <f>VLOOKUP(F1673,products!$A$2:$C$31,3,FALSE)</f>
        <v>B</v>
      </c>
      <c r="O1673">
        <f>VLOOKUP(F1673,price_list!$A$2:$C$31,3,FALSE)</f>
        <v>120.83</v>
      </c>
      <c r="P1673" t="str">
        <f t="shared" si="130"/>
        <v/>
      </c>
      <c r="Q1673" t="str">
        <f t="shared" si="131"/>
        <v/>
      </c>
      <c r="R1673">
        <f t="shared" si="132"/>
        <v>2392.4340000000002</v>
      </c>
      <c r="S1673">
        <f t="shared" si="133"/>
        <v>47.848680000000002</v>
      </c>
      <c r="T1673" t="str">
        <f>IF(ISNA(VLOOKUP(A1673,ERP_transactions!$A:$A,1,FALSE)),"No","Yes")</f>
        <v>Yes</v>
      </c>
      <c r="U1673" t="b">
        <f t="shared" si="134"/>
        <v>0</v>
      </c>
    </row>
    <row r="1674" spans="1:21">
      <c r="A1674" t="s">
        <v>2327</v>
      </c>
      <c r="B1674" t="s">
        <v>386</v>
      </c>
      <c r="C1674" t="s">
        <v>387</v>
      </c>
      <c r="D1674" t="s">
        <v>548</v>
      </c>
      <c r="E1674" t="s">
        <v>549</v>
      </c>
      <c r="F1674" t="s">
        <v>215</v>
      </c>
      <c r="G1674" t="s">
        <v>216</v>
      </c>
      <c r="H1674" s="1">
        <v>45891</v>
      </c>
      <c r="I1674">
        <v>22</v>
      </c>
      <c r="J1674">
        <v>176.7</v>
      </c>
      <c r="K1674">
        <v>3887.4</v>
      </c>
      <c r="L1674">
        <v>0.1</v>
      </c>
      <c r="M1674">
        <v>0.02</v>
      </c>
      <c r="N1674" t="str">
        <f>VLOOKUP(F1674,products!$A$2:$C$31,3,FALSE)</f>
        <v>B</v>
      </c>
      <c r="O1674">
        <f>VLOOKUP(F1674,price_list!$A$2:$C$31,3,FALSE)</f>
        <v>176.7</v>
      </c>
      <c r="P1674" t="str">
        <f t="shared" si="130"/>
        <v/>
      </c>
      <c r="Q1674" t="str">
        <f t="shared" si="131"/>
        <v/>
      </c>
      <c r="R1674">
        <f t="shared" si="132"/>
        <v>3498.66</v>
      </c>
      <c r="S1674">
        <f t="shared" si="133"/>
        <v>69.973200000000006</v>
      </c>
      <c r="T1674" t="str">
        <f>IF(ISNA(VLOOKUP(A1674,ERP_transactions!$A:$A,1,FALSE)),"No","Yes")</f>
        <v>Yes</v>
      </c>
      <c r="U1674" t="b">
        <f t="shared" si="134"/>
        <v>0</v>
      </c>
    </row>
    <row r="1675" spans="1:21">
      <c r="A1675" t="s">
        <v>2328</v>
      </c>
      <c r="B1675" t="s">
        <v>423</v>
      </c>
      <c r="C1675" t="s">
        <v>424</v>
      </c>
      <c r="D1675" t="s">
        <v>281</v>
      </c>
      <c r="E1675" t="s">
        <v>282</v>
      </c>
      <c r="F1675" t="s">
        <v>78</v>
      </c>
      <c r="G1675" t="s">
        <v>79</v>
      </c>
      <c r="H1675" s="1">
        <v>45892</v>
      </c>
      <c r="I1675">
        <v>13</v>
      </c>
      <c r="J1675">
        <v>101.79</v>
      </c>
      <c r="K1675">
        <v>1323.27</v>
      </c>
      <c r="L1675">
        <v>0.05</v>
      </c>
      <c r="M1675">
        <v>0.02</v>
      </c>
      <c r="N1675" t="str">
        <f>VLOOKUP(F1675,products!$A$2:$C$31,3,FALSE)</f>
        <v>A</v>
      </c>
      <c r="O1675">
        <f>VLOOKUP(F1675,price_list!$A$2:$C$31,3,FALSE)</f>
        <v>139.22</v>
      </c>
      <c r="P1675" t="str">
        <f t="shared" si="130"/>
        <v/>
      </c>
      <c r="Q1675" t="str">
        <f t="shared" si="131"/>
        <v>Price_Breach</v>
      </c>
      <c r="R1675">
        <f t="shared" si="132"/>
        <v>1257.1064999999999</v>
      </c>
      <c r="S1675">
        <f t="shared" si="133"/>
        <v>25.142129999999998</v>
      </c>
      <c r="T1675" t="str">
        <f>IF(ISNA(VLOOKUP(A1675,ERP_transactions!$A:$A,1,FALSE)),"No","Yes")</f>
        <v>Yes</v>
      </c>
      <c r="U1675" t="b">
        <f t="shared" si="134"/>
        <v>1</v>
      </c>
    </row>
    <row r="1676" spans="1:21">
      <c r="A1676" t="s">
        <v>2329</v>
      </c>
      <c r="B1676" t="s">
        <v>135</v>
      </c>
      <c r="C1676" t="s">
        <v>136</v>
      </c>
      <c r="D1676" t="s">
        <v>1130</v>
      </c>
      <c r="E1676" t="s">
        <v>2700</v>
      </c>
      <c r="F1676" t="s">
        <v>107</v>
      </c>
      <c r="G1676" t="s">
        <v>108</v>
      </c>
      <c r="H1676" s="1">
        <v>45872</v>
      </c>
      <c r="I1676">
        <v>6</v>
      </c>
      <c r="J1676">
        <v>179.53</v>
      </c>
      <c r="K1676">
        <v>1077.18</v>
      </c>
      <c r="L1676">
        <v>0.1</v>
      </c>
      <c r="M1676">
        <v>0.02</v>
      </c>
      <c r="N1676" t="str">
        <f>VLOOKUP(F1676,products!$A$2:$C$31,3,FALSE)</f>
        <v>B</v>
      </c>
      <c r="O1676">
        <f>VLOOKUP(F1676,price_list!$A$2:$C$31,3,FALSE)</f>
        <v>179.53</v>
      </c>
      <c r="P1676" t="str">
        <f t="shared" si="130"/>
        <v/>
      </c>
      <c r="Q1676" t="str">
        <f t="shared" si="131"/>
        <v/>
      </c>
      <c r="R1676">
        <f t="shared" si="132"/>
        <v>969.46199999999999</v>
      </c>
      <c r="S1676">
        <f t="shared" si="133"/>
        <v>19.389240000000001</v>
      </c>
      <c r="T1676" t="str">
        <f>IF(ISNA(VLOOKUP(A1676,ERP_transactions!$A:$A,1,FALSE)),"No","Yes")</f>
        <v>Yes</v>
      </c>
      <c r="U1676" t="b">
        <f t="shared" si="134"/>
        <v>0</v>
      </c>
    </row>
    <row r="1677" spans="1:21">
      <c r="A1677" t="s">
        <v>2330</v>
      </c>
      <c r="B1677" t="s">
        <v>103</v>
      </c>
      <c r="C1677" t="s">
        <v>104</v>
      </c>
      <c r="D1677" t="s">
        <v>194</v>
      </c>
      <c r="E1677" t="s">
        <v>195</v>
      </c>
      <c r="F1677" t="s">
        <v>85</v>
      </c>
      <c r="G1677" t="s">
        <v>86</v>
      </c>
      <c r="H1677" s="1">
        <v>45897</v>
      </c>
      <c r="I1677">
        <v>20</v>
      </c>
      <c r="J1677">
        <v>72.040000000000006</v>
      </c>
      <c r="K1677">
        <v>1440.8</v>
      </c>
      <c r="L1677">
        <v>0.05</v>
      </c>
      <c r="M1677">
        <v>0.02</v>
      </c>
      <c r="N1677" t="str">
        <f>VLOOKUP(F1677,products!$A$2:$C$31,3,FALSE)</f>
        <v>A</v>
      </c>
      <c r="O1677">
        <f>VLOOKUP(F1677,price_list!$A$2:$C$31,3,FALSE)</f>
        <v>72.040000000000006</v>
      </c>
      <c r="P1677" t="str">
        <f t="shared" si="130"/>
        <v/>
      </c>
      <c r="Q1677" t="str">
        <f t="shared" si="131"/>
        <v/>
      </c>
      <c r="R1677">
        <f t="shared" si="132"/>
        <v>1368.76</v>
      </c>
      <c r="S1677">
        <f t="shared" si="133"/>
        <v>27.3752</v>
      </c>
      <c r="T1677" t="str">
        <f>IF(ISNA(VLOOKUP(A1677,ERP_transactions!$A:$A,1,FALSE)),"No","Yes")</f>
        <v>Yes</v>
      </c>
      <c r="U1677" t="b">
        <f t="shared" si="134"/>
        <v>0</v>
      </c>
    </row>
    <row r="1678" spans="1:21">
      <c r="A1678" t="s">
        <v>2331</v>
      </c>
      <c r="B1678" t="s">
        <v>74</v>
      </c>
      <c r="C1678" t="s">
        <v>75</v>
      </c>
      <c r="D1678" t="s">
        <v>765</v>
      </c>
      <c r="E1678" t="s">
        <v>766</v>
      </c>
      <c r="F1678" t="s">
        <v>59</v>
      </c>
      <c r="G1678" t="s">
        <v>60</v>
      </c>
      <c r="H1678" s="1">
        <v>45893</v>
      </c>
      <c r="I1678">
        <v>14</v>
      </c>
      <c r="J1678">
        <v>71.86</v>
      </c>
      <c r="K1678">
        <v>1006.04</v>
      </c>
      <c r="L1678">
        <v>0.05</v>
      </c>
      <c r="M1678">
        <v>0.02</v>
      </c>
      <c r="N1678" t="str">
        <f>VLOOKUP(F1678,products!$A$2:$C$31,3,FALSE)</f>
        <v>A</v>
      </c>
      <c r="O1678">
        <f>VLOOKUP(F1678,price_list!$A$2:$C$31,3,FALSE)</f>
        <v>71.86</v>
      </c>
      <c r="P1678" t="str">
        <f t="shared" si="130"/>
        <v/>
      </c>
      <c r="Q1678" t="str">
        <f t="shared" si="131"/>
        <v/>
      </c>
      <c r="R1678">
        <f t="shared" si="132"/>
        <v>955.73799999999994</v>
      </c>
      <c r="S1678">
        <f t="shared" si="133"/>
        <v>19.11476</v>
      </c>
      <c r="T1678" t="str">
        <f>IF(ISNA(VLOOKUP(A1678,ERP_transactions!$A:$A,1,FALSE)),"No","Yes")</f>
        <v>Yes</v>
      </c>
      <c r="U1678" t="b">
        <f t="shared" si="134"/>
        <v>0</v>
      </c>
    </row>
    <row r="1679" spans="1:21">
      <c r="A1679" t="s">
        <v>2332</v>
      </c>
      <c r="B1679" t="s">
        <v>55</v>
      </c>
      <c r="C1679" t="s">
        <v>56</v>
      </c>
      <c r="D1679" t="s">
        <v>1144</v>
      </c>
      <c r="E1679" t="s">
        <v>2715</v>
      </c>
      <c r="F1679" t="s">
        <v>174</v>
      </c>
      <c r="G1679" t="s">
        <v>175</v>
      </c>
      <c r="H1679" s="1">
        <v>45888</v>
      </c>
      <c r="I1679">
        <v>25</v>
      </c>
      <c r="J1679">
        <v>183.4</v>
      </c>
      <c r="K1679">
        <v>4585</v>
      </c>
      <c r="L1679">
        <v>0.1</v>
      </c>
      <c r="M1679">
        <v>0.02</v>
      </c>
      <c r="N1679" t="str">
        <f>VLOOKUP(F1679,products!$A$2:$C$31,3,FALSE)</f>
        <v>B</v>
      </c>
      <c r="O1679">
        <f>VLOOKUP(F1679,price_list!$A$2:$C$31,3,FALSE)</f>
        <v>183.4</v>
      </c>
      <c r="P1679" t="str">
        <f t="shared" si="130"/>
        <v/>
      </c>
      <c r="Q1679" t="str">
        <f t="shared" si="131"/>
        <v/>
      </c>
      <c r="R1679">
        <f t="shared" si="132"/>
        <v>4126.5</v>
      </c>
      <c r="S1679">
        <f t="shared" si="133"/>
        <v>82.53</v>
      </c>
      <c r="T1679" t="str">
        <f>IF(ISNA(VLOOKUP(A1679,ERP_transactions!$A:$A,1,FALSE)),"No","Yes")</f>
        <v>Yes</v>
      </c>
      <c r="U1679" t="b">
        <f t="shared" si="134"/>
        <v>0</v>
      </c>
    </row>
    <row r="1680" spans="1:21">
      <c r="A1680" t="s">
        <v>2333</v>
      </c>
      <c r="B1680" t="s">
        <v>135</v>
      </c>
      <c r="C1680" t="s">
        <v>136</v>
      </c>
      <c r="D1680" t="s">
        <v>224</v>
      </c>
      <c r="E1680" t="s">
        <v>225</v>
      </c>
      <c r="F1680" t="s">
        <v>107</v>
      </c>
      <c r="G1680" t="s">
        <v>108</v>
      </c>
      <c r="H1680" s="1">
        <v>45900</v>
      </c>
      <c r="I1680">
        <v>21</v>
      </c>
      <c r="J1680">
        <v>179.53</v>
      </c>
      <c r="K1680">
        <v>3770.13</v>
      </c>
      <c r="L1680">
        <v>0.1</v>
      </c>
      <c r="M1680">
        <v>0.02</v>
      </c>
      <c r="N1680" t="str">
        <f>VLOOKUP(F1680,products!$A$2:$C$31,3,FALSE)</f>
        <v>B</v>
      </c>
      <c r="O1680">
        <f>VLOOKUP(F1680,price_list!$A$2:$C$31,3,FALSE)</f>
        <v>179.53</v>
      </c>
      <c r="P1680" t="str">
        <f t="shared" si="130"/>
        <v/>
      </c>
      <c r="Q1680" t="str">
        <f t="shared" si="131"/>
        <v/>
      </c>
      <c r="R1680">
        <f t="shared" si="132"/>
        <v>3393.1170000000002</v>
      </c>
      <c r="S1680">
        <f t="shared" si="133"/>
        <v>67.862340000000003</v>
      </c>
      <c r="T1680" t="str">
        <f>IF(ISNA(VLOOKUP(A1680,ERP_transactions!$A:$A,1,FALSE)),"No","Yes")</f>
        <v>Yes</v>
      </c>
      <c r="U1680" t="b">
        <f t="shared" si="134"/>
        <v>0</v>
      </c>
    </row>
    <row r="1681" spans="1:21">
      <c r="A1681" t="s">
        <v>2334</v>
      </c>
      <c r="B1681" t="s">
        <v>74</v>
      </c>
      <c r="C1681" t="s">
        <v>75</v>
      </c>
      <c r="D1681" t="s">
        <v>1030</v>
      </c>
      <c r="E1681" t="s">
        <v>1031</v>
      </c>
      <c r="F1681" t="s">
        <v>25</v>
      </c>
      <c r="G1681" t="s">
        <v>26</v>
      </c>
      <c r="H1681" s="1">
        <v>45900</v>
      </c>
      <c r="I1681">
        <v>20</v>
      </c>
      <c r="J1681">
        <v>120.83</v>
      </c>
      <c r="K1681">
        <v>2416.6</v>
      </c>
      <c r="L1681">
        <v>0.1</v>
      </c>
      <c r="M1681">
        <v>0.02</v>
      </c>
      <c r="N1681" t="str">
        <f>VLOOKUP(F1681,products!$A$2:$C$31,3,FALSE)</f>
        <v>B</v>
      </c>
      <c r="O1681">
        <f>VLOOKUP(F1681,price_list!$A$2:$C$31,3,FALSE)</f>
        <v>120.83</v>
      </c>
      <c r="P1681" t="str">
        <f t="shared" si="130"/>
        <v/>
      </c>
      <c r="Q1681" t="str">
        <f t="shared" si="131"/>
        <v/>
      </c>
      <c r="R1681">
        <f t="shared" si="132"/>
        <v>2174.94</v>
      </c>
      <c r="S1681">
        <f t="shared" si="133"/>
        <v>43.498800000000003</v>
      </c>
      <c r="T1681" t="str">
        <f>IF(ISNA(VLOOKUP(A1681,ERP_transactions!$A:$A,1,FALSE)),"No","Yes")</f>
        <v>Yes</v>
      </c>
      <c r="U1681" t="b">
        <f t="shared" si="134"/>
        <v>0</v>
      </c>
    </row>
    <row r="1682" spans="1:21">
      <c r="A1682" t="s">
        <v>2335</v>
      </c>
      <c r="B1682" t="s">
        <v>74</v>
      </c>
      <c r="C1682" t="s">
        <v>75</v>
      </c>
      <c r="D1682" t="s">
        <v>119</v>
      </c>
      <c r="E1682" t="s">
        <v>120</v>
      </c>
      <c r="F1682" t="s">
        <v>396</v>
      </c>
      <c r="G1682" t="s">
        <v>397</v>
      </c>
      <c r="H1682" s="1">
        <v>45894</v>
      </c>
      <c r="I1682">
        <v>5</v>
      </c>
      <c r="J1682">
        <v>194.87</v>
      </c>
      <c r="K1682">
        <v>974.35</v>
      </c>
      <c r="L1682">
        <v>0.1</v>
      </c>
      <c r="M1682">
        <v>0.02</v>
      </c>
      <c r="N1682" t="str">
        <f>VLOOKUP(F1682,products!$A$2:$C$31,3,FALSE)</f>
        <v>B</v>
      </c>
      <c r="O1682">
        <f>VLOOKUP(F1682,price_list!$A$2:$C$31,3,FALSE)</f>
        <v>194.87</v>
      </c>
      <c r="P1682" t="str">
        <f t="shared" si="130"/>
        <v/>
      </c>
      <c r="Q1682" t="str">
        <f t="shared" si="131"/>
        <v/>
      </c>
      <c r="R1682">
        <f t="shared" si="132"/>
        <v>876.91499999999996</v>
      </c>
      <c r="S1682">
        <f t="shared" si="133"/>
        <v>17.5383</v>
      </c>
      <c r="T1682" t="str">
        <f>IF(ISNA(VLOOKUP(A1682,ERP_transactions!$A:$A,1,FALSE)),"No","Yes")</f>
        <v>Yes</v>
      </c>
      <c r="U1682" t="b">
        <f t="shared" si="134"/>
        <v>0</v>
      </c>
    </row>
    <row r="1683" spans="1:21">
      <c r="A1683" t="s">
        <v>2336</v>
      </c>
      <c r="B1683" t="s">
        <v>306</v>
      </c>
      <c r="C1683" t="s">
        <v>307</v>
      </c>
      <c r="D1683" t="s">
        <v>485</v>
      </c>
      <c r="E1683" t="s">
        <v>486</v>
      </c>
      <c r="F1683" t="s">
        <v>78</v>
      </c>
      <c r="G1683" t="s">
        <v>79</v>
      </c>
      <c r="H1683" s="1">
        <v>45885</v>
      </c>
      <c r="I1683">
        <v>16</v>
      </c>
      <c r="J1683">
        <v>139.22</v>
      </c>
      <c r="K1683">
        <v>2227.52</v>
      </c>
      <c r="L1683">
        <v>0.05</v>
      </c>
      <c r="M1683">
        <v>0.02</v>
      </c>
      <c r="N1683" t="str">
        <f>VLOOKUP(F1683,products!$A$2:$C$31,3,FALSE)</f>
        <v>A</v>
      </c>
      <c r="O1683">
        <f>VLOOKUP(F1683,price_list!$A$2:$C$31,3,FALSE)</f>
        <v>139.22</v>
      </c>
      <c r="P1683" t="str">
        <f t="shared" si="130"/>
        <v/>
      </c>
      <c r="Q1683" t="str">
        <f t="shared" si="131"/>
        <v/>
      </c>
      <c r="R1683">
        <f t="shared" si="132"/>
        <v>2116.1439999999998</v>
      </c>
      <c r="S1683">
        <f t="shared" si="133"/>
        <v>42.322879999999998</v>
      </c>
      <c r="T1683" t="str">
        <f>IF(ISNA(VLOOKUP(A1683,ERP_transactions!$A:$A,1,FALSE)),"No","Yes")</f>
        <v>Yes</v>
      </c>
      <c r="U1683" t="b">
        <f t="shared" si="134"/>
        <v>0</v>
      </c>
    </row>
    <row r="1684" spans="1:21">
      <c r="A1684" t="s">
        <v>2337</v>
      </c>
      <c r="B1684" t="s">
        <v>117</v>
      </c>
      <c r="C1684" t="s">
        <v>118</v>
      </c>
      <c r="D1684" t="s">
        <v>57</v>
      </c>
      <c r="E1684" t="s">
        <v>58</v>
      </c>
      <c r="F1684" t="s">
        <v>32</v>
      </c>
      <c r="G1684" t="s">
        <v>33</v>
      </c>
      <c r="H1684" s="1">
        <v>45873</v>
      </c>
      <c r="I1684">
        <v>1</v>
      </c>
      <c r="J1684">
        <v>88.32</v>
      </c>
      <c r="K1684">
        <v>88.32</v>
      </c>
      <c r="L1684">
        <v>0</v>
      </c>
      <c r="M1684">
        <v>0.02</v>
      </c>
      <c r="N1684" t="str">
        <f>VLOOKUP(F1684,products!$A$2:$C$31,3,FALSE)</f>
        <v>C</v>
      </c>
      <c r="O1684">
        <f>VLOOKUP(F1684,price_list!$A$2:$C$31,3,FALSE)</f>
        <v>88.32</v>
      </c>
      <c r="P1684" t="str">
        <f t="shared" si="130"/>
        <v/>
      </c>
      <c r="Q1684" t="str">
        <f t="shared" si="131"/>
        <v/>
      </c>
      <c r="R1684">
        <f t="shared" si="132"/>
        <v>88.32</v>
      </c>
      <c r="S1684">
        <f t="shared" si="133"/>
        <v>1.7664</v>
      </c>
      <c r="T1684" t="str">
        <f>IF(ISNA(VLOOKUP(A1684,ERP_transactions!$A:$A,1,FALSE)),"No","Yes")</f>
        <v>Yes</v>
      </c>
      <c r="U1684" t="b">
        <f t="shared" si="134"/>
        <v>0</v>
      </c>
    </row>
    <row r="1685" spans="1:21">
      <c r="A1685" t="s">
        <v>2338</v>
      </c>
      <c r="B1685" t="s">
        <v>110</v>
      </c>
      <c r="C1685" t="s">
        <v>111</v>
      </c>
      <c r="D1685" t="s">
        <v>299</v>
      </c>
      <c r="E1685" t="s">
        <v>300</v>
      </c>
      <c r="F1685" t="s">
        <v>90</v>
      </c>
      <c r="G1685" t="s">
        <v>91</v>
      </c>
      <c r="H1685" s="1">
        <v>45891</v>
      </c>
      <c r="I1685">
        <v>16</v>
      </c>
      <c r="J1685">
        <v>50.51</v>
      </c>
      <c r="K1685">
        <v>808.16</v>
      </c>
      <c r="L1685">
        <v>0</v>
      </c>
      <c r="M1685">
        <v>0.02</v>
      </c>
      <c r="N1685" t="str">
        <f>VLOOKUP(F1685,products!$A$2:$C$31,3,FALSE)</f>
        <v>C</v>
      </c>
      <c r="O1685">
        <f>VLOOKUP(F1685,price_list!$A$2:$C$31,3,FALSE)</f>
        <v>50.51</v>
      </c>
      <c r="P1685" t="str">
        <f t="shared" si="130"/>
        <v/>
      </c>
      <c r="Q1685" t="str">
        <f t="shared" si="131"/>
        <v/>
      </c>
      <c r="R1685">
        <f t="shared" si="132"/>
        <v>808.16</v>
      </c>
      <c r="S1685">
        <f t="shared" si="133"/>
        <v>16.1632</v>
      </c>
      <c r="T1685" t="str">
        <f>IF(ISNA(VLOOKUP(A1685,ERP_transactions!$A:$A,1,FALSE)),"No","Yes")</f>
        <v>Yes</v>
      </c>
      <c r="U1685" t="b">
        <f t="shared" si="134"/>
        <v>0</v>
      </c>
    </row>
    <row r="1686" spans="1:21">
      <c r="A1686" t="s">
        <v>2339</v>
      </c>
      <c r="B1686" t="s">
        <v>122</v>
      </c>
      <c r="C1686" t="s">
        <v>123</v>
      </c>
      <c r="D1686" t="s">
        <v>671</v>
      </c>
      <c r="E1686" t="s">
        <v>672</v>
      </c>
      <c r="F1686" t="s">
        <v>240</v>
      </c>
      <c r="G1686" t="s">
        <v>241</v>
      </c>
      <c r="H1686" s="1">
        <v>45880</v>
      </c>
      <c r="I1686">
        <v>22</v>
      </c>
      <c r="J1686">
        <v>130.94</v>
      </c>
      <c r="K1686">
        <v>2880.68</v>
      </c>
      <c r="L1686">
        <v>0.05</v>
      </c>
      <c r="M1686">
        <v>0.02</v>
      </c>
      <c r="N1686" t="str">
        <f>VLOOKUP(F1686,products!$A$2:$C$31,3,FALSE)</f>
        <v>A</v>
      </c>
      <c r="O1686">
        <f>VLOOKUP(F1686,price_list!$A$2:$C$31,3,FALSE)</f>
        <v>130.94</v>
      </c>
      <c r="P1686" t="str">
        <f t="shared" si="130"/>
        <v/>
      </c>
      <c r="Q1686" t="str">
        <f t="shared" si="131"/>
        <v/>
      </c>
      <c r="R1686">
        <f t="shared" si="132"/>
        <v>2736.6459999999997</v>
      </c>
      <c r="S1686">
        <f t="shared" si="133"/>
        <v>54.732919999999993</v>
      </c>
      <c r="T1686" t="str">
        <f>IF(ISNA(VLOOKUP(A1686,ERP_transactions!$A:$A,1,FALSE)),"No","Yes")</f>
        <v>Yes</v>
      </c>
      <c r="U1686" t="b">
        <f t="shared" si="134"/>
        <v>0</v>
      </c>
    </row>
    <row r="1687" spans="1:21">
      <c r="A1687" t="s">
        <v>2340</v>
      </c>
      <c r="B1687" t="s">
        <v>21</v>
      </c>
      <c r="C1687" t="s">
        <v>22</v>
      </c>
      <c r="D1687" t="s">
        <v>532</v>
      </c>
      <c r="E1687" t="s">
        <v>533</v>
      </c>
      <c r="F1687" t="s">
        <v>166</v>
      </c>
      <c r="G1687" t="s">
        <v>167</v>
      </c>
      <c r="H1687" s="1">
        <v>45894</v>
      </c>
      <c r="I1687">
        <v>4</v>
      </c>
      <c r="J1687">
        <v>176.86</v>
      </c>
      <c r="K1687">
        <v>707.44</v>
      </c>
      <c r="L1687">
        <v>0.1</v>
      </c>
      <c r="M1687">
        <v>0.02</v>
      </c>
      <c r="N1687" t="str">
        <f>VLOOKUP(F1687,products!$A$2:$C$31,3,FALSE)</f>
        <v>B</v>
      </c>
      <c r="O1687">
        <f>VLOOKUP(F1687,price_list!$A$2:$C$31,3,FALSE)</f>
        <v>176.86</v>
      </c>
      <c r="P1687" t="str">
        <f t="shared" si="130"/>
        <v/>
      </c>
      <c r="Q1687" t="str">
        <f t="shared" si="131"/>
        <v/>
      </c>
      <c r="R1687">
        <f t="shared" si="132"/>
        <v>636.69600000000003</v>
      </c>
      <c r="S1687">
        <f t="shared" si="133"/>
        <v>12.733920000000001</v>
      </c>
      <c r="T1687" t="str">
        <f>IF(ISNA(VLOOKUP(A1687,ERP_transactions!$A:$A,1,FALSE)),"No","Yes")</f>
        <v>Yes</v>
      </c>
      <c r="U1687" t="b">
        <f t="shared" si="134"/>
        <v>0</v>
      </c>
    </row>
    <row r="1688" spans="1:21">
      <c r="A1688" t="s">
        <v>2342</v>
      </c>
      <c r="B1688" t="s">
        <v>246</v>
      </c>
      <c r="C1688" t="s">
        <v>247</v>
      </c>
      <c r="D1688" t="s">
        <v>227</v>
      </c>
      <c r="E1688" t="s">
        <v>228</v>
      </c>
      <c r="F1688" t="s">
        <v>59</v>
      </c>
      <c r="G1688" t="s">
        <v>60</v>
      </c>
      <c r="H1688" s="1">
        <v>45885</v>
      </c>
      <c r="I1688">
        <v>22</v>
      </c>
      <c r="J1688">
        <v>71.86</v>
      </c>
      <c r="K1688">
        <v>1580.92</v>
      </c>
      <c r="L1688">
        <v>0.08</v>
      </c>
      <c r="M1688">
        <v>0.02</v>
      </c>
      <c r="N1688" t="str">
        <f>VLOOKUP(F1688,products!$A$2:$C$31,3,FALSE)</f>
        <v>A</v>
      </c>
      <c r="O1688">
        <f>VLOOKUP(F1688,price_list!$A$2:$C$31,3,FALSE)</f>
        <v>71.86</v>
      </c>
      <c r="P1688" t="str">
        <f t="shared" si="130"/>
        <v>Rebate_Error</v>
      </c>
      <c r="Q1688" t="str">
        <f t="shared" si="131"/>
        <v/>
      </c>
      <c r="R1688">
        <f t="shared" si="132"/>
        <v>1454.4464</v>
      </c>
      <c r="S1688">
        <f t="shared" si="133"/>
        <v>29.088928000000003</v>
      </c>
      <c r="T1688" t="str">
        <f>IF(ISNA(VLOOKUP(A1688,ERP_transactions!$A:$A,1,FALSE)),"No","Yes")</f>
        <v>Yes</v>
      </c>
      <c r="U1688" t="b">
        <f t="shared" si="134"/>
        <v>1</v>
      </c>
    </row>
    <row r="1689" spans="1:21">
      <c r="A1689" t="s">
        <v>2343</v>
      </c>
      <c r="B1689" t="s">
        <v>55</v>
      </c>
      <c r="C1689" t="s">
        <v>56</v>
      </c>
      <c r="D1689" t="s">
        <v>585</v>
      </c>
      <c r="E1689" t="s">
        <v>586</v>
      </c>
      <c r="F1689" t="s">
        <v>18</v>
      </c>
      <c r="G1689" t="s">
        <v>19</v>
      </c>
      <c r="H1689" s="1">
        <v>45895</v>
      </c>
      <c r="I1689">
        <v>11</v>
      </c>
      <c r="J1689">
        <v>52.65</v>
      </c>
      <c r="K1689">
        <v>579.15</v>
      </c>
      <c r="L1689">
        <v>0.05</v>
      </c>
      <c r="M1689">
        <v>0.02</v>
      </c>
      <c r="N1689" t="str">
        <f>VLOOKUP(F1689,products!$A$2:$C$31,3,FALSE)</f>
        <v>A</v>
      </c>
      <c r="O1689">
        <f>VLOOKUP(F1689,price_list!$A$2:$C$31,3,FALSE)</f>
        <v>52.65</v>
      </c>
      <c r="P1689" t="str">
        <f t="shared" si="130"/>
        <v/>
      </c>
      <c r="Q1689" t="str">
        <f t="shared" si="131"/>
        <v/>
      </c>
      <c r="R1689">
        <f t="shared" si="132"/>
        <v>550.1925</v>
      </c>
      <c r="S1689">
        <f t="shared" si="133"/>
        <v>11.00385</v>
      </c>
      <c r="T1689" t="str">
        <f>IF(ISNA(VLOOKUP(A1689,ERP_transactions!$A:$A,1,FALSE)),"No","Yes")</f>
        <v>Yes</v>
      </c>
      <c r="U1689" t="b">
        <f t="shared" si="134"/>
        <v>0</v>
      </c>
    </row>
    <row r="1690" spans="1:21">
      <c r="A1690" t="s">
        <v>2344</v>
      </c>
      <c r="B1690" t="s">
        <v>47</v>
      </c>
      <c r="C1690" t="s">
        <v>48</v>
      </c>
      <c r="D1690" t="s">
        <v>69</v>
      </c>
      <c r="E1690" t="s">
        <v>2716</v>
      </c>
      <c r="F1690" t="s">
        <v>114</v>
      </c>
      <c r="G1690" t="s">
        <v>115</v>
      </c>
      <c r="H1690" s="1">
        <v>45871</v>
      </c>
      <c r="I1690">
        <v>25</v>
      </c>
      <c r="J1690">
        <v>91.13</v>
      </c>
      <c r="K1690">
        <v>2278.25</v>
      </c>
      <c r="L1690">
        <v>0.1</v>
      </c>
      <c r="M1690">
        <v>0.02</v>
      </c>
      <c r="N1690" t="str">
        <f>VLOOKUP(F1690,products!$A$2:$C$31,3,FALSE)</f>
        <v>B</v>
      </c>
      <c r="O1690">
        <f>VLOOKUP(F1690,price_list!$A$2:$C$31,3,FALSE)</f>
        <v>91.13</v>
      </c>
      <c r="P1690" t="str">
        <f t="shared" si="130"/>
        <v/>
      </c>
      <c r="Q1690" t="str">
        <f t="shared" si="131"/>
        <v/>
      </c>
      <c r="R1690">
        <f t="shared" si="132"/>
        <v>2050.4250000000002</v>
      </c>
      <c r="S1690">
        <f t="shared" si="133"/>
        <v>41.008500000000005</v>
      </c>
      <c r="T1690" t="str">
        <f>IF(ISNA(VLOOKUP(A1690,ERP_transactions!$A:$A,1,FALSE)),"No","Yes")</f>
        <v>Yes</v>
      </c>
      <c r="U1690" t="b">
        <f t="shared" si="134"/>
        <v>0</v>
      </c>
    </row>
    <row r="1691" spans="1:21">
      <c r="A1691" t="s">
        <v>2345</v>
      </c>
      <c r="B1691" t="s">
        <v>81</v>
      </c>
      <c r="C1691" t="s">
        <v>82</v>
      </c>
      <c r="D1691" t="s">
        <v>281</v>
      </c>
      <c r="E1691" t="s">
        <v>282</v>
      </c>
      <c r="F1691" t="s">
        <v>240</v>
      </c>
      <c r="G1691" t="s">
        <v>241</v>
      </c>
      <c r="H1691" s="1">
        <v>45897</v>
      </c>
      <c r="I1691">
        <v>11</v>
      </c>
      <c r="J1691">
        <v>130.94</v>
      </c>
      <c r="K1691">
        <v>1440.34</v>
      </c>
      <c r="L1691">
        <v>0.05</v>
      </c>
      <c r="M1691">
        <v>0.02</v>
      </c>
      <c r="N1691" t="str">
        <f>VLOOKUP(F1691,products!$A$2:$C$31,3,FALSE)</f>
        <v>A</v>
      </c>
      <c r="O1691">
        <f>VLOOKUP(F1691,price_list!$A$2:$C$31,3,FALSE)</f>
        <v>130.94</v>
      </c>
      <c r="P1691" t="str">
        <f t="shared" si="130"/>
        <v/>
      </c>
      <c r="Q1691" t="str">
        <f t="shared" si="131"/>
        <v/>
      </c>
      <c r="R1691">
        <f t="shared" si="132"/>
        <v>1368.3229999999999</v>
      </c>
      <c r="S1691">
        <f t="shared" si="133"/>
        <v>27.366459999999996</v>
      </c>
      <c r="T1691" t="str">
        <f>IF(ISNA(VLOOKUP(A1691,ERP_transactions!$A:$A,1,FALSE)),"No","Yes")</f>
        <v>Yes</v>
      </c>
      <c r="U1691" t="b">
        <f t="shared" si="134"/>
        <v>0</v>
      </c>
    </row>
    <row r="1692" spans="1:21">
      <c r="A1692" t="s">
        <v>2346</v>
      </c>
      <c r="B1692" t="s">
        <v>74</v>
      </c>
      <c r="C1692" t="s">
        <v>75</v>
      </c>
      <c r="D1692" t="s">
        <v>374</v>
      </c>
      <c r="E1692" t="s">
        <v>375</v>
      </c>
      <c r="F1692" t="s">
        <v>25</v>
      </c>
      <c r="G1692" t="s">
        <v>26</v>
      </c>
      <c r="H1692" s="1">
        <v>45875</v>
      </c>
      <c r="I1692">
        <v>2</v>
      </c>
      <c r="J1692">
        <v>120.83</v>
      </c>
      <c r="K1692">
        <v>241.66</v>
      </c>
      <c r="L1692">
        <v>0.1</v>
      </c>
      <c r="M1692">
        <v>0.02</v>
      </c>
      <c r="N1692" t="str">
        <f>VLOOKUP(F1692,products!$A$2:$C$31,3,FALSE)</f>
        <v>B</v>
      </c>
      <c r="O1692">
        <f>VLOOKUP(F1692,price_list!$A$2:$C$31,3,FALSE)</f>
        <v>120.83</v>
      </c>
      <c r="P1692" t="str">
        <f t="shared" si="130"/>
        <v/>
      </c>
      <c r="Q1692" t="str">
        <f t="shared" si="131"/>
        <v/>
      </c>
      <c r="R1692">
        <f t="shared" si="132"/>
        <v>217.494</v>
      </c>
      <c r="S1692">
        <f t="shared" si="133"/>
        <v>4.3498799999999997</v>
      </c>
      <c r="T1692" t="str">
        <f>IF(ISNA(VLOOKUP(A1692,ERP_transactions!$A:$A,1,FALSE)),"No","Yes")</f>
        <v>Yes</v>
      </c>
      <c r="U1692" t="b">
        <f t="shared" si="134"/>
        <v>0</v>
      </c>
    </row>
    <row r="1693" spans="1:21">
      <c r="A1693" t="s">
        <v>2347</v>
      </c>
      <c r="B1693" t="s">
        <v>259</v>
      </c>
      <c r="C1693" t="s">
        <v>260</v>
      </c>
      <c r="D1693" t="s">
        <v>391</v>
      </c>
      <c r="E1693" t="s">
        <v>392</v>
      </c>
      <c r="F1693" t="s">
        <v>302</v>
      </c>
      <c r="G1693" t="s">
        <v>303</v>
      </c>
      <c r="H1693" s="1">
        <v>45898</v>
      </c>
      <c r="I1693">
        <v>10</v>
      </c>
      <c r="J1693">
        <v>39.090000000000003</v>
      </c>
      <c r="K1693">
        <v>390.9</v>
      </c>
      <c r="L1693">
        <v>0</v>
      </c>
      <c r="M1693">
        <v>0.02</v>
      </c>
      <c r="N1693" t="str">
        <f>VLOOKUP(F1693,products!$A$2:$C$31,3,FALSE)</f>
        <v>C</v>
      </c>
      <c r="O1693">
        <f>VLOOKUP(F1693,price_list!$A$2:$C$31,3,FALSE)</f>
        <v>39.090000000000003</v>
      </c>
      <c r="P1693" t="str">
        <f t="shared" si="130"/>
        <v/>
      </c>
      <c r="Q1693" t="str">
        <f t="shared" si="131"/>
        <v/>
      </c>
      <c r="R1693">
        <f t="shared" si="132"/>
        <v>390.9</v>
      </c>
      <c r="S1693">
        <f t="shared" si="133"/>
        <v>7.8179999999999996</v>
      </c>
      <c r="T1693" t="str">
        <f>IF(ISNA(VLOOKUP(A1693,ERP_transactions!$A:$A,1,FALSE)),"No","Yes")</f>
        <v>Yes</v>
      </c>
      <c r="U1693" t="b">
        <f t="shared" si="134"/>
        <v>0</v>
      </c>
    </row>
    <row r="1694" spans="1:21">
      <c r="A1694" t="s">
        <v>2348</v>
      </c>
      <c r="B1694" t="s">
        <v>62</v>
      </c>
      <c r="C1694" t="s">
        <v>63</v>
      </c>
      <c r="D1694" t="s">
        <v>351</v>
      </c>
      <c r="E1694" t="s">
        <v>352</v>
      </c>
      <c r="F1694" t="s">
        <v>396</v>
      </c>
      <c r="G1694" t="s">
        <v>397</v>
      </c>
      <c r="H1694" s="1">
        <v>45879</v>
      </c>
      <c r="I1694">
        <v>5</v>
      </c>
      <c r="J1694">
        <v>194.87</v>
      </c>
      <c r="K1694">
        <v>974.35</v>
      </c>
      <c r="L1694">
        <v>0.1</v>
      </c>
      <c r="M1694">
        <v>0.02</v>
      </c>
      <c r="N1694" t="str">
        <f>VLOOKUP(F1694,products!$A$2:$C$31,3,FALSE)</f>
        <v>B</v>
      </c>
      <c r="O1694">
        <f>VLOOKUP(F1694,price_list!$A$2:$C$31,3,FALSE)</f>
        <v>194.87</v>
      </c>
      <c r="P1694" t="str">
        <f t="shared" si="130"/>
        <v/>
      </c>
      <c r="Q1694" t="str">
        <f t="shared" si="131"/>
        <v/>
      </c>
      <c r="R1694">
        <f t="shared" si="132"/>
        <v>876.91499999999996</v>
      </c>
      <c r="S1694">
        <f t="shared" si="133"/>
        <v>17.5383</v>
      </c>
      <c r="T1694" t="str">
        <f>IF(ISNA(VLOOKUP(A1694,ERP_transactions!$A:$A,1,FALSE)),"No","Yes")</f>
        <v>Yes</v>
      </c>
      <c r="U1694" t="b">
        <f t="shared" si="134"/>
        <v>0</v>
      </c>
    </row>
    <row r="1695" spans="1:21">
      <c r="A1695" t="s">
        <v>2349</v>
      </c>
      <c r="B1695" t="s">
        <v>62</v>
      </c>
      <c r="C1695" t="s">
        <v>63</v>
      </c>
      <c r="D1695" t="s">
        <v>124</v>
      </c>
      <c r="E1695" t="s">
        <v>2717</v>
      </c>
      <c r="F1695" t="s">
        <v>396</v>
      </c>
      <c r="G1695" t="s">
        <v>397</v>
      </c>
      <c r="H1695" s="1">
        <v>45888</v>
      </c>
      <c r="I1695">
        <v>4</v>
      </c>
      <c r="J1695">
        <v>194.87</v>
      </c>
      <c r="K1695">
        <v>779.48</v>
      </c>
      <c r="L1695">
        <v>0.1</v>
      </c>
      <c r="M1695">
        <v>0.02</v>
      </c>
      <c r="N1695" t="str">
        <f>VLOOKUP(F1695,products!$A$2:$C$31,3,FALSE)</f>
        <v>B</v>
      </c>
      <c r="O1695">
        <f>VLOOKUP(F1695,price_list!$A$2:$C$31,3,FALSE)</f>
        <v>194.87</v>
      </c>
      <c r="P1695" t="str">
        <f t="shared" si="130"/>
        <v/>
      </c>
      <c r="Q1695" t="str">
        <f t="shared" si="131"/>
        <v/>
      </c>
      <c r="R1695">
        <f t="shared" si="132"/>
        <v>701.53200000000004</v>
      </c>
      <c r="S1695">
        <f t="shared" si="133"/>
        <v>14.030640000000002</v>
      </c>
      <c r="T1695" t="str">
        <f>IF(ISNA(VLOOKUP(A1695,ERP_transactions!$A:$A,1,FALSE)),"No","Yes")</f>
        <v>Yes</v>
      </c>
      <c r="U1695" t="b">
        <f t="shared" si="134"/>
        <v>0</v>
      </c>
    </row>
    <row r="1696" spans="1:21">
      <c r="A1696" t="s">
        <v>2350</v>
      </c>
      <c r="B1696" t="s">
        <v>208</v>
      </c>
      <c r="C1696" t="s">
        <v>209</v>
      </c>
      <c r="D1696" t="s">
        <v>264</v>
      </c>
      <c r="E1696" t="s">
        <v>265</v>
      </c>
      <c r="F1696" t="s">
        <v>191</v>
      </c>
      <c r="G1696" t="s">
        <v>192</v>
      </c>
      <c r="H1696" s="1">
        <v>45887</v>
      </c>
      <c r="I1696">
        <v>22</v>
      </c>
      <c r="J1696">
        <v>144.35</v>
      </c>
      <c r="K1696">
        <v>3175.7</v>
      </c>
      <c r="L1696">
        <v>0.1</v>
      </c>
      <c r="M1696">
        <v>0.02</v>
      </c>
      <c r="N1696" t="str">
        <f>VLOOKUP(F1696,products!$A$2:$C$31,3,FALSE)</f>
        <v>B</v>
      </c>
      <c r="O1696">
        <f>VLOOKUP(F1696,price_list!$A$2:$C$31,3,FALSE)</f>
        <v>144.35</v>
      </c>
      <c r="P1696" t="str">
        <f t="shared" si="130"/>
        <v/>
      </c>
      <c r="Q1696" t="str">
        <f t="shared" si="131"/>
        <v/>
      </c>
      <c r="R1696">
        <f t="shared" si="132"/>
        <v>2858.1299999999997</v>
      </c>
      <c r="S1696">
        <f t="shared" si="133"/>
        <v>57.162599999999998</v>
      </c>
      <c r="T1696" t="str">
        <f>IF(ISNA(VLOOKUP(A1696,ERP_transactions!$A:$A,1,FALSE)),"No","Yes")</f>
        <v>Yes</v>
      </c>
      <c r="U1696" t="b">
        <f t="shared" si="134"/>
        <v>0</v>
      </c>
    </row>
    <row r="1697" spans="1:21">
      <c r="A1697" t="s">
        <v>2351</v>
      </c>
      <c r="B1697" t="s">
        <v>135</v>
      </c>
      <c r="C1697" t="s">
        <v>136</v>
      </c>
      <c r="D1697" t="s">
        <v>927</v>
      </c>
      <c r="E1697" t="s">
        <v>928</v>
      </c>
      <c r="F1697" t="s">
        <v>25</v>
      </c>
      <c r="G1697" t="s">
        <v>26</v>
      </c>
      <c r="H1697" s="1">
        <v>45886</v>
      </c>
      <c r="I1697">
        <v>6</v>
      </c>
      <c r="J1697">
        <v>120.83</v>
      </c>
      <c r="K1697">
        <v>724.98</v>
      </c>
      <c r="L1697">
        <v>0.1</v>
      </c>
      <c r="M1697">
        <v>0.02</v>
      </c>
      <c r="N1697" t="str">
        <f>VLOOKUP(F1697,products!$A$2:$C$31,3,FALSE)</f>
        <v>B</v>
      </c>
      <c r="O1697">
        <f>VLOOKUP(F1697,price_list!$A$2:$C$31,3,FALSE)</f>
        <v>120.83</v>
      </c>
      <c r="P1697" t="str">
        <f t="shared" si="130"/>
        <v/>
      </c>
      <c r="Q1697" t="str">
        <f t="shared" si="131"/>
        <v/>
      </c>
      <c r="R1697">
        <f t="shared" si="132"/>
        <v>652.48199999999997</v>
      </c>
      <c r="S1697">
        <f t="shared" si="133"/>
        <v>13.04964</v>
      </c>
      <c r="T1697" t="str">
        <f>IF(ISNA(VLOOKUP(A1697,ERP_transactions!$A:$A,1,FALSE)),"No","Yes")</f>
        <v>Yes</v>
      </c>
      <c r="U1697" t="b">
        <f t="shared" si="134"/>
        <v>0</v>
      </c>
    </row>
    <row r="1698" spans="1:21">
      <c r="A1698" t="s">
        <v>2352</v>
      </c>
      <c r="B1698" t="s">
        <v>14</v>
      </c>
      <c r="C1698" t="s">
        <v>15</v>
      </c>
      <c r="D1698" t="s">
        <v>710</v>
      </c>
      <c r="E1698" t="s">
        <v>711</v>
      </c>
      <c r="F1698" t="s">
        <v>18</v>
      </c>
      <c r="G1698" t="s">
        <v>19</v>
      </c>
      <c r="H1698" s="1">
        <v>45882</v>
      </c>
      <c r="I1698">
        <v>19</v>
      </c>
      <c r="J1698">
        <v>52.65</v>
      </c>
      <c r="K1698">
        <v>1000.35</v>
      </c>
      <c r="L1698">
        <v>0.05</v>
      </c>
      <c r="M1698">
        <v>0.02</v>
      </c>
      <c r="N1698" t="str">
        <f>VLOOKUP(F1698,products!$A$2:$C$31,3,FALSE)</f>
        <v>A</v>
      </c>
      <c r="O1698">
        <f>VLOOKUP(F1698,price_list!$A$2:$C$31,3,FALSE)</f>
        <v>52.65</v>
      </c>
      <c r="P1698" t="str">
        <f t="shared" si="130"/>
        <v/>
      </c>
      <c r="Q1698" t="str">
        <f t="shared" si="131"/>
        <v/>
      </c>
      <c r="R1698">
        <f t="shared" si="132"/>
        <v>950.33249999999998</v>
      </c>
      <c r="S1698">
        <f t="shared" si="133"/>
        <v>19.00665</v>
      </c>
      <c r="T1698" t="str">
        <f>IF(ISNA(VLOOKUP(A1698,ERP_transactions!$A:$A,1,FALSE)),"No","Yes")</f>
        <v>Yes</v>
      </c>
      <c r="U1698" t="b">
        <f t="shared" si="134"/>
        <v>0</v>
      </c>
    </row>
    <row r="1699" spans="1:21">
      <c r="A1699" t="s">
        <v>2353</v>
      </c>
      <c r="B1699" t="s">
        <v>28</v>
      </c>
      <c r="C1699" t="s">
        <v>29</v>
      </c>
      <c r="D1699" t="s">
        <v>933</v>
      </c>
      <c r="E1699" t="s">
        <v>934</v>
      </c>
      <c r="F1699" t="s">
        <v>85</v>
      </c>
      <c r="G1699" t="s">
        <v>86</v>
      </c>
      <c r="H1699" s="1">
        <v>45880</v>
      </c>
      <c r="I1699">
        <v>10</v>
      </c>
      <c r="J1699">
        <v>72.040000000000006</v>
      </c>
      <c r="K1699">
        <v>720.4</v>
      </c>
      <c r="L1699">
        <v>0.05</v>
      </c>
      <c r="M1699">
        <v>0.02</v>
      </c>
      <c r="N1699" t="str">
        <f>VLOOKUP(F1699,products!$A$2:$C$31,3,FALSE)</f>
        <v>A</v>
      </c>
      <c r="O1699">
        <f>VLOOKUP(F1699,price_list!$A$2:$C$31,3,FALSE)</f>
        <v>72.040000000000006</v>
      </c>
      <c r="P1699" t="str">
        <f t="shared" si="130"/>
        <v/>
      </c>
      <c r="Q1699" t="str">
        <f t="shared" si="131"/>
        <v/>
      </c>
      <c r="R1699">
        <f t="shared" si="132"/>
        <v>684.38</v>
      </c>
      <c r="S1699">
        <f t="shared" si="133"/>
        <v>13.6876</v>
      </c>
      <c r="T1699" t="str">
        <f>IF(ISNA(VLOOKUP(A1699,ERP_transactions!$A:$A,1,FALSE)),"No","Yes")</f>
        <v>Yes</v>
      </c>
      <c r="U1699" t="b">
        <f t="shared" si="134"/>
        <v>0</v>
      </c>
    </row>
    <row r="1700" spans="1:21">
      <c r="A1700" t="s">
        <v>2354</v>
      </c>
      <c r="B1700" t="s">
        <v>14</v>
      </c>
      <c r="C1700" t="s">
        <v>15</v>
      </c>
      <c r="D1700" t="s">
        <v>814</v>
      </c>
      <c r="E1700" t="s">
        <v>815</v>
      </c>
      <c r="F1700" t="s">
        <v>100</v>
      </c>
      <c r="G1700" t="s">
        <v>101</v>
      </c>
      <c r="H1700" s="1">
        <v>45896</v>
      </c>
      <c r="I1700">
        <v>5</v>
      </c>
      <c r="J1700">
        <v>181.7</v>
      </c>
      <c r="K1700">
        <v>908.5</v>
      </c>
      <c r="L1700">
        <v>0.1</v>
      </c>
      <c r="M1700">
        <v>0.02</v>
      </c>
      <c r="N1700" t="str">
        <f>VLOOKUP(F1700,products!$A$2:$C$31,3,FALSE)</f>
        <v>B</v>
      </c>
      <c r="O1700">
        <f>VLOOKUP(F1700,price_list!$A$2:$C$31,3,FALSE)</f>
        <v>181.7</v>
      </c>
      <c r="P1700" t="str">
        <f t="shared" si="130"/>
        <v/>
      </c>
      <c r="Q1700" t="str">
        <f t="shared" si="131"/>
        <v/>
      </c>
      <c r="R1700">
        <f t="shared" si="132"/>
        <v>817.65</v>
      </c>
      <c r="S1700">
        <f t="shared" si="133"/>
        <v>16.353000000000002</v>
      </c>
      <c r="T1700" t="str">
        <f>IF(ISNA(VLOOKUP(A1700,ERP_transactions!$A:$A,1,FALSE)),"No","Yes")</f>
        <v>Yes</v>
      </c>
      <c r="U1700" t="b">
        <f t="shared" si="134"/>
        <v>0</v>
      </c>
    </row>
    <row r="1701" spans="1:21">
      <c r="A1701" t="s">
        <v>2355</v>
      </c>
      <c r="B1701" t="s">
        <v>103</v>
      </c>
      <c r="C1701" t="s">
        <v>104</v>
      </c>
      <c r="D1701" t="s">
        <v>156</v>
      </c>
      <c r="E1701" t="s">
        <v>157</v>
      </c>
      <c r="F1701" t="s">
        <v>319</v>
      </c>
      <c r="G1701" t="s">
        <v>320</v>
      </c>
      <c r="H1701" s="1">
        <v>45870</v>
      </c>
      <c r="I1701">
        <v>19</v>
      </c>
      <c r="J1701">
        <v>93.41</v>
      </c>
      <c r="K1701">
        <v>1774.79</v>
      </c>
      <c r="L1701">
        <v>0</v>
      </c>
      <c r="M1701">
        <v>0.02</v>
      </c>
      <c r="N1701" t="str">
        <f>VLOOKUP(F1701,products!$A$2:$C$31,3,FALSE)</f>
        <v>C</v>
      </c>
      <c r="O1701">
        <f>VLOOKUP(F1701,price_list!$A$2:$C$31,3,FALSE)</f>
        <v>93.41</v>
      </c>
      <c r="P1701" t="str">
        <f t="shared" si="130"/>
        <v/>
      </c>
      <c r="Q1701" t="str">
        <f t="shared" si="131"/>
        <v/>
      </c>
      <c r="R1701">
        <f t="shared" si="132"/>
        <v>1774.79</v>
      </c>
      <c r="S1701">
        <f t="shared" si="133"/>
        <v>35.495800000000003</v>
      </c>
      <c r="T1701" t="str">
        <f>IF(ISNA(VLOOKUP(A1701,ERP_transactions!$A:$A,1,FALSE)),"No","Yes")</f>
        <v>Yes</v>
      </c>
      <c r="U1701" t="b">
        <f t="shared" si="134"/>
        <v>0</v>
      </c>
    </row>
    <row r="1702" spans="1:21">
      <c r="A1702" t="s">
        <v>2356</v>
      </c>
      <c r="B1702" t="s">
        <v>93</v>
      </c>
      <c r="C1702" t="s">
        <v>94</v>
      </c>
      <c r="D1702" t="s">
        <v>57</v>
      </c>
      <c r="E1702" t="s">
        <v>58</v>
      </c>
      <c r="F1702" t="s">
        <v>85</v>
      </c>
      <c r="G1702" t="s">
        <v>86</v>
      </c>
      <c r="H1702" s="1">
        <v>45883</v>
      </c>
      <c r="I1702">
        <v>4</v>
      </c>
      <c r="J1702">
        <v>72.040000000000006</v>
      </c>
      <c r="K1702">
        <v>288.16000000000003</v>
      </c>
      <c r="L1702">
        <v>0.05</v>
      </c>
      <c r="M1702">
        <v>0.02</v>
      </c>
      <c r="N1702" t="str">
        <f>VLOOKUP(F1702,products!$A$2:$C$31,3,FALSE)</f>
        <v>A</v>
      </c>
      <c r="O1702">
        <f>VLOOKUP(F1702,price_list!$A$2:$C$31,3,FALSE)</f>
        <v>72.040000000000006</v>
      </c>
      <c r="P1702" t="str">
        <f t="shared" si="130"/>
        <v/>
      </c>
      <c r="Q1702" t="str">
        <f t="shared" si="131"/>
        <v/>
      </c>
      <c r="R1702">
        <f t="shared" si="132"/>
        <v>273.75200000000001</v>
      </c>
      <c r="S1702">
        <f t="shared" si="133"/>
        <v>5.4750399999999999</v>
      </c>
      <c r="T1702" t="str">
        <f>IF(ISNA(VLOOKUP(A1702,ERP_transactions!$A:$A,1,FALSE)),"No","Yes")</f>
        <v>Yes</v>
      </c>
      <c r="U1702" t="b">
        <f t="shared" si="134"/>
        <v>0</v>
      </c>
    </row>
    <row r="1703" spans="1:21">
      <c r="A1703" t="s">
        <v>2357</v>
      </c>
      <c r="B1703" t="s">
        <v>103</v>
      </c>
      <c r="C1703" t="s">
        <v>104</v>
      </c>
      <c r="D1703" t="s">
        <v>1030</v>
      </c>
      <c r="E1703" t="s">
        <v>1031</v>
      </c>
      <c r="F1703" t="s">
        <v>215</v>
      </c>
      <c r="G1703" t="s">
        <v>216</v>
      </c>
      <c r="H1703" s="1">
        <v>45891</v>
      </c>
      <c r="I1703">
        <v>2</v>
      </c>
      <c r="J1703">
        <v>176.7</v>
      </c>
      <c r="K1703">
        <v>353.4</v>
      </c>
      <c r="L1703">
        <v>0.1</v>
      </c>
      <c r="M1703">
        <v>0.02</v>
      </c>
      <c r="N1703" t="str">
        <f>VLOOKUP(F1703,products!$A$2:$C$31,3,FALSE)</f>
        <v>B</v>
      </c>
      <c r="O1703">
        <f>VLOOKUP(F1703,price_list!$A$2:$C$31,3,FALSE)</f>
        <v>176.7</v>
      </c>
      <c r="P1703" t="str">
        <f t="shared" si="130"/>
        <v/>
      </c>
      <c r="Q1703" t="str">
        <f t="shared" si="131"/>
        <v/>
      </c>
      <c r="R1703">
        <f t="shared" si="132"/>
        <v>318.06</v>
      </c>
      <c r="S1703">
        <f t="shared" si="133"/>
        <v>6.3612000000000002</v>
      </c>
      <c r="T1703" t="str">
        <f>IF(ISNA(VLOOKUP(A1703,ERP_transactions!$A:$A,1,FALSE)),"No","Yes")</f>
        <v>Yes</v>
      </c>
      <c r="U1703" t="b">
        <f t="shared" si="134"/>
        <v>0</v>
      </c>
    </row>
    <row r="1704" spans="1:21">
      <c r="A1704" t="s">
        <v>2359</v>
      </c>
      <c r="B1704" t="s">
        <v>423</v>
      </c>
      <c r="C1704" t="s">
        <v>424</v>
      </c>
      <c r="D1704" t="s">
        <v>359</v>
      </c>
      <c r="E1704" t="s">
        <v>360</v>
      </c>
      <c r="F1704" t="s">
        <v>196</v>
      </c>
      <c r="G1704" t="s">
        <v>197</v>
      </c>
      <c r="H1704" s="1">
        <v>45873</v>
      </c>
      <c r="I1704">
        <v>10</v>
      </c>
      <c r="J1704">
        <v>77.5</v>
      </c>
      <c r="K1704">
        <v>775</v>
      </c>
      <c r="L1704">
        <v>0.05</v>
      </c>
      <c r="M1704">
        <v>0.02</v>
      </c>
      <c r="N1704" t="str">
        <f>VLOOKUP(F1704,products!$A$2:$C$31,3,FALSE)</f>
        <v>A</v>
      </c>
      <c r="O1704">
        <f>VLOOKUP(F1704,price_list!$A$2:$C$31,3,FALSE)</f>
        <v>77.5</v>
      </c>
      <c r="P1704" t="str">
        <f t="shared" si="130"/>
        <v/>
      </c>
      <c r="Q1704" t="str">
        <f t="shared" si="131"/>
        <v/>
      </c>
      <c r="R1704">
        <f t="shared" si="132"/>
        <v>736.25</v>
      </c>
      <c r="S1704">
        <f t="shared" si="133"/>
        <v>14.725</v>
      </c>
      <c r="T1704" t="str">
        <f>IF(ISNA(VLOOKUP(A1704,ERP_transactions!$A:$A,1,FALSE)),"No","Yes")</f>
        <v>Yes</v>
      </c>
      <c r="U1704" t="b">
        <f t="shared" si="134"/>
        <v>0</v>
      </c>
    </row>
    <row r="1705" spans="1:21">
      <c r="A1705" t="s">
        <v>2360</v>
      </c>
      <c r="B1705" t="s">
        <v>145</v>
      </c>
      <c r="C1705" t="s">
        <v>146</v>
      </c>
      <c r="D1705" t="s">
        <v>660</v>
      </c>
      <c r="E1705" t="s">
        <v>661</v>
      </c>
      <c r="F1705" t="s">
        <v>139</v>
      </c>
      <c r="G1705" t="s">
        <v>140</v>
      </c>
      <c r="H1705" s="1">
        <v>45696</v>
      </c>
      <c r="I1705">
        <v>11</v>
      </c>
      <c r="J1705">
        <v>113.94</v>
      </c>
      <c r="K1705">
        <v>1253.3399999999999</v>
      </c>
      <c r="L1705">
        <v>0.05</v>
      </c>
      <c r="M1705">
        <v>0.02</v>
      </c>
      <c r="N1705" t="str">
        <f>VLOOKUP(F1705,products!$A$2:$C$31,3,FALSE)</f>
        <v>A</v>
      </c>
      <c r="O1705">
        <f>VLOOKUP(F1705,price_list!$A$2:$C$31,3,FALSE)</f>
        <v>113.94</v>
      </c>
      <c r="P1705" t="str">
        <f t="shared" si="130"/>
        <v/>
      </c>
      <c r="Q1705" t="str">
        <f t="shared" si="131"/>
        <v/>
      </c>
      <c r="R1705">
        <f t="shared" si="132"/>
        <v>1190.673</v>
      </c>
      <c r="S1705">
        <f t="shared" si="133"/>
        <v>23.813459999999999</v>
      </c>
      <c r="T1705" t="str">
        <f>IF(ISNA(VLOOKUP(A1705,ERP_transactions!$A:$A,1,FALSE)),"No","Yes")</f>
        <v>Yes</v>
      </c>
      <c r="U1705" t="b">
        <f t="shared" si="134"/>
        <v>0</v>
      </c>
    </row>
    <row r="1706" spans="1:21">
      <c r="A1706" t="s">
        <v>2361</v>
      </c>
      <c r="B1706" t="s">
        <v>306</v>
      </c>
      <c r="C1706" t="s">
        <v>307</v>
      </c>
      <c r="D1706" t="s">
        <v>391</v>
      </c>
      <c r="E1706" t="s">
        <v>392</v>
      </c>
      <c r="F1706" t="s">
        <v>302</v>
      </c>
      <c r="G1706" t="s">
        <v>303</v>
      </c>
      <c r="H1706" s="1">
        <v>45886</v>
      </c>
      <c r="I1706">
        <v>19</v>
      </c>
      <c r="J1706">
        <v>39.090000000000003</v>
      </c>
      <c r="K1706">
        <v>742.71</v>
      </c>
      <c r="L1706">
        <v>0</v>
      </c>
      <c r="M1706">
        <v>0.02</v>
      </c>
      <c r="N1706" t="str">
        <f>VLOOKUP(F1706,products!$A$2:$C$31,3,FALSE)</f>
        <v>C</v>
      </c>
      <c r="O1706">
        <f>VLOOKUP(F1706,price_list!$A$2:$C$31,3,FALSE)</f>
        <v>39.090000000000003</v>
      </c>
      <c r="P1706" t="str">
        <f t="shared" si="130"/>
        <v/>
      </c>
      <c r="Q1706" t="str">
        <f t="shared" si="131"/>
        <v/>
      </c>
      <c r="R1706">
        <f t="shared" si="132"/>
        <v>742.71</v>
      </c>
      <c r="S1706">
        <f t="shared" si="133"/>
        <v>14.854200000000001</v>
      </c>
      <c r="T1706" t="str">
        <f>IF(ISNA(VLOOKUP(A1706,ERP_transactions!$A:$A,1,FALSE)),"No","Yes")</f>
        <v>Yes</v>
      </c>
      <c r="U1706" t="b">
        <f t="shared" si="134"/>
        <v>0</v>
      </c>
    </row>
    <row r="1707" spans="1:21">
      <c r="A1707" t="s">
        <v>2362</v>
      </c>
      <c r="B1707" t="s">
        <v>67</v>
      </c>
      <c r="C1707" t="s">
        <v>68</v>
      </c>
      <c r="D1707" t="s">
        <v>569</v>
      </c>
      <c r="E1707" t="s">
        <v>570</v>
      </c>
      <c r="F1707" t="s">
        <v>18</v>
      </c>
      <c r="G1707" t="s">
        <v>19</v>
      </c>
      <c r="H1707" s="1">
        <v>45885</v>
      </c>
      <c r="I1707">
        <v>23</v>
      </c>
      <c r="J1707">
        <v>52.65</v>
      </c>
      <c r="K1707">
        <v>1210.95</v>
      </c>
      <c r="L1707">
        <v>0.05</v>
      </c>
      <c r="M1707">
        <v>0.02</v>
      </c>
      <c r="N1707" t="str">
        <f>VLOOKUP(F1707,products!$A$2:$C$31,3,FALSE)</f>
        <v>A</v>
      </c>
      <c r="O1707">
        <f>VLOOKUP(F1707,price_list!$A$2:$C$31,3,FALSE)</f>
        <v>52.65</v>
      </c>
      <c r="P1707" t="str">
        <f t="shared" si="130"/>
        <v/>
      </c>
      <c r="Q1707" t="str">
        <f t="shared" si="131"/>
        <v/>
      </c>
      <c r="R1707">
        <f t="shared" si="132"/>
        <v>1150.4025000000001</v>
      </c>
      <c r="S1707">
        <f t="shared" si="133"/>
        <v>23.008050000000004</v>
      </c>
      <c r="T1707" t="str">
        <f>IF(ISNA(VLOOKUP(A1707,ERP_transactions!$A:$A,1,FALSE)),"No","Yes")</f>
        <v>Yes</v>
      </c>
      <c r="U1707" t="b">
        <f t="shared" si="134"/>
        <v>0</v>
      </c>
    </row>
    <row r="1708" spans="1:21">
      <c r="A1708" t="s">
        <v>2363</v>
      </c>
      <c r="B1708" t="s">
        <v>135</v>
      </c>
      <c r="C1708" t="s">
        <v>136</v>
      </c>
      <c r="D1708" t="s">
        <v>164</v>
      </c>
      <c r="E1708" t="s">
        <v>165</v>
      </c>
      <c r="F1708" t="s">
        <v>275</v>
      </c>
      <c r="G1708" t="s">
        <v>276</v>
      </c>
      <c r="H1708" s="1">
        <v>45888</v>
      </c>
      <c r="I1708">
        <v>13</v>
      </c>
      <c r="J1708">
        <v>44.71</v>
      </c>
      <c r="K1708">
        <v>581.23</v>
      </c>
      <c r="L1708">
        <v>0.02</v>
      </c>
      <c r="M1708">
        <v>0.02</v>
      </c>
      <c r="N1708" t="str">
        <f>VLOOKUP(F1708,products!$A$2:$C$31,3,FALSE)</f>
        <v>C</v>
      </c>
      <c r="O1708">
        <f>VLOOKUP(F1708,price_list!$A$2:$C$31,3,FALSE)</f>
        <v>44.71</v>
      </c>
      <c r="P1708" t="str">
        <f t="shared" si="130"/>
        <v>Rebate_Error</v>
      </c>
      <c r="Q1708" t="str">
        <f t="shared" si="131"/>
        <v/>
      </c>
      <c r="R1708">
        <f t="shared" si="132"/>
        <v>569.60540000000003</v>
      </c>
      <c r="S1708">
        <f t="shared" si="133"/>
        <v>11.392108</v>
      </c>
      <c r="T1708" t="str">
        <f>IF(ISNA(VLOOKUP(A1708,ERP_transactions!$A:$A,1,FALSE)),"No","Yes")</f>
        <v>Yes</v>
      </c>
      <c r="U1708" t="b">
        <f t="shared" si="134"/>
        <v>1</v>
      </c>
    </row>
    <row r="1709" spans="1:21">
      <c r="A1709" t="s">
        <v>2364</v>
      </c>
      <c r="B1709" t="s">
        <v>74</v>
      </c>
      <c r="C1709" t="s">
        <v>75</v>
      </c>
      <c r="D1709" t="s">
        <v>232</v>
      </c>
      <c r="E1709" t="s">
        <v>233</v>
      </c>
      <c r="F1709" t="s">
        <v>100</v>
      </c>
      <c r="G1709" t="s">
        <v>101</v>
      </c>
      <c r="H1709" s="1">
        <v>45873</v>
      </c>
      <c r="I1709">
        <v>16</v>
      </c>
      <c r="J1709">
        <v>181.7</v>
      </c>
      <c r="K1709">
        <v>2907.2</v>
      </c>
      <c r="L1709">
        <v>0.1</v>
      </c>
      <c r="M1709">
        <v>0.02</v>
      </c>
      <c r="N1709" t="str">
        <f>VLOOKUP(F1709,products!$A$2:$C$31,3,FALSE)</f>
        <v>B</v>
      </c>
      <c r="O1709">
        <f>VLOOKUP(F1709,price_list!$A$2:$C$31,3,FALSE)</f>
        <v>181.7</v>
      </c>
      <c r="P1709" t="str">
        <f t="shared" si="130"/>
        <v/>
      </c>
      <c r="Q1709" t="str">
        <f t="shared" si="131"/>
        <v/>
      </c>
      <c r="R1709">
        <f t="shared" si="132"/>
        <v>2616.48</v>
      </c>
      <c r="S1709">
        <f t="shared" si="133"/>
        <v>52.329599999999999</v>
      </c>
      <c r="T1709" t="str">
        <f>IF(ISNA(VLOOKUP(A1709,ERP_transactions!$A:$A,1,FALSE)),"No","Yes")</f>
        <v>Yes</v>
      </c>
      <c r="U1709" t="b">
        <f t="shared" si="134"/>
        <v>0</v>
      </c>
    </row>
    <row r="1710" spans="1:21">
      <c r="A1710" t="s">
        <v>2365</v>
      </c>
      <c r="B1710" t="s">
        <v>62</v>
      </c>
      <c r="C1710" t="s">
        <v>63</v>
      </c>
      <c r="D1710" t="s">
        <v>522</v>
      </c>
      <c r="E1710" t="s">
        <v>523</v>
      </c>
      <c r="F1710" t="s">
        <v>59</v>
      </c>
      <c r="G1710" t="s">
        <v>60</v>
      </c>
      <c r="H1710" s="1">
        <v>45886</v>
      </c>
      <c r="I1710">
        <v>16</v>
      </c>
      <c r="J1710">
        <v>71.86</v>
      </c>
      <c r="K1710">
        <v>1149.76</v>
      </c>
      <c r="L1710">
        <v>0.05</v>
      </c>
      <c r="M1710">
        <v>0.02</v>
      </c>
      <c r="N1710" t="str">
        <f>VLOOKUP(F1710,products!$A$2:$C$31,3,FALSE)</f>
        <v>A</v>
      </c>
      <c r="O1710">
        <f>VLOOKUP(F1710,price_list!$A$2:$C$31,3,FALSE)</f>
        <v>71.86</v>
      </c>
      <c r="P1710" t="str">
        <f t="shared" si="130"/>
        <v/>
      </c>
      <c r="Q1710" t="str">
        <f t="shared" si="131"/>
        <v/>
      </c>
      <c r="R1710">
        <f t="shared" si="132"/>
        <v>1092.2719999999999</v>
      </c>
      <c r="S1710">
        <f t="shared" si="133"/>
        <v>21.84544</v>
      </c>
      <c r="T1710" t="str">
        <f>IF(ISNA(VLOOKUP(A1710,ERP_transactions!$A:$A,1,FALSE)),"No","Yes")</f>
        <v>Yes</v>
      </c>
      <c r="U1710" t="b">
        <f t="shared" si="134"/>
        <v>0</v>
      </c>
    </row>
    <row r="1711" spans="1:21">
      <c r="A1711" t="s">
        <v>2366</v>
      </c>
      <c r="B1711" t="s">
        <v>246</v>
      </c>
      <c r="C1711" t="s">
        <v>247</v>
      </c>
      <c r="D1711" t="s">
        <v>98</v>
      </c>
      <c r="E1711" t="s">
        <v>99</v>
      </c>
      <c r="F1711" t="s">
        <v>191</v>
      </c>
      <c r="G1711" t="s">
        <v>192</v>
      </c>
      <c r="H1711" s="1">
        <v>45889</v>
      </c>
      <c r="I1711">
        <v>6</v>
      </c>
      <c r="J1711">
        <v>144.35</v>
      </c>
      <c r="K1711">
        <v>866.1</v>
      </c>
      <c r="L1711">
        <v>0.1</v>
      </c>
      <c r="M1711">
        <v>0.02</v>
      </c>
      <c r="N1711" t="str">
        <f>VLOOKUP(F1711,products!$A$2:$C$31,3,FALSE)</f>
        <v>B</v>
      </c>
      <c r="O1711">
        <f>VLOOKUP(F1711,price_list!$A$2:$C$31,3,FALSE)</f>
        <v>144.35</v>
      </c>
      <c r="P1711" t="str">
        <f t="shared" si="130"/>
        <v/>
      </c>
      <c r="Q1711" t="str">
        <f t="shared" si="131"/>
        <v/>
      </c>
      <c r="R1711">
        <f t="shared" si="132"/>
        <v>779.49</v>
      </c>
      <c r="S1711">
        <f t="shared" si="133"/>
        <v>15.5898</v>
      </c>
      <c r="T1711" t="str">
        <f>IF(ISNA(VLOOKUP(A1711,ERP_transactions!$A:$A,1,FALSE)),"No","Yes")</f>
        <v>Yes</v>
      </c>
      <c r="U1711" t="b">
        <f t="shared" si="134"/>
        <v>0</v>
      </c>
    </row>
    <row r="1712" spans="1:21">
      <c r="A1712" t="s">
        <v>2367</v>
      </c>
      <c r="B1712" t="s">
        <v>187</v>
      </c>
      <c r="C1712" t="s">
        <v>188</v>
      </c>
      <c r="D1712" t="s">
        <v>1520</v>
      </c>
      <c r="E1712" t="s">
        <v>1521</v>
      </c>
      <c r="F1712" t="s">
        <v>450</v>
      </c>
      <c r="G1712" t="s">
        <v>451</v>
      </c>
      <c r="H1712" s="1">
        <v>45885</v>
      </c>
      <c r="I1712">
        <v>7</v>
      </c>
      <c r="J1712">
        <v>45.4</v>
      </c>
      <c r="K1712">
        <v>317.8</v>
      </c>
      <c r="L1712">
        <v>0</v>
      </c>
      <c r="M1712">
        <v>0.02</v>
      </c>
      <c r="N1712" t="str">
        <f>VLOOKUP(F1712,products!$A$2:$C$31,3,FALSE)</f>
        <v>C</v>
      </c>
      <c r="O1712">
        <f>VLOOKUP(F1712,price_list!$A$2:$C$31,3,FALSE)</f>
        <v>45.4</v>
      </c>
      <c r="P1712" t="str">
        <f t="shared" si="130"/>
        <v/>
      </c>
      <c r="Q1712" t="str">
        <f t="shared" si="131"/>
        <v/>
      </c>
      <c r="R1712">
        <f t="shared" si="132"/>
        <v>317.8</v>
      </c>
      <c r="S1712">
        <f t="shared" si="133"/>
        <v>6.3560000000000008</v>
      </c>
      <c r="T1712" t="str">
        <f>IF(ISNA(VLOOKUP(A1712,ERP_transactions!$A:$A,1,FALSE)),"No","Yes")</f>
        <v>Yes</v>
      </c>
      <c r="U1712" t="b">
        <f t="shared" si="134"/>
        <v>0</v>
      </c>
    </row>
    <row r="1713" spans="1:21">
      <c r="A1713" t="s">
        <v>2368</v>
      </c>
      <c r="B1713" t="s">
        <v>159</v>
      </c>
      <c r="C1713" t="s">
        <v>160</v>
      </c>
      <c r="D1713" t="s">
        <v>482</v>
      </c>
      <c r="E1713" t="s">
        <v>483</v>
      </c>
      <c r="F1713" t="s">
        <v>450</v>
      </c>
      <c r="G1713" t="s">
        <v>451</v>
      </c>
      <c r="H1713" s="1">
        <v>45896</v>
      </c>
      <c r="I1713">
        <v>3</v>
      </c>
      <c r="J1713">
        <v>45.4</v>
      </c>
      <c r="K1713">
        <v>136.19999999999999</v>
      </c>
      <c r="L1713">
        <v>0</v>
      </c>
      <c r="M1713">
        <v>0.02</v>
      </c>
      <c r="N1713" t="str">
        <f>VLOOKUP(F1713,products!$A$2:$C$31,3,FALSE)</f>
        <v>C</v>
      </c>
      <c r="O1713">
        <f>VLOOKUP(F1713,price_list!$A$2:$C$31,3,FALSE)</f>
        <v>45.4</v>
      </c>
      <c r="P1713" t="str">
        <f t="shared" si="130"/>
        <v/>
      </c>
      <c r="Q1713" t="str">
        <f t="shared" si="131"/>
        <v/>
      </c>
      <c r="R1713">
        <f t="shared" si="132"/>
        <v>136.19999999999999</v>
      </c>
      <c r="S1713">
        <f t="shared" si="133"/>
        <v>2.7239999999999998</v>
      </c>
      <c r="T1713" t="str">
        <f>IF(ISNA(VLOOKUP(A1713,ERP_transactions!$A:$A,1,FALSE)),"No","Yes")</f>
        <v>Yes</v>
      </c>
      <c r="U1713" t="b">
        <f t="shared" si="134"/>
        <v>0</v>
      </c>
    </row>
    <row r="1714" spans="1:21">
      <c r="A1714" t="s">
        <v>2369</v>
      </c>
      <c r="B1714" t="s">
        <v>47</v>
      </c>
      <c r="C1714" t="s">
        <v>48</v>
      </c>
      <c r="D1714" t="s">
        <v>284</v>
      </c>
      <c r="E1714" t="s">
        <v>2718</v>
      </c>
      <c r="F1714" t="s">
        <v>59</v>
      </c>
      <c r="G1714" t="s">
        <v>60</v>
      </c>
      <c r="H1714" s="1">
        <v>45871</v>
      </c>
      <c r="I1714">
        <v>9</v>
      </c>
      <c r="J1714">
        <v>71.86</v>
      </c>
      <c r="K1714">
        <v>646.74</v>
      </c>
      <c r="L1714">
        <v>0.05</v>
      </c>
      <c r="M1714">
        <v>0.02</v>
      </c>
      <c r="N1714" t="str">
        <f>VLOOKUP(F1714,products!$A$2:$C$31,3,FALSE)</f>
        <v>A</v>
      </c>
      <c r="O1714">
        <f>VLOOKUP(F1714,price_list!$A$2:$C$31,3,FALSE)</f>
        <v>71.86</v>
      </c>
      <c r="P1714" t="str">
        <f t="shared" si="130"/>
        <v/>
      </c>
      <c r="Q1714" t="str">
        <f t="shared" si="131"/>
        <v/>
      </c>
      <c r="R1714">
        <f t="shared" si="132"/>
        <v>614.40300000000002</v>
      </c>
      <c r="S1714">
        <f t="shared" si="133"/>
        <v>12.288060000000002</v>
      </c>
      <c r="T1714" t="str">
        <f>IF(ISNA(VLOOKUP(A1714,ERP_transactions!$A:$A,1,FALSE)),"No","Yes")</f>
        <v>Yes</v>
      </c>
      <c r="U1714" t="b">
        <f t="shared" si="134"/>
        <v>0</v>
      </c>
    </row>
    <row r="1715" spans="1:21">
      <c r="A1715" t="s">
        <v>2370</v>
      </c>
      <c r="B1715" t="s">
        <v>187</v>
      </c>
      <c r="C1715" t="s">
        <v>188</v>
      </c>
      <c r="D1715" t="s">
        <v>736</v>
      </c>
      <c r="E1715" t="s">
        <v>737</v>
      </c>
      <c r="F1715" t="s">
        <v>215</v>
      </c>
      <c r="G1715" t="s">
        <v>216</v>
      </c>
      <c r="H1715" s="1">
        <v>45889</v>
      </c>
      <c r="I1715">
        <v>8</v>
      </c>
      <c r="J1715">
        <v>176.7</v>
      </c>
      <c r="K1715">
        <v>1413.6</v>
      </c>
      <c r="L1715">
        <v>0.1</v>
      </c>
      <c r="M1715">
        <v>0.02</v>
      </c>
      <c r="N1715" t="str">
        <f>VLOOKUP(F1715,products!$A$2:$C$31,3,FALSE)</f>
        <v>B</v>
      </c>
      <c r="O1715">
        <f>VLOOKUP(F1715,price_list!$A$2:$C$31,3,FALSE)</f>
        <v>176.7</v>
      </c>
      <c r="P1715" t="str">
        <f t="shared" si="130"/>
        <v/>
      </c>
      <c r="Q1715" t="str">
        <f t="shared" si="131"/>
        <v/>
      </c>
      <c r="R1715">
        <f t="shared" si="132"/>
        <v>1272.24</v>
      </c>
      <c r="S1715">
        <f t="shared" si="133"/>
        <v>25.444800000000001</v>
      </c>
      <c r="T1715" t="str">
        <f>IF(ISNA(VLOOKUP(A1715,ERP_transactions!$A:$A,1,FALSE)),"No","Yes")</f>
        <v>Yes</v>
      </c>
      <c r="U1715" t="b">
        <f t="shared" si="134"/>
        <v>0</v>
      </c>
    </row>
    <row r="1716" spans="1:21">
      <c r="A1716" t="s">
        <v>2371</v>
      </c>
      <c r="B1716" t="s">
        <v>110</v>
      </c>
      <c r="C1716" t="s">
        <v>111</v>
      </c>
      <c r="D1716" t="s">
        <v>618</v>
      </c>
      <c r="E1716" t="s">
        <v>619</v>
      </c>
      <c r="F1716" t="s">
        <v>179</v>
      </c>
      <c r="G1716" t="s">
        <v>180</v>
      </c>
      <c r="H1716" s="1">
        <v>45873</v>
      </c>
      <c r="I1716">
        <v>19</v>
      </c>
      <c r="J1716">
        <v>125.42</v>
      </c>
      <c r="K1716">
        <v>2382.98</v>
      </c>
      <c r="L1716">
        <v>0.1</v>
      </c>
      <c r="M1716">
        <v>0.02</v>
      </c>
      <c r="N1716" t="str">
        <f>VLOOKUP(F1716,products!$A$2:$C$31,3,FALSE)</f>
        <v>B</v>
      </c>
      <c r="O1716">
        <f>VLOOKUP(F1716,price_list!$A$2:$C$31,3,FALSE)</f>
        <v>125.42</v>
      </c>
      <c r="P1716" t="str">
        <f t="shared" si="130"/>
        <v/>
      </c>
      <c r="Q1716" t="str">
        <f t="shared" si="131"/>
        <v/>
      </c>
      <c r="R1716">
        <f t="shared" si="132"/>
        <v>2144.6819999999998</v>
      </c>
      <c r="S1716">
        <f t="shared" si="133"/>
        <v>42.893639999999998</v>
      </c>
      <c r="T1716" t="str">
        <f>IF(ISNA(VLOOKUP(A1716,ERP_transactions!$A:$A,1,FALSE)),"No","Yes")</f>
        <v>Yes</v>
      </c>
      <c r="U1716" t="b">
        <f t="shared" si="134"/>
        <v>0</v>
      </c>
    </row>
    <row r="1717" spans="1:21">
      <c r="A1717" t="s">
        <v>2372</v>
      </c>
      <c r="B1717" t="s">
        <v>135</v>
      </c>
      <c r="C1717" t="s">
        <v>136</v>
      </c>
      <c r="D1717" t="s">
        <v>513</v>
      </c>
      <c r="E1717" t="s">
        <v>514</v>
      </c>
      <c r="F1717" t="s">
        <v>18</v>
      </c>
      <c r="G1717" t="s">
        <v>19</v>
      </c>
      <c r="H1717" s="1">
        <v>45895</v>
      </c>
      <c r="I1717">
        <v>19</v>
      </c>
      <c r="J1717">
        <v>52.65</v>
      </c>
      <c r="K1717">
        <v>1000.35</v>
      </c>
      <c r="L1717">
        <v>0.05</v>
      </c>
      <c r="M1717">
        <v>0.02</v>
      </c>
      <c r="N1717" t="str">
        <f>VLOOKUP(F1717,products!$A$2:$C$31,3,FALSE)</f>
        <v>A</v>
      </c>
      <c r="O1717">
        <f>VLOOKUP(F1717,price_list!$A$2:$C$31,3,FALSE)</f>
        <v>52.65</v>
      </c>
      <c r="P1717" t="str">
        <f t="shared" si="130"/>
        <v/>
      </c>
      <c r="Q1717" t="str">
        <f t="shared" si="131"/>
        <v/>
      </c>
      <c r="R1717">
        <f t="shared" si="132"/>
        <v>950.33249999999998</v>
      </c>
      <c r="S1717">
        <f t="shared" si="133"/>
        <v>19.00665</v>
      </c>
      <c r="T1717" t="str">
        <f>IF(ISNA(VLOOKUP(A1717,ERP_transactions!$A:$A,1,FALSE)),"No","Yes")</f>
        <v>Yes</v>
      </c>
      <c r="U1717" t="b">
        <f t="shared" si="134"/>
        <v>0</v>
      </c>
    </row>
    <row r="1718" spans="1:21">
      <c r="A1718" t="s">
        <v>2373</v>
      </c>
      <c r="B1718" t="s">
        <v>414</v>
      </c>
      <c r="C1718" t="s">
        <v>415</v>
      </c>
      <c r="D1718" t="s">
        <v>49</v>
      </c>
      <c r="E1718" t="s">
        <v>50</v>
      </c>
      <c r="F1718" t="s">
        <v>215</v>
      </c>
      <c r="G1718" t="s">
        <v>216</v>
      </c>
      <c r="H1718" s="1">
        <v>45895</v>
      </c>
      <c r="I1718">
        <v>12</v>
      </c>
      <c r="J1718">
        <v>176.7</v>
      </c>
      <c r="K1718">
        <v>2120.4</v>
      </c>
      <c r="L1718">
        <v>0.1</v>
      </c>
      <c r="M1718">
        <v>0.02</v>
      </c>
      <c r="N1718" t="str">
        <f>VLOOKUP(F1718,products!$A$2:$C$31,3,FALSE)</f>
        <v>B</v>
      </c>
      <c r="O1718">
        <f>VLOOKUP(F1718,price_list!$A$2:$C$31,3,FALSE)</f>
        <v>176.7</v>
      </c>
      <c r="P1718" t="str">
        <f t="shared" si="130"/>
        <v/>
      </c>
      <c r="Q1718" t="str">
        <f t="shared" si="131"/>
        <v/>
      </c>
      <c r="R1718">
        <f t="shared" si="132"/>
        <v>1908.3600000000001</v>
      </c>
      <c r="S1718">
        <f t="shared" si="133"/>
        <v>38.167200000000001</v>
      </c>
      <c r="T1718" t="str">
        <f>IF(ISNA(VLOOKUP(A1718,ERP_transactions!$A:$A,1,FALSE)),"No","Yes")</f>
        <v>Yes</v>
      </c>
      <c r="U1718" t="b">
        <f t="shared" si="134"/>
        <v>0</v>
      </c>
    </row>
    <row r="1719" spans="1:21">
      <c r="A1719" t="s">
        <v>2374</v>
      </c>
      <c r="B1719" t="s">
        <v>423</v>
      </c>
      <c r="C1719" t="s">
        <v>424</v>
      </c>
      <c r="D1719" t="s">
        <v>438</v>
      </c>
      <c r="E1719" t="s">
        <v>439</v>
      </c>
      <c r="F1719" t="s">
        <v>90</v>
      </c>
      <c r="G1719" t="s">
        <v>91</v>
      </c>
      <c r="H1719" s="1">
        <v>45895</v>
      </c>
      <c r="I1719">
        <v>17</v>
      </c>
      <c r="J1719">
        <v>50.51</v>
      </c>
      <c r="K1719">
        <v>858.67</v>
      </c>
      <c r="L1719">
        <v>0</v>
      </c>
      <c r="M1719">
        <v>0.02</v>
      </c>
      <c r="N1719" t="str">
        <f>VLOOKUP(F1719,products!$A$2:$C$31,3,FALSE)</f>
        <v>C</v>
      </c>
      <c r="O1719">
        <f>VLOOKUP(F1719,price_list!$A$2:$C$31,3,FALSE)</f>
        <v>50.51</v>
      </c>
      <c r="P1719" t="str">
        <f t="shared" si="130"/>
        <v/>
      </c>
      <c r="Q1719" t="str">
        <f t="shared" si="131"/>
        <v/>
      </c>
      <c r="R1719">
        <f t="shared" si="132"/>
        <v>858.67</v>
      </c>
      <c r="S1719">
        <f t="shared" si="133"/>
        <v>17.173400000000001</v>
      </c>
      <c r="T1719" t="str">
        <f>IF(ISNA(VLOOKUP(A1719,ERP_transactions!$A:$A,1,FALSE)),"No","Yes")</f>
        <v>Yes</v>
      </c>
      <c r="U1719" t="b">
        <f t="shared" si="134"/>
        <v>0</v>
      </c>
    </row>
    <row r="1720" spans="1:21">
      <c r="A1720" t="s">
        <v>2375</v>
      </c>
      <c r="B1720" t="s">
        <v>187</v>
      </c>
      <c r="C1720" t="s">
        <v>188</v>
      </c>
      <c r="D1720" t="s">
        <v>1083</v>
      </c>
      <c r="E1720" t="s">
        <v>1084</v>
      </c>
      <c r="F1720" t="s">
        <v>191</v>
      </c>
      <c r="G1720" t="s">
        <v>192</v>
      </c>
      <c r="H1720" s="1">
        <v>45876</v>
      </c>
      <c r="I1720">
        <v>11</v>
      </c>
      <c r="J1720">
        <v>144.35</v>
      </c>
      <c r="K1720">
        <v>1587.85</v>
      </c>
      <c r="L1720">
        <v>0.1</v>
      </c>
      <c r="M1720">
        <v>0.02</v>
      </c>
      <c r="N1720" t="str">
        <f>VLOOKUP(F1720,products!$A$2:$C$31,3,FALSE)</f>
        <v>B</v>
      </c>
      <c r="O1720">
        <f>VLOOKUP(F1720,price_list!$A$2:$C$31,3,FALSE)</f>
        <v>144.35</v>
      </c>
      <c r="P1720" t="str">
        <f t="shared" si="130"/>
        <v/>
      </c>
      <c r="Q1720" t="str">
        <f t="shared" si="131"/>
        <v/>
      </c>
      <c r="R1720">
        <f t="shared" si="132"/>
        <v>1429.0649999999998</v>
      </c>
      <c r="S1720">
        <f t="shared" si="133"/>
        <v>28.581299999999999</v>
      </c>
      <c r="T1720" t="str">
        <f>IF(ISNA(VLOOKUP(A1720,ERP_transactions!$A:$A,1,FALSE)),"No","Yes")</f>
        <v>Yes</v>
      </c>
      <c r="U1720" t="b">
        <f t="shared" si="134"/>
        <v>0</v>
      </c>
    </row>
    <row r="1721" spans="1:21">
      <c r="A1721" t="s">
        <v>2377</v>
      </c>
      <c r="B1721" t="s">
        <v>208</v>
      </c>
      <c r="C1721" t="s">
        <v>209</v>
      </c>
      <c r="D1721" t="s">
        <v>98</v>
      </c>
      <c r="E1721" t="s">
        <v>99</v>
      </c>
      <c r="F1721" t="s">
        <v>114</v>
      </c>
      <c r="G1721" t="s">
        <v>115</v>
      </c>
      <c r="H1721" s="1">
        <v>45890</v>
      </c>
      <c r="I1721">
        <v>1</v>
      </c>
      <c r="J1721">
        <v>91.13</v>
      </c>
      <c r="K1721">
        <v>91.13</v>
      </c>
      <c r="L1721">
        <v>0.1</v>
      </c>
      <c r="M1721">
        <v>0.02</v>
      </c>
      <c r="N1721" t="str">
        <f>VLOOKUP(F1721,products!$A$2:$C$31,3,FALSE)</f>
        <v>B</v>
      </c>
      <c r="O1721">
        <f>VLOOKUP(F1721,price_list!$A$2:$C$31,3,FALSE)</f>
        <v>91.13</v>
      </c>
      <c r="P1721" t="str">
        <f t="shared" si="130"/>
        <v/>
      </c>
      <c r="Q1721" t="str">
        <f t="shared" si="131"/>
        <v/>
      </c>
      <c r="R1721">
        <f t="shared" si="132"/>
        <v>82.016999999999996</v>
      </c>
      <c r="S1721">
        <f t="shared" si="133"/>
        <v>1.6403399999999999</v>
      </c>
      <c r="T1721" t="str">
        <f>IF(ISNA(VLOOKUP(A1721,ERP_transactions!$A:$A,1,FALSE)),"No","Yes")</f>
        <v>Yes</v>
      </c>
      <c r="U1721" t="b">
        <f t="shared" si="134"/>
        <v>0</v>
      </c>
    </row>
    <row r="1722" spans="1:21">
      <c r="A1722" t="s">
        <v>2378</v>
      </c>
      <c r="B1722" t="s">
        <v>62</v>
      </c>
      <c r="C1722" t="s">
        <v>63</v>
      </c>
      <c r="D1722" t="s">
        <v>802</v>
      </c>
      <c r="E1722" t="s">
        <v>803</v>
      </c>
      <c r="F1722" t="s">
        <v>302</v>
      </c>
      <c r="G1722" t="s">
        <v>303</v>
      </c>
      <c r="H1722" s="1">
        <v>45885</v>
      </c>
      <c r="I1722">
        <v>19</v>
      </c>
      <c r="J1722">
        <v>39.090000000000003</v>
      </c>
      <c r="K1722">
        <v>742.71</v>
      </c>
      <c r="L1722">
        <v>0</v>
      </c>
      <c r="M1722">
        <v>0.02</v>
      </c>
      <c r="N1722" t="str">
        <f>VLOOKUP(F1722,products!$A$2:$C$31,3,FALSE)</f>
        <v>C</v>
      </c>
      <c r="O1722">
        <f>VLOOKUP(F1722,price_list!$A$2:$C$31,3,FALSE)</f>
        <v>39.090000000000003</v>
      </c>
      <c r="P1722" t="str">
        <f t="shared" si="130"/>
        <v/>
      </c>
      <c r="Q1722" t="str">
        <f t="shared" si="131"/>
        <v/>
      </c>
      <c r="R1722">
        <f t="shared" si="132"/>
        <v>742.71</v>
      </c>
      <c r="S1722">
        <f t="shared" si="133"/>
        <v>14.854200000000001</v>
      </c>
      <c r="T1722" t="str">
        <f>IF(ISNA(VLOOKUP(A1722,ERP_transactions!$A:$A,1,FALSE)),"No","Yes")</f>
        <v>Yes</v>
      </c>
      <c r="U1722" t="b">
        <f t="shared" si="134"/>
        <v>0</v>
      </c>
    </row>
    <row r="1723" spans="1:21">
      <c r="A1723" t="s">
        <v>2379</v>
      </c>
      <c r="B1723" t="s">
        <v>254</v>
      </c>
      <c r="C1723" t="s">
        <v>255</v>
      </c>
      <c r="D1723" t="s">
        <v>137</v>
      </c>
      <c r="E1723" t="s">
        <v>138</v>
      </c>
      <c r="F1723" t="s">
        <v>450</v>
      </c>
      <c r="G1723" t="s">
        <v>451</v>
      </c>
      <c r="H1723" s="1">
        <v>45900</v>
      </c>
      <c r="I1723">
        <v>24</v>
      </c>
      <c r="J1723">
        <v>45.4</v>
      </c>
      <c r="K1723">
        <v>1089.5999999999999</v>
      </c>
      <c r="L1723">
        <v>0</v>
      </c>
      <c r="M1723">
        <v>0.02</v>
      </c>
      <c r="N1723" t="str">
        <f>VLOOKUP(F1723,products!$A$2:$C$31,3,FALSE)</f>
        <v>C</v>
      </c>
      <c r="O1723">
        <f>VLOOKUP(F1723,price_list!$A$2:$C$31,3,FALSE)</f>
        <v>45.4</v>
      </c>
      <c r="P1723" t="str">
        <f t="shared" si="130"/>
        <v/>
      </c>
      <c r="Q1723" t="str">
        <f t="shared" si="131"/>
        <v/>
      </c>
      <c r="R1723">
        <f t="shared" si="132"/>
        <v>1089.5999999999999</v>
      </c>
      <c r="S1723">
        <f t="shared" si="133"/>
        <v>21.791999999999998</v>
      </c>
      <c r="T1723" t="str">
        <f>IF(ISNA(VLOOKUP(A1723,ERP_transactions!$A:$A,1,FALSE)),"No","Yes")</f>
        <v>Yes</v>
      </c>
      <c r="U1723" t="b">
        <f t="shared" si="134"/>
        <v>0</v>
      </c>
    </row>
    <row r="1724" spans="1:21">
      <c r="A1724" t="s">
        <v>2380</v>
      </c>
      <c r="B1724" t="s">
        <v>306</v>
      </c>
      <c r="C1724" t="s">
        <v>307</v>
      </c>
      <c r="D1724" t="s">
        <v>1489</v>
      </c>
      <c r="E1724" t="s">
        <v>1490</v>
      </c>
      <c r="F1724" t="s">
        <v>356</v>
      </c>
      <c r="G1724" t="s">
        <v>357</v>
      </c>
      <c r="H1724" s="1">
        <v>45895</v>
      </c>
      <c r="I1724">
        <v>18</v>
      </c>
      <c r="J1724">
        <v>54.03</v>
      </c>
      <c r="K1724">
        <v>972.54</v>
      </c>
      <c r="L1724">
        <v>0</v>
      </c>
      <c r="M1724">
        <v>0.02</v>
      </c>
      <c r="N1724" t="str">
        <f>VLOOKUP(F1724,products!$A$2:$C$31,3,FALSE)</f>
        <v>C</v>
      </c>
      <c r="O1724">
        <f>VLOOKUP(F1724,price_list!$A$2:$C$31,3,FALSE)</f>
        <v>54.03</v>
      </c>
      <c r="P1724" t="str">
        <f t="shared" si="130"/>
        <v/>
      </c>
      <c r="Q1724" t="str">
        <f t="shared" si="131"/>
        <v/>
      </c>
      <c r="R1724">
        <f t="shared" si="132"/>
        <v>972.54</v>
      </c>
      <c r="S1724">
        <f t="shared" si="133"/>
        <v>19.450800000000001</v>
      </c>
      <c r="T1724" t="str">
        <f>IF(ISNA(VLOOKUP(A1724,ERP_transactions!$A:$A,1,FALSE)),"No","Yes")</f>
        <v>Yes</v>
      </c>
      <c r="U1724" t="b">
        <f t="shared" si="134"/>
        <v>0</v>
      </c>
    </row>
    <row r="1725" spans="1:21">
      <c r="A1725" t="s">
        <v>2381</v>
      </c>
      <c r="B1725" t="s">
        <v>28</v>
      </c>
      <c r="C1725" t="s">
        <v>29</v>
      </c>
      <c r="D1725" t="s">
        <v>686</v>
      </c>
      <c r="E1725" t="s">
        <v>687</v>
      </c>
      <c r="F1725" t="s">
        <v>174</v>
      </c>
      <c r="G1725" t="s">
        <v>175</v>
      </c>
      <c r="H1725" s="1">
        <v>45899</v>
      </c>
      <c r="I1725">
        <v>14</v>
      </c>
      <c r="J1725">
        <v>183.4</v>
      </c>
      <c r="K1725">
        <v>2567.6</v>
      </c>
      <c r="L1725">
        <v>0.1</v>
      </c>
      <c r="M1725">
        <v>0.02</v>
      </c>
      <c r="N1725" t="str">
        <f>VLOOKUP(F1725,products!$A$2:$C$31,3,FALSE)</f>
        <v>B</v>
      </c>
      <c r="O1725">
        <f>VLOOKUP(F1725,price_list!$A$2:$C$31,3,FALSE)</f>
        <v>183.4</v>
      </c>
      <c r="P1725" t="str">
        <f t="shared" si="130"/>
        <v/>
      </c>
      <c r="Q1725" t="str">
        <f t="shared" si="131"/>
        <v/>
      </c>
      <c r="R1725">
        <f t="shared" si="132"/>
        <v>2310.84</v>
      </c>
      <c r="S1725">
        <f t="shared" si="133"/>
        <v>46.216800000000006</v>
      </c>
      <c r="T1725" t="str">
        <f>IF(ISNA(VLOOKUP(A1725,ERP_transactions!$A:$A,1,FALSE)),"No","Yes")</f>
        <v>Yes</v>
      </c>
      <c r="U1725" t="b">
        <f t="shared" si="134"/>
        <v>0</v>
      </c>
    </row>
    <row r="1726" spans="1:21">
      <c r="A1726" t="s">
        <v>2382</v>
      </c>
      <c r="B1726" t="s">
        <v>135</v>
      </c>
      <c r="C1726" t="s">
        <v>136</v>
      </c>
      <c r="D1726" t="s">
        <v>591</v>
      </c>
      <c r="E1726" t="s">
        <v>2719</v>
      </c>
      <c r="F1726" t="s">
        <v>166</v>
      </c>
      <c r="G1726" t="s">
        <v>167</v>
      </c>
      <c r="H1726" s="1">
        <v>45876</v>
      </c>
      <c r="I1726">
        <v>17</v>
      </c>
      <c r="J1726">
        <v>176.86</v>
      </c>
      <c r="K1726">
        <v>3006.62</v>
      </c>
      <c r="L1726">
        <v>0.1</v>
      </c>
      <c r="M1726">
        <v>0.02</v>
      </c>
      <c r="N1726" t="str">
        <f>VLOOKUP(F1726,products!$A$2:$C$31,3,FALSE)</f>
        <v>B</v>
      </c>
      <c r="O1726">
        <f>VLOOKUP(F1726,price_list!$A$2:$C$31,3,FALSE)</f>
        <v>176.86</v>
      </c>
      <c r="P1726" t="str">
        <f t="shared" si="130"/>
        <v/>
      </c>
      <c r="Q1726" t="str">
        <f t="shared" si="131"/>
        <v/>
      </c>
      <c r="R1726">
        <f t="shared" si="132"/>
        <v>2705.9580000000001</v>
      </c>
      <c r="S1726">
        <f t="shared" si="133"/>
        <v>54.119160000000001</v>
      </c>
      <c r="T1726" t="str">
        <f>IF(ISNA(VLOOKUP(A1726,ERP_transactions!$A:$A,1,FALSE)),"No","Yes")</f>
        <v>Yes</v>
      </c>
      <c r="U1726" t="b">
        <f t="shared" si="134"/>
        <v>0</v>
      </c>
    </row>
    <row r="1727" spans="1:21">
      <c r="A1727" t="s">
        <v>2383</v>
      </c>
      <c r="B1727" t="s">
        <v>103</v>
      </c>
      <c r="C1727" t="s">
        <v>104</v>
      </c>
      <c r="D1727" t="s">
        <v>142</v>
      </c>
      <c r="E1727" t="s">
        <v>143</v>
      </c>
      <c r="F1727" t="s">
        <v>78</v>
      </c>
      <c r="G1727" t="s">
        <v>79</v>
      </c>
      <c r="H1727" s="1">
        <v>45893</v>
      </c>
      <c r="I1727">
        <v>5</v>
      </c>
      <c r="J1727">
        <v>139.22</v>
      </c>
      <c r="K1727">
        <v>696.1</v>
      </c>
      <c r="L1727">
        <v>0.05</v>
      </c>
      <c r="M1727">
        <v>0.02</v>
      </c>
      <c r="N1727" t="str">
        <f>VLOOKUP(F1727,products!$A$2:$C$31,3,FALSE)</f>
        <v>A</v>
      </c>
      <c r="O1727">
        <f>VLOOKUP(F1727,price_list!$A$2:$C$31,3,FALSE)</f>
        <v>139.22</v>
      </c>
      <c r="P1727" t="str">
        <f t="shared" si="130"/>
        <v/>
      </c>
      <c r="Q1727" t="str">
        <f t="shared" si="131"/>
        <v/>
      </c>
      <c r="R1727">
        <f t="shared" si="132"/>
        <v>661.29500000000007</v>
      </c>
      <c r="S1727">
        <f t="shared" si="133"/>
        <v>13.225900000000001</v>
      </c>
      <c r="T1727" t="str">
        <f>IF(ISNA(VLOOKUP(A1727,ERP_transactions!$A:$A,1,FALSE)),"No","Yes")</f>
        <v>Yes</v>
      </c>
      <c r="U1727" t="b">
        <f t="shared" si="134"/>
        <v>0</v>
      </c>
    </row>
    <row r="1728" spans="1:21">
      <c r="A1728" t="s">
        <v>2384</v>
      </c>
      <c r="B1728" t="s">
        <v>208</v>
      </c>
      <c r="C1728" t="s">
        <v>209</v>
      </c>
      <c r="D1728" t="s">
        <v>98</v>
      </c>
      <c r="E1728" t="s">
        <v>99</v>
      </c>
      <c r="F1728" t="s">
        <v>293</v>
      </c>
      <c r="G1728" t="s">
        <v>294</v>
      </c>
      <c r="H1728" s="1">
        <v>45883</v>
      </c>
      <c r="I1728">
        <v>14</v>
      </c>
      <c r="J1728">
        <v>114.99</v>
      </c>
      <c r="K1728">
        <v>1609.86</v>
      </c>
      <c r="L1728">
        <v>0.05</v>
      </c>
      <c r="M1728">
        <v>0.02</v>
      </c>
      <c r="N1728" t="str">
        <f>VLOOKUP(F1728,products!$A$2:$C$31,3,FALSE)</f>
        <v>A</v>
      </c>
      <c r="O1728">
        <f>VLOOKUP(F1728,price_list!$A$2:$C$31,3,FALSE)</f>
        <v>114.99</v>
      </c>
      <c r="P1728" t="str">
        <f t="shared" si="130"/>
        <v/>
      </c>
      <c r="Q1728" t="str">
        <f t="shared" si="131"/>
        <v/>
      </c>
      <c r="R1728">
        <f t="shared" si="132"/>
        <v>1529.367</v>
      </c>
      <c r="S1728">
        <f t="shared" si="133"/>
        <v>30.587340000000001</v>
      </c>
      <c r="T1728" t="str">
        <f>IF(ISNA(VLOOKUP(A1728,ERP_transactions!$A:$A,1,FALSE)),"No","Yes")</f>
        <v>Yes</v>
      </c>
      <c r="U1728" t="b">
        <f t="shared" si="134"/>
        <v>0</v>
      </c>
    </row>
    <row r="1729" spans="1:21">
      <c r="A1729" t="s">
        <v>2385</v>
      </c>
      <c r="B1729" t="s">
        <v>145</v>
      </c>
      <c r="C1729" t="s">
        <v>146</v>
      </c>
      <c r="D1729" t="s">
        <v>853</v>
      </c>
      <c r="E1729" t="s">
        <v>854</v>
      </c>
      <c r="F1729" t="s">
        <v>326</v>
      </c>
      <c r="G1729" t="s">
        <v>327</v>
      </c>
      <c r="H1729" s="1">
        <v>45876</v>
      </c>
      <c r="I1729">
        <v>21</v>
      </c>
      <c r="J1729">
        <v>63.32</v>
      </c>
      <c r="K1729">
        <v>1329.72</v>
      </c>
      <c r="L1729">
        <v>0</v>
      </c>
      <c r="M1729">
        <v>0.02</v>
      </c>
      <c r="N1729" t="str">
        <f>VLOOKUP(F1729,products!$A$2:$C$31,3,FALSE)</f>
        <v>C</v>
      </c>
      <c r="O1729">
        <f>VLOOKUP(F1729,price_list!$A$2:$C$31,3,FALSE)</f>
        <v>63.32</v>
      </c>
      <c r="P1729" t="str">
        <f t="shared" si="130"/>
        <v/>
      </c>
      <c r="Q1729" t="str">
        <f t="shared" si="131"/>
        <v/>
      </c>
      <c r="R1729">
        <f t="shared" si="132"/>
        <v>1329.72</v>
      </c>
      <c r="S1729">
        <f t="shared" si="133"/>
        <v>26.5944</v>
      </c>
      <c r="T1729" t="str">
        <f>IF(ISNA(VLOOKUP(A1729,ERP_transactions!$A:$A,1,FALSE)),"No","Yes")</f>
        <v>Yes</v>
      </c>
      <c r="U1729" t="b">
        <f t="shared" si="134"/>
        <v>0</v>
      </c>
    </row>
    <row r="1730" spans="1:21">
      <c r="A1730" t="s">
        <v>2386</v>
      </c>
      <c r="B1730" t="s">
        <v>47</v>
      </c>
      <c r="C1730" t="s">
        <v>48</v>
      </c>
      <c r="D1730" t="s">
        <v>1035</v>
      </c>
      <c r="E1730" t="s">
        <v>1036</v>
      </c>
      <c r="F1730" t="s">
        <v>18</v>
      </c>
      <c r="G1730" t="s">
        <v>19</v>
      </c>
      <c r="H1730" s="1">
        <v>45890</v>
      </c>
      <c r="I1730">
        <v>10</v>
      </c>
      <c r="J1730">
        <v>52.65</v>
      </c>
      <c r="K1730">
        <v>526.5</v>
      </c>
      <c r="L1730">
        <v>0.05</v>
      </c>
      <c r="M1730">
        <v>0.02</v>
      </c>
      <c r="N1730" t="str">
        <f>VLOOKUP(F1730,products!$A$2:$C$31,3,FALSE)</f>
        <v>A</v>
      </c>
      <c r="O1730">
        <f>VLOOKUP(F1730,price_list!$A$2:$C$31,3,FALSE)</f>
        <v>52.65</v>
      </c>
      <c r="P1730" t="str">
        <f t="shared" ref="P1730:P1793" si="135">IF(N1730="A",IF(ABS(L1730-0.05)&gt;0.001,"Rebate_Error",""),IF(N1730="B",IF(ABS(L1730-0.1)&gt;0.001,"Rebate_Error",""),IF(N1730="C",IF(L1730&lt;&gt;0,"Rebate_Error",""))))</f>
        <v/>
      </c>
      <c r="Q1730" t="str">
        <f t="shared" ref="Q1730:Q1793" si="136">IF(J1730&lt;O1730*0.75,"Price_Breach","")</f>
        <v/>
      </c>
      <c r="R1730">
        <f t="shared" ref="R1730:R1793" si="137">K1730-(K1730*L1730)</f>
        <v>500.17500000000001</v>
      </c>
      <c r="S1730">
        <f t="shared" ref="S1730:S1793" si="138">R1730*M1730</f>
        <v>10.003500000000001</v>
      </c>
      <c r="T1730" t="str">
        <f>IF(ISNA(VLOOKUP(A1730,ERP_transactions!$A:$A,1,FALSE)),"No","Yes")</f>
        <v>Yes</v>
      </c>
      <c r="U1730" t="b">
        <f t="shared" ref="U1730:U1793" si="139">OR($P1730="Rebate_Error",$Q1730="Price_Breach",$T1730="No")</f>
        <v>0</v>
      </c>
    </row>
    <row r="1731" spans="1:21">
      <c r="A1731" t="s">
        <v>2387</v>
      </c>
      <c r="B1731" t="s">
        <v>182</v>
      </c>
      <c r="C1731" t="s">
        <v>183</v>
      </c>
      <c r="D1731" t="s">
        <v>172</v>
      </c>
      <c r="E1731" t="s">
        <v>173</v>
      </c>
      <c r="F1731" t="s">
        <v>179</v>
      </c>
      <c r="G1731" t="s">
        <v>180</v>
      </c>
      <c r="H1731" s="1">
        <v>45882</v>
      </c>
      <c r="I1731">
        <v>8</v>
      </c>
      <c r="J1731">
        <v>125.42</v>
      </c>
      <c r="K1731">
        <v>1003.36</v>
      </c>
      <c r="L1731">
        <v>0.15</v>
      </c>
      <c r="M1731">
        <v>0.02</v>
      </c>
      <c r="N1731" t="str">
        <f>VLOOKUP(F1731,products!$A$2:$C$31,3,FALSE)</f>
        <v>B</v>
      </c>
      <c r="O1731">
        <f>VLOOKUP(F1731,price_list!$A$2:$C$31,3,FALSE)</f>
        <v>125.42</v>
      </c>
      <c r="P1731" t="str">
        <f t="shared" si="135"/>
        <v>Rebate_Error</v>
      </c>
      <c r="Q1731" t="str">
        <f t="shared" si="136"/>
        <v/>
      </c>
      <c r="R1731">
        <f t="shared" si="137"/>
        <v>852.85599999999999</v>
      </c>
      <c r="S1731">
        <f t="shared" si="138"/>
        <v>17.057120000000001</v>
      </c>
      <c r="T1731" t="str">
        <f>IF(ISNA(VLOOKUP(A1731,ERP_transactions!$A:$A,1,FALSE)),"No","Yes")</f>
        <v>Yes</v>
      </c>
      <c r="U1731" t="b">
        <f t="shared" si="139"/>
        <v>1</v>
      </c>
    </row>
    <row r="1732" spans="1:21">
      <c r="A1732" t="s">
        <v>2388</v>
      </c>
      <c r="B1732" t="s">
        <v>117</v>
      </c>
      <c r="C1732" t="s">
        <v>118</v>
      </c>
      <c r="D1732" t="s">
        <v>408</v>
      </c>
      <c r="E1732" t="s">
        <v>409</v>
      </c>
      <c r="F1732" t="s">
        <v>78</v>
      </c>
      <c r="G1732" t="s">
        <v>79</v>
      </c>
      <c r="H1732" s="1">
        <v>45877</v>
      </c>
      <c r="I1732">
        <v>1</v>
      </c>
      <c r="J1732">
        <v>139.22</v>
      </c>
      <c r="K1732">
        <v>139.22</v>
      </c>
      <c r="L1732">
        <v>0.05</v>
      </c>
      <c r="M1732">
        <v>0.02</v>
      </c>
      <c r="N1732" t="str">
        <f>VLOOKUP(F1732,products!$A$2:$C$31,3,FALSE)</f>
        <v>A</v>
      </c>
      <c r="O1732">
        <f>VLOOKUP(F1732,price_list!$A$2:$C$31,3,FALSE)</f>
        <v>139.22</v>
      </c>
      <c r="P1732" t="str">
        <f t="shared" si="135"/>
        <v/>
      </c>
      <c r="Q1732" t="str">
        <f t="shared" si="136"/>
        <v/>
      </c>
      <c r="R1732">
        <f t="shared" si="137"/>
        <v>132.25899999999999</v>
      </c>
      <c r="S1732">
        <f t="shared" si="138"/>
        <v>2.6451799999999999</v>
      </c>
      <c r="T1732" t="str">
        <f>IF(ISNA(VLOOKUP(A1732,ERP_transactions!$A:$A,1,FALSE)),"No","Yes")</f>
        <v>Yes</v>
      </c>
      <c r="U1732" t="b">
        <f t="shared" si="139"/>
        <v>0</v>
      </c>
    </row>
    <row r="1733" spans="1:21">
      <c r="A1733" t="s">
        <v>2389</v>
      </c>
      <c r="B1733" t="s">
        <v>246</v>
      </c>
      <c r="C1733" t="s">
        <v>247</v>
      </c>
      <c r="D1733" t="s">
        <v>1397</v>
      </c>
      <c r="E1733" t="s">
        <v>1398</v>
      </c>
      <c r="F1733" t="s">
        <v>293</v>
      </c>
      <c r="G1733" t="s">
        <v>294</v>
      </c>
      <c r="H1733" s="1">
        <v>45887</v>
      </c>
      <c r="I1733">
        <v>16</v>
      </c>
      <c r="J1733">
        <v>114.99</v>
      </c>
      <c r="K1733">
        <v>1839.84</v>
      </c>
      <c r="L1733">
        <v>0.05</v>
      </c>
      <c r="M1733">
        <v>0.02</v>
      </c>
      <c r="N1733" t="str">
        <f>VLOOKUP(F1733,products!$A$2:$C$31,3,FALSE)</f>
        <v>A</v>
      </c>
      <c r="O1733">
        <f>VLOOKUP(F1733,price_list!$A$2:$C$31,3,FALSE)</f>
        <v>114.99</v>
      </c>
      <c r="P1733" t="str">
        <f t="shared" si="135"/>
        <v/>
      </c>
      <c r="Q1733" t="str">
        <f t="shared" si="136"/>
        <v/>
      </c>
      <c r="R1733">
        <f t="shared" si="137"/>
        <v>1747.848</v>
      </c>
      <c r="S1733">
        <f t="shared" si="138"/>
        <v>34.956960000000002</v>
      </c>
      <c r="T1733" t="str">
        <f>IF(ISNA(VLOOKUP(A1733,ERP_transactions!$A:$A,1,FALSE)),"No","Yes")</f>
        <v>Yes</v>
      </c>
      <c r="U1733" t="b">
        <f t="shared" si="139"/>
        <v>0</v>
      </c>
    </row>
    <row r="1734" spans="1:21">
      <c r="A1734" t="s">
        <v>2390</v>
      </c>
      <c r="B1734" t="s">
        <v>81</v>
      </c>
      <c r="C1734" t="s">
        <v>82</v>
      </c>
      <c r="D1734" t="s">
        <v>273</v>
      </c>
      <c r="E1734" t="s">
        <v>274</v>
      </c>
      <c r="F1734" t="s">
        <v>191</v>
      </c>
      <c r="G1734" t="s">
        <v>192</v>
      </c>
      <c r="H1734" s="1">
        <v>45846</v>
      </c>
      <c r="I1734">
        <v>2</v>
      </c>
      <c r="J1734">
        <v>144.35</v>
      </c>
      <c r="K1734">
        <v>288.7</v>
      </c>
      <c r="L1734">
        <v>0.1</v>
      </c>
      <c r="M1734">
        <v>0.02</v>
      </c>
      <c r="N1734" t="str">
        <f>VLOOKUP(F1734,products!$A$2:$C$31,3,FALSE)</f>
        <v>B</v>
      </c>
      <c r="O1734">
        <f>VLOOKUP(F1734,price_list!$A$2:$C$31,3,FALSE)</f>
        <v>144.35</v>
      </c>
      <c r="P1734" t="str">
        <f t="shared" si="135"/>
        <v/>
      </c>
      <c r="Q1734" t="str">
        <f t="shared" si="136"/>
        <v/>
      </c>
      <c r="R1734">
        <f t="shared" si="137"/>
        <v>259.83</v>
      </c>
      <c r="S1734">
        <f t="shared" si="138"/>
        <v>5.1966000000000001</v>
      </c>
      <c r="T1734" t="str">
        <f>IF(ISNA(VLOOKUP(A1734,ERP_transactions!$A:$A,1,FALSE)),"No","Yes")</f>
        <v>Yes</v>
      </c>
      <c r="U1734" t="b">
        <f t="shared" si="139"/>
        <v>0</v>
      </c>
    </row>
    <row r="1735" spans="1:21">
      <c r="A1735" t="s">
        <v>2391</v>
      </c>
      <c r="B1735" t="s">
        <v>182</v>
      </c>
      <c r="C1735" t="s">
        <v>183</v>
      </c>
      <c r="D1735" t="s">
        <v>224</v>
      </c>
      <c r="E1735" t="s">
        <v>225</v>
      </c>
      <c r="F1735" t="s">
        <v>78</v>
      </c>
      <c r="G1735" t="s">
        <v>79</v>
      </c>
      <c r="H1735" s="1">
        <v>45895</v>
      </c>
      <c r="I1735">
        <v>9</v>
      </c>
      <c r="J1735">
        <v>139.22</v>
      </c>
      <c r="K1735">
        <v>1252.98</v>
      </c>
      <c r="L1735">
        <v>0.05</v>
      </c>
      <c r="M1735">
        <v>0.02</v>
      </c>
      <c r="N1735" t="str">
        <f>VLOOKUP(F1735,products!$A$2:$C$31,3,FALSE)</f>
        <v>A</v>
      </c>
      <c r="O1735">
        <f>VLOOKUP(F1735,price_list!$A$2:$C$31,3,FALSE)</f>
        <v>139.22</v>
      </c>
      <c r="P1735" t="str">
        <f t="shared" si="135"/>
        <v/>
      </c>
      <c r="Q1735" t="str">
        <f t="shared" si="136"/>
        <v/>
      </c>
      <c r="R1735">
        <f t="shared" si="137"/>
        <v>1190.3310000000001</v>
      </c>
      <c r="S1735">
        <f t="shared" si="138"/>
        <v>23.806620000000002</v>
      </c>
      <c r="T1735" t="str">
        <f>IF(ISNA(VLOOKUP(A1735,ERP_transactions!$A:$A,1,FALSE)),"No","Yes")</f>
        <v>Yes</v>
      </c>
      <c r="U1735" t="b">
        <f t="shared" si="139"/>
        <v>0</v>
      </c>
    </row>
    <row r="1736" spans="1:21">
      <c r="A1736" t="s">
        <v>2392</v>
      </c>
      <c r="B1736" t="s">
        <v>246</v>
      </c>
      <c r="C1736" t="s">
        <v>247</v>
      </c>
      <c r="D1736" t="s">
        <v>1144</v>
      </c>
      <c r="E1736" t="s">
        <v>1145</v>
      </c>
      <c r="F1736" t="s">
        <v>191</v>
      </c>
      <c r="G1736" t="s">
        <v>192</v>
      </c>
      <c r="H1736" s="1">
        <v>45890</v>
      </c>
      <c r="I1736">
        <v>6</v>
      </c>
      <c r="J1736">
        <v>128.69</v>
      </c>
      <c r="K1736">
        <v>772.14</v>
      </c>
      <c r="L1736">
        <v>0.12</v>
      </c>
      <c r="M1736">
        <v>0.02</v>
      </c>
      <c r="N1736" t="str">
        <f>VLOOKUP(F1736,products!$A$2:$C$31,3,FALSE)</f>
        <v>B</v>
      </c>
      <c r="O1736">
        <f>VLOOKUP(F1736,price_list!$A$2:$C$31,3,FALSE)</f>
        <v>144.35</v>
      </c>
      <c r="P1736" t="str">
        <f t="shared" si="135"/>
        <v>Rebate_Error</v>
      </c>
      <c r="Q1736" t="str">
        <f t="shared" si="136"/>
        <v/>
      </c>
      <c r="R1736">
        <f t="shared" si="137"/>
        <v>679.48320000000001</v>
      </c>
      <c r="S1736">
        <f t="shared" si="138"/>
        <v>13.589664000000001</v>
      </c>
      <c r="T1736" t="str">
        <f>IF(ISNA(VLOOKUP(A1736,ERP_transactions!$A:$A,1,FALSE)),"No","Yes")</f>
        <v>Yes</v>
      </c>
      <c r="U1736" t="b">
        <f t="shared" si="139"/>
        <v>1</v>
      </c>
    </row>
    <row r="1737" spans="1:21">
      <c r="A1737" t="s">
        <v>2393</v>
      </c>
      <c r="B1737" t="s">
        <v>47</v>
      </c>
      <c r="C1737" t="s">
        <v>48</v>
      </c>
      <c r="D1737" t="s">
        <v>161</v>
      </c>
      <c r="E1737" t="s">
        <v>2720</v>
      </c>
      <c r="F1737" t="s">
        <v>450</v>
      </c>
      <c r="G1737" t="s">
        <v>451</v>
      </c>
      <c r="H1737" s="1">
        <v>45895</v>
      </c>
      <c r="I1737">
        <v>16</v>
      </c>
      <c r="J1737">
        <v>45.4</v>
      </c>
      <c r="K1737">
        <v>726.4</v>
      </c>
      <c r="L1737">
        <v>0</v>
      </c>
      <c r="M1737">
        <v>0.02</v>
      </c>
      <c r="N1737" t="str">
        <f>VLOOKUP(F1737,products!$A$2:$C$31,3,FALSE)</f>
        <v>C</v>
      </c>
      <c r="O1737">
        <f>VLOOKUP(F1737,price_list!$A$2:$C$31,3,FALSE)</f>
        <v>45.4</v>
      </c>
      <c r="P1737" t="str">
        <f t="shared" si="135"/>
        <v/>
      </c>
      <c r="Q1737" t="str">
        <f t="shared" si="136"/>
        <v/>
      </c>
      <c r="R1737">
        <f t="shared" si="137"/>
        <v>726.4</v>
      </c>
      <c r="S1737">
        <f t="shared" si="138"/>
        <v>14.528</v>
      </c>
      <c r="T1737" t="str">
        <f>IF(ISNA(VLOOKUP(A1737,ERP_transactions!$A:$A,1,FALSE)),"No","Yes")</f>
        <v>Yes</v>
      </c>
      <c r="U1737" t="b">
        <f t="shared" si="139"/>
        <v>0</v>
      </c>
    </row>
    <row r="1738" spans="1:21">
      <c r="A1738" t="s">
        <v>2395</v>
      </c>
      <c r="B1738" t="s">
        <v>28</v>
      </c>
      <c r="C1738" t="s">
        <v>29</v>
      </c>
      <c r="D1738" t="s">
        <v>105</v>
      </c>
      <c r="E1738" t="s">
        <v>106</v>
      </c>
      <c r="F1738" t="s">
        <v>302</v>
      </c>
      <c r="G1738" t="s">
        <v>303</v>
      </c>
      <c r="H1738" s="1">
        <v>45898</v>
      </c>
      <c r="I1738">
        <v>14</v>
      </c>
      <c r="J1738">
        <v>39.090000000000003</v>
      </c>
      <c r="K1738">
        <v>547.26</v>
      </c>
      <c r="L1738">
        <v>0</v>
      </c>
      <c r="M1738">
        <v>0.02</v>
      </c>
      <c r="N1738" t="str">
        <f>VLOOKUP(F1738,products!$A$2:$C$31,3,FALSE)</f>
        <v>C</v>
      </c>
      <c r="O1738">
        <f>VLOOKUP(F1738,price_list!$A$2:$C$31,3,FALSE)</f>
        <v>39.090000000000003</v>
      </c>
      <c r="P1738" t="str">
        <f t="shared" si="135"/>
        <v/>
      </c>
      <c r="Q1738" t="str">
        <f t="shared" si="136"/>
        <v/>
      </c>
      <c r="R1738">
        <f t="shared" si="137"/>
        <v>547.26</v>
      </c>
      <c r="S1738">
        <f t="shared" si="138"/>
        <v>10.9452</v>
      </c>
      <c r="T1738" t="str">
        <f>IF(ISNA(VLOOKUP(A1738,ERP_transactions!$A:$A,1,FALSE)),"No","Yes")</f>
        <v>Yes</v>
      </c>
      <c r="U1738" t="b">
        <f t="shared" si="139"/>
        <v>0</v>
      </c>
    </row>
    <row r="1739" spans="1:21">
      <c r="A1739" t="s">
        <v>2396</v>
      </c>
      <c r="B1739" t="s">
        <v>103</v>
      </c>
      <c r="C1739" t="s">
        <v>104</v>
      </c>
      <c r="D1739" t="s">
        <v>169</v>
      </c>
      <c r="E1739" t="s">
        <v>170</v>
      </c>
      <c r="F1739" t="s">
        <v>191</v>
      </c>
      <c r="G1739" t="s">
        <v>192</v>
      </c>
      <c r="H1739" s="1">
        <v>45882</v>
      </c>
      <c r="I1739">
        <v>3</v>
      </c>
      <c r="J1739">
        <v>144.35</v>
      </c>
      <c r="K1739">
        <v>433.05</v>
      </c>
      <c r="L1739">
        <v>0.15</v>
      </c>
      <c r="M1739">
        <v>0.02</v>
      </c>
      <c r="N1739" t="str">
        <f>VLOOKUP(F1739,products!$A$2:$C$31,3,FALSE)</f>
        <v>B</v>
      </c>
      <c r="O1739">
        <f>VLOOKUP(F1739,price_list!$A$2:$C$31,3,FALSE)</f>
        <v>144.35</v>
      </c>
      <c r="P1739" t="str">
        <f t="shared" si="135"/>
        <v>Rebate_Error</v>
      </c>
      <c r="Q1739" t="str">
        <f t="shared" si="136"/>
        <v/>
      </c>
      <c r="R1739">
        <f t="shared" si="137"/>
        <v>368.09250000000003</v>
      </c>
      <c r="S1739">
        <f t="shared" si="138"/>
        <v>7.3618500000000004</v>
      </c>
      <c r="T1739" t="str">
        <f>IF(ISNA(VLOOKUP(A1739,ERP_transactions!$A:$A,1,FALSE)),"No","Yes")</f>
        <v>Yes</v>
      </c>
      <c r="U1739" t="b">
        <f t="shared" si="139"/>
        <v>1</v>
      </c>
    </row>
    <row r="1740" spans="1:21">
      <c r="A1740" t="s">
        <v>2397</v>
      </c>
      <c r="B1740" t="s">
        <v>35</v>
      </c>
      <c r="C1740" t="s">
        <v>36</v>
      </c>
      <c r="D1740" t="s">
        <v>127</v>
      </c>
      <c r="E1740" t="s">
        <v>128</v>
      </c>
      <c r="F1740" t="s">
        <v>234</v>
      </c>
      <c r="G1740" t="s">
        <v>235</v>
      </c>
      <c r="H1740" s="1">
        <v>45873</v>
      </c>
      <c r="I1740">
        <v>8</v>
      </c>
      <c r="J1740">
        <v>37.18</v>
      </c>
      <c r="K1740">
        <v>297.44</v>
      </c>
      <c r="L1740">
        <v>0</v>
      </c>
      <c r="M1740">
        <v>0.02</v>
      </c>
      <c r="N1740" t="str">
        <f>VLOOKUP(F1740,products!$A$2:$C$31,3,FALSE)</f>
        <v>C</v>
      </c>
      <c r="O1740">
        <f>VLOOKUP(F1740,price_list!$A$2:$C$31,3,FALSE)</f>
        <v>37.18</v>
      </c>
      <c r="P1740" t="str">
        <f t="shared" si="135"/>
        <v/>
      </c>
      <c r="Q1740" t="str">
        <f t="shared" si="136"/>
        <v/>
      </c>
      <c r="R1740">
        <f t="shared" si="137"/>
        <v>297.44</v>
      </c>
      <c r="S1740">
        <f t="shared" si="138"/>
        <v>5.9488000000000003</v>
      </c>
      <c r="T1740" t="str">
        <f>IF(ISNA(VLOOKUP(A1740,ERP_transactions!$A:$A,1,FALSE)),"No","Yes")</f>
        <v>Yes</v>
      </c>
      <c r="U1740" t="b">
        <f t="shared" si="139"/>
        <v>0</v>
      </c>
    </row>
    <row r="1741" spans="1:21">
      <c r="A1741" t="s">
        <v>2398</v>
      </c>
      <c r="B1741" t="s">
        <v>135</v>
      </c>
      <c r="C1741" t="s">
        <v>136</v>
      </c>
      <c r="D1741" t="s">
        <v>112</v>
      </c>
      <c r="E1741" t="s">
        <v>113</v>
      </c>
      <c r="F1741" t="s">
        <v>396</v>
      </c>
      <c r="G1741" t="s">
        <v>397</v>
      </c>
      <c r="H1741" s="1">
        <v>45886</v>
      </c>
      <c r="I1741">
        <v>4</v>
      </c>
      <c r="J1741">
        <v>194.87</v>
      </c>
      <c r="K1741">
        <v>779.48</v>
      </c>
      <c r="L1741">
        <v>0.1</v>
      </c>
      <c r="M1741">
        <v>0.02</v>
      </c>
      <c r="N1741" t="str">
        <f>VLOOKUP(F1741,products!$A$2:$C$31,3,FALSE)</f>
        <v>B</v>
      </c>
      <c r="O1741">
        <f>VLOOKUP(F1741,price_list!$A$2:$C$31,3,FALSE)</f>
        <v>194.87</v>
      </c>
      <c r="P1741" t="str">
        <f t="shared" si="135"/>
        <v/>
      </c>
      <c r="Q1741" t="str">
        <f t="shared" si="136"/>
        <v/>
      </c>
      <c r="R1741">
        <f t="shared" si="137"/>
        <v>701.53200000000004</v>
      </c>
      <c r="S1741">
        <f t="shared" si="138"/>
        <v>14.030640000000002</v>
      </c>
      <c r="T1741" t="str">
        <f>IF(ISNA(VLOOKUP(A1741,ERP_transactions!$A:$A,1,FALSE)),"No","Yes")</f>
        <v>Yes</v>
      </c>
      <c r="U1741" t="b">
        <f t="shared" si="139"/>
        <v>0</v>
      </c>
    </row>
    <row r="1742" spans="1:21">
      <c r="A1742" t="s">
        <v>2399</v>
      </c>
      <c r="B1742" t="s">
        <v>208</v>
      </c>
      <c r="C1742" t="s">
        <v>209</v>
      </c>
      <c r="D1742" t="s">
        <v>853</v>
      </c>
      <c r="E1742" t="s">
        <v>854</v>
      </c>
      <c r="F1742" t="s">
        <v>100</v>
      </c>
      <c r="G1742" t="s">
        <v>101</v>
      </c>
      <c r="H1742" s="1">
        <v>45899</v>
      </c>
      <c r="I1742">
        <v>25</v>
      </c>
      <c r="J1742">
        <v>181.7</v>
      </c>
      <c r="K1742">
        <v>4542.5</v>
      </c>
      <c r="L1742">
        <v>0.13</v>
      </c>
      <c r="M1742">
        <v>0.02</v>
      </c>
      <c r="N1742" t="str">
        <f>VLOOKUP(F1742,products!$A$2:$C$31,3,FALSE)</f>
        <v>B</v>
      </c>
      <c r="O1742">
        <f>VLOOKUP(F1742,price_list!$A$2:$C$31,3,FALSE)</f>
        <v>181.7</v>
      </c>
      <c r="P1742" t="str">
        <f t="shared" si="135"/>
        <v>Rebate_Error</v>
      </c>
      <c r="Q1742" t="str">
        <f t="shared" si="136"/>
        <v/>
      </c>
      <c r="R1742">
        <f t="shared" si="137"/>
        <v>3951.9749999999999</v>
      </c>
      <c r="S1742">
        <f t="shared" si="138"/>
        <v>79.039500000000004</v>
      </c>
      <c r="T1742" t="str">
        <f>IF(ISNA(VLOOKUP(A1742,ERP_transactions!$A:$A,1,FALSE)),"No","Yes")</f>
        <v>Yes</v>
      </c>
      <c r="U1742" t="b">
        <f t="shared" si="139"/>
        <v>1</v>
      </c>
    </row>
    <row r="1743" spans="1:21">
      <c r="A1743" t="s">
        <v>2400</v>
      </c>
      <c r="B1743" t="s">
        <v>414</v>
      </c>
      <c r="C1743" t="s">
        <v>415</v>
      </c>
      <c r="D1743" t="s">
        <v>366</v>
      </c>
      <c r="E1743" t="s">
        <v>367</v>
      </c>
      <c r="F1743" t="s">
        <v>396</v>
      </c>
      <c r="G1743" t="s">
        <v>397</v>
      </c>
      <c r="H1743" s="1">
        <v>45877</v>
      </c>
      <c r="I1743">
        <v>3</v>
      </c>
      <c r="J1743">
        <v>194.87</v>
      </c>
      <c r="K1743">
        <v>584.61</v>
      </c>
      <c r="L1743">
        <v>0.1</v>
      </c>
      <c r="M1743">
        <v>0.02</v>
      </c>
      <c r="N1743" t="str">
        <f>VLOOKUP(F1743,products!$A$2:$C$31,3,FALSE)</f>
        <v>B</v>
      </c>
      <c r="O1743">
        <f>VLOOKUP(F1743,price_list!$A$2:$C$31,3,FALSE)</f>
        <v>194.87</v>
      </c>
      <c r="P1743" t="str">
        <f t="shared" si="135"/>
        <v/>
      </c>
      <c r="Q1743" t="str">
        <f t="shared" si="136"/>
        <v/>
      </c>
      <c r="R1743">
        <f t="shared" si="137"/>
        <v>526.149</v>
      </c>
      <c r="S1743">
        <f t="shared" si="138"/>
        <v>10.52298</v>
      </c>
      <c r="T1743" t="str">
        <f>IF(ISNA(VLOOKUP(A1743,ERP_transactions!$A:$A,1,FALSE)),"No","Yes")</f>
        <v>Yes</v>
      </c>
      <c r="U1743" t="b">
        <f t="shared" si="139"/>
        <v>0</v>
      </c>
    </row>
    <row r="1744" spans="1:21">
      <c r="A1744" t="s">
        <v>2401</v>
      </c>
      <c r="B1744" t="s">
        <v>28</v>
      </c>
      <c r="C1744" t="s">
        <v>29</v>
      </c>
      <c r="D1744" t="s">
        <v>765</v>
      </c>
      <c r="E1744" t="s">
        <v>766</v>
      </c>
      <c r="F1744" t="s">
        <v>174</v>
      </c>
      <c r="G1744" t="s">
        <v>175</v>
      </c>
      <c r="H1744" s="1">
        <v>45880</v>
      </c>
      <c r="I1744">
        <v>11</v>
      </c>
      <c r="J1744">
        <v>183.4</v>
      </c>
      <c r="K1744">
        <v>2017.4</v>
      </c>
      <c r="L1744">
        <v>0.1</v>
      </c>
      <c r="M1744">
        <v>0.02</v>
      </c>
      <c r="N1744" t="str">
        <f>VLOOKUP(F1744,products!$A$2:$C$31,3,FALSE)</f>
        <v>B</v>
      </c>
      <c r="O1744">
        <f>VLOOKUP(F1744,price_list!$A$2:$C$31,3,FALSE)</f>
        <v>183.4</v>
      </c>
      <c r="P1744" t="str">
        <f t="shared" si="135"/>
        <v/>
      </c>
      <c r="Q1744" t="str">
        <f t="shared" si="136"/>
        <v/>
      </c>
      <c r="R1744">
        <f t="shared" si="137"/>
        <v>1815.66</v>
      </c>
      <c r="S1744">
        <f t="shared" si="138"/>
        <v>36.313200000000002</v>
      </c>
      <c r="T1744" t="str">
        <f>IF(ISNA(VLOOKUP(A1744,ERP_transactions!$A:$A,1,FALSE)),"No","Yes")</f>
        <v>Yes</v>
      </c>
      <c r="U1744" t="b">
        <f t="shared" si="139"/>
        <v>0</v>
      </c>
    </row>
    <row r="1745" spans="1:21">
      <c r="A1745" t="s">
        <v>2402</v>
      </c>
      <c r="B1745" t="s">
        <v>35</v>
      </c>
      <c r="C1745" t="s">
        <v>36</v>
      </c>
      <c r="D1745" t="s">
        <v>95</v>
      </c>
      <c r="E1745" t="s">
        <v>96</v>
      </c>
      <c r="F1745" t="s">
        <v>107</v>
      </c>
      <c r="G1745" t="s">
        <v>108</v>
      </c>
      <c r="H1745" s="1">
        <v>45893</v>
      </c>
      <c r="I1745">
        <v>24</v>
      </c>
      <c r="J1745">
        <v>179.53</v>
      </c>
      <c r="K1745">
        <v>4308.72</v>
      </c>
      <c r="L1745">
        <v>0.1</v>
      </c>
      <c r="M1745">
        <v>0.02</v>
      </c>
      <c r="N1745" t="str">
        <f>VLOOKUP(F1745,products!$A$2:$C$31,3,FALSE)</f>
        <v>B</v>
      </c>
      <c r="O1745">
        <f>VLOOKUP(F1745,price_list!$A$2:$C$31,3,FALSE)</f>
        <v>179.53</v>
      </c>
      <c r="P1745" t="str">
        <f t="shared" si="135"/>
        <v/>
      </c>
      <c r="Q1745" t="str">
        <f t="shared" si="136"/>
        <v/>
      </c>
      <c r="R1745">
        <f t="shared" si="137"/>
        <v>3877.848</v>
      </c>
      <c r="S1745">
        <f t="shared" si="138"/>
        <v>77.556960000000004</v>
      </c>
      <c r="T1745" t="str">
        <f>IF(ISNA(VLOOKUP(A1745,ERP_transactions!$A:$A,1,FALSE)),"No","Yes")</f>
        <v>Yes</v>
      </c>
      <c r="U1745" t="b">
        <f t="shared" si="139"/>
        <v>0</v>
      </c>
    </row>
    <row r="1746" spans="1:21">
      <c r="A1746" t="s">
        <v>2403</v>
      </c>
      <c r="B1746" t="s">
        <v>117</v>
      </c>
      <c r="C1746" t="s">
        <v>118</v>
      </c>
      <c r="D1746" t="s">
        <v>273</v>
      </c>
      <c r="E1746" t="s">
        <v>274</v>
      </c>
      <c r="F1746" t="s">
        <v>59</v>
      </c>
      <c r="G1746" t="s">
        <v>60</v>
      </c>
      <c r="H1746" s="1">
        <v>45875</v>
      </c>
      <c r="I1746">
        <v>4</v>
      </c>
      <c r="J1746">
        <v>71.86</v>
      </c>
      <c r="K1746">
        <v>287.44</v>
      </c>
      <c r="L1746">
        <v>0.05</v>
      </c>
      <c r="M1746">
        <v>0.02</v>
      </c>
      <c r="N1746" t="str">
        <f>VLOOKUP(F1746,products!$A$2:$C$31,3,FALSE)</f>
        <v>A</v>
      </c>
      <c r="O1746">
        <f>VLOOKUP(F1746,price_list!$A$2:$C$31,3,FALSE)</f>
        <v>71.86</v>
      </c>
      <c r="P1746" t="str">
        <f t="shared" si="135"/>
        <v/>
      </c>
      <c r="Q1746" t="str">
        <f t="shared" si="136"/>
        <v/>
      </c>
      <c r="R1746">
        <f t="shared" si="137"/>
        <v>273.06799999999998</v>
      </c>
      <c r="S1746">
        <f t="shared" si="138"/>
        <v>5.46136</v>
      </c>
      <c r="T1746" t="str">
        <f>IF(ISNA(VLOOKUP(A1746,ERP_transactions!$A:$A,1,FALSE)),"No","Yes")</f>
        <v>Yes</v>
      </c>
      <c r="U1746" t="b">
        <f t="shared" si="139"/>
        <v>0</v>
      </c>
    </row>
    <row r="1747" spans="1:21">
      <c r="A1747" t="s">
        <v>2404</v>
      </c>
      <c r="B1747" t="s">
        <v>254</v>
      </c>
      <c r="C1747" t="s">
        <v>255</v>
      </c>
      <c r="D1747" t="s">
        <v>251</v>
      </c>
      <c r="E1747" t="s">
        <v>252</v>
      </c>
      <c r="F1747" t="s">
        <v>215</v>
      </c>
      <c r="G1747" t="s">
        <v>216</v>
      </c>
      <c r="H1747" s="1">
        <v>45897</v>
      </c>
      <c r="I1747">
        <v>9</v>
      </c>
      <c r="J1747">
        <v>176.7</v>
      </c>
      <c r="K1747">
        <v>1590.3</v>
      </c>
      <c r="L1747">
        <v>0.1</v>
      </c>
      <c r="M1747">
        <v>0.02</v>
      </c>
      <c r="N1747" t="str">
        <f>VLOOKUP(F1747,products!$A$2:$C$31,3,FALSE)</f>
        <v>B</v>
      </c>
      <c r="O1747">
        <f>VLOOKUP(F1747,price_list!$A$2:$C$31,3,FALSE)</f>
        <v>176.7</v>
      </c>
      <c r="P1747" t="str">
        <f t="shared" si="135"/>
        <v/>
      </c>
      <c r="Q1747" t="str">
        <f t="shared" si="136"/>
        <v/>
      </c>
      <c r="R1747">
        <f t="shared" si="137"/>
        <v>1431.27</v>
      </c>
      <c r="S1747">
        <f t="shared" si="138"/>
        <v>28.625399999999999</v>
      </c>
      <c r="T1747" t="str">
        <f>IF(ISNA(VLOOKUP(A1747,ERP_transactions!$A:$A,1,FALSE)),"No","Yes")</f>
        <v>Yes</v>
      </c>
      <c r="U1747" t="b">
        <f t="shared" si="139"/>
        <v>0</v>
      </c>
    </row>
    <row r="1748" spans="1:21">
      <c r="A1748" t="s">
        <v>2405</v>
      </c>
      <c r="B1748" t="s">
        <v>135</v>
      </c>
      <c r="C1748" t="s">
        <v>136</v>
      </c>
      <c r="D1748" t="s">
        <v>635</v>
      </c>
      <c r="E1748" t="s">
        <v>636</v>
      </c>
      <c r="F1748" t="s">
        <v>396</v>
      </c>
      <c r="G1748" t="s">
        <v>397</v>
      </c>
      <c r="H1748" s="1">
        <v>45892</v>
      </c>
      <c r="I1748">
        <v>12</v>
      </c>
      <c r="J1748">
        <v>194.87</v>
      </c>
      <c r="K1748">
        <v>2338.44</v>
      </c>
      <c r="L1748">
        <v>0.1</v>
      </c>
      <c r="M1748">
        <v>0.02</v>
      </c>
      <c r="N1748" t="str">
        <f>VLOOKUP(F1748,products!$A$2:$C$31,3,FALSE)</f>
        <v>B</v>
      </c>
      <c r="O1748">
        <f>VLOOKUP(F1748,price_list!$A$2:$C$31,3,FALSE)</f>
        <v>194.87</v>
      </c>
      <c r="P1748" t="str">
        <f t="shared" si="135"/>
        <v/>
      </c>
      <c r="Q1748" t="str">
        <f t="shared" si="136"/>
        <v/>
      </c>
      <c r="R1748">
        <f t="shared" si="137"/>
        <v>2104.596</v>
      </c>
      <c r="S1748">
        <f t="shared" si="138"/>
        <v>42.091920000000002</v>
      </c>
      <c r="T1748" t="str">
        <f>IF(ISNA(VLOOKUP(A1748,ERP_transactions!$A:$A,1,FALSE)),"No","Yes")</f>
        <v>Yes</v>
      </c>
      <c r="U1748" t="b">
        <f t="shared" si="139"/>
        <v>0</v>
      </c>
    </row>
    <row r="1749" spans="1:21">
      <c r="A1749" t="s">
        <v>2406</v>
      </c>
      <c r="B1749" t="s">
        <v>386</v>
      </c>
      <c r="C1749" t="s">
        <v>387</v>
      </c>
      <c r="D1749" t="s">
        <v>30</v>
      </c>
      <c r="E1749" t="s">
        <v>31</v>
      </c>
      <c r="F1749" t="s">
        <v>114</v>
      </c>
      <c r="G1749" t="s">
        <v>115</v>
      </c>
      <c r="H1749" s="1">
        <v>45891</v>
      </c>
      <c r="I1749">
        <v>16</v>
      </c>
      <c r="J1749">
        <v>91.13</v>
      </c>
      <c r="K1749">
        <v>1458.08</v>
      </c>
      <c r="L1749">
        <v>0.1</v>
      </c>
      <c r="M1749">
        <v>0.02</v>
      </c>
      <c r="N1749" t="str">
        <f>VLOOKUP(F1749,products!$A$2:$C$31,3,FALSE)</f>
        <v>B</v>
      </c>
      <c r="O1749">
        <f>VLOOKUP(F1749,price_list!$A$2:$C$31,3,FALSE)</f>
        <v>91.13</v>
      </c>
      <c r="P1749" t="str">
        <f t="shared" si="135"/>
        <v/>
      </c>
      <c r="Q1749" t="str">
        <f t="shared" si="136"/>
        <v/>
      </c>
      <c r="R1749">
        <f t="shared" si="137"/>
        <v>1312.2719999999999</v>
      </c>
      <c r="S1749">
        <f t="shared" si="138"/>
        <v>26.245439999999999</v>
      </c>
      <c r="T1749" t="str">
        <f>IF(ISNA(VLOOKUP(A1749,ERP_transactions!$A:$A,1,FALSE)),"No","Yes")</f>
        <v>Yes</v>
      </c>
      <c r="U1749" t="b">
        <f t="shared" si="139"/>
        <v>0</v>
      </c>
    </row>
    <row r="1750" spans="1:21">
      <c r="A1750" t="s">
        <v>2407</v>
      </c>
      <c r="B1750" t="s">
        <v>117</v>
      </c>
      <c r="C1750" t="s">
        <v>118</v>
      </c>
      <c r="D1750" t="s">
        <v>1144</v>
      </c>
      <c r="E1750" t="s">
        <v>1145</v>
      </c>
      <c r="F1750" t="s">
        <v>302</v>
      </c>
      <c r="G1750" t="s">
        <v>303</v>
      </c>
      <c r="H1750" s="1">
        <v>45881</v>
      </c>
      <c r="I1750">
        <v>5</v>
      </c>
      <c r="J1750">
        <v>39.090000000000003</v>
      </c>
      <c r="K1750">
        <v>195.45</v>
      </c>
      <c r="L1750">
        <v>0</v>
      </c>
      <c r="M1750">
        <v>0.02</v>
      </c>
      <c r="N1750" t="str">
        <f>VLOOKUP(F1750,products!$A$2:$C$31,3,FALSE)</f>
        <v>C</v>
      </c>
      <c r="O1750">
        <f>VLOOKUP(F1750,price_list!$A$2:$C$31,3,FALSE)</f>
        <v>39.090000000000003</v>
      </c>
      <c r="P1750" t="str">
        <f t="shared" si="135"/>
        <v/>
      </c>
      <c r="Q1750" t="str">
        <f t="shared" si="136"/>
        <v/>
      </c>
      <c r="R1750">
        <f t="shared" si="137"/>
        <v>195.45</v>
      </c>
      <c r="S1750">
        <f t="shared" si="138"/>
        <v>3.9089999999999998</v>
      </c>
      <c r="T1750" t="str">
        <f>IF(ISNA(VLOOKUP(A1750,ERP_transactions!$A:$A,1,FALSE)),"No","Yes")</f>
        <v>Yes</v>
      </c>
      <c r="U1750" t="b">
        <f t="shared" si="139"/>
        <v>0</v>
      </c>
    </row>
    <row r="1751" spans="1:21">
      <c r="A1751" t="s">
        <v>2408</v>
      </c>
      <c r="B1751" t="s">
        <v>55</v>
      </c>
      <c r="C1751" t="s">
        <v>56</v>
      </c>
      <c r="D1751" t="s">
        <v>983</v>
      </c>
      <c r="E1751" t="s">
        <v>984</v>
      </c>
      <c r="F1751" t="s">
        <v>240</v>
      </c>
      <c r="G1751" t="s">
        <v>241</v>
      </c>
      <c r="H1751" s="1">
        <v>45870</v>
      </c>
      <c r="I1751">
        <v>10</v>
      </c>
      <c r="J1751">
        <v>130.94</v>
      </c>
      <c r="K1751">
        <v>1309.4000000000001</v>
      </c>
      <c r="L1751">
        <v>0.05</v>
      </c>
      <c r="M1751">
        <v>0.02</v>
      </c>
      <c r="N1751" t="str">
        <f>VLOOKUP(F1751,products!$A$2:$C$31,3,FALSE)</f>
        <v>A</v>
      </c>
      <c r="O1751">
        <f>VLOOKUP(F1751,price_list!$A$2:$C$31,3,FALSE)</f>
        <v>130.94</v>
      </c>
      <c r="P1751" t="str">
        <f t="shared" si="135"/>
        <v/>
      </c>
      <c r="Q1751" t="str">
        <f t="shared" si="136"/>
        <v/>
      </c>
      <c r="R1751">
        <f t="shared" si="137"/>
        <v>1243.93</v>
      </c>
      <c r="S1751">
        <f t="shared" si="138"/>
        <v>24.878600000000002</v>
      </c>
      <c r="T1751" t="str">
        <f>IF(ISNA(VLOOKUP(A1751,ERP_transactions!$A:$A,1,FALSE)),"No","Yes")</f>
        <v>Yes</v>
      </c>
      <c r="U1751" t="b">
        <f t="shared" si="139"/>
        <v>0</v>
      </c>
    </row>
    <row r="1752" spans="1:21">
      <c r="A1752" t="s">
        <v>2409</v>
      </c>
      <c r="B1752" t="s">
        <v>159</v>
      </c>
      <c r="C1752" t="s">
        <v>160</v>
      </c>
      <c r="D1752" t="s">
        <v>907</v>
      </c>
      <c r="E1752" t="s">
        <v>908</v>
      </c>
      <c r="F1752" t="s">
        <v>139</v>
      </c>
      <c r="G1752" t="s">
        <v>140</v>
      </c>
      <c r="H1752" s="1">
        <v>45891</v>
      </c>
      <c r="I1752">
        <v>24</v>
      </c>
      <c r="J1752">
        <v>113.94</v>
      </c>
      <c r="K1752">
        <v>2734.56</v>
      </c>
      <c r="L1752">
        <v>0.05</v>
      </c>
      <c r="M1752">
        <v>0.02</v>
      </c>
      <c r="N1752" t="str">
        <f>VLOOKUP(F1752,products!$A$2:$C$31,3,FALSE)</f>
        <v>A</v>
      </c>
      <c r="O1752">
        <f>VLOOKUP(F1752,price_list!$A$2:$C$31,3,FALSE)</f>
        <v>113.94</v>
      </c>
      <c r="P1752" t="str">
        <f t="shared" si="135"/>
        <v/>
      </c>
      <c r="Q1752" t="str">
        <f t="shared" si="136"/>
        <v/>
      </c>
      <c r="R1752">
        <f t="shared" si="137"/>
        <v>2597.8319999999999</v>
      </c>
      <c r="S1752">
        <f t="shared" si="138"/>
        <v>51.95664</v>
      </c>
      <c r="T1752" t="str">
        <f>IF(ISNA(VLOOKUP(A1752,ERP_transactions!$A:$A,1,FALSE)),"No","Yes")</f>
        <v>Yes</v>
      </c>
      <c r="U1752" t="b">
        <f t="shared" si="139"/>
        <v>0</v>
      </c>
    </row>
    <row r="1753" spans="1:21">
      <c r="A1753" t="s">
        <v>2410</v>
      </c>
      <c r="B1753" t="s">
        <v>246</v>
      </c>
      <c r="C1753" t="s">
        <v>247</v>
      </c>
      <c r="D1753" t="s">
        <v>299</v>
      </c>
      <c r="E1753" t="s">
        <v>300</v>
      </c>
      <c r="F1753" t="s">
        <v>179</v>
      </c>
      <c r="G1753" t="s">
        <v>180</v>
      </c>
      <c r="H1753" s="1">
        <v>45877</v>
      </c>
      <c r="I1753">
        <v>22</v>
      </c>
      <c r="J1753">
        <v>125.42</v>
      </c>
      <c r="K1753">
        <v>2759.24</v>
      </c>
      <c r="L1753">
        <v>0.1</v>
      </c>
      <c r="M1753">
        <v>0.02</v>
      </c>
      <c r="N1753" t="str">
        <f>VLOOKUP(F1753,products!$A$2:$C$31,3,FALSE)</f>
        <v>B</v>
      </c>
      <c r="O1753">
        <f>VLOOKUP(F1753,price_list!$A$2:$C$31,3,FALSE)</f>
        <v>125.42</v>
      </c>
      <c r="P1753" t="str">
        <f t="shared" si="135"/>
        <v/>
      </c>
      <c r="Q1753" t="str">
        <f t="shared" si="136"/>
        <v/>
      </c>
      <c r="R1753">
        <f t="shared" si="137"/>
        <v>2483.3159999999998</v>
      </c>
      <c r="S1753">
        <f t="shared" si="138"/>
        <v>49.666319999999999</v>
      </c>
      <c r="T1753" t="str">
        <f>IF(ISNA(VLOOKUP(A1753,ERP_transactions!$A:$A,1,FALSE)),"No","Yes")</f>
        <v>Yes</v>
      </c>
      <c r="U1753" t="b">
        <f t="shared" si="139"/>
        <v>0</v>
      </c>
    </row>
    <row r="1754" spans="1:21">
      <c r="A1754" t="s">
        <v>2411</v>
      </c>
      <c r="B1754" t="s">
        <v>230</v>
      </c>
      <c r="C1754" t="s">
        <v>231</v>
      </c>
      <c r="D1754" t="s">
        <v>429</v>
      </c>
      <c r="E1754" t="s">
        <v>430</v>
      </c>
      <c r="F1754" t="s">
        <v>240</v>
      </c>
      <c r="G1754" t="s">
        <v>241</v>
      </c>
      <c r="H1754" s="1">
        <v>45900</v>
      </c>
      <c r="I1754">
        <v>21</v>
      </c>
      <c r="J1754">
        <v>130.94</v>
      </c>
      <c r="K1754">
        <v>2749.74</v>
      </c>
      <c r="L1754">
        <v>0.05</v>
      </c>
      <c r="M1754">
        <v>0.02</v>
      </c>
      <c r="N1754" t="str">
        <f>VLOOKUP(F1754,products!$A$2:$C$31,3,FALSE)</f>
        <v>A</v>
      </c>
      <c r="O1754">
        <f>VLOOKUP(F1754,price_list!$A$2:$C$31,3,FALSE)</f>
        <v>130.94</v>
      </c>
      <c r="P1754" t="str">
        <f t="shared" si="135"/>
        <v/>
      </c>
      <c r="Q1754" t="str">
        <f t="shared" si="136"/>
        <v/>
      </c>
      <c r="R1754">
        <f t="shared" si="137"/>
        <v>2612.2529999999997</v>
      </c>
      <c r="S1754">
        <f t="shared" si="138"/>
        <v>52.245059999999995</v>
      </c>
      <c r="T1754" t="str">
        <f>IF(ISNA(VLOOKUP(A1754,ERP_transactions!$A:$A,1,FALSE)),"No","Yes")</f>
        <v>Yes</v>
      </c>
      <c r="U1754" t="b">
        <f t="shared" si="139"/>
        <v>0</v>
      </c>
    </row>
    <row r="1755" spans="1:21">
      <c r="A1755" t="s">
        <v>2412</v>
      </c>
      <c r="B1755" t="s">
        <v>62</v>
      </c>
      <c r="C1755" t="s">
        <v>63</v>
      </c>
      <c r="D1755" t="s">
        <v>218</v>
      </c>
      <c r="E1755" t="s">
        <v>219</v>
      </c>
      <c r="F1755" t="s">
        <v>326</v>
      </c>
      <c r="G1755" t="s">
        <v>327</v>
      </c>
      <c r="H1755" s="1">
        <v>45873</v>
      </c>
      <c r="I1755">
        <v>22</v>
      </c>
      <c r="J1755">
        <v>63.32</v>
      </c>
      <c r="K1755">
        <v>1393.04</v>
      </c>
      <c r="L1755">
        <v>0.05</v>
      </c>
      <c r="M1755">
        <v>0.02</v>
      </c>
      <c r="N1755" t="str">
        <f>VLOOKUP(F1755,products!$A$2:$C$31,3,FALSE)</f>
        <v>C</v>
      </c>
      <c r="O1755">
        <f>VLOOKUP(F1755,price_list!$A$2:$C$31,3,FALSE)</f>
        <v>63.32</v>
      </c>
      <c r="P1755" t="str">
        <f t="shared" si="135"/>
        <v>Rebate_Error</v>
      </c>
      <c r="Q1755" t="str">
        <f t="shared" si="136"/>
        <v/>
      </c>
      <c r="R1755">
        <f t="shared" si="137"/>
        <v>1323.3879999999999</v>
      </c>
      <c r="S1755">
        <f t="shared" si="138"/>
        <v>26.467759999999998</v>
      </c>
      <c r="T1755" t="str">
        <f>IF(ISNA(VLOOKUP(A1755,ERP_transactions!$A:$A,1,FALSE)),"No","Yes")</f>
        <v>Yes</v>
      </c>
      <c r="U1755" t="b">
        <f t="shared" si="139"/>
        <v>1</v>
      </c>
    </row>
    <row r="1756" spans="1:21">
      <c r="A1756" t="s">
        <v>2413</v>
      </c>
      <c r="B1756" t="s">
        <v>259</v>
      </c>
      <c r="C1756" t="s">
        <v>260</v>
      </c>
      <c r="D1756" t="s">
        <v>542</v>
      </c>
      <c r="E1756" t="s">
        <v>543</v>
      </c>
      <c r="F1756" t="s">
        <v>234</v>
      </c>
      <c r="G1756" t="s">
        <v>235</v>
      </c>
      <c r="H1756" s="1">
        <v>45870</v>
      </c>
      <c r="I1756">
        <v>13</v>
      </c>
      <c r="J1756">
        <v>37.18</v>
      </c>
      <c r="K1756">
        <v>483.34</v>
      </c>
      <c r="L1756">
        <v>0</v>
      </c>
      <c r="M1756">
        <v>0.02</v>
      </c>
      <c r="N1756" t="str">
        <f>VLOOKUP(F1756,products!$A$2:$C$31,3,FALSE)</f>
        <v>C</v>
      </c>
      <c r="O1756">
        <f>VLOOKUP(F1756,price_list!$A$2:$C$31,3,FALSE)</f>
        <v>37.18</v>
      </c>
      <c r="P1756" t="str">
        <f t="shared" si="135"/>
        <v/>
      </c>
      <c r="Q1756" t="str">
        <f t="shared" si="136"/>
        <v/>
      </c>
      <c r="R1756">
        <f t="shared" si="137"/>
        <v>483.34</v>
      </c>
      <c r="S1756">
        <f t="shared" si="138"/>
        <v>9.6668000000000003</v>
      </c>
      <c r="T1756" t="str">
        <f>IF(ISNA(VLOOKUP(A1756,ERP_transactions!$A:$A,1,FALSE)),"No","Yes")</f>
        <v>Yes</v>
      </c>
      <c r="U1756" t="b">
        <f t="shared" si="139"/>
        <v>0</v>
      </c>
    </row>
    <row r="1757" spans="1:21">
      <c r="A1757" t="s">
        <v>2414</v>
      </c>
      <c r="B1757" t="s">
        <v>42</v>
      </c>
      <c r="C1757" t="s">
        <v>43</v>
      </c>
      <c r="D1757" t="s">
        <v>710</v>
      </c>
      <c r="E1757" t="s">
        <v>711</v>
      </c>
      <c r="F1757" t="s">
        <v>356</v>
      </c>
      <c r="G1757" t="s">
        <v>357</v>
      </c>
      <c r="H1757" s="1">
        <v>45879</v>
      </c>
      <c r="I1757">
        <v>9</v>
      </c>
      <c r="J1757">
        <v>54.03</v>
      </c>
      <c r="K1757">
        <v>486.27</v>
      </c>
      <c r="L1757">
        <v>0</v>
      </c>
      <c r="M1757">
        <v>0.02</v>
      </c>
      <c r="N1757" t="str">
        <f>VLOOKUP(F1757,products!$A$2:$C$31,3,FALSE)</f>
        <v>C</v>
      </c>
      <c r="O1757">
        <f>VLOOKUP(F1757,price_list!$A$2:$C$31,3,FALSE)</f>
        <v>54.03</v>
      </c>
      <c r="P1757" t="str">
        <f t="shared" si="135"/>
        <v/>
      </c>
      <c r="Q1757" t="str">
        <f t="shared" si="136"/>
        <v/>
      </c>
      <c r="R1757">
        <f t="shared" si="137"/>
        <v>486.27</v>
      </c>
      <c r="S1757">
        <f t="shared" si="138"/>
        <v>9.7254000000000005</v>
      </c>
      <c r="T1757" t="str">
        <f>IF(ISNA(VLOOKUP(A1757,ERP_transactions!$A:$A,1,FALSE)),"No","Yes")</f>
        <v>Yes</v>
      </c>
      <c r="U1757" t="b">
        <f t="shared" si="139"/>
        <v>0</v>
      </c>
    </row>
    <row r="1758" spans="1:21">
      <c r="A1758" t="s">
        <v>2415</v>
      </c>
      <c r="B1758" t="s">
        <v>423</v>
      </c>
      <c r="C1758" t="s">
        <v>424</v>
      </c>
      <c r="D1758" t="s">
        <v>525</v>
      </c>
      <c r="E1758" t="s">
        <v>526</v>
      </c>
      <c r="F1758" t="s">
        <v>107</v>
      </c>
      <c r="G1758" t="s">
        <v>108</v>
      </c>
      <c r="H1758" s="1">
        <v>45876</v>
      </c>
      <c r="I1758">
        <v>10</v>
      </c>
      <c r="J1758">
        <v>179.53</v>
      </c>
      <c r="K1758">
        <v>1795.3</v>
      </c>
      <c r="L1758">
        <v>0.12</v>
      </c>
      <c r="M1758">
        <v>0.02</v>
      </c>
      <c r="N1758" t="str">
        <f>VLOOKUP(F1758,products!$A$2:$C$31,3,FALSE)</f>
        <v>B</v>
      </c>
      <c r="O1758">
        <f>VLOOKUP(F1758,price_list!$A$2:$C$31,3,FALSE)</f>
        <v>179.53</v>
      </c>
      <c r="P1758" t="str">
        <f t="shared" si="135"/>
        <v>Rebate_Error</v>
      </c>
      <c r="Q1758" t="str">
        <f t="shared" si="136"/>
        <v/>
      </c>
      <c r="R1758">
        <f t="shared" si="137"/>
        <v>1579.864</v>
      </c>
      <c r="S1758">
        <f t="shared" si="138"/>
        <v>31.597280000000001</v>
      </c>
      <c r="T1758" t="str">
        <f>IF(ISNA(VLOOKUP(A1758,ERP_transactions!$A:$A,1,FALSE)),"No","Yes")</f>
        <v>Yes</v>
      </c>
      <c r="U1758" t="b">
        <f t="shared" si="139"/>
        <v>1</v>
      </c>
    </row>
    <row r="1759" spans="1:21">
      <c r="A1759" t="s">
        <v>2416</v>
      </c>
      <c r="B1759" t="s">
        <v>47</v>
      </c>
      <c r="C1759" t="s">
        <v>48</v>
      </c>
      <c r="D1759" t="s">
        <v>381</v>
      </c>
      <c r="E1759" t="s">
        <v>2586</v>
      </c>
      <c r="F1759" t="s">
        <v>326</v>
      </c>
      <c r="G1759" t="s">
        <v>327</v>
      </c>
      <c r="H1759" s="1">
        <v>45880</v>
      </c>
      <c r="I1759">
        <v>21</v>
      </c>
      <c r="J1759">
        <v>63.32</v>
      </c>
      <c r="K1759">
        <v>1329.72</v>
      </c>
      <c r="L1759">
        <v>0</v>
      </c>
      <c r="M1759">
        <v>0.02</v>
      </c>
      <c r="N1759" t="str">
        <f>VLOOKUP(F1759,products!$A$2:$C$31,3,FALSE)</f>
        <v>C</v>
      </c>
      <c r="O1759">
        <f>VLOOKUP(F1759,price_list!$A$2:$C$31,3,FALSE)</f>
        <v>63.32</v>
      </c>
      <c r="P1759" t="str">
        <f t="shared" si="135"/>
        <v/>
      </c>
      <c r="Q1759" t="str">
        <f t="shared" si="136"/>
        <v/>
      </c>
      <c r="R1759">
        <f t="shared" si="137"/>
        <v>1329.72</v>
      </c>
      <c r="S1759">
        <f t="shared" si="138"/>
        <v>26.5944</v>
      </c>
      <c r="T1759" t="str">
        <f>IF(ISNA(VLOOKUP(A1759,ERP_transactions!$A:$A,1,FALSE)),"No","Yes")</f>
        <v>Yes</v>
      </c>
      <c r="U1759" t="b">
        <f t="shared" si="139"/>
        <v>0</v>
      </c>
    </row>
    <row r="1760" spans="1:21">
      <c r="A1760" t="s">
        <v>2417</v>
      </c>
      <c r="B1760" t="s">
        <v>67</v>
      </c>
      <c r="C1760" t="s">
        <v>68</v>
      </c>
      <c r="D1760" t="s">
        <v>1312</v>
      </c>
      <c r="E1760" t="s">
        <v>1313</v>
      </c>
      <c r="F1760" t="s">
        <v>174</v>
      </c>
      <c r="G1760" t="s">
        <v>175</v>
      </c>
      <c r="H1760" s="1">
        <v>45895</v>
      </c>
      <c r="I1760">
        <v>14</v>
      </c>
      <c r="J1760">
        <v>183.4</v>
      </c>
      <c r="K1760">
        <v>2567.6</v>
      </c>
      <c r="L1760">
        <v>0.1</v>
      </c>
      <c r="M1760">
        <v>0.02</v>
      </c>
      <c r="N1760" t="str">
        <f>VLOOKUP(F1760,products!$A$2:$C$31,3,FALSE)</f>
        <v>B</v>
      </c>
      <c r="O1760">
        <f>VLOOKUP(F1760,price_list!$A$2:$C$31,3,FALSE)</f>
        <v>183.4</v>
      </c>
      <c r="P1760" t="str">
        <f t="shared" si="135"/>
        <v/>
      </c>
      <c r="Q1760" t="str">
        <f t="shared" si="136"/>
        <v/>
      </c>
      <c r="R1760">
        <f t="shared" si="137"/>
        <v>2310.84</v>
      </c>
      <c r="S1760">
        <f t="shared" si="138"/>
        <v>46.216800000000006</v>
      </c>
      <c r="T1760" t="str">
        <f>IF(ISNA(VLOOKUP(A1760,ERP_transactions!$A:$A,1,FALSE)),"No","Yes")</f>
        <v>Yes</v>
      </c>
      <c r="U1760" t="b">
        <f t="shared" si="139"/>
        <v>0</v>
      </c>
    </row>
    <row r="1761" spans="1:21">
      <c r="A1761" t="s">
        <v>2418</v>
      </c>
      <c r="B1761" t="s">
        <v>14</v>
      </c>
      <c r="C1761" t="s">
        <v>15</v>
      </c>
      <c r="D1761" t="s">
        <v>251</v>
      </c>
      <c r="E1761" t="s">
        <v>252</v>
      </c>
      <c r="F1761" t="s">
        <v>302</v>
      </c>
      <c r="G1761" t="s">
        <v>303</v>
      </c>
      <c r="H1761" s="1">
        <v>45900</v>
      </c>
      <c r="I1761">
        <v>25</v>
      </c>
      <c r="J1761">
        <v>39.090000000000003</v>
      </c>
      <c r="K1761">
        <v>977.25</v>
      </c>
      <c r="L1761">
        <v>0</v>
      </c>
      <c r="M1761">
        <v>0.02</v>
      </c>
      <c r="N1761" t="str">
        <f>VLOOKUP(F1761,products!$A$2:$C$31,3,FALSE)</f>
        <v>C</v>
      </c>
      <c r="O1761">
        <f>VLOOKUP(F1761,price_list!$A$2:$C$31,3,FALSE)</f>
        <v>39.090000000000003</v>
      </c>
      <c r="P1761" t="str">
        <f t="shared" si="135"/>
        <v/>
      </c>
      <c r="Q1761" t="str">
        <f t="shared" si="136"/>
        <v/>
      </c>
      <c r="R1761">
        <f t="shared" si="137"/>
        <v>977.25</v>
      </c>
      <c r="S1761">
        <f t="shared" si="138"/>
        <v>19.545000000000002</v>
      </c>
      <c r="T1761" t="str">
        <f>IF(ISNA(VLOOKUP(A1761,ERP_transactions!$A:$A,1,FALSE)),"No","Yes")</f>
        <v>Yes</v>
      </c>
      <c r="U1761" t="b">
        <f t="shared" si="139"/>
        <v>0</v>
      </c>
    </row>
    <row r="1762" spans="1:21">
      <c r="A1762" t="s">
        <v>2419</v>
      </c>
      <c r="B1762" t="s">
        <v>55</v>
      </c>
      <c r="C1762" t="s">
        <v>56</v>
      </c>
      <c r="D1762" t="s">
        <v>927</v>
      </c>
      <c r="E1762" t="s">
        <v>928</v>
      </c>
      <c r="F1762" t="s">
        <v>107</v>
      </c>
      <c r="G1762" t="s">
        <v>108</v>
      </c>
      <c r="H1762" s="1">
        <v>45892</v>
      </c>
      <c r="I1762">
        <v>11</v>
      </c>
      <c r="J1762">
        <v>179.53</v>
      </c>
      <c r="K1762">
        <v>1974.83</v>
      </c>
      <c r="L1762">
        <v>0.1</v>
      </c>
      <c r="M1762">
        <v>0.02</v>
      </c>
      <c r="N1762" t="str">
        <f>VLOOKUP(F1762,products!$A$2:$C$31,3,FALSE)</f>
        <v>B</v>
      </c>
      <c r="O1762">
        <f>VLOOKUP(F1762,price_list!$A$2:$C$31,3,FALSE)</f>
        <v>179.53</v>
      </c>
      <c r="P1762" t="str">
        <f t="shared" si="135"/>
        <v/>
      </c>
      <c r="Q1762" t="str">
        <f t="shared" si="136"/>
        <v/>
      </c>
      <c r="R1762">
        <f t="shared" si="137"/>
        <v>1777.347</v>
      </c>
      <c r="S1762">
        <f t="shared" si="138"/>
        <v>35.546939999999999</v>
      </c>
      <c r="T1762" t="str">
        <f>IF(ISNA(VLOOKUP(A1762,ERP_transactions!$A:$A,1,FALSE)),"No","Yes")</f>
        <v>Yes</v>
      </c>
      <c r="U1762" t="b">
        <f t="shared" si="139"/>
        <v>0</v>
      </c>
    </row>
    <row r="1763" spans="1:21">
      <c r="A1763" t="s">
        <v>2420</v>
      </c>
      <c r="B1763" t="s">
        <v>81</v>
      </c>
      <c r="C1763" t="s">
        <v>82</v>
      </c>
      <c r="D1763" t="s">
        <v>742</v>
      </c>
      <c r="E1763" t="s">
        <v>2600</v>
      </c>
      <c r="F1763" t="s">
        <v>71</v>
      </c>
      <c r="G1763" t="s">
        <v>72</v>
      </c>
      <c r="H1763" s="1">
        <v>45892</v>
      </c>
      <c r="I1763">
        <v>6</v>
      </c>
      <c r="J1763">
        <v>123.65</v>
      </c>
      <c r="K1763">
        <v>741.9</v>
      </c>
      <c r="L1763">
        <v>0.05</v>
      </c>
      <c r="M1763">
        <v>0.02</v>
      </c>
      <c r="N1763" t="str">
        <f>VLOOKUP(F1763,products!$A$2:$C$31,3,FALSE)</f>
        <v>A</v>
      </c>
      <c r="O1763">
        <f>VLOOKUP(F1763,price_list!$A$2:$C$31,3,FALSE)</f>
        <v>123.65</v>
      </c>
      <c r="P1763" t="str">
        <f t="shared" si="135"/>
        <v/>
      </c>
      <c r="Q1763" t="str">
        <f t="shared" si="136"/>
        <v/>
      </c>
      <c r="R1763">
        <f t="shared" si="137"/>
        <v>704.80499999999995</v>
      </c>
      <c r="S1763">
        <f t="shared" si="138"/>
        <v>14.0961</v>
      </c>
      <c r="T1763" t="str">
        <f>IF(ISNA(VLOOKUP(A1763,ERP_transactions!$A:$A,1,FALSE)),"No","Yes")</f>
        <v>Yes</v>
      </c>
      <c r="U1763" t="b">
        <f t="shared" si="139"/>
        <v>0</v>
      </c>
    </row>
    <row r="1764" spans="1:21">
      <c r="A1764" t="s">
        <v>2421</v>
      </c>
      <c r="B1764" t="s">
        <v>230</v>
      </c>
      <c r="C1764" t="s">
        <v>231</v>
      </c>
      <c r="D1764" t="s">
        <v>585</v>
      </c>
      <c r="E1764" t="s">
        <v>586</v>
      </c>
      <c r="F1764" t="s">
        <v>196</v>
      </c>
      <c r="G1764" t="s">
        <v>197</v>
      </c>
      <c r="H1764" s="1">
        <v>45889</v>
      </c>
      <c r="I1764">
        <v>14</v>
      </c>
      <c r="J1764">
        <v>77.5</v>
      </c>
      <c r="K1764">
        <v>1085</v>
      </c>
      <c r="L1764">
        <v>0.05</v>
      </c>
      <c r="M1764">
        <v>0.02</v>
      </c>
      <c r="N1764" t="str">
        <f>VLOOKUP(F1764,products!$A$2:$C$31,3,FALSE)</f>
        <v>A</v>
      </c>
      <c r="O1764">
        <f>VLOOKUP(F1764,price_list!$A$2:$C$31,3,FALSE)</f>
        <v>77.5</v>
      </c>
      <c r="P1764" t="str">
        <f t="shared" si="135"/>
        <v/>
      </c>
      <c r="Q1764" t="str">
        <f t="shared" si="136"/>
        <v/>
      </c>
      <c r="R1764">
        <f t="shared" si="137"/>
        <v>1030.75</v>
      </c>
      <c r="S1764">
        <f t="shared" si="138"/>
        <v>20.615000000000002</v>
      </c>
      <c r="T1764" t="str">
        <f>IF(ISNA(VLOOKUP(A1764,ERP_transactions!$A:$A,1,FALSE)),"No","Yes")</f>
        <v>Yes</v>
      </c>
      <c r="U1764" t="b">
        <f t="shared" si="139"/>
        <v>0</v>
      </c>
    </row>
    <row r="1765" spans="1:21">
      <c r="A1765" t="s">
        <v>2422</v>
      </c>
      <c r="B1765" t="s">
        <v>110</v>
      </c>
      <c r="C1765" t="s">
        <v>111</v>
      </c>
      <c r="D1765" t="s">
        <v>714</v>
      </c>
      <c r="E1765" t="s">
        <v>2721</v>
      </c>
      <c r="F1765" t="s">
        <v>114</v>
      </c>
      <c r="G1765" t="s">
        <v>115</v>
      </c>
      <c r="H1765" s="1">
        <v>45884</v>
      </c>
      <c r="I1765">
        <v>11</v>
      </c>
      <c r="J1765">
        <v>91.13</v>
      </c>
      <c r="K1765">
        <v>1002.43</v>
      </c>
      <c r="L1765">
        <v>0.1</v>
      </c>
      <c r="M1765">
        <v>0.02</v>
      </c>
      <c r="N1765" t="str">
        <f>VLOOKUP(F1765,products!$A$2:$C$31,3,FALSE)</f>
        <v>B</v>
      </c>
      <c r="O1765">
        <f>VLOOKUP(F1765,price_list!$A$2:$C$31,3,FALSE)</f>
        <v>91.13</v>
      </c>
      <c r="P1765" t="str">
        <f t="shared" si="135"/>
        <v/>
      </c>
      <c r="Q1765" t="str">
        <f t="shared" si="136"/>
        <v/>
      </c>
      <c r="R1765">
        <f t="shared" si="137"/>
        <v>902.1869999999999</v>
      </c>
      <c r="S1765">
        <f t="shared" si="138"/>
        <v>18.04374</v>
      </c>
      <c r="T1765" t="str">
        <f>IF(ISNA(VLOOKUP(A1765,ERP_transactions!$A:$A,1,FALSE)),"No","Yes")</f>
        <v>Yes</v>
      </c>
      <c r="U1765" t="b">
        <f t="shared" si="139"/>
        <v>0</v>
      </c>
    </row>
    <row r="1766" spans="1:21">
      <c r="A1766" t="s">
        <v>2423</v>
      </c>
      <c r="B1766" t="s">
        <v>62</v>
      </c>
      <c r="C1766" t="s">
        <v>63</v>
      </c>
      <c r="D1766" t="s">
        <v>814</v>
      </c>
      <c r="E1766" t="s">
        <v>815</v>
      </c>
      <c r="F1766" t="s">
        <v>174</v>
      </c>
      <c r="G1766" t="s">
        <v>175</v>
      </c>
      <c r="H1766" s="1">
        <v>45890</v>
      </c>
      <c r="I1766">
        <v>21</v>
      </c>
      <c r="J1766">
        <v>183.4</v>
      </c>
      <c r="K1766">
        <v>3851.4</v>
      </c>
      <c r="L1766">
        <v>0.15</v>
      </c>
      <c r="M1766">
        <v>0.02</v>
      </c>
      <c r="N1766" t="str">
        <f>VLOOKUP(F1766,products!$A$2:$C$31,3,FALSE)</f>
        <v>B</v>
      </c>
      <c r="O1766">
        <f>VLOOKUP(F1766,price_list!$A$2:$C$31,3,FALSE)</f>
        <v>183.4</v>
      </c>
      <c r="P1766" t="str">
        <f t="shared" si="135"/>
        <v>Rebate_Error</v>
      </c>
      <c r="Q1766" t="str">
        <f t="shared" si="136"/>
        <v/>
      </c>
      <c r="R1766">
        <f t="shared" si="137"/>
        <v>3273.69</v>
      </c>
      <c r="S1766">
        <f t="shared" si="138"/>
        <v>65.473799999999997</v>
      </c>
      <c r="T1766" t="str">
        <f>IF(ISNA(VLOOKUP(A1766,ERP_transactions!$A:$A,1,FALSE)),"No","Yes")</f>
        <v>Yes</v>
      </c>
      <c r="U1766" t="b">
        <f t="shared" si="139"/>
        <v>1</v>
      </c>
    </row>
    <row r="1767" spans="1:21">
      <c r="A1767" t="s">
        <v>2424</v>
      </c>
      <c r="B1767" t="s">
        <v>182</v>
      </c>
      <c r="C1767" t="s">
        <v>183</v>
      </c>
      <c r="D1767" t="s">
        <v>703</v>
      </c>
      <c r="E1767" t="s">
        <v>2722</v>
      </c>
      <c r="F1767" t="s">
        <v>25</v>
      </c>
      <c r="G1767" t="s">
        <v>26</v>
      </c>
      <c r="H1767" s="1">
        <v>45874</v>
      </c>
      <c r="I1767">
        <v>21</v>
      </c>
      <c r="J1767">
        <v>120.83</v>
      </c>
      <c r="K1767">
        <v>2537.4299999999998</v>
      </c>
      <c r="L1767">
        <v>0.1</v>
      </c>
      <c r="M1767">
        <v>0.02</v>
      </c>
      <c r="N1767" t="str">
        <f>VLOOKUP(F1767,products!$A$2:$C$31,3,FALSE)</f>
        <v>B</v>
      </c>
      <c r="O1767">
        <f>VLOOKUP(F1767,price_list!$A$2:$C$31,3,FALSE)</f>
        <v>120.83</v>
      </c>
      <c r="P1767" t="str">
        <f t="shared" si="135"/>
        <v/>
      </c>
      <c r="Q1767" t="str">
        <f t="shared" si="136"/>
        <v/>
      </c>
      <c r="R1767">
        <f t="shared" si="137"/>
        <v>2283.6869999999999</v>
      </c>
      <c r="S1767">
        <f t="shared" si="138"/>
        <v>45.673740000000002</v>
      </c>
      <c r="T1767" t="str">
        <f>IF(ISNA(VLOOKUP(A1767,ERP_transactions!$A:$A,1,FALSE)),"No","Yes")</f>
        <v>Yes</v>
      </c>
      <c r="U1767" t="b">
        <f t="shared" si="139"/>
        <v>0</v>
      </c>
    </row>
    <row r="1768" spans="1:21">
      <c r="A1768" t="s">
        <v>2425</v>
      </c>
      <c r="B1768" t="s">
        <v>122</v>
      </c>
      <c r="C1768" t="s">
        <v>123</v>
      </c>
      <c r="D1768" t="s">
        <v>615</v>
      </c>
      <c r="E1768" t="s">
        <v>616</v>
      </c>
      <c r="F1768" t="s">
        <v>59</v>
      </c>
      <c r="G1768" t="s">
        <v>60</v>
      </c>
      <c r="H1768" s="1">
        <v>45880</v>
      </c>
      <c r="I1768">
        <v>10</v>
      </c>
      <c r="J1768">
        <v>71.86</v>
      </c>
      <c r="K1768">
        <v>718.6</v>
      </c>
      <c r="L1768">
        <v>0.05</v>
      </c>
      <c r="M1768">
        <v>0.02</v>
      </c>
      <c r="N1768" t="str">
        <f>VLOOKUP(F1768,products!$A$2:$C$31,3,FALSE)</f>
        <v>A</v>
      </c>
      <c r="O1768">
        <f>VLOOKUP(F1768,price_list!$A$2:$C$31,3,FALSE)</f>
        <v>71.86</v>
      </c>
      <c r="P1768" t="str">
        <f t="shared" si="135"/>
        <v/>
      </c>
      <c r="Q1768" t="str">
        <f t="shared" si="136"/>
        <v/>
      </c>
      <c r="R1768">
        <f t="shared" si="137"/>
        <v>682.67000000000007</v>
      </c>
      <c r="S1768">
        <f t="shared" si="138"/>
        <v>13.653400000000001</v>
      </c>
      <c r="T1768" t="str">
        <f>IF(ISNA(VLOOKUP(A1768,ERP_transactions!$A:$A,1,FALSE)),"No","Yes")</f>
        <v>Yes</v>
      </c>
      <c r="U1768" t="b">
        <f t="shared" si="139"/>
        <v>0</v>
      </c>
    </row>
    <row r="1769" spans="1:21">
      <c r="A1769" t="s">
        <v>2426</v>
      </c>
      <c r="B1769" t="s">
        <v>135</v>
      </c>
      <c r="C1769" t="s">
        <v>136</v>
      </c>
      <c r="D1769" t="s">
        <v>256</v>
      </c>
      <c r="E1769" t="s">
        <v>257</v>
      </c>
      <c r="F1769" t="s">
        <v>71</v>
      </c>
      <c r="G1769" t="s">
        <v>72</v>
      </c>
      <c r="H1769" s="1">
        <v>45886</v>
      </c>
      <c r="I1769">
        <v>8</v>
      </c>
      <c r="J1769">
        <v>123.65</v>
      </c>
      <c r="K1769">
        <v>989.2</v>
      </c>
      <c r="L1769">
        <v>0.05</v>
      </c>
      <c r="M1769">
        <v>0.02</v>
      </c>
      <c r="N1769" t="str">
        <f>VLOOKUP(F1769,products!$A$2:$C$31,3,FALSE)</f>
        <v>A</v>
      </c>
      <c r="O1769">
        <f>VLOOKUP(F1769,price_list!$A$2:$C$31,3,FALSE)</f>
        <v>123.65</v>
      </c>
      <c r="P1769" t="str">
        <f t="shared" si="135"/>
        <v/>
      </c>
      <c r="Q1769" t="str">
        <f t="shared" si="136"/>
        <v/>
      </c>
      <c r="R1769">
        <f t="shared" si="137"/>
        <v>939.74</v>
      </c>
      <c r="S1769">
        <f t="shared" si="138"/>
        <v>18.794800000000002</v>
      </c>
      <c r="T1769" t="str">
        <f>IF(ISNA(VLOOKUP(A1769,ERP_transactions!$A:$A,1,FALSE)),"No","Yes")</f>
        <v>Yes</v>
      </c>
      <c r="U1769" t="b">
        <f t="shared" si="139"/>
        <v>0</v>
      </c>
    </row>
    <row r="1770" spans="1:21">
      <c r="A1770" t="s">
        <v>2427</v>
      </c>
      <c r="B1770" t="s">
        <v>62</v>
      </c>
      <c r="C1770" t="s">
        <v>63</v>
      </c>
      <c r="D1770" t="s">
        <v>498</v>
      </c>
      <c r="E1770" t="s">
        <v>499</v>
      </c>
      <c r="F1770" t="s">
        <v>90</v>
      </c>
      <c r="G1770" t="s">
        <v>91</v>
      </c>
      <c r="H1770" s="1">
        <v>45874</v>
      </c>
      <c r="I1770">
        <v>25</v>
      </c>
      <c r="J1770">
        <v>50.51</v>
      </c>
      <c r="K1770">
        <v>1262.75</v>
      </c>
      <c r="L1770">
        <v>0.05</v>
      </c>
      <c r="M1770">
        <v>0.02</v>
      </c>
      <c r="N1770" t="str">
        <f>VLOOKUP(F1770,products!$A$2:$C$31,3,FALSE)</f>
        <v>C</v>
      </c>
      <c r="O1770">
        <f>VLOOKUP(F1770,price_list!$A$2:$C$31,3,FALSE)</f>
        <v>50.51</v>
      </c>
      <c r="P1770" t="str">
        <f t="shared" si="135"/>
        <v>Rebate_Error</v>
      </c>
      <c r="Q1770" t="str">
        <f t="shared" si="136"/>
        <v/>
      </c>
      <c r="R1770">
        <f t="shared" si="137"/>
        <v>1199.6125</v>
      </c>
      <c r="S1770">
        <f t="shared" si="138"/>
        <v>23.992249999999999</v>
      </c>
      <c r="T1770" t="str">
        <f>IF(ISNA(VLOOKUP(A1770,ERP_transactions!$A:$A,1,FALSE)),"No","Yes")</f>
        <v>Yes</v>
      </c>
      <c r="U1770" t="b">
        <f t="shared" si="139"/>
        <v>1</v>
      </c>
    </row>
    <row r="1771" spans="1:21">
      <c r="A1771" t="s">
        <v>2428</v>
      </c>
      <c r="B1771" t="s">
        <v>47</v>
      </c>
      <c r="C1771" t="s">
        <v>48</v>
      </c>
      <c r="D1771" t="s">
        <v>1459</v>
      </c>
      <c r="E1771" t="s">
        <v>1460</v>
      </c>
      <c r="F1771" t="s">
        <v>179</v>
      </c>
      <c r="G1771" t="s">
        <v>180</v>
      </c>
      <c r="H1771" s="1">
        <v>45884</v>
      </c>
      <c r="I1771">
        <v>11</v>
      </c>
      <c r="J1771">
        <v>125.42</v>
      </c>
      <c r="K1771">
        <v>1379.62</v>
      </c>
      <c r="L1771">
        <v>0.1</v>
      </c>
      <c r="M1771">
        <v>0.02</v>
      </c>
      <c r="N1771" t="str">
        <f>VLOOKUP(F1771,products!$A$2:$C$31,3,FALSE)</f>
        <v>B</v>
      </c>
      <c r="O1771">
        <f>VLOOKUP(F1771,price_list!$A$2:$C$31,3,FALSE)</f>
        <v>125.42</v>
      </c>
      <c r="P1771" t="str">
        <f t="shared" si="135"/>
        <v/>
      </c>
      <c r="Q1771" t="str">
        <f t="shared" si="136"/>
        <v/>
      </c>
      <c r="R1771">
        <f t="shared" si="137"/>
        <v>1241.6579999999999</v>
      </c>
      <c r="S1771">
        <f t="shared" si="138"/>
        <v>24.833159999999999</v>
      </c>
      <c r="T1771" t="str">
        <f>IF(ISNA(VLOOKUP(A1771,ERP_transactions!$A:$A,1,FALSE)),"No","Yes")</f>
        <v>Yes</v>
      </c>
      <c r="U1771" t="b">
        <f t="shared" si="139"/>
        <v>0</v>
      </c>
    </row>
    <row r="1772" spans="1:21">
      <c r="A1772" t="s">
        <v>2429</v>
      </c>
      <c r="B1772" t="s">
        <v>55</v>
      </c>
      <c r="C1772" t="s">
        <v>56</v>
      </c>
      <c r="D1772" t="s">
        <v>112</v>
      </c>
      <c r="E1772" t="s">
        <v>113</v>
      </c>
      <c r="F1772" t="s">
        <v>78</v>
      </c>
      <c r="G1772" t="s">
        <v>79</v>
      </c>
      <c r="H1772" s="1">
        <v>45891</v>
      </c>
      <c r="I1772">
        <v>6</v>
      </c>
      <c r="J1772">
        <v>139.22</v>
      </c>
      <c r="K1772">
        <v>835.32</v>
      </c>
      <c r="L1772">
        <v>0.05</v>
      </c>
      <c r="M1772">
        <v>0.02</v>
      </c>
      <c r="N1772" t="str">
        <f>VLOOKUP(F1772,products!$A$2:$C$31,3,FALSE)</f>
        <v>A</v>
      </c>
      <c r="O1772">
        <f>VLOOKUP(F1772,price_list!$A$2:$C$31,3,FALSE)</f>
        <v>139.22</v>
      </c>
      <c r="P1772" t="str">
        <f t="shared" si="135"/>
        <v/>
      </c>
      <c r="Q1772" t="str">
        <f t="shared" si="136"/>
        <v/>
      </c>
      <c r="R1772">
        <f t="shared" si="137"/>
        <v>793.55400000000009</v>
      </c>
      <c r="S1772">
        <f t="shared" si="138"/>
        <v>15.871080000000003</v>
      </c>
      <c r="T1772" t="str">
        <f>IF(ISNA(VLOOKUP(A1772,ERP_transactions!$A:$A,1,FALSE)),"No","Yes")</f>
        <v>Yes</v>
      </c>
      <c r="U1772" t="b">
        <f t="shared" si="139"/>
        <v>0</v>
      </c>
    </row>
    <row r="1773" spans="1:21">
      <c r="A1773" t="s">
        <v>2431</v>
      </c>
      <c r="B1773" t="s">
        <v>423</v>
      </c>
      <c r="C1773" t="s">
        <v>424</v>
      </c>
      <c r="D1773" t="s">
        <v>872</v>
      </c>
      <c r="E1773" t="s">
        <v>873</v>
      </c>
      <c r="F1773" t="s">
        <v>240</v>
      </c>
      <c r="G1773" t="s">
        <v>241</v>
      </c>
      <c r="H1773" s="1">
        <v>45898</v>
      </c>
      <c r="I1773">
        <v>13</v>
      </c>
      <c r="J1773">
        <v>130.94</v>
      </c>
      <c r="K1773">
        <v>1702.22</v>
      </c>
      <c r="L1773">
        <v>0.05</v>
      </c>
      <c r="M1773">
        <v>0.02</v>
      </c>
      <c r="N1773" t="str">
        <f>VLOOKUP(F1773,products!$A$2:$C$31,3,FALSE)</f>
        <v>A</v>
      </c>
      <c r="O1773">
        <f>VLOOKUP(F1773,price_list!$A$2:$C$31,3,FALSE)</f>
        <v>130.94</v>
      </c>
      <c r="P1773" t="str">
        <f t="shared" si="135"/>
        <v/>
      </c>
      <c r="Q1773" t="str">
        <f t="shared" si="136"/>
        <v/>
      </c>
      <c r="R1773">
        <f t="shared" si="137"/>
        <v>1617.1089999999999</v>
      </c>
      <c r="S1773">
        <f t="shared" si="138"/>
        <v>32.342179999999999</v>
      </c>
      <c r="T1773" t="str">
        <f>IF(ISNA(VLOOKUP(A1773,ERP_transactions!$A:$A,1,FALSE)),"No","Yes")</f>
        <v>Yes</v>
      </c>
      <c r="U1773" t="b">
        <f t="shared" si="139"/>
        <v>0</v>
      </c>
    </row>
    <row r="1774" spans="1:21">
      <c r="A1774" t="s">
        <v>2434</v>
      </c>
      <c r="B1774" t="s">
        <v>42</v>
      </c>
      <c r="C1774" t="s">
        <v>43</v>
      </c>
      <c r="D1774" t="s">
        <v>655</v>
      </c>
      <c r="E1774" t="s">
        <v>656</v>
      </c>
      <c r="F1774" t="s">
        <v>450</v>
      </c>
      <c r="G1774" t="s">
        <v>451</v>
      </c>
      <c r="H1774" s="1">
        <v>45878</v>
      </c>
      <c r="I1774">
        <v>7</v>
      </c>
      <c r="J1774">
        <v>45.4</v>
      </c>
      <c r="K1774">
        <v>317.8</v>
      </c>
      <c r="L1774">
        <v>0</v>
      </c>
      <c r="M1774">
        <v>0.02</v>
      </c>
      <c r="N1774" t="str">
        <f>VLOOKUP(F1774,products!$A$2:$C$31,3,FALSE)</f>
        <v>C</v>
      </c>
      <c r="O1774">
        <f>VLOOKUP(F1774,price_list!$A$2:$C$31,3,FALSE)</f>
        <v>45.4</v>
      </c>
      <c r="P1774" t="str">
        <f t="shared" si="135"/>
        <v/>
      </c>
      <c r="Q1774" t="str">
        <f t="shared" si="136"/>
        <v/>
      </c>
      <c r="R1774">
        <f t="shared" si="137"/>
        <v>317.8</v>
      </c>
      <c r="S1774">
        <f t="shared" si="138"/>
        <v>6.3560000000000008</v>
      </c>
      <c r="T1774" t="str">
        <f>IF(ISNA(VLOOKUP(A1774,ERP_transactions!$A:$A,1,FALSE)),"No","Yes")</f>
        <v>Yes</v>
      </c>
      <c r="U1774" t="b">
        <f t="shared" si="139"/>
        <v>0</v>
      </c>
    </row>
    <row r="1775" spans="1:21">
      <c r="A1775" t="s">
        <v>2435</v>
      </c>
      <c r="B1775" t="s">
        <v>62</v>
      </c>
      <c r="C1775" t="s">
        <v>63</v>
      </c>
      <c r="D1775" t="s">
        <v>686</v>
      </c>
      <c r="E1775" t="s">
        <v>687</v>
      </c>
      <c r="F1775" t="s">
        <v>129</v>
      </c>
      <c r="G1775" t="s">
        <v>130</v>
      </c>
      <c r="H1775" s="1">
        <v>45889</v>
      </c>
      <c r="I1775">
        <v>13</v>
      </c>
      <c r="J1775">
        <v>92.19</v>
      </c>
      <c r="K1775">
        <v>1198.47</v>
      </c>
      <c r="L1775">
        <v>0.05</v>
      </c>
      <c r="M1775">
        <v>0.02</v>
      </c>
      <c r="N1775" t="str">
        <f>VLOOKUP(F1775,products!$A$2:$C$31,3,FALSE)</f>
        <v>A</v>
      </c>
      <c r="O1775">
        <f>VLOOKUP(F1775,price_list!$A$2:$C$31,3,FALSE)</f>
        <v>92.19</v>
      </c>
      <c r="P1775" t="str">
        <f t="shared" si="135"/>
        <v/>
      </c>
      <c r="Q1775" t="str">
        <f t="shared" si="136"/>
        <v/>
      </c>
      <c r="R1775">
        <f t="shared" si="137"/>
        <v>1138.5464999999999</v>
      </c>
      <c r="S1775">
        <f t="shared" si="138"/>
        <v>22.77093</v>
      </c>
      <c r="T1775" t="str">
        <f>IF(ISNA(VLOOKUP(A1775,ERP_transactions!$A:$A,1,FALSE)),"No","Yes")</f>
        <v>Yes</v>
      </c>
      <c r="U1775" t="b">
        <f t="shared" si="139"/>
        <v>0</v>
      </c>
    </row>
    <row r="1776" spans="1:21">
      <c r="A1776" t="s">
        <v>2436</v>
      </c>
      <c r="B1776" t="s">
        <v>81</v>
      </c>
      <c r="C1776" t="s">
        <v>82</v>
      </c>
      <c r="D1776" t="s">
        <v>420</v>
      </c>
      <c r="E1776" t="s">
        <v>421</v>
      </c>
      <c r="F1776" t="s">
        <v>18</v>
      </c>
      <c r="G1776" t="s">
        <v>19</v>
      </c>
      <c r="H1776" s="1">
        <v>45900</v>
      </c>
      <c r="I1776">
        <v>3</v>
      </c>
      <c r="J1776">
        <v>44.16</v>
      </c>
      <c r="K1776">
        <v>132.47999999999999</v>
      </c>
      <c r="L1776">
        <v>0.05</v>
      </c>
      <c r="M1776">
        <v>0.02</v>
      </c>
      <c r="N1776" t="str">
        <f>VLOOKUP(F1776,products!$A$2:$C$31,3,FALSE)</f>
        <v>A</v>
      </c>
      <c r="O1776">
        <f>VLOOKUP(F1776,price_list!$A$2:$C$31,3,FALSE)</f>
        <v>52.65</v>
      </c>
      <c r="P1776" t="str">
        <f t="shared" si="135"/>
        <v/>
      </c>
      <c r="Q1776" t="str">
        <f t="shared" si="136"/>
        <v/>
      </c>
      <c r="R1776">
        <f t="shared" si="137"/>
        <v>125.85599999999999</v>
      </c>
      <c r="S1776">
        <f t="shared" si="138"/>
        <v>2.5171199999999998</v>
      </c>
      <c r="T1776" t="str">
        <f>IF(ISNA(VLOOKUP(A1776,ERP_transactions!$A:$A,1,FALSE)),"No","Yes")</f>
        <v>Yes</v>
      </c>
      <c r="U1776" t="b">
        <f t="shared" si="139"/>
        <v>0</v>
      </c>
    </row>
    <row r="1777" spans="1:21">
      <c r="A1777" t="s">
        <v>2437</v>
      </c>
      <c r="B1777" t="s">
        <v>103</v>
      </c>
      <c r="C1777" t="s">
        <v>104</v>
      </c>
      <c r="D1777" t="s">
        <v>660</v>
      </c>
      <c r="E1777" t="s">
        <v>661</v>
      </c>
      <c r="F1777" t="s">
        <v>32</v>
      </c>
      <c r="G1777" t="s">
        <v>33</v>
      </c>
      <c r="H1777" s="1">
        <v>45870</v>
      </c>
      <c r="I1777">
        <v>4</v>
      </c>
      <c r="J1777">
        <v>88.32</v>
      </c>
      <c r="K1777">
        <v>353.28</v>
      </c>
      <c r="L1777">
        <v>0</v>
      </c>
      <c r="M1777">
        <v>0.02</v>
      </c>
      <c r="N1777" t="str">
        <f>VLOOKUP(F1777,products!$A$2:$C$31,3,FALSE)</f>
        <v>C</v>
      </c>
      <c r="O1777">
        <f>VLOOKUP(F1777,price_list!$A$2:$C$31,3,FALSE)</f>
        <v>88.32</v>
      </c>
      <c r="P1777" t="str">
        <f t="shared" si="135"/>
        <v/>
      </c>
      <c r="Q1777" t="str">
        <f t="shared" si="136"/>
        <v/>
      </c>
      <c r="R1777">
        <f t="shared" si="137"/>
        <v>353.28</v>
      </c>
      <c r="S1777">
        <f t="shared" si="138"/>
        <v>7.0655999999999999</v>
      </c>
      <c r="T1777" t="str">
        <f>IF(ISNA(VLOOKUP(A1777,ERP_transactions!$A:$A,1,FALSE)),"No","Yes")</f>
        <v>Yes</v>
      </c>
      <c r="U1777" t="b">
        <f t="shared" si="139"/>
        <v>0</v>
      </c>
    </row>
    <row r="1778" spans="1:21">
      <c r="A1778" t="s">
        <v>2438</v>
      </c>
      <c r="B1778" t="s">
        <v>62</v>
      </c>
      <c r="C1778" t="s">
        <v>63</v>
      </c>
      <c r="D1778" t="s">
        <v>1325</v>
      </c>
      <c r="E1778" t="s">
        <v>1326</v>
      </c>
      <c r="F1778" t="s">
        <v>215</v>
      </c>
      <c r="G1778" t="s">
        <v>216</v>
      </c>
      <c r="H1778" s="1">
        <v>45896</v>
      </c>
      <c r="I1778">
        <v>15</v>
      </c>
      <c r="J1778">
        <v>176.7</v>
      </c>
      <c r="K1778">
        <v>2650.5</v>
      </c>
      <c r="L1778">
        <v>0.1</v>
      </c>
      <c r="M1778">
        <v>0.02</v>
      </c>
      <c r="N1778" t="str">
        <f>VLOOKUP(F1778,products!$A$2:$C$31,3,FALSE)</f>
        <v>B</v>
      </c>
      <c r="O1778">
        <f>VLOOKUP(F1778,price_list!$A$2:$C$31,3,FALSE)</f>
        <v>176.7</v>
      </c>
      <c r="P1778" t="str">
        <f t="shared" si="135"/>
        <v/>
      </c>
      <c r="Q1778" t="str">
        <f t="shared" si="136"/>
        <v/>
      </c>
      <c r="R1778">
        <f t="shared" si="137"/>
        <v>2385.4499999999998</v>
      </c>
      <c r="S1778">
        <f t="shared" si="138"/>
        <v>47.708999999999996</v>
      </c>
      <c r="T1778" t="str">
        <f>IF(ISNA(VLOOKUP(A1778,ERP_transactions!$A:$A,1,FALSE)),"No","Yes")</f>
        <v>Yes</v>
      </c>
      <c r="U1778" t="b">
        <f t="shared" si="139"/>
        <v>0</v>
      </c>
    </row>
    <row r="1779" spans="1:21">
      <c r="A1779" t="s">
        <v>2439</v>
      </c>
      <c r="B1779" t="s">
        <v>208</v>
      </c>
      <c r="C1779" t="s">
        <v>209</v>
      </c>
      <c r="D1779" t="s">
        <v>845</v>
      </c>
      <c r="E1779" t="s">
        <v>846</v>
      </c>
      <c r="F1779" t="s">
        <v>71</v>
      </c>
      <c r="G1779" t="s">
        <v>72</v>
      </c>
      <c r="H1779" s="1">
        <v>45876</v>
      </c>
      <c r="I1779">
        <v>23</v>
      </c>
      <c r="J1779">
        <v>123.65</v>
      </c>
      <c r="K1779">
        <v>2843.95</v>
      </c>
      <c r="L1779">
        <v>0.05</v>
      </c>
      <c r="M1779">
        <v>0.02</v>
      </c>
      <c r="N1779" t="str">
        <f>VLOOKUP(F1779,products!$A$2:$C$31,3,FALSE)</f>
        <v>A</v>
      </c>
      <c r="O1779">
        <f>VLOOKUP(F1779,price_list!$A$2:$C$31,3,FALSE)</f>
        <v>123.65</v>
      </c>
      <c r="P1779" t="str">
        <f t="shared" si="135"/>
        <v/>
      </c>
      <c r="Q1779" t="str">
        <f t="shared" si="136"/>
        <v/>
      </c>
      <c r="R1779">
        <f t="shared" si="137"/>
        <v>2701.7524999999996</v>
      </c>
      <c r="S1779">
        <f t="shared" si="138"/>
        <v>54.035049999999991</v>
      </c>
      <c r="T1779" t="str">
        <f>IF(ISNA(VLOOKUP(A1779,ERP_transactions!$A:$A,1,FALSE)),"No","Yes")</f>
        <v>Yes</v>
      </c>
      <c r="U1779" t="b">
        <f t="shared" si="139"/>
        <v>0</v>
      </c>
    </row>
    <row r="1780" spans="1:21">
      <c r="A1780" t="s">
        <v>2440</v>
      </c>
      <c r="B1780" t="s">
        <v>254</v>
      </c>
      <c r="C1780" t="s">
        <v>255</v>
      </c>
      <c r="D1780" t="s">
        <v>714</v>
      </c>
      <c r="E1780" t="s">
        <v>715</v>
      </c>
      <c r="F1780" t="s">
        <v>174</v>
      </c>
      <c r="G1780" t="s">
        <v>175</v>
      </c>
      <c r="H1780" s="1">
        <v>45893</v>
      </c>
      <c r="I1780">
        <v>10</v>
      </c>
      <c r="J1780">
        <v>183.4</v>
      </c>
      <c r="K1780">
        <v>1834</v>
      </c>
      <c r="L1780">
        <v>0.1</v>
      </c>
      <c r="M1780">
        <v>0.02</v>
      </c>
      <c r="N1780" t="str">
        <f>VLOOKUP(F1780,products!$A$2:$C$31,3,FALSE)</f>
        <v>B</v>
      </c>
      <c r="O1780">
        <f>VLOOKUP(F1780,price_list!$A$2:$C$31,3,FALSE)</f>
        <v>183.4</v>
      </c>
      <c r="P1780" t="str">
        <f t="shared" si="135"/>
        <v/>
      </c>
      <c r="Q1780" t="str">
        <f t="shared" si="136"/>
        <v/>
      </c>
      <c r="R1780">
        <f t="shared" si="137"/>
        <v>1650.6</v>
      </c>
      <c r="S1780">
        <f t="shared" si="138"/>
        <v>33.012</v>
      </c>
      <c r="T1780" t="str">
        <f>IF(ISNA(VLOOKUP(A1780,ERP_transactions!$A:$A,1,FALSE)),"No","Yes")</f>
        <v>Yes</v>
      </c>
      <c r="U1780" t="b">
        <f t="shared" si="139"/>
        <v>0</v>
      </c>
    </row>
    <row r="1781" spans="1:21">
      <c r="A1781" t="s">
        <v>2441</v>
      </c>
      <c r="B1781" t="s">
        <v>55</v>
      </c>
      <c r="C1781" t="s">
        <v>56</v>
      </c>
      <c r="D1781" t="s">
        <v>150</v>
      </c>
      <c r="E1781" t="s">
        <v>2723</v>
      </c>
      <c r="F1781" t="s">
        <v>78</v>
      </c>
      <c r="G1781" t="s">
        <v>79</v>
      </c>
      <c r="H1781" s="1">
        <v>45889</v>
      </c>
      <c r="I1781">
        <v>7</v>
      </c>
      <c r="J1781">
        <v>139.22</v>
      </c>
      <c r="K1781">
        <v>974.54</v>
      </c>
      <c r="L1781">
        <v>0.05</v>
      </c>
      <c r="M1781">
        <v>0.02</v>
      </c>
      <c r="N1781" t="str">
        <f>VLOOKUP(F1781,products!$A$2:$C$31,3,FALSE)</f>
        <v>A</v>
      </c>
      <c r="O1781">
        <f>VLOOKUP(F1781,price_list!$A$2:$C$31,3,FALSE)</f>
        <v>139.22</v>
      </c>
      <c r="P1781" t="str">
        <f t="shared" si="135"/>
        <v/>
      </c>
      <c r="Q1781" t="str">
        <f t="shared" si="136"/>
        <v/>
      </c>
      <c r="R1781">
        <f t="shared" si="137"/>
        <v>925.81299999999999</v>
      </c>
      <c r="S1781">
        <f t="shared" si="138"/>
        <v>18.516259999999999</v>
      </c>
      <c r="T1781" t="str">
        <f>IF(ISNA(VLOOKUP(A1781,ERP_transactions!$A:$A,1,FALSE)),"No","Yes")</f>
        <v>Yes</v>
      </c>
      <c r="U1781" t="b">
        <f t="shared" si="139"/>
        <v>0</v>
      </c>
    </row>
    <row r="1782" spans="1:21">
      <c r="A1782" t="s">
        <v>2442</v>
      </c>
      <c r="B1782" t="s">
        <v>254</v>
      </c>
      <c r="C1782" t="s">
        <v>255</v>
      </c>
      <c r="D1782" t="s">
        <v>525</v>
      </c>
      <c r="E1782" t="s">
        <v>526</v>
      </c>
      <c r="F1782" t="s">
        <v>293</v>
      </c>
      <c r="G1782" t="s">
        <v>294</v>
      </c>
      <c r="H1782" s="1">
        <v>45876</v>
      </c>
      <c r="I1782">
        <v>22</v>
      </c>
      <c r="J1782">
        <v>114.99</v>
      </c>
      <c r="K1782">
        <v>2529.7800000000002</v>
      </c>
      <c r="L1782">
        <v>0.05</v>
      </c>
      <c r="M1782">
        <v>0.02</v>
      </c>
      <c r="N1782" t="str">
        <f>VLOOKUP(F1782,products!$A$2:$C$31,3,FALSE)</f>
        <v>A</v>
      </c>
      <c r="O1782">
        <f>VLOOKUP(F1782,price_list!$A$2:$C$31,3,FALSE)</f>
        <v>114.99</v>
      </c>
      <c r="P1782" t="str">
        <f t="shared" si="135"/>
        <v/>
      </c>
      <c r="Q1782" t="str">
        <f t="shared" si="136"/>
        <v/>
      </c>
      <c r="R1782">
        <f t="shared" si="137"/>
        <v>2403.2910000000002</v>
      </c>
      <c r="S1782">
        <f t="shared" si="138"/>
        <v>48.065820000000002</v>
      </c>
      <c r="T1782" t="str">
        <f>IF(ISNA(VLOOKUP(A1782,ERP_transactions!$A:$A,1,FALSE)),"No","Yes")</f>
        <v>Yes</v>
      </c>
      <c r="U1782" t="b">
        <f t="shared" si="139"/>
        <v>0</v>
      </c>
    </row>
    <row r="1783" spans="1:21">
      <c r="A1783" t="s">
        <v>2443</v>
      </c>
      <c r="B1783" t="s">
        <v>81</v>
      </c>
      <c r="C1783" t="s">
        <v>82</v>
      </c>
      <c r="D1783" t="s">
        <v>719</v>
      </c>
      <c r="E1783" t="s">
        <v>720</v>
      </c>
      <c r="F1783" t="s">
        <v>215</v>
      </c>
      <c r="G1783" t="s">
        <v>216</v>
      </c>
      <c r="H1783" s="1">
        <v>45870</v>
      </c>
      <c r="I1783">
        <v>5</v>
      </c>
      <c r="J1783">
        <v>176.7</v>
      </c>
      <c r="K1783">
        <v>883.5</v>
      </c>
      <c r="L1783">
        <v>0.1</v>
      </c>
      <c r="M1783">
        <v>0.02</v>
      </c>
      <c r="N1783" t="str">
        <f>VLOOKUP(F1783,products!$A$2:$C$31,3,FALSE)</f>
        <v>B</v>
      </c>
      <c r="O1783">
        <f>VLOOKUP(F1783,price_list!$A$2:$C$31,3,FALSE)</f>
        <v>176.7</v>
      </c>
      <c r="P1783" t="str">
        <f t="shared" si="135"/>
        <v/>
      </c>
      <c r="Q1783" t="str">
        <f t="shared" si="136"/>
        <v/>
      </c>
      <c r="R1783">
        <f t="shared" si="137"/>
        <v>795.15</v>
      </c>
      <c r="S1783">
        <f t="shared" si="138"/>
        <v>15.903</v>
      </c>
      <c r="T1783" t="str">
        <f>IF(ISNA(VLOOKUP(A1783,ERP_transactions!$A:$A,1,FALSE)),"No","Yes")</f>
        <v>Yes</v>
      </c>
      <c r="U1783" t="b">
        <f t="shared" si="139"/>
        <v>0</v>
      </c>
    </row>
    <row r="1784" spans="1:21">
      <c r="A1784" t="s">
        <v>2444</v>
      </c>
      <c r="B1784" t="s">
        <v>187</v>
      </c>
      <c r="C1784" t="s">
        <v>188</v>
      </c>
      <c r="D1784" t="s">
        <v>453</v>
      </c>
      <c r="E1784" t="s">
        <v>454</v>
      </c>
      <c r="F1784" t="s">
        <v>59</v>
      </c>
      <c r="G1784" t="s">
        <v>60</v>
      </c>
      <c r="H1784" s="1">
        <v>45899</v>
      </c>
      <c r="I1784">
        <v>15</v>
      </c>
      <c r="J1784">
        <v>71.86</v>
      </c>
      <c r="K1784">
        <v>1077.9000000000001</v>
      </c>
      <c r="L1784">
        <v>0.05</v>
      </c>
      <c r="M1784">
        <v>0.02</v>
      </c>
      <c r="N1784" t="str">
        <f>VLOOKUP(F1784,products!$A$2:$C$31,3,FALSE)</f>
        <v>A</v>
      </c>
      <c r="O1784">
        <f>VLOOKUP(F1784,price_list!$A$2:$C$31,3,FALSE)</f>
        <v>71.86</v>
      </c>
      <c r="P1784" t="str">
        <f t="shared" si="135"/>
        <v/>
      </c>
      <c r="Q1784" t="str">
        <f t="shared" si="136"/>
        <v/>
      </c>
      <c r="R1784">
        <f t="shared" si="137"/>
        <v>1024.0050000000001</v>
      </c>
      <c r="S1784">
        <f t="shared" si="138"/>
        <v>20.480100000000004</v>
      </c>
      <c r="T1784" t="str">
        <f>IF(ISNA(VLOOKUP(A1784,ERP_transactions!$A:$A,1,FALSE)),"No","Yes")</f>
        <v>Yes</v>
      </c>
      <c r="U1784" t="b">
        <f t="shared" si="139"/>
        <v>0</v>
      </c>
    </row>
    <row r="1785" spans="1:21">
      <c r="A1785" t="s">
        <v>2445</v>
      </c>
      <c r="B1785" t="s">
        <v>117</v>
      </c>
      <c r="C1785" t="s">
        <v>118</v>
      </c>
      <c r="D1785" t="s">
        <v>210</v>
      </c>
      <c r="E1785" t="s">
        <v>211</v>
      </c>
      <c r="F1785" t="s">
        <v>100</v>
      </c>
      <c r="G1785" t="s">
        <v>101</v>
      </c>
      <c r="H1785" s="1">
        <v>45884</v>
      </c>
      <c r="I1785">
        <v>21</v>
      </c>
      <c r="J1785">
        <v>181.7</v>
      </c>
      <c r="K1785">
        <v>3815.7</v>
      </c>
      <c r="L1785">
        <v>0.1</v>
      </c>
      <c r="M1785">
        <v>0.02</v>
      </c>
      <c r="N1785" t="str">
        <f>VLOOKUP(F1785,products!$A$2:$C$31,3,FALSE)</f>
        <v>B</v>
      </c>
      <c r="O1785">
        <f>VLOOKUP(F1785,price_list!$A$2:$C$31,3,FALSE)</f>
        <v>181.7</v>
      </c>
      <c r="P1785" t="str">
        <f t="shared" si="135"/>
        <v/>
      </c>
      <c r="Q1785" t="str">
        <f t="shared" si="136"/>
        <v/>
      </c>
      <c r="R1785">
        <f t="shared" si="137"/>
        <v>3434.1299999999997</v>
      </c>
      <c r="S1785">
        <f t="shared" si="138"/>
        <v>68.682599999999994</v>
      </c>
      <c r="T1785" t="str">
        <f>IF(ISNA(VLOOKUP(A1785,ERP_transactions!$A:$A,1,FALSE)),"No","Yes")</f>
        <v>Yes</v>
      </c>
      <c r="U1785" t="b">
        <f t="shared" si="139"/>
        <v>0</v>
      </c>
    </row>
    <row r="1786" spans="1:21">
      <c r="A1786" t="s">
        <v>2446</v>
      </c>
      <c r="B1786" t="s">
        <v>423</v>
      </c>
      <c r="C1786" t="s">
        <v>424</v>
      </c>
      <c r="D1786" t="s">
        <v>893</v>
      </c>
      <c r="E1786" t="s">
        <v>894</v>
      </c>
      <c r="F1786" t="s">
        <v>25</v>
      </c>
      <c r="G1786" t="s">
        <v>26</v>
      </c>
      <c r="H1786" s="1">
        <v>45892</v>
      </c>
      <c r="I1786">
        <v>11</v>
      </c>
      <c r="J1786">
        <v>120.83</v>
      </c>
      <c r="K1786">
        <v>1329.13</v>
      </c>
      <c r="L1786">
        <v>0.1</v>
      </c>
      <c r="M1786">
        <v>0.02</v>
      </c>
      <c r="N1786" t="str">
        <f>VLOOKUP(F1786,products!$A$2:$C$31,3,FALSE)</f>
        <v>B</v>
      </c>
      <c r="O1786">
        <f>VLOOKUP(F1786,price_list!$A$2:$C$31,3,FALSE)</f>
        <v>120.83</v>
      </c>
      <c r="P1786" t="str">
        <f t="shared" si="135"/>
        <v/>
      </c>
      <c r="Q1786" t="str">
        <f t="shared" si="136"/>
        <v/>
      </c>
      <c r="R1786">
        <f t="shared" si="137"/>
        <v>1196.2170000000001</v>
      </c>
      <c r="S1786">
        <f t="shared" si="138"/>
        <v>23.924340000000001</v>
      </c>
      <c r="T1786" t="str">
        <f>IF(ISNA(VLOOKUP(A1786,ERP_transactions!$A:$A,1,FALSE)),"No","Yes")</f>
        <v>Yes</v>
      </c>
      <c r="U1786" t="b">
        <f t="shared" si="139"/>
        <v>0</v>
      </c>
    </row>
    <row r="1787" spans="1:21">
      <c r="A1787" t="s">
        <v>2447</v>
      </c>
      <c r="B1787" t="s">
        <v>74</v>
      </c>
      <c r="C1787" t="s">
        <v>75</v>
      </c>
      <c r="D1787" t="s">
        <v>202</v>
      </c>
      <c r="E1787" t="s">
        <v>203</v>
      </c>
      <c r="F1787" t="s">
        <v>59</v>
      </c>
      <c r="G1787" t="s">
        <v>60</v>
      </c>
      <c r="H1787" s="1">
        <v>45892</v>
      </c>
      <c r="I1787">
        <v>13</v>
      </c>
      <c r="J1787">
        <v>71.86</v>
      </c>
      <c r="K1787">
        <v>934.18</v>
      </c>
      <c r="L1787">
        <v>0.05</v>
      </c>
      <c r="M1787">
        <v>0.02</v>
      </c>
      <c r="N1787" t="str">
        <f>VLOOKUP(F1787,products!$A$2:$C$31,3,FALSE)</f>
        <v>A</v>
      </c>
      <c r="O1787">
        <f>VLOOKUP(F1787,price_list!$A$2:$C$31,3,FALSE)</f>
        <v>71.86</v>
      </c>
      <c r="P1787" t="str">
        <f t="shared" si="135"/>
        <v/>
      </c>
      <c r="Q1787" t="str">
        <f t="shared" si="136"/>
        <v/>
      </c>
      <c r="R1787">
        <f t="shared" si="137"/>
        <v>887.471</v>
      </c>
      <c r="S1787">
        <f t="shared" si="138"/>
        <v>17.749420000000001</v>
      </c>
      <c r="T1787" t="str">
        <f>IF(ISNA(VLOOKUP(A1787,ERP_transactions!$A:$A,1,FALSE)),"No","Yes")</f>
        <v>Yes</v>
      </c>
      <c r="U1787" t="b">
        <f t="shared" si="139"/>
        <v>0</v>
      </c>
    </row>
    <row r="1788" spans="1:21">
      <c r="A1788" t="s">
        <v>2448</v>
      </c>
      <c r="B1788" t="s">
        <v>81</v>
      </c>
      <c r="C1788" t="s">
        <v>82</v>
      </c>
      <c r="D1788" t="s">
        <v>112</v>
      </c>
      <c r="E1788" t="s">
        <v>113</v>
      </c>
      <c r="F1788" t="s">
        <v>100</v>
      </c>
      <c r="G1788" t="s">
        <v>101</v>
      </c>
      <c r="H1788" s="1">
        <v>45873</v>
      </c>
      <c r="I1788">
        <v>3</v>
      </c>
      <c r="J1788">
        <v>181.7</v>
      </c>
      <c r="K1788">
        <v>545.1</v>
      </c>
      <c r="L1788">
        <v>0.1</v>
      </c>
      <c r="M1788">
        <v>0.02</v>
      </c>
      <c r="N1788" t="str">
        <f>VLOOKUP(F1788,products!$A$2:$C$31,3,FALSE)</f>
        <v>B</v>
      </c>
      <c r="O1788">
        <f>VLOOKUP(F1788,price_list!$A$2:$C$31,3,FALSE)</f>
        <v>181.7</v>
      </c>
      <c r="P1788" t="str">
        <f t="shared" si="135"/>
        <v/>
      </c>
      <c r="Q1788" t="str">
        <f t="shared" si="136"/>
        <v/>
      </c>
      <c r="R1788">
        <f t="shared" si="137"/>
        <v>490.59000000000003</v>
      </c>
      <c r="S1788">
        <f t="shared" si="138"/>
        <v>9.8118000000000016</v>
      </c>
      <c r="T1788" t="str">
        <f>IF(ISNA(VLOOKUP(A1788,ERP_transactions!$A:$A,1,FALSE)),"No","Yes")</f>
        <v>Yes</v>
      </c>
      <c r="U1788" t="b">
        <f t="shared" si="139"/>
        <v>0</v>
      </c>
    </row>
    <row r="1789" spans="1:21">
      <c r="A1789" t="s">
        <v>2449</v>
      </c>
      <c r="B1789" t="s">
        <v>259</v>
      </c>
      <c r="C1789" t="s">
        <v>260</v>
      </c>
      <c r="D1789" t="s">
        <v>1183</v>
      </c>
      <c r="E1789" t="s">
        <v>1184</v>
      </c>
      <c r="F1789" t="s">
        <v>196</v>
      </c>
      <c r="G1789" t="s">
        <v>197</v>
      </c>
      <c r="H1789" s="1">
        <v>45885</v>
      </c>
      <c r="I1789">
        <v>8</v>
      </c>
      <c r="J1789">
        <v>77.5</v>
      </c>
      <c r="K1789">
        <v>620</v>
      </c>
      <c r="L1789">
        <v>0.05</v>
      </c>
      <c r="M1789">
        <v>0.02</v>
      </c>
      <c r="N1789" t="str">
        <f>VLOOKUP(F1789,products!$A$2:$C$31,3,FALSE)</f>
        <v>A</v>
      </c>
      <c r="O1789">
        <f>VLOOKUP(F1789,price_list!$A$2:$C$31,3,FALSE)</f>
        <v>77.5</v>
      </c>
      <c r="P1789" t="str">
        <f t="shared" si="135"/>
        <v/>
      </c>
      <c r="Q1789" t="str">
        <f t="shared" si="136"/>
        <v/>
      </c>
      <c r="R1789">
        <f t="shared" si="137"/>
        <v>589</v>
      </c>
      <c r="S1789">
        <f t="shared" si="138"/>
        <v>11.78</v>
      </c>
      <c r="T1789" t="str">
        <f>IF(ISNA(VLOOKUP(A1789,ERP_transactions!$A:$A,1,FALSE)),"No","Yes")</f>
        <v>Yes</v>
      </c>
      <c r="U1789" t="b">
        <f t="shared" si="139"/>
        <v>0</v>
      </c>
    </row>
    <row r="1790" spans="1:21">
      <c r="A1790" t="s">
        <v>2450</v>
      </c>
      <c r="B1790" t="s">
        <v>42</v>
      </c>
      <c r="C1790" t="s">
        <v>43</v>
      </c>
      <c r="D1790" t="s">
        <v>680</v>
      </c>
      <c r="E1790" t="s">
        <v>681</v>
      </c>
      <c r="F1790" t="s">
        <v>275</v>
      </c>
      <c r="G1790" t="s">
        <v>276</v>
      </c>
      <c r="H1790" s="1">
        <v>45900</v>
      </c>
      <c r="I1790">
        <v>22</v>
      </c>
      <c r="J1790">
        <v>44.71</v>
      </c>
      <c r="K1790">
        <v>983.62</v>
      </c>
      <c r="L1790">
        <v>0</v>
      </c>
      <c r="M1790">
        <v>0.02</v>
      </c>
      <c r="N1790" t="str">
        <f>VLOOKUP(F1790,products!$A$2:$C$31,3,FALSE)</f>
        <v>C</v>
      </c>
      <c r="O1790">
        <f>VLOOKUP(F1790,price_list!$A$2:$C$31,3,FALSE)</f>
        <v>44.71</v>
      </c>
      <c r="P1790" t="str">
        <f t="shared" si="135"/>
        <v/>
      </c>
      <c r="Q1790" t="str">
        <f t="shared" si="136"/>
        <v/>
      </c>
      <c r="R1790">
        <f t="shared" si="137"/>
        <v>983.62</v>
      </c>
      <c r="S1790">
        <f t="shared" si="138"/>
        <v>19.6724</v>
      </c>
      <c r="T1790" t="str">
        <f>IF(ISNA(VLOOKUP(A1790,ERP_transactions!$A:$A,1,FALSE)),"No","Yes")</f>
        <v>Yes</v>
      </c>
      <c r="U1790" t="b">
        <f t="shared" si="139"/>
        <v>0</v>
      </c>
    </row>
    <row r="1791" spans="1:21">
      <c r="A1791" t="s">
        <v>2451</v>
      </c>
      <c r="B1791" t="s">
        <v>246</v>
      </c>
      <c r="C1791" t="s">
        <v>247</v>
      </c>
      <c r="D1791" t="s">
        <v>420</v>
      </c>
      <c r="E1791" t="s">
        <v>421</v>
      </c>
      <c r="F1791" t="s">
        <v>179</v>
      </c>
      <c r="G1791" t="s">
        <v>180</v>
      </c>
      <c r="H1791" s="1">
        <v>45870</v>
      </c>
      <c r="I1791">
        <v>2</v>
      </c>
      <c r="J1791">
        <v>125.42</v>
      </c>
      <c r="K1791">
        <v>250.84</v>
      </c>
      <c r="L1791">
        <v>0.1</v>
      </c>
      <c r="M1791">
        <v>0.02</v>
      </c>
      <c r="N1791" t="str">
        <f>VLOOKUP(F1791,products!$A$2:$C$31,3,FALSE)</f>
        <v>B</v>
      </c>
      <c r="O1791">
        <f>VLOOKUP(F1791,price_list!$A$2:$C$31,3,FALSE)</f>
        <v>125.42</v>
      </c>
      <c r="P1791" t="str">
        <f t="shared" si="135"/>
        <v/>
      </c>
      <c r="Q1791" t="str">
        <f t="shared" si="136"/>
        <v/>
      </c>
      <c r="R1791">
        <f t="shared" si="137"/>
        <v>225.756</v>
      </c>
      <c r="S1791">
        <f t="shared" si="138"/>
        <v>4.5151200000000005</v>
      </c>
      <c r="T1791" t="str">
        <f>IF(ISNA(VLOOKUP(A1791,ERP_transactions!$A:$A,1,FALSE)),"No","Yes")</f>
        <v>Yes</v>
      </c>
      <c r="U1791" t="b">
        <f t="shared" si="139"/>
        <v>0</v>
      </c>
    </row>
    <row r="1792" spans="1:21">
      <c r="A1792" t="s">
        <v>2452</v>
      </c>
      <c r="B1792" t="s">
        <v>230</v>
      </c>
      <c r="C1792" t="s">
        <v>231</v>
      </c>
      <c r="D1792" t="s">
        <v>585</v>
      </c>
      <c r="E1792" t="s">
        <v>586</v>
      </c>
      <c r="F1792" t="s">
        <v>166</v>
      </c>
      <c r="G1792" t="s">
        <v>167</v>
      </c>
      <c r="H1792" s="1">
        <v>45882</v>
      </c>
      <c r="I1792">
        <v>10</v>
      </c>
      <c r="J1792">
        <v>176.86</v>
      </c>
      <c r="K1792">
        <v>1768.6</v>
      </c>
      <c r="L1792">
        <v>0.1</v>
      </c>
      <c r="M1792">
        <v>0.02</v>
      </c>
      <c r="N1792" t="str">
        <f>VLOOKUP(F1792,products!$A$2:$C$31,3,FALSE)</f>
        <v>B</v>
      </c>
      <c r="O1792">
        <f>VLOOKUP(F1792,price_list!$A$2:$C$31,3,FALSE)</f>
        <v>176.86</v>
      </c>
      <c r="P1792" t="str">
        <f t="shared" si="135"/>
        <v/>
      </c>
      <c r="Q1792" t="str">
        <f t="shared" si="136"/>
        <v/>
      </c>
      <c r="R1792">
        <f t="shared" si="137"/>
        <v>1591.7399999999998</v>
      </c>
      <c r="S1792">
        <f t="shared" si="138"/>
        <v>31.834799999999998</v>
      </c>
      <c r="T1792" t="str">
        <f>IF(ISNA(VLOOKUP(A1792,ERP_transactions!$A:$A,1,FALSE)),"No","Yes")</f>
        <v>Yes</v>
      </c>
      <c r="U1792" t="b">
        <f t="shared" si="139"/>
        <v>0</v>
      </c>
    </row>
    <row r="1793" spans="1:21">
      <c r="A1793" t="s">
        <v>2453</v>
      </c>
      <c r="B1793" t="s">
        <v>208</v>
      </c>
      <c r="C1793" t="s">
        <v>209</v>
      </c>
      <c r="D1793" t="s">
        <v>210</v>
      </c>
      <c r="E1793" t="s">
        <v>211</v>
      </c>
      <c r="F1793" t="s">
        <v>78</v>
      </c>
      <c r="G1793" t="s">
        <v>79</v>
      </c>
      <c r="H1793" s="1">
        <v>45871</v>
      </c>
      <c r="I1793">
        <v>18</v>
      </c>
      <c r="J1793">
        <v>139.22</v>
      </c>
      <c r="K1793">
        <v>2505.96</v>
      </c>
      <c r="L1793">
        <v>0.05</v>
      </c>
      <c r="M1793">
        <v>0.02</v>
      </c>
      <c r="N1793" t="str">
        <f>VLOOKUP(F1793,products!$A$2:$C$31,3,FALSE)</f>
        <v>A</v>
      </c>
      <c r="O1793">
        <f>VLOOKUP(F1793,price_list!$A$2:$C$31,3,FALSE)</f>
        <v>139.22</v>
      </c>
      <c r="P1793" t="str">
        <f t="shared" si="135"/>
        <v/>
      </c>
      <c r="Q1793" t="str">
        <f t="shared" si="136"/>
        <v/>
      </c>
      <c r="R1793">
        <f t="shared" si="137"/>
        <v>2380.6620000000003</v>
      </c>
      <c r="S1793">
        <f t="shared" si="138"/>
        <v>47.613240000000005</v>
      </c>
      <c r="T1793" t="str">
        <f>IF(ISNA(VLOOKUP(A1793,ERP_transactions!$A:$A,1,FALSE)),"No","Yes")</f>
        <v>Yes</v>
      </c>
      <c r="U1793" t="b">
        <f t="shared" si="139"/>
        <v>0</v>
      </c>
    </row>
    <row r="1794" spans="1:21">
      <c r="A1794" t="s">
        <v>2454</v>
      </c>
      <c r="B1794" t="s">
        <v>135</v>
      </c>
      <c r="C1794" t="s">
        <v>136</v>
      </c>
      <c r="D1794" t="s">
        <v>671</v>
      </c>
      <c r="E1794" t="s">
        <v>672</v>
      </c>
      <c r="F1794" t="s">
        <v>18</v>
      </c>
      <c r="G1794" t="s">
        <v>19</v>
      </c>
      <c r="H1794" s="1">
        <v>45885</v>
      </c>
      <c r="I1794">
        <v>17</v>
      </c>
      <c r="J1794">
        <v>52.65</v>
      </c>
      <c r="K1794">
        <v>895.05</v>
      </c>
      <c r="L1794">
        <v>0.05</v>
      </c>
      <c r="M1794">
        <v>0.02</v>
      </c>
      <c r="N1794" t="str">
        <f>VLOOKUP(F1794,products!$A$2:$C$31,3,FALSE)</f>
        <v>A</v>
      </c>
      <c r="O1794">
        <f>VLOOKUP(F1794,price_list!$A$2:$C$31,3,FALSE)</f>
        <v>52.65</v>
      </c>
      <c r="P1794" t="str">
        <f t="shared" ref="P1794:P1857" si="140">IF(N1794="A",IF(ABS(L1794-0.05)&gt;0.001,"Rebate_Error",""),IF(N1794="B",IF(ABS(L1794-0.1)&gt;0.001,"Rebate_Error",""),IF(N1794="C",IF(L1794&lt;&gt;0,"Rebate_Error",""))))</f>
        <v/>
      </c>
      <c r="Q1794" t="str">
        <f t="shared" ref="Q1794:Q1857" si="141">IF(J1794&lt;O1794*0.75,"Price_Breach","")</f>
        <v/>
      </c>
      <c r="R1794">
        <f t="shared" ref="R1794:R1857" si="142">K1794-(K1794*L1794)</f>
        <v>850.2974999999999</v>
      </c>
      <c r="S1794">
        <f t="shared" ref="S1794:S1857" si="143">R1794*M1794</f>
        <v>17.005949999999999</v>
      </c>
      <c r="T1794" t="str">
        <f>IF(ISNA(VLOOKUP(A1794,ERP_transactions!$A:$A,1,FALSE)),"No","Yes")</f>
        <v>Yes</v>
      </c>
      <c r="U1794" t="b">
        <f t="shared" ref="U1794:U1857" si="144">OR($P1794="Rebate_Error",$Q1794="Price_Breach",$T1794="No")</f>
        <v>0</v>
      </c>
    </row>
    <row r="1795" spans="1:21">
      <c r="A1795" t="s">
        <v>2455</v>
      </c>
      <c r="B1795" t="s">
        <v>42</v>
      </c>
      <c r="C1795" t="s">
        <v>43</v>
      </c>
      <c r="D1795" t="s">
        <v>513</v>
      </c>
      <c r="E1795" t="s">
        <v>514</v>
      </c>
      <c r="F1795" t="s">
        <v>302</v>
      </c>
      <c r="G1795" t="s">
        <v>303</v>
      </c>
      <c r="H1795" s="1">
        <v>45872</v>
      </c>
      <c r="I1795">
        <v>5</v>
      </c>
      <c r="J1795">
        <v>39.090000000000003</v>
      </c>
      <c r="K1795">
        <v>195.45</v>
      </c>
      <c r="L1795">
        <v>0</v>
      </c>
      <c r="M1795">
        <v>0.02</v>
      </c>
      <c r="N1795" t="str">
        <f>VLOOKUP(F1795,products!$A$2:$C$31,3,FALSE)</f>
        <v>C</v>
      </c>
      <c r="O1795">
        <f>VLOOKUP(F1795,price_list!$A$2:$C$31,3,FALSE)</f>
        <v>39.090000000000003</v>
      </c>
      <c r="P1795" t="str">
        <f t="shared" si="140"/>
        <v/>
      </c>
      <c r="Q1795" t="str">
        <f t="shared" si="141"/>
        <v/>
      </c>
      <c r="R1795">
        <f t="shared" si="142"/>
        <v>195.45</v>
      </c>
      <c r="S1795">
        <f t="shared" si="143"/>
        <v>3.9089999999999998</v>
      </c>
      <c r="T1795" t="str">
        <f>IF(ISNA(VLOOKUP(A1795,ERP_transactions!$A:$A,1,FALSE)),"No","Yes")</f>
        <v>Yes</v>
      </c>
      <c r="U1795" t="b">
        <f t="shared" si="144"/>
        <v>0</v>
      </c>
    </row>
    <row r="1796" spans="1:21">
      <c r="A1796" t="s">
        <v>2456</v>
      </c>
      <c r="B1796" t="s">
        <v>145</v>
      </c>
      <c r="C1796" t="s">
        <v>146</v>
      </c>
      <c r="D1796" t="s">
        <v>1048</v>
      </c>
      <c r="E1796" t="s">
        <v>1049</v>
      </c>
      <c r="F1796" t="s">
        <v>114</v>
      </c>
      <c r="G1796" t="s">
        <v>115</v>
      </c>
      <c r="H1796" s="1">
        <v>45878</v>
      </c>
      <c r="I1796">
        <v>5</v>
      </c>
      <c r="J1796">
        <v>91.13</v>
      </c>
      <c r="K1796">
        <v>455.65</v>
      </c>
      <c r="L1796">
        <v>0.12</v>
      </c>
      <c r="M1796">
        <v>0.02</v>
      </c>
      <c r="N1796" t="str">
        <f>VLOOKUP(F1796,products!$A$2:$C$31,3,FALSE)</f>
        <v>B</v>
      </c>
      <c r="O1796">
        <f>VLOOKUP(F1796,price_list!$A$2:$C$31,3,FALSE)</f>
        <v>91.13</v>
      </c>
      <c r="P1796" t="str">
        <f t="shared" si="140"/>
        <v>Rebate_Error</v>
      </c>
      <c r="Q1796" t="str">
        <f t="shared" si="141"/>
        <v/>
      </c>
      <c r="R1796">
        <f t="shared" si="142"/>
        <v>400.97199999999998</v>
      </c>
      <c r="S1796">
        <f t="shared" si="143"/>
        <v>8.0194399999999995</v>
      </c>
      <c r="T1796" t="str">
        <f>IF(ISNA(VLOOKUP(A1796,ERP_transactions!$A:$A,1,FALSE)),"No","Yes")</f>
        <v>Yes</v>
      </c>
      <c r="U1796" t="b">
        <f t="shared" si="144"/>
        <v>1</v>
      </c>
    </row>
    <row r="1797" spans="1:21">
      <c r="A1797" t="s">
        <v>2457</v>
      </c>
      <c r="B1797" t="s">
        <v>386</v>
      </c>
      <c r="C1797" t="s">
        <v>387</v>
      </c>
      <c r="D1797" t="s">
        <v>1071</v>
      </c>
      <c r="E1797" t="s">
        <v>1072</v>
      </c>
      <c r="F1797" t="s">
        <v>196</v>
      </c>
      <c r="G1797" t="s">
        <v>197</v>
      </c>
      <c r="H1797" s="1">
        <v>45885</v>
      </c>
      <c r="I1797">
        <v>5</v>
      </c>
      <c r="J1797">
        <v>77.5</v>
      </c>
      <c r="K1797">
        <v>387.5</v>
      </c>
      <c r="L1797">
        <v>0.05</v>
      </c>
      <c r="M1797">
        <v>0.02</v>
      </c>
      <c r="N1797" t="str">
        <f>VLOOKUP(F1797,products!$A$2:$C$31,3,FALSE)</f>
        <v>A</v>
      </c>
      <c r="O1797">
        <f>VLOOKUP(F1797,price_list!$A$2:$C$31,3,FALSE)</f>
        <v>77.5</v>
      </c>
      <c r="P1797" t="str">
        <f t="shared" si="140"/>
        <v/>
      </c>
      <c r="Q1797" t="str">
        <f t="shared" si="141"/>
        <v/>
      </c>
      <c r="R1797">
        <f t="shared" si="142"/>
        <v>368.125</v>
      </c>
      <c r="S1797">
        <f t="shared" si="143"/>
        <v>7.3624999999999998</v>
      </c>
      <c r="T1797" t="str">
        <f>IF(ISNA(VLOOKUP(A1797,ERP_transactions!$A:$A,1,FALSE)),"No","Yes")</f>
        <v>Yes</v>
      </c>
      <c r="U1797" t="b">
        <f t="shared" si="144"/>
        <v>0</v>
      </c>
    </row>
    <row r="1798" spans="1:21">
      <c r="A1798" t="s">
        <v>2458</v>
      </c>
      <c r="B1798" t="s">
        <v>47</v>
      </c>
      <c r="C1798" t="s">
        <v>48</v>
      </c>
      <c r="D1798" t="s">
        <v>538</v>
      </c>
      <c r="E1798" t="s">
        <v>539</v>
      </c>
      <c r="F1798" t="s">
        <v>293</v>
      </c>
      <c r="G1798" t="s">
        <v>294</v>
      </c>
      <c r="H1798" s="1">
        <v>45899</v>
      </c>
      <c r="I1798">
        <v>12</v>
      </c>
      <c r="J1798">
        <v>114.99</v>
      </c>
      <c r="K1798">
        <v>1379.88</v>
      </c>
      <c r="L1798">
        <v>0.05</v>
      </c>
      <c r="M1798">
        <v>0.02</v>
      </c>
      <c r="N1798" t="str">
        <f>VLOOKUP(F1798,products!$A$2:$C$31,3,FALSE)</f>
        <v>A</v>
      </c>
      <c r="O1798">
        <f>VLOOKUP(F1798,price_list!$A$2:$C$31,3,FALSE)</f>
        <v>114.99</v>
      </c>
      <c r="P1798" t="str">
        <f t="shared" si="140"/>
        <v/>
      </c>
      <c r="Q1798" t="str">
        <f t="shared" si="141"/>
        <v/>
      </c>
      <c r="R1798">
        <f t="shared" si="142"/>
        <v>1310.8860000000002</v>
      </c>
      <c r="S1798">
        <f t="shared" si="143"/>
        <v>26.217720000000003</v>
      </c>
      <c r="T1798" t="str">
        <f>IF(ISNA(VLOOKUP(A1798,ERP_transactions!$A:$A,1,FALSE)),"No","Yes")</f>
        <v>Yes</v>
      </c>
      <c r="U1798" t="b">
        <f t="shared" si="144"/>
        <v>0</v>
      </c>
    </row>
    <row r="1799" spans="1:21">
      <c r="A1799" t="s">
        <v>2459</v>
      </c>
      <c r="B1799" t="s">
        <v>81</v>
      </c>
      <c r="C1799" t="s">
        <v>82</v>
      </c>
      <c r="D1799" t="s">
        <v>629</v>
      </c>
      <c r="E1799" t="s">
        <v>630</v>
      </c>
      <c r="F1799" t="s">
        <v>326</v>
      </c>
      <c r="G1799" t="s">
        <v>327</v>
      </c>
      <c r="H1799" s="1">
        <v>45889</v>
      </c>
      <c r="I1799">
        <v>9</v>
      </c>
      <c r="J1799">
        <v>63.32</v>
      </c>
      <c r="K1799">
        <v>569.88</v>
      </c>
      <c r="L1799">
        <v>0</v>
      </c>
      <c r="M1799">
        <v>0.02</v>
      </c>
      <c r="N1799" t="str">
        <f>VLOOKUP(F1799,products!$A$2:$C$31,3,FALSE)</f>
        <v>C</v>
      </c>
      <c r="O1799">
        <f>VLOOKUP(F1799,price_list!$A$2:$C$31,3,FALSE)</f>
        <v>63.32</v>
      </c>
      <c r="P1799" t="str">
        <f t="shared" si="140"/>
        <v/>
      </c>
      <c r="Q1799" t="str">
        <f t="shared" si="141"/>
        <v/>
      </c>
      <c r="R1799">
        <f t="shared" si="142"/>
        <v>569.88</v>
      </c>
      <c r="S1799">
        <f t="shared" si="143"/>
        <v>11.397600000000001</v>
      </c>
      <c r="T1799" t="str">
        <f>IF(ISNA(VLOOKUP(A1799,ERP_transactions!$A:$A,1,FALSE)),"No","Yes")</f>
        <v>Yes</v>
      </c>
      <c r="U1799" t="b">
        <f t="shared" si="144"/>
        <v>0</v>
      </c>
    </row>
    <row r="1800" spans="1:21">
      <c r="A1800" t="s">
        <v>2460</v>
      </c>
      <c r="B1800" t="s">
        <v>35</v>
      </c>
      <c r="C1800" t="s">
        <v>36</v>
      </c>
      <c r="D1800" t="s">
        <v>261</v>
      </c>
      <c r="E1800" t="s">
        <v>262</v>
      </c>
      <c r="F1800" t="s">
        <v>356</v>
      </c>
      <c r="G1800" t="s">
        <v>357</v>
      </c>
      <c r="H1800" s="1">
        <v>45880</v>
      </c>
      <c r="I1800">
        <v>17</v>
      </c>
      <c r="J1800">
        <v>54.03</v>
      </c>
      <c r="K1800">
        <v>918.51</v>
      </c>
      <c r="L1800">
        <v>0.02</v>
      </c>
      <c r="M1800">
        <v>0.02</v>
      </c>
      <c r="N1800" t="str">
        <f>VLOOKUP(F1800,products!$A$2:$C$31,3,FALSE)</f>
        <v>C</v>
      </c>
      <c r="O1800">
        <f>VLOOKUP(F1800,price_list!$A$2:$C$31,3,FALSE)</f>
        <v>54.03</v>
      </c>
      <c r="P1800" t="str">
        <f t="shared" si="140"/>
        <v>Rebate_Error</v>
      </c>
      <c r="Q1800" t="str">
        <f t="shared" si="141"/>
        <v/>
      </c>
      <c r="R1800">
        <f t="shared" si="142"/>
        <v>900.13980000000004</v>
      </c>
      <c r="S1800">
        <f t="shared" si="143"/>
        <v>18.002796</v>
      </c>
      <c r="T1800" t="str">
        <f>IF(ISNA(VLOOKUP(A1800,ERP_transactions!$A:$A,1,FALSE)),"No","Yes")</f>
        <v>Yes</v>
      </c>
      <c r="U1800" t="b">
        <f t="shared" si="144"/>
        <v>1</v>
      </c>
    </row>
    <row r="1801" spans="1:21">
      <c r="A1801" t="s">
        <v>2461</v>
      </c>
      <c r="B1801" t="s">
        <v>81</v>
      </c>
      <c r="C1801" t="s">
        <v>82</v>
      </c>
      <c r="D1801" t="s">
        <v>351</v>
      </c>
      <c r="E1801" t="s">
        <v>352</v>
      </c>
      <c r="F1801" t="s">
        <v>293</v>
      </c>
      <c r="G1801" t="s">
        <v>294</v>
      </c>
      <c r="H1801" s="1">
        <v>45894</v>
      </c>
      <c r="I1801">
        <v>16</v>
      </c>
      <c r="J1801">
        <v>114.99</v>
      </c>
      <c r="K1801">
        <v>1839.84</v>
      </c>
      <c r="L1801">
        <v>0.05</v>
      </c>
      <c r="M1801">
        <v>0.02</v>
      </c>
      <c r="N1801" t="str">
        <f>VLOOKUP(F1801,products!$A$2:$C$31,3,FALSE)</f>
        <v>A</v>
      </c>
      <c r="O1801">
        <f>VLOOKUP(F1801,price_list!$A$2:$C$31,3,FALSE)</f>
        <v>114.99</v>
      </c>
      <c r="P1801" t="str">
        <f t="shared" si="140"/>
        <v/>
      </c>
      <c r="Q1801" t="str">
        <f t="shared" si="141"/>
        <v/>
      </c>
      <c r="R1801">
        <f t="shared" si="142"/>
        <v>1747.848</v>
      </c>
      <c r="S1801">
        <f t="shared" si="143"/>
        <v>34.956960000000002</v>
      </c>
      <c r="T1801" t="str">
        <f>IF(ISNA(VLOOKUP(A1801,ERP_transactions!$A:$A,1,FALSE)),"No","Yes")</f>
        <v>Yes</v>
      </c>
      <c r="U1801" t="b">
        <f t="shared" si="144"/>
        <v>0</v>
      </c>
    </row>
    <row r="1802" spans="1:21">
      <c r="A1802" t="s">
        <v>2462</v>
      </c>
      <c r="B1802" t="s">
        <v>21</v>
      </c>
      <c r="C1802" t="s">
        <v>22</v>
      </c>
      <c r="D1802" t="s">
        <v>16</v>
      </c>
      <c r="E1802" t="s">
        <v>2613</v>
      </c>
      <c r="F1802" t="s">
        <v>234</v>
      </c>
      <c r="G1802" t="s">
        <v>235</v>
      </c>
      <c r="H1802" s="1">
        <v>45890</v>
      </c>
      <c r="I1802">
        <v>22</v>
      </c>
      <c r="J1802">
        <v>37.18</v>
      </c>
      <c r="K1802">
        <v>817.96</v>
      </c>
      <c r="L1802">
        <v>0</v>
      </c>
      <c r="M1802">
        <v>0.02</v>
      </c>
      <c r="N1802" t="str">
        <f>VLOOKUP(F1802,products!$A$2:$C$31,3,FALSE)</f>
        <v>C</v>
      </c>
      <c r="O1802">
        <f>VLOOKUP(F1802,price_list!$A$2:$C$31,3,FALSE)</f>
        <v>37.18</v>
      </c>
      <c r="P1802" t="str">
        <f t="shared" si="140"/>
        <v/>
      </c>
      <c r="Q1802" t="str">
        <f t="shared" si="141"/>
        <v/>
      </c>
      <c r="R1802">
        <f t="shared" si="142"/>
        <v>817.96</v>
      </c>
      <c r="S1802">
        <f t="shared" si="143"/>
        <v>16.359200000000001</v>
      </c>
      <c r="T1802" t="str">
        <f>IF(ISNA(VLOOKUP(A1802,ERP_transactions!$A:$A,1,FALSE)),"No","Yes")</f>
        <v>Yes</v>
      </c>
      <c r="U1802" t="b">
        <f t="shared" si="144"/>
        <v>0</v>
      </c>
    </row>
    <row r="1803" spans="1:21">
      <c r="A1803" t="s">
        <v>2463</v>
      </c>
      <c r="B1803" t="s">
        <v>246</v>
      </c>
      <c r="C1803" t="s">
        <v>247</v>
      </c>
      <c r="D1803" t="s">
        <v>694</v>
      </c>
      <c r="E1803" t="s">
        <v>695</v>
      </c>
      <c r="F1803" t="s">
        <v>196</v>
      </c>
      <c r="G1803" t="s">
        <v>197</v>
      </c>
      <c r="H1803" s="1">
        <v>45871</v>
      </c>
      <c r="I1803">
        <v>5</v>
      </c>
      <c r="J1803">
        <v>77.5</v>
      </c>
      <c r="K1803">
        <v>387.5</v>
      </c>
      <c r="L1803">
        <v>0.05</v>
      </c>
      <c r="M1803">
        <v>0.02</v>
      </c>
      <c r="N1803" t="str">
        <f>VLOOKUP(F1803,products!$A$2:$C$31,3,FALSE)</f>
        <v>A</v>
      </c>
      <c r="O1803">
        <f>VLOOKUP(F1803,price_list!$A$2:$C$31,3,FALSE)</f>
        <v>77.5</v>
      </c>
      <c r="P1803" t="str">
        <f t="shared" si="140"/>
        <v/>
      </c>
      <c r="Q1803" t="str">
        <f t="shared" si="141"/>
        <v/>
      </c>
      <c r="R1803">
        <f t="shared" si="142"/>
        <v>368.125</v>
      </c>
      <c r="S1803">
        <f t="shared" si="143"/>
        <v>7.3624999999999998</v>
      </c>
      <c r="T1803" t="str">
        <f>IF(ISNA(VLOOKUP(A1803,ERP_transactions!$A:$A,1,FALSE)),"No","Yes")</f>
        <v>Yes</v>
      </c>
      <c r="U1803" t="b">
        <f t="shared" si="144"/>
        <v>0</v>
      </c>
    </row>
    <row r="1804" spans="1:21">
      <c r="A1804" t="s">
        <v>2464</v>
      </c>
      <c r="B1804" t="s">
        <v>117</v>
      </c>
      <c r="C1804" t="s">
        <v>118</v>
      </c>
      <c r="D1804" t="s">
        <v>719</v>
      </c>
      <c r="E1804" t="s">
        <v>720</v>
      </c>
      <c r="F1804" t="s">
        <v>139</v>
      </c>
      <c r="G1804" t="s">
        <v>140</v>
      </c>
      <c r="H1804" s="1">
        <v>45875</v>
      </c>
      <c r="I1804">
        <v>9</v>
      </c>
      <c r="J1804">
        <v>113.94</v>
      </c>
      <c r="K1804">
        <v>1025.46</v>
      </c>
      <c r="L1804">
        <v>0.05</v>
      </c>
      <c r="M1804">
        <v>0.02</v>
      </c>
      <c r="N1804" t="str">
        <f>VLOOKUP(F1804,products!$A$2:$C$31,3,FALSE)</f>
        <v>A</v>
      </c>
      <c r="O1804">
        <f>VLOOKUP(F1804,price_list!$A$2:$C$31,3,FALSE)</f>
        <v>113.94</v>
      </c>
      <c r="P1804" t="str">
        <f t="shared" si="140"/>
        <v/>
      </c>
      <c r="Q1804" t="str">
        <f t="shared" si="141"/>
        <v/>
      </c>
      <c r="R1804">
        <f t="shared" si="142"/>
        <v>974.18700000000001</v>
      </c>
      <c r="S1804">
        <f t="shared" si="143"/>
        <v>19.483740000000001</v>
      </c>
      <c r="T1804" t="str">
        <f>IF(ISNA(VLOOKUP(A1804,ERP_transactions!$A:$A,1,FALSE)),"No","Yes")</f>
        <v>Yes</v>
      </c>
      <c r="U1804" t="b">
        <f t="shared" si="144"/>
        <v>0</v>
      </c>
    </row>
    <row r="1805" spans="1:21">
      <c r="A1805" t="s">
        <v>2465</v>
      </c>
      <c r="B1805" t="s">
        <v>62</v>
      </c>
      <c r="C1805" t="s">
        <v>63</v>
      </c>
      <c r="D1805" t="s">
        <v>227</v>
      </c>
      <c r="E1805" t="s">
        <v>228</v>
      </c>
      <c r="F1805" t="s">
        <v>215</v>
      </c>
      <c r="G1805" t="s">
        <v>216</v>
      </c>
      <c r="H1805" s="1">
        <v>45871</v>
      </c>
      <c r="I1805">
        <v>16</v>
      </c>
      <c r="J1805">
        <v>176.7</v>
      </c>
      <c r="K1805">
        <v>2827.2</v>
      </c>
      <c r="L1805">
        <v>0.1</v>
      </c>
      <c r="M1805">
        <v>0.02</v>
      </c>
      <c r="N1805" t="str">
        <f>VLOOKUP(F1805,products!$A$2:$C$31,3,FALSE)</f>
        <v>B</v>
      </c>
      <c r="O1805">
        <f>VLOOKUP(F1805,price_list!$A$2:$C$31,3,FALSE)</f>
        <v>176.7</v>
      </c>
      <c r="P1805" t="str">
        <f t="shared" si="140"/>
        <v/>
      </c>
      <c r="Q1805" t="str">
        <f t="shared" si="141"/>
        <v/>
      </c>
      <c r="R1805">
        <f t="shared" si="142"/>
        <v>2544.48</v>
      </c>
      <c r="S1805">
        <f t="shared" si="143"/>
        <v>50.889600000000002</v>
      </c>
      <c r="T1805" t="str">
        <f>IF(ISNA(VLOOKUP(A1805,ERP_transactions!$A:$A,1,FALSE)),"No","Yes")</f>
        <v>Yes</v>
      </c>
      <c r="U1805" t="b">
        <f t="shared" si="144"/>
        <v>0</v>
      </c>
    </row>
    <row r="1806" spans="1:21">
      <c r="A1806" t="s">
        <v>2466</v>
      </c>
      <c r="B1806" t="s">
        <v>306</v>
      </c>
      <c r="C1806" t="s">
        <v>307</v>
      </c>
      <c r="D1806" t="s">
        <v>1030</v>
      </c>
      <c r="E1806" t="s">
        <v>1031</v>
      </c>
      <c r="F1806" t="s">
        <v>275</v>
      </c>
      <c r="G1806" t="s">
        <v>276</v>
      </c>
      <c r="H1806" s="1">
        <v>45885</v>
      </c>
      <c r="I1806">
        <v>18</v>
      </c>
      <c r="J1806">
        <v>44.71</v>
      </c>
      <c r="K1806">
        <v>804.78</v>
      </c>
      <c r="L1806">
        <v>0</v>
      </c>
      <c r="M1806">
        <v>0.02</v>
      </c>
      <c r="N1806" t="str">
        <f>VLOOKUP(F1806,products!$A$2:$C$31,3,FALSE)</f>
        <v>C</v>
      </c>
      <c r="O1806">
        <f>VLOOKUP(F1806,price_list!$A$2:$C$31,3,FALSE)</f>
        <v>44.71</v>
      </c>
      <c r="P1806" t="str">
        <f t="shared" si="140"/>
        <v/>
      </c>
      <c r="Q1806" t="str">
        <f t="shared" si="141"/>
        <v/>
      </c>
      <c r="R1806">
        <f t="shared" si="142"/>
        <v>804.78</v>
      </c>
      <c r="S1806">
        <f t="shared" si="143"/>
        <v>16.095600000000001</v>
      </c>
      <c r="T1806" t="str">
        <f>IF(ISNA(VLOOKUP(A1806,ERP_transactions!$A:$A,1,FALSE)),"No","Yes")</f>
        <v>Yes</v>
      </c>
      <c r="U1806" t="b">
        <f t="shared" si="144"/>
        <v>0</v>
      </c>
    </row>
    <row r="1807" spans="1:21">
      <c r="A1807" t="s">
        <v>2467</v>
      </c>
      <c r="B1807" t="s">
        <v>306</v>
      </c>
      <c r="C1807" t="s">
        <v>307</v>
      </c>
      <c r="D1807" t="s">
        <v>845</v>
      </c>
      <c r="E1807" t="s">
        <v>846</v>
      </c>
      <c r="F1807" t="s">
        <v>71</v>
      </c>
      <c r="G1807" t="s">
        <v>72</v>
      </c>
      <c r="H1807" s="1">
        <v>45897</v>
      </c>
      <c r="I1807">
        <v>24</v>
      </c>
      <c r="J1807">
        <v>123.65</v>
      </c>
      <c r="K1807">
        <v>2967.6</v>
      </c>
      <c r="L1807">
        <v>0.05</v>
      </c>
      <c r="M1807">
        <v>0.02</v>
      </c>
      <c r="N1807" t="str">
        <f>VLOOKUP(F1807,products!$A$2:$C$31,3,FALSE)</f>
        <v>A</v>
      </c>
      <c r="O1807">
        <f>VLOOKUP(F1807,price_list!$A$2:$C$31,3,FALSE)</f>
        <v>123.65</v>
      </c>
      <c r="P1807" t="str">
        <f t="shared" si="140"/>
        <v/>
      </c>
      <c r="Q1807" t="str">
        <f t="shared" si="141"/>
        <v/>
      </c>
      <c r="R1807">
        <f t="shared" si="142"/>
        <v>2819.22</v>
      </c>
      <c r="S1807">
        <f t="shared" si="143"/>
        <v>56.384399999999999</v>
      </c>
      <c r="T1807" t="str">
        <f>IF(ISNA(VLOOKUP(A1807,ERP_transactions!$A:$A,1,FALSE)),"No","Yes")</f>
        <v>Yes</v>
      </c>
      <c r="U1807" t="b">
        <f t="shared" si="144"/>
        <v>0</v>
      </c>
    </row>
    <row r="1808" spans="1:21">
      <c r="A1808" t="s">
        <v>2468</v>
      </c>
      <c r="B1808" t="s">
        <v>21</v>
      </c>
      <c r="C1808" t="s">
        <v>22</v>
      </c>
      <c r="D1808" t="s">
        <v>765</v>
      </c>
      <c r="E1808" t="s">
        <v>766</v>
      </c>
      <c r="F1808" t="s">
        <v>85</v>
      </c>
      <c r="G1808" t="s">
        <v>86</v>
      </c>
      <c r="H1808" s="1">
        <v>45897</v>
      </c>
      <c r="I1808">
        <v>7</v>
      </c>
      <c r="J1808">
        <v>72.040000000000006</v>
      </c>
      <c r="K1808">
        <v>504.28</v>
      </c>
      <c r="L1808">
        <v>0.05</v>
      </c>
      <c r="M1808">
        <v>0.02</v>
      </c>
      <c r="N1808" t="str">
        <f>VLOOKUP(F1808,products!$A$2:$C$31,3,FALSE)</f>
        <v>A</v>
      </c>
      <c r="O1808">
        <f>VLOOKUP(F1808,price_list!$A$2:$C$31,3,FALSE)</f>
        <v>72.040000000000006</v>
      </c>
      <c r="P1808" t="str">
        <f t="shared" si="140"/>
        <v/>
      </c>
      <c r="Q1808" t="str">
        <f t="shared" si="141"/>
        <v/>
      </c>
      <c r="R1808">
        <f t="shared" si="142"/>
        <v>479.06599999999997</v>
      </c>
      <c r="S1808">
        <f t="shared" si="143"/>
        <v>9.5813199999999998</v>
      </c>
      <c r="T1808" t="str">
        <f>IF(ISNA(VLOOKUP(A1808,ERP_transactions!$A:$A,1,FALSE)),"No","Yes")</f>
        <v>Yes</v>
      </c>
      <c r="U1808" t="b">
        <f t="shared" si="144"/>
        <v>0</v>
      </c>
    </row>
    <row r="1809" spans="1:21">
      <c r="A1809" t="s">
        <v>2469</v>
      </c>
      <c r="B1809" t="s">
        <v>187</v>
      </c>
      <c r="C1809" t="s">
        <v>188</v>
      </c>
      <c r="D1809" t="s">
        <v>719</v>
      </c>
      <c r="E1809" t="s">
        <v>720</v>
      </c>
      <c r="F1809" t="s">
        <v>90</v>
      </c>
      <c r="G1809" t="s">
        <v>91</v>
      </c>
      <c r="H1809" s="1">
        <v>45886</v>
      </c>
      <c r="I1809">
        <v>24</v>
      </c>
      <c r="J1809">
        <v>50.51</v>
      </c>
      <c r="K1809">
        <v>1212.24</v>
      </c>
      <c r="L1809">
        <v>0</v>
      </c>
      <c r="M1809">
        <v>0.02</v>
      </c>
      <c r="N1809" t="str">
        <f>VLOOKUP(F1809,products!$A$2:$C$31,3,FALSE)</f>
        <v>C</v>
      </c>
      <c r="O1809">
        <f>VLOOKUP(F1809,price_list!$A$2:$C$31,3,FALSE)</f>
        <v>50.51</v>
      </c>
      <c r="P1809" t="str">
        <f t="shared" si="140"/>
        <v/>
      </c>
      <c r="Q1809" t="str">
        <f t="shared" si="141"/>
        <v/>
      </c>
      <c r="R1809">
        <f t="shared" si="142"/>
        <v>1212.24</v>
      </c>
      <c r="S1809">
        <f t="shared" si="143"/>
        <v>24.244800000000001</v>
      </c>
      <c r="T1809" t="str">
        <f>IF(ISNA(VLOOKUP(A1809,ERP_transactions!$A:$A,1,FALSE)),"No","Yes")</f>
        <v>Yes</v>
      </c>
      <c r="U1809" t="b">
        <f t="shared" si="144"/>
        <v>0</v>
      </c>
    </row>
    <row r="1810" spans="1:21">
      <c r="A1810" t="s">
        <v>2470</v>
      </c>
      <c r="B1810" t="s">
        <v>35</v>
      </c>
      <c r="C1810" t="s">
        <v>36</v>
      </c>
      <c r="D1810" t="s">
        <v>224</v>
      </c>
      <c r="E1810" t="s">
        <v>225</v>
      </c>
      <c r="F1810" t="s">
        <v>100</v>
      </c>
      <c r="G1810" t="s">
        <v>101</v>
      </c>
      <c r="H1810" s="1">
        <v>45888</v>
      </c>
      <c r="I1810">
        <v>22</v>
      </c>
      <c r="J1810">
        <v>181.7</v>
      </c>
      <c r="K1810">
        <v>3997.4</v>
      </c>
      <c r="L1810">
        <v>0.1</v>
      </c>
      <c r="M1810">
        <v>0.02</v>
      </c>
      <c r="N1810" t="str">
        <f>VLOOKUP(F1810,products!$A$2:$C$31,3,FALSE)</f>
        <v>B</v>
      </c>
      <c r="O1810">
        <f>VLOOKUP(F1810,price_list!$A$2:$C$31,3,FALSE)</f>
        <v>181.7</v>
      </c>
      <c r="P1810" t="str">
        <f t="shared" si="140"/>
        <v/>
      </c>
      <c r="Q1810" t="str">
        <f t="shared" si="141"/>
        <v/>
      </c>
      <c r="R1810">
        <f t="shared" si="142"/>
        <v>3597.66</v>
      </c>
      <c r="S1810">
        <f t="shared" si="143"/>
        <v>71.953199999999995</v>
      </c>
      <c r="T1810" t="str">
        <f>IF(ISNA(VLOOKUP(A1810,ERP_transactions!$A:$A,1,FALSE)),"No","Yes")</f>
        <v>Yes</v>
      </c>
      <c r="U1810" t="b">
        <f t="shared" si="144"/>
        <v>0</v>
      </c>
    </row>
    <row r="1811" spans="1:21">
      <c r="A1811" t="s">
        <v>2471</v>
      </c>
      <c r="B1811" t="s">
        <v>254</v>
      </c>
      <c r="C1811" t="s">
        <v>255</v>
      </c>
      <c r="D1811" t="s">
        <v>95</v>
      </c>
      <c r="E1811" t="s">
        <v>96</v>
      </c>
      <c r="F1811" t="s">
        <v>275</v>
      </c>
      <c r="G1811" t="s">
        <v>276</v>
      </c>
      <c r="H1811" s="1">
        <v>45886</v>
      </c>
      <c r="I1811">
        <v>1</v>
      </c>
      <c r="J1811">
        <v>44.71</v>
      </c>
      <c r="K1811">
        <v>44.71</v>
      </c>
      <c r="L1811">
        <v>0</v>
      </c>
      <c r="M1811">
        <v>0.02</v>
      </c>
      <c r="N1811" t="str">
        <f>VLOOKUP(F1811,products!$A$2:$C$31,3,FALSE)</f>
        <v>C</v>
      </c>
      <c r="O1811">
        <f>VLOOKUP(F1811,price_list!$A$2:$C$31,3,FALSE)</f>
        <v>44.71</v>
      </c>
      <c r="P1811" t="str">
        <f t="shared" si="140"/>
        <v/>
      </c>
      <c r="Q1811" t="str">
        <f t="shared" si="141"/>
        <v/>
      </c>
      <c r="R1811">
        <f t="shared" si="142"/>
        <v>44.71</v>
      </c>
      <c r="S1811">
        <f t="shared" si="143"/>
        <v>0.89419999999999999</v>
      </c>
      <c r="T1811" t="str">
        <f>IF(ISNA(VLOOKUP(A1811,ERP_transactions!$A:$A,1,FALSE)),"No","Yes")</f>
        <v>Yes</v>
      </c>
      <c r="U1811" t="b">
        <f t="shared" si="144"/>
        <v>0</v>
      </c>
    </row>
    <row r="1812" spans="1:21">
      <c r="A1812" t="s">
        <v>2472</v>
      </c>
      <c r="B1812" t="s">
        <v>93</v>
      </c>
      <c r="C1812" t="s">
        <v>94</v>
      </c>
      <c r="D1812" t="s">
        <v>736</v>
      </c>
      <c r="E1812" t="s">
        <v>737</v>
      </c>
      <c r="F1812" t="s">
        <v>129</v>
      </c>
      <c r="G1812" t="s">
        <v>130</v>
      </c>
      <c r="H1812" s="1">
        <v>45877</v>
      </c>
      <c r="I1812">
        <v>3</v>
      </c>
      <c r="J1812">
        <v>92.19</v>
      </c>
      <c r="K1812">
        <v>276.57</v>
      </c>
      <c r="L1812">
        <v>0.05</v>
      </c>
      <c r="M1812">
        <v>0.02</v>
      </c>
      <c r="N1812" t="str">
        <f>VLOOKUP(F1812,products!$A$2:$C$31,3,FALSE)</f>
        <v>A</v>
      </c>
      <c r="O1812">
        <f>VLOOKUP(F1812,price_list!$A$2:$C$31,3,FALSE)</f>
        <v>92.19</v>
      </c>
      <c r="P1812" t="str">
        <f t="shared" si="140"/>
        <v/>
      </c>
      <c r="Q1812" t="str">
        <f t="shared" si="141"/>
        <v/>
      </c>
      <c r="R1812">
        <f t="shared" si="142"/>
        <v>262.74149999999997</v>
      </c>
      <c r="S1812">
        <f t="shared" si="143"/>
        <v>5.2548299999999992</v>
      </c>
      <c r="T1812" t="str">
        <f>IF(ISNA(VLOOKUP(A1812,ERP_transactions!$A:$A,1,FALSE)),"No","Yes")</f>
        <v>Yes</v>
      </c>
      <c r="U1812" t="b">
        <f t="shared" si="144"/>
        <v>0</v>
      </c>
    </row>
    <row r="1813" spans="1:21">
      <c r="A1813" t="s">
        <v>2473</v>
      </c>
      <c r="B1813" t="s">
        <v>93</v>
      </c>
      <c r="C1813" t="s">
        <v>94</v>
      </c>
      <c r="D1813" t="s">
        <v>769</v>
      </c>
      <c r="E1813" t="s">
        <v>770</v>
      </c>
      <c r="F1813" t="s">
        <v>191</v>
      </c>
      <c r="G1813" t="s">
        <v>192</v>
      </c>
      <c r="H1813" s="1">
        <v>45870</v>
      </c>
      <c r="I1813">
        <v>11</v>
      </c>
      <c r="J1813">
        <v>144.35</v>
      </c>
      <c r="K1813">
        <v>1587.85</v>
      </c>
      <c r="L1813">
        <v>0.1</v>
      </c>
      <c r="M1813">
        <v>0.02</v>
      </c>
      <c r="N1813" t="str">
        <f>VLOOKUP(F1813,products!$A$2:$C$31,3,FALSE)</f>
        <v>B</v>
      </c>
      <c r="O1813">
        <f>VLOOKUP(F1813,price_list!$A$2:$C$31,3,FALSE)</f>
        <v>144.35</v>
      </c>
      <c r="P1813" t="str">
        <f t="shared" si="140"/>
        <v/>
      </c>
      <c r="Q1813" t="str">
        <f t="shared" si="141"/>
        <v/>
      </c>
      <c r="R1813">
        <f t="shared" si="142"/>
        <v>1429.0649999999998</v>
      </c>
      <c r="S1813">
        <f t="shared" si="143"/>
        <v>28.581299999999999</v>
      </c>
      <c r="T1813" t="str">
        <f>IF(ISNA(VLOOKUP(A1813,ERP_transactions!$A:$A,1,FALSE)),"No","Yes")</f>
        <v>Yes</v>
      </c>
      <c r="U1813" t="b">
        <f t="shared" si="144"/>
        <v>0</v>
      </c>
    </row>
    <row r="1814" spans="1:21">
      <c r="A1814" t="s">
        <v>2475</v>
      </c>
      <c r="B1814" t="s">
        <v>103</v>
      </c>
      <c r="C1814" t="s">
        <v>104</v>
      </c>
      <c r="D1814" t="s">
        <v>1153</v>
      </c>
      <c r="E1814" t="s">
        <v>1154</v>
      </c>
      <c r="F1814" t="s">
        <v>356</v>
      </c>
      <c r="G1814" t="s">
        <v>357</v>
      </c>
      <c r="H1814" s="1">
        <v>45896</v>
      </c>
      <c r="I1814">
        <v>4</v>
      </c>
      <c r="J1814">
        <v>54.03</v>
      </c>
      <c r="K1814">
        <v>216.12</v>
      </c>
      <c r="L1814">
        <v>0</v>
      </c>
      <c r="M1814">
        <v>0.02</v>
      </c>
      <c r="N1814" t="str">
        <f>VLOOKUP(F1814,products!$A$2:$C$31,3,FALSE)</f>
        <v>C</v>
      </c>
      <c r="O1814">
        <f>VLOOKUP(F1814,price_list!$A$2:$C$31,3,FALSE)</f>
        <v>54.03</v>
      </c>
      <c r="P1814" t="str">
        <f t="shared" si="140"/>
        <v/>
      </c>
      <c r="Q1814" t="str">
        <f t="shared" si="141"/>
        <v/>
      </c>
      <c r="R1814">
        <f t="shared" si="142"/>
        <v>216.12</v>
      </c>
      <c r="S1814">
        <f t="shared" si="143"/>
        <v>4.3224</v>
      </c>
      <c r="T1814" t="str">
        <f>IF(ISNA(VLOOKUP(A1814,ERP_transactions!$A:$A,1,FALSE)),"No","Yes")</f>
        <v>Yes</v>
      </c>
      <c r="U1814" t="b">
        <f t="shared" si="144"/>
        <v>0</v>
      </c>
    </row>
    <row r="1815" spans="1:21">
      <c r="A1815" t="s">
        <v>2476</v>
      </c>
      <c r="B1815" t="s">
        <v>145</v>
      </c>
      <c r="C1815" t="s">
        <v>146</v>
      </c>
      <c r="D1815" t="s">
        <v>411</v>
      </c>
      <c r="E1815" t="s">
        <v>412</v>
      </c>
      <c r="F1815" t="s">
        <v>139</v>
      </c>
      <c r="G1815" t="s">
        <v>140</v>
      </c>
      <c r="H1815" s="1">
        <v>45896</v>
      </c>
      <c r="I1815">
        <v>15</v>
      </c>
      <c r="J1815">
        <v>113.94</v>
      </c>
      <c r="K1815">
        <v>1709.1</v>
      </c>
      <c r="L1815">
        <v>0.09</v>
      </c>
      <c r="M1815">
        <v>0.02</v>
      </c>
      <c r="N1815" t="str">
        <f>VLOOKUP(F1815,products!$A$2:$C$31,3,FALSE)</f>
        <v>A</v>
      </c>
      <c r="O1815">
        <f>VLOOKUP(F1815,price_list!$A$2:$C$31,3,FALSE)</f>
        <v>113.94</v>
      </c>
      <c r="P1815" t="str">
        <f t="shared" si="140"/>
        <v>Rebate_Error</v>
      </c>
      <c r="Q1815" t="str">
        <f t="shared" si="141"/>
        <v/>
      </c>
      <c r="R1815">
        <f t="shared" si="142"/>
        <v>1555.2809999999999</v>
      </c>
      <c r="S1815">
        <f t="shared" si="143"/>
        <v>31.105619999999998</v>
      </c>
      <c r="T1815" t="str">
        <f>IF(ISNA(VLOOKUP(A1815,ERP_transactions!$A:$A,1,FALSE)),"No","Yes")</f>
        <v>Yes</v>
      </c>
      <c r="U1815" t="b">
        <f t="shared" si="144"/>
        <v>1</v>
      </c>
    </row>
    <row r="1816" spans="1:21">
      <c r="A1816" t="s">
        <v>2477</v>
      </c>
      <c r="B1816" t="s">
        <v>62</v>
      </c>
      <c r="C1816" t="s">
        <v>63</v>
      </c>
      <c r="D1816" t="s">
        <v>391</v>
      </c>
      <c r="E1816" t="s">
        <v>392</v>
      </c>
      <c r="F1816" t="s">
        <v>25</v>
      </c>
      <c r="G1816" t="s">
        <v>26</v>
      </c>
      <c r="H1816" s="1">
        <v>45900</v>
      </c>
      <c r="I1816">
        <v>21</v>
      </c>
      <c r="J1816">
        <v>120.83</v>
      </c>
      <c r="K1816">
        <v>2537.4299999999998</v>
      </c>
      <c r="L1816">
        <v>0.1</v>
      </c>
      <c r="M1816">
        <v>0.02</v>
      </c>
      <c r="N1816" t="str">
        <f>VLOOKUP(F1816,products!$A$2:$C$31,3,FALSE)</f>
        <v>B</v>
      </c>
      <c r="O1816">
        <f>VLOOKUP(F1816,price_list!$A$2:$C$31,3,FALSE)</f>
        <v>120.83</v>
      </c>
      <c r="P1816" t="str">
        <f t="shared" si="140"/>
        <v/>
      </c>
      <c r="Q1816" t="str">
        <f t="shared" si="141"/>
        <v/>
      </c>
      <c r="R1816">
        <f t="shared" si="142"/>
        <v>2283.6869999999999</v>
      </c>
      <c r="S1816">
        <f t="shared" si="143"/>
        <v>45.673740000000002</v>
      </c>
      <c r="T1816" t="str">
        <f>IF(ISNA(VLOOKUP(A1816,ERP_transactions!$A:$A,1,FALSE)),"No","Yes")</f>
        <v>Yes</v>
      </c>
      <c r="U1816" t="b">
        <f t="shared" si="144"/>
        <v>0</v>
      </c>
    </row>
    <row r="1817" spans="1:21">
      <c r="A1817" t="s">
        <v>2478</v>
      </c>
      <c r="B1817" t="s">
        <v>230</v>
      </c>
      <c r="C1817" t="s">
        <v>231</v>
      </c>
      <c r="D1817" t="s">
        <v>1459</v>
      </c>
      <c r="E1817" t="s">
        <v>2724</v>
      </c>
      <c r="F1817" t="s">
        <v>191</v>
      </c>
      <c r="G1817" t="s">
        <v>192</v>
      </c>
      <c r="H1817" s="1">
        <v>45871</v>
      </c>
      <c r="I1817">
        <v>11</v>
      </c>
      <c r="J1817">
        <v>144.35</v>
      </c>
      <c r="K1817">
        <v>1587.85</v>
      </c>
      <c r="L1817">
        <v>0.1</v>
      </c>
      <c r="M1817">
        <v>0.02</v>
      </c>
      <c r="N1817" t="str">
        <f>VLOOKUP(F1817,products!$A$2:$C$31,3,FALSE)</f>
        <v>B</v>
      </c>
      <c r="O1817">
        <f>VLOOKUP(F1817,price_list!$A$2:$C$31,3,FALSE)</f>
        <v>144.35</v>
      </c>
      <c r="P1817" t="str">
        <f t="shared" si="140"/>
        <v/>
      </c>
      <c r="Q1817" t="str">
        <f t="shared" si="141"/>
        <v/>
      </c>
      <c r="R1817">
        <f t="shared" si="142"/>
        <v>1429.0649999999998</v>
      </c>
      <c r="S1817">
        <f t="shared" si="143"/>
        <v>28.581299999999999</v>
      </c>
      <c r="T1817" t="str">
        <f>IF(ISNA(VLOOKUP(A1817,ERP_transactions!$A:$A,1,FALSE)),"No","Yes")</f>
        <v>Yes</v>
      </c>
      <c r="U1817" t="b">
        <f t="shared" si="144"/>
        <v>0</v>
      </c>
    </row>
    <row r="1818" spans="1:21">
      <c r="A1818" t="s">
        <v>2479</v>
      </c>
      <c r="B1818" t="s">
        <v>159</v>
      </c>
      <c r="C1818" t="s">
        <v>160</v>
      </c>
      <c r="D1818" t="s">
        <v>132</v>
      </c>
      <c r="E1818" t="s">
        <v>133</v>
      </c>
      <c r="F1818" t="s">
        <v>32</v>
      </c>
      <c r="G1818" t="s">
        <v>33</v>
      </c>
      <c r="H1818" s="1">
        <v>45900</v>
      </c>
      <c r="I1818">
        <v>11</v>
      </c>
      <c r="J1818">
        <v>88.32</v>
      </c>
      <c r="K1818">
        <v>971.52</v>
      </c>
      <c r="L1818">
        <v>0</v>
      </c>
      <c r="M1818">
        <v>0.02</v>
      </c>
      <c r="N1818" t="str">
        <f>VLOOKUP(F1818,products!$A$2:$C$31,3,FALSE)</f>
        <v>C</v>
      </c>
      <c r="O1818">
        <f>VLOOKUP(F1818,price_list!$A$2:$C$31,3,FALSE)</f>
        <v>88.32</v>
      </c>
      <c r="P1818" t="str">
        <f t="shared" si="140"/>
        <v/>
      </c>
      <c r="Q1818" t="str">
        <f t="shared" si="141"/>
        <v/>
      </c>
      <c r="R1818">
        <f t="shared" si="142"/>
        <v>971.52</v>
      </c>
      <c r="S1818">
        <f t="shared" si="143"/>
        <v>19.430399999999999</v>
      </c>
      <c r="T1818" t="str">
        <f>IF(ISNA(VLOOKUP(A1818,ERP_transactions!$A:$A,1,FALSE)),"No","Yes")</f>
        <v>Yes</v>
      </c>
      <c r="U1818" t="b">
        <f t="shared" si="144"/>
        <v>0</v>
      </c>
    </row>
    <row r="1819" spans="1:21">
      <c r="A1819" t="s">
        <v>2480</v>
      </c>
      <c r="B1819" t="s">
        <v>110</v>
      </c>
      <c r="C1819" t="s">
        <v>111</v>
      </c>
      <c r="D1819" t="s">
        <v>783</v>
      </c>
      <c r="E1819" t="s">
        <v>784</v>
      </c>
      <c r="F1819" t="s">
        <v>326</v>
      </c>
      <c r="G1819" t="s">
        <v>327</v>
      </c>
      <c r="H1819" s="1">
        <v>45874</v>
      </c>
      <c r="I1819">
        <v>19</v>
      </c>
      <c r="J1819">
        <v>63.32</v>
      </c>
      <c r="K1819">
        <v>1203.08</v>
      </c>
      <c r="L1819">
        <v>0</v>
      </c>
      <c r="M1819">
        <v>0.02</v>
      </c>
      <c r="N1819" t="str">
        <f>VLOOKUP(F1819,products!$A$2:$C$31,3,FALSE)</f>
        <v>C</v>
      </c>
      <c r="O1819">
        <f>VLOOKUP(F1819,price_list!$A$2:$C$31,3,FALSE)</f>
        <v>63.32</v>
      </c>
      <c r="P1819" t="str">
        <f t="shared" si="140"/>
        <v/>
      </c>
      <c r="Q1819" t="str">
        <f t="shared" si="141"/>
        <v/>
      </c>
      <c r="R1819">
        <f t="shared" si="142"/>
        <v>1203.08</v>
      </c>
      <c r="S1819">
        <f t="shared" si="143"/>
        <v>24.061599999999999</v>
      </c>
      <c r="T1819" t="str">
        <f>IF(ISNA(VLOOKUP(A1819,ERP_transactions!$A:$A,1,FALSE)),"No","Yes")</f>
        <v>Yes</v>
      </c>
      <c r="U1819" t="b">
        <f t="shared" si="144"/>
        <v>0</v>
      </c>
    </row>
    <row r="1820" spans="1:21">
      <c r="A1820" t="s">
        <v>2481</v>
      </c>
      <c r="B1820" t="s">
        <v>254</v>
      </c>
      <c r="C1820" t="s">
        <v>255</v>
      </c>
      <c r="D1820" t="s">
        <v>881</v>
      </c>
      <c r="E1820" t="s">
        <v>882</v>
      </c>
      <c r="F1820" t="s">
        <v>319</v>
      </c>
      <c r="G1820" t="s">
        <v>320</v>
      </c>
      <c r="H1820" s="1">
        <v>45880</v>
      </c>
      <c r="I1820">
        <v>10</v>
      </c>
      <c r="J1820">
        <v>93.41</v>
      </c>
      <c r="K1820">
        <v>934.1</v>
      </c>
      <c r="L1820">
        <v>0</v>
      </c>
      <c r="M1820">
        <v>0.02</v>
      </c>
      <c r="N1820" t="str">
        <f>VLOOKUP(F1820,products!$A$2:$C$31,3,FALSE)</f>
        <v>C</v>
      </c>
      <c r="O1820">
        <f>VLOOKUP(F1820,price_list!$A$2:$C$31,3,FALSE)</f>
        <v>93.41</v>
      </c>
      <c r="P1820" t="str">
        <f t="shared" si="140"/>
        <v/>
      </c>
      <c r="Q1820" t="str">
        <f t="shared" si="141"/>
        <v/>
      </c>
      <c r="R1820">
        <f t="shared" si="142"/>
        <v>934.1</v>
      </c>
      <c r="S1820">
        <f t="shared" si="143"/>
        <v>18.682000000000002</v>
      </c>
      <c r="T1820" t="str">
        <f>IF(ISNA(VLOOKUP(A1820,ERP_transactions!$A:$A,1,FALSE)),"No","Yes")</f>
        <v>Yes</v>
      </c>
      <c r="U1820" t="b">
        <f t="shared" si="144"/>
        <v>0</v>
      </c>
    </row>
    <row r="1821" spans="1:21">
      <c r="A1821" t="s">
        <v>2482</v>
      </c>
      <c r="B1821" t="s">
        <v>246</v>
      </c>
      <c r="C1821" t="s">
        <v>247</v>
      </c>
      <c r="D1821" t="s">
        <v>635</v>
      </c>
      <c r="E1821" t="s">
        <v>636</v>
      </c>
      <c r="F1821" t="s">
        <v>107</v>
      </c>
      <c r="G1821" t="s">
        <v>108</v>
      </c>
      <c r="H1821" s="1">
        <v>45900</v>
      </c>
      <c r="I1821">
        <v>18</v>
      </c>
      <c r="J1821">
        <v>179.53</v>
      </c>
      <c r="K1821">
        <v>3231.54</v>
      </c>
      <c r="L1821">
        <v>0.1</v>
      </c>
      <c r="M1821">
        <v>0.02</v>
      </c>
      <c r="N1821" t="str">
        <f>VLOOKUP(F1821,products!$A$2:$C$31,3,FALSE)</f>
        <v>B</v>
      </c>
      <c r="O1821">
        <f>VLOOKUP(F1821,price_list!$A$2:$C$31,3,FALSE)</f>
        <v>179.53</v>
      </c>
      <c r="P1821" t="str">
        <f t="shared" si="140"/>
        <v/>
      </c>
      <c r="Q1821" t="str">
        <f t="shared" si="141"/>
        <v/>
      </c>
      <c r="R1821">
        <f t="shared" si="142"/>
        <v>2908.386</v>
      </c>
      <c r="S1821">
        <f t="shared" si="143"/>
        <v>58.167720000000003</v>
      </c>
      <c r="T1821" t="str">
        <f>IF(ISNA(VLOOKUP(A1821,ERP_transactions!$A:$A,1,FALSE)),"No","Yes")</f>
        <v>Yes</v>
      </c>
      <c r="U1821" t="b">
        <f t="shared" si="144"/>
        <v>0</v>
      </c>
    </row>
    <row r="1822" spans="1:21">
      <c r="A1822" t="s">
        <v>2484</v>
      </c>
      <c r="B1822" t="s">
        <v>117</v>
      </c>
      <c r="C1822" t="s">
        <v>118</v>
      </c>
      <c r="D1822" t="s">
        <v>388</v>
      </c>
      <c r="E1822" t="s">
        <v>389</v>
      </c>
      <c r="F1822" t="s">
        <v>302</v>
      </c>
      <c r="G1822" t="s">
        <v>303</v>
      </c>
      <c r="H1822" s="1">
        <v>45870</v>
      </c>
      <c r="I1822">
        <v>3</v>
      </c>
      <c r="J1822">
        <v>39.090000000000003</v>
      </c>
      <c r="K1822">
        <v>117.27</v>
      </c>
      <c r="L1822">
        <v>0</v>
      </c>
      <c r="M1822">
        <v>0.02</v>
      </c>
      <c r="N1822" t="str">
        <f>VLOOKUP(F1822,products!$A$2:$C$31,3,FALSE)</f>
        <v>C</v>
      </c>
      <c r="O1822">
        <f>VLOOKUP(F1822,price_list!$A$2:$C$31,3,FALSE)</f>
        <v>39.090000000000003</v>
      </c>
      <c r="P1822" t="str">
        <f t="shared" si="140"/>
        <v/>
      </c>
      <c r="Q1822" t="str">
        <f t="shared" si="141"/>
        <v/>
      </c>
      <c r="R1822">
        <f t="shared" si="142"/>
        <v>117.27</v>
      </c>
      <c r="S1822">
        <f t="shared" si="143"/>
        <v>2.3454000000000002</v>
      </c>
      <c r="T1822" t="str">
        <f>IF(ISNA(VLOOKUP(A1822,ERP_transactions!$A:$A,1,FALSE)),"No","Yes")</f>
        <v>Yes</v>
      </c>
      <c r="U1822" t="b">
        <f t="shared" si="144"/>
        <v>0</v>
      </c>
    </row>
    <row r="1823" spans="1:21">
      <c r="A1823" t="s">
        <v>2485</v>
      </c>
      <c r="B1823" t="s">
        <v>47</v>
      </c>
      <c r="C1823" t="s">
        <v>48</v>
      </c>
      <c r="D1823" t="s">
        <v>1113</v>
      </c>
      <c r="E1823" t="s">
        <v>1114</v>
      </c>
      <c r="F1823" t="s">
        <v>129</v>
      </c>
      <c r="G1823" t="s">
        <v>130</v>
      </c>
      <c r="H1823" s="1">
        <v>45882</v>
      </c>
      <c r="I1823">
        <v>25</v>
      </c>
      <c r="J1823">
        <v>92.19</v>
      </c>
      <c r="K1823">
        <v>2304.75</v>
      </c>
      <c r="L1823">
        <v>0.05</v>
      </c>
      <c r="M1823">
        <v>0.02</v>
      </c>
      <c r="N1823" t="str">
        <f>VLOOKUP(F1823,products!$A$2:$C$31,3,FALSE)</f>
        <v>A</v>
      </c>
      <c r="O1823">
        <f>VLOOKUP(F1823,price_list!$A$2:$C$31,3,FALSE)</f>
        <v>92.19</v>
      </c>
      <c r="P1823" t="str">
        <f t="shared" si="140"/>
        <v/>
      </c>
      <c r="Q1823" t="str">
        <f t="shared" si="141"/>
        <v/>
      </c>
      <c r="R1823">
        <f t="shared" si="142"/>
        <v>2189.5124999999998</v>
      </c>
      <c r="S1823">
        <f t="shared" si="143"/>
        <v>43.79025</v>
      </c>
      <c r="T1823" t="str">
        <f>IF(ISNA(VLOOKUP(A1823,ERP_transactions!$A:$A,1,FALSE)),"No","Yes")</f>
        <v>Yes</v>
      </c>
      <c r="U1823" t="b">
        <f t="shared" si="144"/>
        <v>0</v>
      </c>
    </row>
    <row r="1824" spans="1:21">
      <c r="A1824" t="s">
        <v>2486</v>
      </c>
      <c r="B1824" t="s">
        <v>187</v>
      </c>
      <c r="C1824" t="s">
        <v>188</v>
      </c>
      <c r="D1824" t="s">
        <v>818</v>
      </c>
      <c r="E1824" t="s">
        <v>819</v>
      </c>
      <c r="F1824" t="s">
        <v>107</v>
      </c>
      <c r="G1824" t="s">
        <v>108</v>
      </c>
      <c r="H1824" s="1">
        <v>45874</v>
      </c>
      <c r="I1824">
        <v>21</v>
      </c>
      <c r="J1824">
        <v>179.53</v>
      </c>
      <c r="K1824">
        <v>3770.13</v>
      </c>
      <c r="L1824">
        <v>0.1</v>
      </c>
      <c r="M1824">
        <v>0.02</v>
      </c>
      <c r="N1824" t="str">
        <f>VLOOKUP(F1824,products!$A$2:$C$31,3,FALSE)</f>
        <v>B</v>
      </c>
      <c r="O1824">
        <f>VLOOKUP(F1824,price_list!$A$2:$C$31,3,FALSE)</f>
        <v>179.53</v>
      </c>
      <c r="P1824" t="str">
        <f t="shared" si="140"/>
        <v/>
      </c>
      <c r="Q1824" t="str">
        <f t="shared" si="141"/>
        <v/>
      </c>
      <c r="R1824">
        <f t="shared" si="142"/>
        <v>3393.1170000000002</v>
      </c>
      <c r="S1824">
        <f t="shared" si="143"/>
        <v>67.862340000000003</v>
      </c>
      <c r="T1824" t="str">
        <f>IF(ISNA(VLOOKUP(A1824,ERP_transactions!$A:$A,1,FALSE)),"No","Yes")</f>
        <v>Yes</v>
      </c>
      <c r="U1824" t="b">
        <f t="shared" si="144"/>
        <v>0</v>
      </c>
    </row>
    <row r="1825" spans="1:21">
      <c r="A1825" t="s">
        <v>2488</v>
      </c>
      <c r="B1825" t="s">
        <v>246</v>
      </c>
      <c r="C1825" t="s">
        <v>247</v>
      </c>
      <c r="D1825" t="s">
        <v>184</v>
      </c>
      <c r="E1825" t="s">
        <v>2725</v>
      </c>
      <c r="F1825" t="s">
        <v>326</v>
      </c>
      <c r="G1825" t="s">
        <v>327</v>
      </c>
      <c r="H1825" s="1">
        <v>45874</v>
      </c>
      <c r="I1825">
        <v>20</v>
      </c>
      <c r="J1825">
        <v>63.32</v>
      </c>
      <c r="K1825">
        <v>1266.4000000000001</v>
      </c>
      <c r="L1825">
        <v>0</v>
      </c>
      <c r="M1825">
        <v>0.02</v>
      </c>
      <c r="N1825" t="str">
        <f>VLOOKUP(F1825,products!$A$2:$C$31,3,FALSE)</f>
        <v>C</v>
      </c>
      <c r="O1825">
        <f>VLOOKUP(F1825,price_list!$A$2:$C$31,3,FALSE)</f>
        <v>63.32</v>
      </c>
      <c r="P1825" t="str">
        <f t="shared" si="140"/>
        <v/>
      </c>
      <c r="Q1825" t="str">
        <f t="shared" si="141"/>
        <v/>
      </c>
      <c r="R1825">
        <f t="shared" si="142"/>
        <v>1266.4000000000001</v>
      </c>
      <c r="S1825">
        <f t="shared" si="143"/>
        <v>25.328000000000003</v>
      </c>
      <c r="T1825" t="str">
        <f>IF(ISNA(VLOOKUP(A1825,ERP_transactions!$A:$A,1,FALSE)),"No","Yes")</f>
        <v>Yes</v>
      </c>
      <c r="U1825" t="b">
        <f t="shared" si="144"/>
        <v>0</v>
      </c>
    </row>
    <row r="1826" spans="1:21">
      <c r="A1826" t="s">
        <v>2489</v>
      </c>
      <c r="B1826" t="s">
        <v>103</v>
      </c>
      <c r="C1826" t="s">
        <v>104</v>
      </c>
      <c r="D1826" t="s">
        <v>632</v>
      </c>
      <c r="E1826" t="s">
        <v>633</v>
      </c>
      <c r="F1826" t="s">
        <v>71</v>
      </c>
      <c r="G1826" t="s">
        <v>72</v>
      </c>
      <c r="H1826" s="1">
        <v>45886</v>
      </c>
      <c r="I1826">
        <v>12</v>
      </c>
      <c r="J1826">
        <v>123.65</v>
      </c>
      <c r="K1826">
        <v>1483.8</v>
      </c>
      <c r="L1826">
        <v>0.05</v>
      </c>
      <c r="M1826">
        <v>0.02</v>
      </c>
      <c r="N1826" t="str">
        <f>VLOOKUP(F1826,products!$A$2:$C$31,3,FALSE)</f>
        <v>A</v>
      </c>
      <c r="O1826">
        <f>VLOOKUP(F1826,price_list!$A$2:$C$31,3,FALSE)</f>
        <v>123.65</v>
      </c>
      <c r="P1826" t="str">
        <f t="shared" si="140"/>
        <v/>
      </c>
      <c r="Q1826" t="str">
        <f t="shared" si="141"/>
        <v/>
      </c>
      <c r="R1826">
        <f t="shared" si="142"/>
        <v>1409.61</v>
      </c>
      <c r="S1826">
        <f t="shared" si="143"/>
        <v>28.1922</v>
      </c>
      <c r="T1826" t="str">
        <f>IF(ISNA(VLOOKUP(A1826,ERP_transactions!$A:$A,1,FALSE)),"No","Yes")</f>
        <v>Yes</v>
      </c>
      <c r="U1826" t="b">
        <f t="shared" si="144"/>
        <v>0</v>
      </c>
    </row>
    <row r="1827" spans="1:21">
      <c r="A1827" t="s">
        <v>2490</v>
      </c>
      <c r="B1827" t="s">
        <v>254</v>
      </c>
      <c r="C1827" t="s">
        <v>255</v>
      </c>
      <c r="D1827" t="s">
        <v>264</v>
      </c>
      <c r="E1827" t="s">
        <v>265</v>
      </c>
      <c r="F1827" t="s">
        <v>25</v>
      </c>
      <c r="G1827" t="s">
        <v>26</v>
      </c>
      <c r="H1827" s="1">
        <v>45885</v>
      </c>
      <c r="I1827">
        <v>13</v>
      </c>
      <c r="J1827">
        <v>120.83</v>
      </c>
      <c r="K1827">
        <v>1570.79</v>
      </c>
      <c r="L1827">
        <v>0.1</v>
      </c>
      <c r="M1827">
        <v>0.02</v>
      </c>
      <c r="N1827" t="str">
        <f>VLOOKUP(F1827,products!$A$2:$C$31,3,FALSE)</f>
        <v>B</v>
      </c>
      <c r="O1827">
        <f>VLOOKUP(F1827,price_list!$A$2:$C$31,3,FALSE)</f>
        <v>120.83</v>
      </c>
      <c r="P1827" t="str">
        <f t="shared" si="140"/>
        <v/>
      </c>
      <c r="Q1827" t="str">
        <f t="shared" si="141"/>
        <v/>
      </c>
      <c r="R1827">
        <f t="shared" si="142"/>
        <v>1413.711</v>
      </c>
      <c r="S1827">
        <f t="shared" si="143"/>
        <v>28.27422</v>
      </c>
      <c r="T1827" t="str">
        <f>IF(ISNA(VLOOKUP(A1827,ERP_transactions!$A:$A,1,FALSE)),"No","Yes")</f>
        <v>Yes</v>
      </c>
      <c r="U1827" t="b">
        <f t="shared" si="144"/>
        <v>0</v>
      </c>
    </row>
    <row r="1828" spans="1:21">
      <c r="A1828" t="s">
        <v>2491</v>
      </c>
      <c r="B1828" t="s">
        <v>230</v>
      </c>
      <c r="C1828" t="s">
        <v>231</v>
      </c>
      <c r="D1828" t="s">
        <v>675</v>
      </c>
      <c r="E1828" t="s">
        <v>676</v>
      </c>
      <c r="F1828" t="s">
        <v>166</v>
      </c>
      <c r="G1828" t="s">
        <v>167</v>
      </c>
      <c r="H1828" s="1">
        <v>45894</v>
      </c>
      <c r="I1828">
        <v>3</v>
      </c>
      <c r="J1828">
        <v>176.86</v>
      </c>
      <c r="K1828">
        <v>530.58000000000004</v>
      </c>
      <c r="L1828">
        <v>0.1</v>
      </c>
      <c r="M1828">
        <v>0.02</v>
      </c>
      <c r="N1828" t="str">
        <f>VLOOKUP(F1828,products!$A$2:$C$31,3,FALSE)</f>
        <v>B</v>
      </c>
      <c r="O1828">
        <f>VLOOKUP(F1828,price_list!$A$2:$C$31,3,FALSE)</f>
        <v>176.86</v>
      </c>
      <c r="P1828" t="str">
        <f t="shared" si="140"/>
        <v/>
      </c>
      <c r="Q1828" t="str">
        <f t="shared" si="141"/>
        <v/>
      </c>
      <c r="R1828">
        <f t="shared" si="142"/>
        <v>477.52200000000005</v>
      </c>
      <c r="S1828">
        <f t="shared" si="143"/>
        <v>9.5504400000000018</v>
      </c>
      <c r="T1828" t="str">
        <f>IF(ISNA(VLOOKUP(A1828,ERP_transactions!$A:$A,1,FALSE)),"No","Yes")</f>
        <v>Yes</v>
      </c>
      <c r="U1828" t="b">
        <f t="shared" si="144"/>
        <v>0</v>
      </c>
    </row>
    <row r="1829" spans="1:21">
      <c r="A1829" t="s">
        <v>2492</v>
      </c>
      <c r="B1829" t="s">
        <v>81</v>
      </c>
      <c r="C1829" t="s">
        <v>82</v>
      </c>
      <c r="D1829" t="s">
        <v>1312</v>
      </c>
      <c r="E1829" t="s">
        <v>2703</v>
      </c>
      <c r="F1829" t="s">
        <v>240</v>
      </c>
      <c r="G1829" t="s">
        <v>241</v>
      </c>
      <c r="H1829" s="1">
        <v>45883</v>
      </c>
      <c r="I1829">
        <v>6</v>
      </c>
      <c r="J1829">
        <v>130.94</v>
      </c>
      <c r="K1829">
        <v>785.64</v>
      </c>
      <c r="L1829">
        <v>0.05</v>
      </c>
      <c r="M1829">
        <v>0.02</v>
      </c>
      <c r="N1829" t="str">
        <f>VLOOKUP(F1829,products!$A$2:$C$31,3,FALSE)</f>
        <v>A</v>
      </c>
      <c r="O1829">
        <f>VLOOKUP(F1829,price_list!$A$2:$C$31,3,FALSE)</f>
        <v>130.94</v>
      </c>
      <c r="P1829" t="str">
        <f t="shared" si="140"/>
        <v/>
      </c>
      <c r="Q1829" t="str">
        <f t="shared" si="141"/>
        <v/>
      </c>
      <c r="R1829">
        <f t="shared" si="142"/>
        <v>746.35799999999995</v>
      </c>
      <c r="S1829">
        <f t="shared" si="143"/>
        <v>14.927159999999999</v>
      </c>
      <c r="T1829" t="str">
        <f>IF(ISNA(VLOOKUP(A1829,ERP_transactions!$A:$A,1,FALSE)),"No","Yes")</f>
        <v>Yes</v>
      </c>
      <c r="U1829" t="b">
        <f t="shared" si="144"/>
        <v>0</v>
      </c>
    </row>
    <row r="1830" spans="1:21">
      <c r="A1830" t="s">
        <v>2493</v>
      </c>
      <c r="B1830" t="s">
        <v>159</v>
      </c>
      <c r="C1830" t="s">
        <v>160</v>
      </c>
      <c r="D1830" t="s">
        <v>329</v>
      </c>
      <c r="E1830" t="s">
        <v>330</v>
      </c>
      <c r="F1830" t="s">
        <v>71</v>
      </c>
      <c r="G1830" t="s">
        <v>72</v>
      </c>
      <c r="H1830" s="1">
        <v>45880</v>
      </c>
      <c r="I1830">
        <v>17</v>
      </c>
      <c r="J1830">
        <v>123.65</v>
      </c>
      <c r="K1830">
        <v>2102.0500000000002</v>
      </c>
      <c r="L1830">
        <v>0.05</v>
      </c>
      <c r="M1830">
        <v>0.02</v>
      </c>
      <c r="N1830" t="str">
        <f>VLOOKUP(F1830,products!$A$2:$C$31,3,FALSE)</f>
        <v>A</v>
      </c>
      <c r="O1830">
        <f>VLOOKUP(F1830,price_list!$A$2:$C$31,3,FALSE)</f>
        <v>123.65</v>
      </c>
      <c r="P1830" t="str">
        <f t="shared" si="140"/>
        <v/>
      </c>
      <c r="Q1830" t="str">
        <f t="shared" si="141"/>
        <v/>
      </c>
      <c r="R1830">
        <f t="shared" si="142"/>
        <v>1996.9475000000002</v>
      </c>
      <c r="S1830">
        <f t="shared" si="143"/>
        <v>39.938950000000006</v>
      </c>
      <c r="T1830" t="str">
        <f>IF(ISNA(VLOOKUP(A1830,ERP_transactions!$A:$A,1,FALSE)),"No","Yes")</f>
        <v>Yes</v>
      </c>
      <c r="U1830" t="b">
        <f t="shared" si="144"/>
        <v>0</v>
      </c>
    </row>
    <row r="1831" spans="1:21">
      <c r="A1831" t="s">
        <v>2494</v>
      </c>
      <c r="B1831" t="s">
        <v>306</v>
      </c>
      <c r="C1831" t="s">
        <v>307</v>
      </c>
      <c r="D1831" t="s">
        <v>933</v>
      </c>
      <c r="E1831" t="s">
        <v>934</v>
      </c>
      <c r="F1831" t="s">
        <v>59</v>
      </c>
      <c r="G1831" t="s">
        <v>60</v>
      </c>
      <c r="H1831" s="1">
        <v>45892</v>
      </c>
      <c r="I1831">
        <v>22</v>
      </c>
      <c r="J1831">
        <v>71.86</v>
      </c>
      <c r="K1831">
        <v>1580.92</v>
      </c>
      <c r="L1831">
        <v>0.05</v>
      </c>
      <c r="M1831">
        <v>0.02</v>
      </c>
      <c r="N1831" t="str">
        <f>VLOOKUP(F1831,products!$A$2:$C$31,3,FALSE)</f>
        <v>A</v>
      </c>
      <c r="O1831">
        <f>VLOOKUP(F1831,price_list!$A$2:$C$31,3,FALSE)</f>
        <v>71.86</v>
      </c>
      <c r="P1831" t="str">
        <f t="shared" si="140"/>
        <v/>
      </c>
      <c r="Q1831" t="str">
        <f t="shared" si="141"/>
        <v/>
      </c>
      <c r="R1831">
        <f t="shared" si="142"/>
        <v>1501.874</v>
      </c>
      <c r="S1831">
        <f t="shared" si="143"/>
        <v>30.037480000000002</v>
      </c>
      <c r="T1831" t="str">
        <f>IF(ISNA(VLOOKUP(A1831,ERP_transactions!$A:$A,1,FALSE)),"No","Yes")</f>
        <v>Yes</v>
      </c>
      <c r="U1831" t="b">
        <f t="shared" si="144"/>
        <v>0</v>
      </c>
    </row>
    <row r="1832" spans="1:21">
      <c r="A1832" t="s">
        <v>2495</v>
      </c>
      <c r="B1832" t="s">
        <v>21</v>
      </c>
      <c r="C1832" t="s">
        <v>22</v>
      </c>
      <c r="D1832" t="s">
        <v>845</v>
      </c>
      <c r="E1832" t="s">
        <v>846</v>
      </c>
      <c r="F1832" t="s">
        <v>114</v>
      </c>
      <c r="G1832" t="s">
        <v>115</v>
      </c>
      <c r="H1832" s="1">
        <v>45886</v>
      </c>
      <c r="I1832">
        <v>21</v>
      </c>
      <c r="J1832">
        <v>91.13</v>
      </c>
      <c r="K1832">
        <v>1913.73</v>
      </c>
      <c r="L1832">
        <v>0.1</v>
      </c>
      <c r="M1832">
        <v>0.02</v>
      </c>
      <c r="N1832" t="str">
        <f>VLOOKUP(F1832,products!$A$2:$C$31,3,FALSE)</f>
        <v>B</v>
      </c>
      <c r="O1832">
        <f>VLOOKUP(F1832,price_list!$A$2:$C$31,3,FALSE)</f>
        <v>91.13</v>
      </c>
      <c r="P1832" t="str">
        <f t="shared" si="140"/>
        <v/>
      </c>
      <c r="Q1832" t="str">
        <f t="shared" si="141"/>
        <v/>
      </c>
      <c r="R1832">
        <f t="shared" si="142"/>
        <v>1722.357</v>
      </c>
      <c r="S1832">
        <f t="shared" si="143"/>
        <v>34.447139999999997</v>
      </c>
      <c r="T1832" t="str">
        <f>IF(ISNA(VLOOKUP(A1832,ERP_transactions!$A:$A,1,FALSE)),"No","Yes")</f>
        <v>Yes</v>
      </c>
      <c r="U1832" t="b">
        <f t="shared" si="144"/>
        <v>0</v>
      </c>
    </row>
    <row r="1833" spans="1:21">
      <c r="A1833" t="s">
        <v>2497</v>
      </c>
      <c r="B1833" t="s">
        <v>246</v>
      </c>
      <c r="C1833" t="s">
        <v>247</v>
      </c>
      <c r="D1833" t="s">
        <v>311</v>
      </c>
      <c r="E1833" t="s">
        <v>312</v>
      </c>
      <c r="F1833" t="s">
        <v>293</v>
      </c>
      <c r="G1833" t="s">
        <v>294</v>
      </c>
      <c r="H1833" s="1">
        <v>45891</v>
      </c>
      <c r="I1833">
        <v>5</v>
      </c>
      <c r="J1833">
        <v>114.99</v>
      </c>
      <c r="K1833">
        <v>574.95000000000005</v>
      </c>
      <c r="L1833">
        <v>0.05</v>
      </c>
      <c r="M1833">
        <v>0.02</v>
      </c>
      <c r="N1833" t="str">
        <f>VLOOKUP(F1833,products!$A$2:$C$31,3,FALSE)</f>
        <v>A</v>
      </c>
      <c r="O1833">
        <f>VLOOKUP(F1833,price_list!$A$2:$C$31,3,FALSE)</f>
        <v>114.99</v>
      </c>
      <c r="P1833" t="str">
        <f t="shared" si="140"/>
        <v/>
      </c>
      <c r="Q1833" t="str">
        <f t="shared" si="141"/>
        <v/>
      </c>
      <c r="R1833">
        <f t="shared" si="142"/>
        <v>546.2025000000001</v>
      </c>
      <c r="S1833">
        <f t="shared" si="143"/>
        <v>10.924050000000003</v>
      </c>
      <c r="T1833" t="str">
        <f>IF(ISNA(VLOOKUP(A1833,ERP_transactions!$A:$A,1,FALSE)),"No","Yes")</f>
        <v>Yes</v>
      </c>
      <c r="U1833" t="b">
        <f t="shared" si="144"/>
        <v>0</v>
      </c>
    </row>
    <row r="1834" spans="1:21">
      <c r="A1834" t="s">
        <v>2498</v>
      </c>
      <c r="B1834" t="s">
        <v>67</v>
      </c>
      <c r="C1834" t="s">
        <v>68</v>
      </c>
      <c r="D1834" t="s">
        <v>105</v>
      </c>
      <c r="E1834" t="s">
        <v>106</v>
      </c>
      <c r="F1834" t="s">
        <v>234</v>
      </c>
      <c r="G1834" t="s">
        <v>235</v>
      </c>
      <c r="H1834" s="1">
        <v>45883</v>
      </c>
      <c r="I1834">
        <v>17</v>
      </c>
      <c r="J1834">
        <v>37.18</v>
      </c>
      <c r="K1834">
        <v>632.05999999999995</v>
      </c>
      <c r="L1834">
        <v>0</v>
      </c>
      <c r="M1834">
        <v>0.02</v>
      </c>
      <c r="N1834" t="str">
        <f>VLOOKUP(F1834,products!$A$2:$C$31,3,FALSE)</f>
        <v>C</v>
      </c>
      <c r="O1834">
        <f>VLOOKUP(F1834,price_list!$A$2:$C$31,3,FALSE)</f>
        <v>37.18</v>
      </c>
      <c r="P1834" t="str">
        <f t="shared" si="140"/>
        <v/>
      </c>
      <c r="Q1834" t="str">
        <f t="shared" si="141"/>
        <v/>
      </c>
      <c r="R1834">
        <f t="shared" si="142"/>
        <v>632.05999999999995</v>
      </c>
      <c r="S1834">
        <f t="shared" si="143"/>
        <v>12.6412</v>
      </c>
      <c r="T1834" t="str">
        <f>IF(ISNA(VLOOKUP(A1834,ERP_transactions!$A:$A,1,FALSE)),"No","Yes")</f>
        <v>Yes</v>
      </c>
      <c r="U1834" t="b">
        <f t="shared" si="144"/>
        <v>0</v>
      </c>
    </row>
    <row r="1835" spans="1:21">
      <c r="A1835" t="s">
        <v>2499</v>
      </c>
      <c r="B1835" t="s">
        <v>187</v>
      </c>
      <c r="C1835" t="s">
        <v>188</v>
      </c>
      <c r="D1835" t="s">
        <v>354</v>
      </c>
      <c r="E1835" t="s">
        <v>355</v>
      </c>
      <c r="F1835" t="s">
        <v>196</v>
      </c>
      <c r="G1835" t="s">
        <v>197</v>
      </c>
      <c r="H1835" s="1">
        <v>45899</v>
      </c>
      <c r="I1835">
        <v>3</v>
      </c>
      <c r="J1835">
        <v>77.5</v>
      </c>
      <c r="K1835">
        <v>232.5</v>
      </c>
      <c r="L1835">
        <v>0.05</v>
      </c>
      <c r="M1835">
        <v>0.02</v>
      </c>
      <c r="N1835" t="str">
        <f>VLOOKUP(F1835,products!$A$2:$C$31,3,FALSE)</f>
        <v>A</v>
      </c>
      <c r="O1835">
        <f>VLOOKUP(F1835,price_list!$A$2:$C$31,3,FALSE)</f>
        <v>77.5</v>
      </c>
      <c r="P1835" t="str">
        <f t="shared" si="140"/>
        <v/>
      </c>
      <c r="Q1835" t="str">
        <f t="shared" si="141"/>
        <v/>
      </c>
      <c r="R1835">
        <f t="shared" si="142"/>
        <v>220.875</v>
      </c>
      <c r="S1835">
        <f t="shared" si="143"/>
        <v>4.4175000000000004</v>
      </c>
      <c r="T1835" t="str">
        <f>IF(ISNA(VLOOKUP(A1835,ERP_transactions!$A:$A,1,FALSE)),"No","Yes")</f>
        <v>Yes</v>
      </c>
      <c r="U1835" t="b">
        <f t="shared" si="144"/>
        <v>0</v>
      </c>
    </row>
    <row r="1836" spans="1:21">
      <c r="A1836" t="s">
        <v>2500</v>
      </c>
      <c r="B1836" t="s">
        <v>14</v>
      </c>
      <c r="C1836" t="s">
        <v>15</v>
      </c>
      <c r="D1836" t="s">
        <v>794</v>
      </c>
      <c r="E1836" t="s">
        <v>2714</v>
      </c>
      <c r="F1836" t="s">
        <v>71</v>
      </c>
      <c r="G1836" t="s">
        <v>72</v>
      </c>
      <c r="H1836" s="1">
        <v>45883</v>
      </c>
      <c r="I1836">
        <v>14</v>
      </c>
      <c r="J1836">
        <v>123.65</v>
      </c>
      <c r="K1836">
        <v>1731.1</v>
      </c>
      <c r="L1836">
        <v>0.05</v>
      </c>
      <c r="M1836">
        <v>0.02</v>
      </c>
      <c r="N1836" t="str">
        <f>VLOOKUP(F1836,products!$A$2:$C$31,3,FALSE)</f>
        <v>A</v>
      </c>
      <c r="O1836">
        <f>VLOOKUP(F1836,price_list!$A$2:$C$31,3,FALSE)</f>
        <v>123.65</v>
      </c>
      <c r="P1836" t="str">
        <f t="shared" si="140"/>
        <v/>
      </c>
      <c r="Q1836" t="str">
        <f t="shared" si="141"/>
        <v/>
      </c>
      <c r="R1836">
        <f t="shared" si="142"/>
        <v>1644.5449999999998</v>
      </c>
      <c r="S1836">
        <f t="shared" si="143"/>
        <v>32.890899999999995</v>
      </c>
      <c r="T1836" t="str">
        <f>IF(ISNA(VLOOKUP(A1836,ERP_transactions!$A:$A,1,FALSE)),"No","Yes")</f>
        <v>Yes</v>
      </c>
      <c r="U1836" t="b">
        <f t="shared" si="144"/>
        <v>0</v>
      </c>
    </row>
    <row r="1837" spans="1:21">
      <c r="A1837" t="s">
        <v>2501</v>
      </c>
      <c r="B1837" t="s">
        <v>386</v>
      </c>
      <c r="C1837" t="s">
        <v>387</v>
      </c>
      <c r="D1837" t="s">
        <v>142</v>
      </c>
      <c r="E1837" t="s">
        <v>143</v>
      </c>
      <c r="F1837" t="s">
        <v>191</v>
      </c>
      <c r="G1837" t="s">
        <v>192</v>
      </c>
      <c r="H1837" s="1">
        <v>45896</v>
      </c>
      <c r="I1837">
        <v>19</v>
      </c>
      <c r="J1837">
        <v>144.35</v>
      </c>
      <c r="K1837">
        <v>2742.65</v>
      </c>
      <c r="L1837">
        <v>0.1</v>
      </c>
      <c r="M1837">
        <v>0.02</v>
      </c>
      <c r="N1837" t="str">
        <f>VLOOKUP(F1837,products!$A$2:$C$31,3,FALSE)</f>
        <v>B</v>
      </c>
      <c r="O1837">
        <f>VLOOKUP(F1837,price_list!$A$2:$C$31,3,FALSE)</f>
        <v>144.35</v>
      </c>
      <c r="P1837" t="str">
        <f t="shared" si="140"/>
        <v/>
      </c>
      <c r="Q1837" t="str">
        <f t="shared" si="141"/>
        <v/>
      </c>
      <c r="R1837">
        <f t="shared" si="142"/>
        <v>2468.3850000000002</v>
      </c>
      <c r="S1837">
        <f t="shared" si="143"/>
        <v>49.367700000000006</v>
      </c>
      <c r="T1837" t="str">
        <f>IF(ISNA(VLOOKUP(A1837,ERP_transactions!$A:$A,1,FALSE)),"No","Yes")</f>
        <v>Yes</v>
      </c>
      <c r="U1837" t="b">
        <f t="shared" si="144"/>
        <v>0</v>
      </c>
    </row>
    <row r="1838" spans="1:21">
      <c r="A1838" t="s">
        <v>2502</v>
      </c>
      <c r="B1838" t="s">
        <v>230</v>
      </c>
      <c r="C1838" t="s">
        <v>231</v>
      </c>
      <c r="D1838" t="s">
        <v>680</v>
      </c>
      <c r="E1838" t="s">
        <v>681</v>
      </c>
      <c r="F1838" t="s">
        <v>18</v>
      </c>
      <c r="G1838" t="s">
        <v>19</v>
      </c>
      <c r="H1838" s="1">
        <v>45894</v>
      </c>
      <c r="I1838">
        <v>3</v>
      </c>
      <c r="J1838">
        <v>52.65</v>
      </c>
      <c r="K1838">
        <v>157.94999999999999</v>
      </c>
      <c r="L1838">
        <v>0.05</v>
      </c>
      <c r="M1838">
        <v>0.02</v>
      </c>
      <c r="N1838" t="str">
        <f>VLOOKUP(F1838,products!$A$2:$C$31,3,FALSE)</f>
        <v>A</v>
      </c>
      <c r="O1838">
        <f>VLOOKUP(F1838,price_list!$A$2:$C$31,3,FALSE)</f>
        <v>52.65</v>
      </c>
      <c r="P1838" t="str">
        <f t="shared" si="140"/>
        <v/>
      </c>
      <c r="Q1838" t="str">
        <f t="shared" si="141"/>
        <v/>
      </c>
      <c r="R1838">
        <f t="shared" si="142"/>
        <v>150.05249999999998</v>
      </c>
      <c r="S1838">
        <f t="shared" si="143"/>
        <v>3.0010499999999998</v>
      </c>
      <c r="T1838" t="str">
        <f>IF(ISNA(VLOOKUP(A1838,ERP_transactions!$A:$A,1,FALSE)),"No","Yes")</f>
        <v>Yes</v>
      </c>
      <c r="U1838" t="b">
        <f t="shared" si="144"/>
        <v>0</v>
      </c>
    </row>
    <row r="1839" spans="1:21">
      <c r="A1839" t="s">
        <v>2503</v>
      </c>
      <c r="B1839" t="s">
        <v>414</v>
      </c>
      <c r="C1839" t="s">
        <v>415</v>
      </c>
      <c r="D1839" t="s">
        <v>566</v>
      </c>
      <c r="E1839" t="s">
        <v>567</v>
      </c>
      <c r="F1839" t="s">
        <v>71</v>
      </c>
      <c r="G1839" t="s">
        <v>72</v>
      </c>
      <c r="H1839" s="1">
        <v>45884</v>
      </c>
      <c r="I1839">
        <v>22</v>
      </c>
      <c r="J1839">
        <v>123.65</v>
      </c>
      <c r="K1839">
        <v>2720.3</v>
      </c>
      <c r="L1839">
        <v>0.05</v>
      </c>
      <c r="M1839">
        <v>0.02</v>
      </c>
      <c r="N1839" t="str">
        <f>VLOOKUP(F1839,products!$A$2:$C$31,3,FALSE)</f>
        <v>A</v>
      </c>
      <c r="O1839">
        <f>VLOOKUP(F1839,price_list!$A$2:$C$31,3,FALSE)</f>
        <v>123.65</v>
      </c>
      <c r="P1839" t="str">
        <f t="shared" si="140"/>
        <v/>
      </c>
      <c r="Q1839" t="str">
        <f t="shared" si="141"/>
        <v/>
      </c>
      <c r="R1839">
        <f t="shared" si="142"/>
        <v>2584.2850000000003</v>
      </c>
      <c r="S1839">
        <f t="shared" si="143"/>
        <v>51.685700000000004</v>
      </c>
      <c r="T1839" t="str">
        <f>IF(ISNA(VLOOKUP(A1839,ERP_transactions!$A:$A,1,FALSE)),"No","Yes")</f>
        <v>Yes</v>
      </c>
      <c r="U1839" t="b">
        <f t="shared" si="144"/>
        <v>0</v>
      </c>
    </row>
    <row r="1840" spans="1:21">
      <c r="A1840" t="s">
        <v>2504</v>
      </c>
      <c r="B1840" t="s">
        <v>182</v>
      </c>
      <c r="C1840" t="s">
        <v>183</v>
      </c>
      <c r="D1840" t="s">
        <v>346</v>
      </c>
      <c r="E1840" t="s">
        <v>347</v>
      </c>
      <c r="F1840" t="s">
        <v>129</v>
      </c>
      <c r="G1840" t="s">
        <v>130</v>
      </c>
      <c r="H1840" s="1">
        <v>45871</v>
      </c>
      <c r="I1840">
        <v>13</v>
      </c>
      <c r="J1840">
        <v>92.19</v>
      </c>
      <c r="K1840">
        <v>1198.47</v>
      </c>
      <c r="L1840">
        <v>0.05</v>
      </c>
      <c r="M1840">
        <v>0.02</v>
      </c>
      <c r="N1840" t="str">
        <f>VLOOKUP(F1840,products!$A$2:$C$31,3,FALSE)</f>
        <v>A</v>
      </c>
      <c r="O1840">
        <f>VLOOKUP(F1840,price_list!$A$2:$C$31,3,FALSE)</f>
        <v>92.19</v>
      </c>
      <c r="P1840" t="str">
        <f t="shared" si="140"/>
        <v/>
      </c>
      <c r="Q1840" t="str">
        <f t="shared" si="141"/>
        <v/>
      </c>
      <c r="R1840">
        <f t="shared" si="142"/>
        <v>1138.5464999999999</v>
      </c>
      <c r="S1840">
        <f t="shared" si="143"/>
        <v>22.77093</v>
      </c>
      <c r="T1840" t="str">
        <f>IF(ISNA(VLOOKUP(A1840,ERP_transactions!$A:$A,1,FALSE)),"No","Yes")</f>
        <v>Yes</v>
      </c>
      <c r="U1840" t="b">
        <f t="shared" si="144"/>
        <v>0</v>
      </c>
    </row>
    <row r="1841" spans="1:21">
      <c r="A1841" t="s">
        <v>2505</v>
      </c>
      <c r="B1841" t="s">
        <v>423</v>
      </c>
      <c r="C1841" t="s">
        <v>424</v>
      </c>
      <c r="D1841" t="s">
        <v>872</v>
      </c>
      <c r="E1841" t="s">
        <v>873</v>
      </c>
      <c r="F1841" t="s">
        <v>302</v>
      </c>
      <c r="G1841" t="s">
        <v>303</v>
      </c>
      <c r="H1841" s="1">
        <v>45880</v>
      </c>
      <c r="I1841">
        <v>10</v>
      </c>
      <c r="J1841">
        <v>39.090000000000003</v>
      </c>
      <c r="K1841">
        <v>390.9</v>
      </c>
      <c r="L1841">
        <v>0</v>
      </c>
      <c r="M1841">
        <v>0.02</v>
      </c>
      <c r="N1841" t="str">
        <f>VLOOKUP(F1841,products!$A$2:$C$31,3,FALSE)</f>
        <v>C</v>
      </c>
      <c r="O1841">
        <f>VLOOKUP(F1841,price_list!$A$2:$C$31,3,FALSE)</f>
        <v>39.090000000000003</v>
      </c>
      <c r="P1841" t="str">
        <f t="shared" si="140"/>
        <v/>
      </c>
      <c r="Q1841" t="str">
        <f t="shared" si="141"/>
        <v/>
      </c>
      <c r="R1841">
        <f t="shared" si="142"/>
        <v>390.9</v>
      </c>
      <c r="S1841">
        <f t="shared" si="143"/>
        <v>7.8179999999999996</v>
      </c>
      <c r="T1841" t="str">
        <f>IF(ISNA(VLOOKUP(A1841,ERP_transactions!$A:$A,1,FALSE)),"No","Yes")</f>
        <v>Yes</v>
      </c>
      <c r="U1841" t="b">
        <f t="shared" si="144"/>
        <v>0</v>
      </c>
    </row>
    <row r="1842" spans="1:21">
      <c r="A1842" t="s">
        <v>2506</v>
      </c>
      <c r="B1842" t="s">
        <v>135</v>
      </c>
      <c r="C1842" t="s">
        <v>136</v>
      </c>
      <c r="D1842" t="s">
        <v>127</v>
      </c>
      <c r="E1842" t="s">
        <v>2726</v>
      </c>
      <c r="F1842" t="s">
        <v>25</v>
      </c>
      <c r="G1842" t="s">
        <v>26</v>
      </c>
      <c r="H1842" s="1">
        <v>45884</v>
      </c>
      <c r="I1842">
        <v>22</v>
      </c>
      <c r="J1842">
        <v>120.83</v>
      </c>
      <c r="K1842">
        <v>2658.26</v>
      </c>
      <c r="L1842">
        <v>0.1</v>
      </c>
      <c r="M1842">
        <v>0.02</v>
      </c>
      <c r="N1842" t="str">
        <f>VLOOKUP(F1842,products!$A$2:$C$31,3,FALSE)</f>
        <v>B</v>
      </c>
      <c r="O1842">
        <f>VLOOKUP(F1842,price_list!$A$2:$C$31,3,FALSE)</f>
        <v>120.83</v>
      </c>
      <c r="P1842" t="str">
        <f t="shared" si="140"/>
        <v/>
      </c>
      <c r="Q1842" t="str">
        <f t="shared" si="141"/>
        <v/>
      </c>
      <c r="R1842">
        <f t="shared" si="142"/>
        <v>2392.4340000000002</v>
      </c>
      <c r="S1842">
        <f t="shared" si="143"/>
        <v>47.848680000000002</v>
      </c>
      <c r="T1842" t="str">
        <f>IF(ISNA(VLOOKUP(A1842,ERP_transactions!$A:$A,1,FALSE)),"No","Yes")</f>
        <v>Yes</v>
      </c>
      <c r="U1842" t="b">
        <f t="shared" si="144"/>
        <v>0</v>
      </c>
    </row>
    <row r="1843" spans="1:21">
      <c r="A1843" t="s">
        <v>2507</v>
      </c>
      <c r="B1843" t="s">
        <v>28</v>
      </c>
      <c r="C1843" t="s">
        <v>29</v>
      </c>
      <c r="D1843" t="s">
        <v>1211</v>
      </c>
      <c r="E1843" t="s">
        <v>1212</v>
      </c>
      <c r="F1843" t="s">
        <v>18</v>
      </c>
      <c r="G1843" t="s">
        <v>19</v>
      </c>
      <c r="H1843" s="1">
        <v>45876</v>
      </c>
      <c r="I1843">
        <v>6</v>
      </c>
      <c r="J1843">
        <v>52.65</v>
      </c>
      <c r="K1843">
        <v>315.89999999999998</v>
      </c>
      <c r="L1843">
        <v>0.05</v>
      </c>
      <c r="M1843">
        <v>0.02</v>
      </c>
      <c r="N1843" t="str">
        <f>VLOOKUP(F1843,products!$A$2:$C$31,3,FALSE)</f>
        <v>A</v>
      </c>
      <c r="O1843">
        <f>VLOOKUP(F1843,price_list!$A$2:$C$31,3,FALSE)</f>
        <v>52.65</v>
      </c>
      <c r="P1843" t="str">
        <f t="shared" si="140"/>
        <v/>
      </c>
      <c r="Q1843" t="str">
        <f t="shared" si="141"/>
        <v/>
      </c>
      <c r="R1843">
        <f t="shared" si="142"/>
        <v>300.10499999999996</v>
      </c>
      <c r="S1843">
        <f t="shared" si="143"/>
        <v>6.0020999999999995</v>
      </c>
      <c r="T1843" t="str">
        <f>IF(ISNA(VLOOKUP(A1843,ERP_transactions!$A:$A,1,FALSE)),"No","Yes")</f>
        <v>Yes</v>
      </c>
      <c r="U1843" t="b">
        <f t="shared" si="144"/>
        <v>0</v>
      </c>
    </row>
    <row r="1844" spans="1:21">
      <c r="A1844" t="s">
        <v>2508</v>
      </c>
      <c r="B1844" t="s">
        <v>182</v>
      </c>
      <c r="C1844" t="s">
        <v>183</v>
      </c>
      <c r="D1844" t="s">
        <v>153</v>
      </c>
      <c r="E1844" t="s">
        <v>154</v>
      </c>
      <c r="F1844" t="s">
        <v>107</v>
      </c>
      <c r="G1844" t="s">
        <v>108</v>
      </c>
      <c r="H1844" s="1">
        <v>45878</v>
      </c>
      <c r="I1844">
        <v>20</v>
      </c>
      <c r="J1844">
        <v>179.53</v>
      </c>
      <c r="K1844">
        <v>3590.6</v>
      </c>
      <c r="L1844">
        <v>0.1</v>
      </c>
      <c r="M1844">
        <v>0.02</v>
      </c>
      <c r="N1844" t="str">
        <f>VLOOKUP(F1844,products!$A$2:$C$31,3,FALSE)</f>
        <v>B</v>
      </c>
      <c r="O1844">
        <f>VLOOKUP(F1844,price_list!$A$2:$C$31,3,FALSE)</f>
        <v>179.53</v>
      </c>
      <c r="P1844" t="str">
        <f t="shared" si="140"/>
        <v/>
      </c>
      <c r="Q1844" t="str">
        <f t="shared" si="141"/>
        <v/>
      </c>
      <c r="R1844">
        <f t="shared" si="142"/>
        <v>3231.54</v>
      </c>
      <c r="S1844">
        <f t="shared" si="143"/>
        <v>64.630799999999994</v>
      </c>
      <c r="T1844" t="str">
        <f>IF(ISNA(VLOOKUP(A1844,ERP_transactions!$A:$A,1,FALSE)),"No","Yes")</f>
        <v>Yes</v>
      </c>
      <c r="U1844" t="b">
        <f t="shared" si="144"/>
        <v>0</v>
      </c>
    </row>
    <row r="1845" spans="1:21">
      <c r="A1845" t="s">
        <v>2509</v>
      </c>
      <c r="B1845" t="s">
        <v>47</v>
      </c>
      <c r="C1845" t="s">
        <v>48</v>
      </c>
      <c r="D1845" t="s">
        <v>522</v>
      </c>
      <c r="E1845" t="s">
        <v>523</v>
      </c>
      <c r="F1845" t="s">
        <v>71</v>
      </c>
      <c r="G1845" t="s">
        <v>72</v>
      </c>
      <c r="H1845" s="1">
        <v>45870</v>
      </c>
      <c r="I1845">
        <v>18</v>
      </c>
      <c r="J1845">
        <v>123.65</v>
      </c>
      <c r="K1845">
        <v>2225.6999999999998</v>
      </c>
      <c r="L1845">
        <v>0.05</v>
      </c>
      <c r="M1845">
        <v>0.02</v>
      </c>
      <c r="N1845" t="str">
        <f>VLOOKUP(F1845,products!$A$2:$C$31,3,FALSE)</f>
        <v>A</v>
      </c>
      <c r="O1845">
        <f>VLOOKUP(F1845,price_list!$A$2:$C$31,3,FALSE)</f>
        <v>123.65</v>
      </c>
      <c r="P1845" t="str">
        <f t="shared" si="140"/>
        <v/>
      </c>
      <c r="Q1845" t="str">
        <f t="shared" si="141"/>
        <v/>
      </c>
      <c r="R1845">
        <f t="shared" si="142"/>
        <v>2114.415</v>
      </c>
      <c r="S1845">
        <f t="shared" si="143"/>
        <v>42.2883</v>
      </c>
      <c r="T1845" t="str">
        <f>IF(ISNA(VLOOKUP(A1845,ERP_transactions!$A:$A,1,FALSE)),"No","Yes")</f>
        <v>Yes</v>
      </c>
      <c r="U1845" t="b">
        <f t="shared" si="144"/>
        <v>0</v>
      </c>
    </row>
    <row r="1846" spans="1:21">
      <c r="A1846" t="s">
        <v>2510</v>
      </c>
      <c r="B1846" t="s">
        <v>122</v>
      </c>
      <c r="C1846" t="s">
        <v>123</v>
      </c>
      <c r="D1846" t="s">
        <v>548</v>
      </c>
      <c r="E1846" t="s">
        <v>549</v>
      </c>
      <c r="F1846" t="s">
        <v>71</v>
      </c>
      <c r="G1846" t="s">
        <v>72</v>
      </c>
      <c r="H1846" s="1">
        <v>45890</v>
      </c>
      <c r="I1846">
        <v>6</v>
      </c>
      <c r="J1846">
        <v>123.65</v>
      </c>
      <c r="K1846">
        <v>741.9</v>
      </c>
      <c r="L1846">
        <v>0.05</v>
      </c>
      <c r="M1846">
        <v>0.02</v>
      </c>
      <c r="N1846" t="str">
        <f>VLOOKUP(F1846,products!$A$2:$C$31,3,FALSE)</f>
        <v>A</v>
      </c>
      <c r="O1846">
        <f>VLOOKUP(F1846,price_list!$A$2:$C$31,3,FALSE)</f>
        <v>123.65</v>
      </c>
      <c r="P1846" t="str">
        <f t="shared" si="140"/>
        <v/>
      </c>
      <c r="Q1846" t="str">
        <f t="shared" si="141"/>
        <v/>
      </c>
      <c r="R1846">
        <f t="shared" si="142"/>
        <v>704.80499999999995</v>
      </c>
      <c r="S1846">
        <f t="shared" si="143"/>
        <v>14.0961</v>
      </c>
      <c r="T1846" t="str">
        <f>IF(ISNA(VLOOKUP(A1846,ERP_transactions!$A:$A,1,FALSE)),"No","Yes")</f>
        <v>Yes</v>
      </c>
      <c r="U1846" t="b">
        <f t="shared" si="144"/>
        <v>0</v>
      </c>
    </row>
    <row r="1847" spans="1:21">
      <c r="A1847" t="s">
        <v>2511</v>
      </c>
      <c r="B1847" t="s">
        <v>55</v>
      </c>
      <c r="C1847" t="s">
        <v>56</v>
      </c>
      <c r="D1847" t="s">
        <v>476</v>
      </c>
      <c r="E1847" t="s">
        <v>477</v>
      </c>
      <c r="F1847" t="s">
        <v>179</v>
      </c>
      <c r="G1847" t="s">
        <v>180</v>
      </c>
      <c r="H1847" s="1">
        <v>45900</v>
      </c>
      <c r="I1847">
        <v>22</v>
      </c>
      <c r="J1847">
        <v>125.42</v>
      </c>
      <c r="K1847">
        <v>2759.24</v>
      </c>
      <c r="L1847">
        <v>0.1</v>
      </c>
      <c r="M1847">
        <v>0.02</v>
      </c>
      <c r="N1847" t="str">
        <f>VLOOKUP(F1847,products!$A$2:$C$31,3,FALSE)</f>
        <v>B</v>
      </c>
      <c r="O1847">
        <f>VLOOKUP(F1847,price_list!$A$2:$C$31,3,FALSE)</f>
        <v>125.42</v>
      </c>
      <c r="P1847" t="str">
        <f t="shared" si="140"/>
        <v/>
      </c>
      <c r="Q1847" t="str">
        <f t="shared" si="141"/>
        <v/>
      </c>
      <c r="R1847">
        <f t="shared" si="142"/>
        <v>2483.3159999999998</v>
      </c>
      <c r="S1847">
        <f t="shared" si="143"/>
        <v>49.666319999999999</v>
      </c>
      <c r="T1847" t="str">
        <f>IF(ISNA(VLOOKUP(A1847,ERP_transactions!$A:$A,1,FALSE)),"No","Yes")</f>
        <v>Yes</v>
      </c>
      <c r="U1847" t="b">
        <f t="shared" si="144"/>
        <v>0</v>
      </c>
    </row>
    <row r="1848" spans="1:21">
      <c r="A1848" t="s">
        <v>2512</v>
      </c>
      <c r="B1848" t="s">
        <v>110</v>
      </c>
      <c r="C1848" t="s">
        <v>111</v>
      </c>
      <c r="D1848" t="s">
        <v>668</v>
      </c>
      <c r="E1848" t="s">
        <v>669</v>
      </c>
      <c r="F1848" t="s">
        <v>107</v>
      </c>
      <c r="G1848" t="s">
        <v>108</v>
      </c>
      <c r="H1848" s="1">
        <v>45889</v>
      </c>
      <c r="I1848">
        <v>10</v>
      </c>
      <c r="J1848">
        <v>179.53</v>
      </c>
      <c r="K1848">
        <v>1795.3</v>
      </c>
      <c r="L1848">
        <v>0.1</v>
      </c>
      <c r="M1848">
        <v>0.02</v>
      </c>
      <c r="N1848" t="str">
        <f>VLOOKUP(F1848,products!$A$2:$C$31,3,FALSE)</f>
        <v>B</v>
      </c>
      <c r="O1848">
        <f>VLOOKUP(F1848,price_list!$A$2:$C$31,3,FALSE)</f>
        <v>179.53</v>
      </c>
      <c r="P1848" t="str">
        <f t="shared" si="140"/>
        <v/>
      </c>
      <c r="Q1848" t="str">
        <f t="shared" si="141"/>
        <v/>
      </c>
      <c r="R1848">
        <f t="shared" si="142"/>
        <v>1615.77</v>
      </c>
      <c r="S1848">
        <f t="shared" si="143"/>
        <v>32.315399999999997</v>
      </c>
      <c r="T1848" t="str">
        <f>IF(ISNA(VLOOKUP(A1848,ERP_transactions!$A:$A,1,FALSE)),"No","Yes")</f>
        <v>Yes</v>
      </c>
      <c r="U1848" t="b">
        <f t="shared" si="144"/>
        <v>0</v>
      </c>
    </row>
    <row r="1849" spans="1:21">
      <c r="A1849" t="s">
        <v>2513</v>
      </c>
      <c r="B1849" t="s">
        <v>35</v>
      </c>
      <c r="C1849" t="s">
        <v>36</v>
      </c>
      <c r="D1849" t="s">
        <v>609</v>
      </c>
      <c r="E1849" t="s">
        <v>2693</v>
      </c>
      <c r="F1849" t="s">
        <v>240</v>
      </c>
      <c r="G1849" t="s">
        <v>241</v>
      </c>
      <c r="H1849" s="1">
        <v>45900</v>
      </c>
      <c r="I1849">
        <v>22</v>
      </c>
      <c r="J1849">
        <v>130.94</v>
      </c>
      <c r="K1849">
        <v>2880.68</v>
      </c>
      <c r="L1849">
        <v>0.05</v>
      </c>
      <c r="M1849">
        <v>0.02</v>
      </c>
      <c r="N1849" t="str">
        <f>VLOOKUP(F1849,products!$A$2:$C$31,3,FALSE)</f>
        <v>A</v>
      </c>
      <c r="O1849">
        <f>VLOOKUP(F1849,price_list!$A$2:$C$31,3,FALSE)</f>
        <v>130.94</v>
      </c>
      <c r="P1849" t="str">
        <f t="shared" si="140"/>
        <v/>
      </c>
      <c r="Q1849" t="str">
        <f t="shared" si="141"/>
        <v/>
      </c>
      <c r="R1849">
        <f t="shared" si="142"/>
        <v>2736.6459999999997</v>
      </c>
      <c r="S1849">
        <f t="shared" si="143"/>
        <v>54.732919999999993</v>
      </c>
      <c r="T1849" t="str">
        <f>IF(ISNA(VLOOKUP(A1849,ERP_transactions!$A:$A,1,FALSE)),"No","Yes")</f>
        <v>Yes</v>
      </c>
      <c r="U1849" t="b">
        <f t="shared" si="144"/>
        <v>0</v>
      </c>
    </row>
    <row r="1850" spans="1:21">
      <c r="A1850" t="s">
        <v>2514</v>
      </c>
      <c r="B1850" t="s">
        <v>62</v>
      </c>
      <c r="C1850" t="s">
        <v>63</v>
      </c>
      <c r="D1850" t="s">
        <v>522</v>
      </c>
      <c r="E1850" t="s">
        <v>523</v>
      </c>
      <c r="F1850" t="s">
        <v>240</v>
      </c>
      <c r="G1850" t="s">
        <v>241</v>
      </c>
      <c r="H1850" s="1">
        <v>45872</v>
      </c>
      <c r="I1850">
        <v>10</v>
      </c>
      <c r="J1850">
        <v>130.94</v>
      </c>
      <c r="K1850">
        <v>1309.4000000000001</v>
      </c>
      <c r="L1850">
        <v>0.05</v>
      </c>
      <c r="M1850">
        <v>0.02</v>
      </c>
      <c r="N1850" t="str">
        <f>VLOOKUP(F1850,products!$A$2:$C$31,3,FALSE)</f>
        <v>A</v>
      </c>
      <c r="O1850">
        <f>VLOOKUP(F1850,price_list!$A$2:$C$31,3,FALSE)</f>
        <v>130.94</v>
      </c>
      <c r="P1850" t="str">
        <f t="shared" si="140"/>
        <v/>
      </c>
      <c r="Q1850" t="str">
        <f t="shared" si="141"/>
        <v/>
      </c>
      <c r="R1850">
        <f t="shared" si="142"/>
        <v>1243.93</v>
      </c>
      <c r="S1850">
        <f t="shared" si="143"/>
        <v>24.878600000000002</v>
      </c>
      <c r="T1850" t="str">
        <f>IF(ISNA(VLOOKUP(A1850,ERP_transactions!$A:$A,1,FALSE)),"No","Yes")</f>
        <v>Yes</v>
      </c>
      <c r="U1850" t="b">
        <f t="shared" si="144"/>
        <v>0</v>
      </c>
    </row>
    <row r="1851" spans="1:21">
      <c r="A1851" t="s">
        <v>2515</v>
      </c>
      <c r="B1851" t="s">
        <v>21</v>
      </c>
      <c r="C1851" t="s">
        <v>22</v>
      </c>
      <c r="D1851" t="s">
        <v>834</v>
      </c>
      <c r="E1851" t="s">
        <v>835</v>
      </c>
      <c r="F1851" t="s">
        <v>139</v>
      </c>
      <c r="G1851" t="s">
        <v>140</v>
      </c>
      <c r="H1851" s="1">
        <v>45896</v>
      </c>
      <c r="I1851">
        <v>4</v>
      </c>
      <c r="J1851">
        <v>113.94</v>
      </c>
      <c r="K1851">
        <v>455.76</v>
      </c>
      <c r="L1851">
        <v>0.05</v>
      </c>
      <c r="M1851">
        <v>0.02</v>
      </c>
      <c r="N1851" t="str">
        <f>VLOOKUP(F1851,products!$A$2:$C$31,3,FALSE)</f>
        <v>A</v>
      </c>
      <c r="O1851">
        <f>VLOOKUP(F1851,price_list!$A$2:$C$31,3,FALSE)</f>
        <v>113.94</v>
      </c>
      <c r="P1851" t="str">
        <f t="shared" si="140"/>
        <v/>
      </c>
      <c r="Q1851" t="str">
        <f t="shared" si="141"/>
        <v/>
      </c>
      <c r="R1851">
        <f t="shared" si="142"/>
        <v>432.97199999999998</v>
      </c>
      <c r="S1851">
        <f t="shared" si="143"/>
        <v>8.65944</v>
      </c>
      <c r="T1851" t="str">
        <f>IF(ISNA(VLOOKUP(A1851,ERP_transactions!$A:$A,1,FALSE)),"No","Yes")</f>
        <v>Yes</v>
      </c>
      <c r="U1851" t="b">
        <f t="shared" si="144"/>
        <v>0</v>
      </c>
    </row>
    <row r="1852" spans="1:21">
      <c r="A1852" t="s">
        <v>2516</v>
      </c>
      <c r="B1852" t="s">
        <v>122</v>
      </c>
      <c r="C1852" t="s">
        <v>123</v>
      </c>
      <c r="D1852" t="s">
        <v>401</v>
      </c>
      <c r="E1852" t="s">
        <v>2727</v>
      </c>
      <c r="F1852" t="s">
        <v>450</v>
      </c>
      <c r="G1852" t="s">
        <v>451</v>
      </c>
      <c r="H1852" s="1">
        <v>45876</v>
      </c>
      <c r="I1852">
        <v>1</v>
      </c>
      <c r="J1852">
        <v>45.4</v>
      </c>
      <c r="K1852">
        <v>45.4</v>
      </c>
      <c r="L1852">
        <v>0</v>
      </c>
      <c r="M1852">
        <v>0.02</v>
      </c>
      <c r="N1852" t="str">
        <f>VLOOKUP(F1852,products!$A$2:$C$31,3,FALSE)</f>
        <v>C</v>
      </c>
      <c r="O1852">
        <f>VLOOKUP(F1852,price_list!$A$2:$C$31,3,FALSE)</f>
        <v>45.4</v>
      </c>
      <c r="P1852" t="str">
        <f t="shared" si="140"/>
        <v/>
      </c>
      <c r="Q1852" t="str">
        <f t="shared" si="141"/>
        <v/>
      </c>
      <c r="R1852">
        <f t="shared" si="142"/>
        <v>45.4</v>
      </c>
      <c r="S1852">
        <f t="shared" si="143"/>
        <v>0.90800000000000003</v>
      </c>
      <c r="T1852" t="str">
        <f>IF(ISNA(VLOOKUP(A1852,ERP_transactions!$A:$A,1,FALSE)),"No","Yes")</f>
        <v>Yes</v>
      </c>
      <c r="U1852" t="b">
        <f t="shared" si="144"/>
        <v>0</v>
      </c>
    </row>
    <row r="1853" spans="1:21">
      <c r="A1853" t="s">
        <v>2517</v>
      </c>
      <c r="B1853" t="s">
        <v>55</v>
      </c>
      <c r="C1853" t="s">
        <v>56</v>
      </c>
      <c r="D1853" t="s">
        <v>438</v>
      </c>
      <c r="E1853" t="s">
        <v>2728</v>
      </c>
      <c r="F1853" t="s">
        <v>78</v>
      </c>
      <c r="G1853" t="s">
        <v>79</v>
      </c>
      <c r="H1853" s="1">
        <v>45883</v>
      </c>
      <c r="I1853">
        <v>8</v>
      </c>
      <c r="J1853">
        <v>139.22</v>
      </c>
      <c r="K1853">
        <v>1113.76</v>
      </c>
      <c r="L1853">
        <v>0.05</v>
      </c>
      <c r="M1853">
        <v>0.02</v>
      </c>
      <c r="N1853" t="str">
        <f>VLOOKUP(F1853,products!$A$2:$C$31,3,FALSE)</f>
        <v>A</v>
      </c>
      <c r="O1853">
        <f>VLOOKUP(F1853,price_list!$A$2:$C$31,3,FALSE)</f>
        <v>139.22</v>
      </c>
      <c r="P1853" t="str">
        <f t="shared" si="140"/>
        <v/>
      </c>
      <c r="Q1853" t="str">
        <f t="shared" si="141"/>
        <v/>
      </c>
      <c r="R1853">
        <f t="shared" si="142"/>
        <v>1058.0719999999999</v>
      </c>
      <c r="S1853">
        <f t="shared" si="143"/>
        <v>21.161439999999999</v>
      </c>
      <c r="T1853" t="str">
        <f>IF(ISNA(VLOOKUP(A1853,ERP_transactions!$A:$A,1,FALSE)),"No","Yes")</f>
        <v>Yes</v>
      </c>
      <c r="U1853" t="b">
        <f t="shared" si="144"/>
        <v>0</v>
      </c>
    </row>
    <row r="1854" spans="1:21">
      <c r="A1854" t="s">
        <v>2518</v>
      </c>
      <c r="B1854" t="s">
        <v>35</v>
      </c>
      <c r="C1854" t="s">
        <v>36</v>
      </c>
      <c r="D1854" t="s">
        <v>57</v>
      </c>
      <c r="E1854" t="s">
        <v>58</v>
      </c>
      <c r="F1854" t="s">
        <v>234</v>
      </c>
      <c r="G1854" t="s">
        <v>235</v>
      </c>
      <c r="H1854" s="1">
        <v>45876</v>
      </c>
      <c r="I1854">
        <v>18</v>
      </c>
      <c r="J1854">
        <v>37.18</v>
      </c>
      <c r="K1854">
        <v>669.24</v>
      </c>
      <c r="L1854">
        <v>0</v>
      </c>
      <c r="M1854">
        <v>0.02</v>
      </c>
      <c r="N1854" t="str">
        <f>VLOOKUP(F1854,products!$A$2:$C$31,3,FALSE)</f>
        <v>C</v>
      </c>
      <c r="O1854">
        <f>VLOOKUP(F1854,price_list!$A$2:$C$31,3,FALSE)</f>
        <v>37.18</v>
      </c>
      <c r="P1854" t="str">
        <f t="shared" si="140"/>
        <v/>
      </c>
      <c r="Q1854" t="str">
        <f t="shared" si="141"/>
        <v/>
      </c>
      <c r="R1854">
        <f t="shared" si="142"/>
        <v>669.24</v>
      </c>
      <c r="S1854">
        <f t="shared" si="143"/>
        <v>13.3848</v>
      </c>
      <c r="T1854" t="str">
        <f>IF(ISNA(VLOOKUP(A1854,ERP_transactions!$A:$A,1,FALSE)),"No","Yes")</f>
        <v>Yes</v>
      </c>
      <c r="U1854" t="b">
        <f t="shared" si="144"/>
        <v>0</v>
      </c>
    </row>
    <row r="1855" spans="1:21">
      <c r="A1855" t="s">
        <v>2519</v>
      </c>
      <c r="B1855" t="s">
        <v>423</v>
      </c>
      <c r="C1855" t="s">
        <v>424</v>
      </c>
      <c r="D1855" t="s">
        <v>532</v>
      </c>
      <c r="E1855" t="s">
        <v>533</v>
      </c>
      <c r="F1855" t="s">
        <v>174</v>
      </c>
      <c r="G1855" t="s">
        <v>175</v>
      </c>
      <c r="H1855" s="1">
        <v>45885</v>
      </c>
      <c r="I1855">
        <v>5</v>
      </c>
      <c r="J1855">
        <v>183.4</v>
      </c>
      <c r="K1855">
        <v>917</v>
      </c>
      <c r="L1855">
        <v>0.1</v>
      </c>
      <c r="M1855">
        <v>0.02</v>
      </c>
      <c r="N1855" t="str">
        <f>VLOOKUP(F1855,products!$A$2:$C$31,3,FALSE)</f>
        <v>B</v>
      </c>
      <c r="O1855">
        <f>VLOOKUP(F1855,price_list!$A$2:$C$31,3,FALSE)</f>
        <v>183.4</v>
      </c>
      <c r="P1855" t="str">
        <f t="shared" si="140"/>
        <v/>
      </c>
      <c r="Q1855" t="str">
        <f t="shared" si="141"/>
        <v/>
      </c>
      <c r="R1855">
        <f t="shared" si="142"/>
        <v>825.3</v>
      </c>
      <c r="S1855">
        <f t="shared" si="143"/>
        <v>16.506</v>
      </c>
      <c r="T1855" t="str">
        <f>IF(ISNA(VLOOKUP(A1855,ERP_transactions!$A:$A,1,FALSE)),"No","Yes")</f>
        <v>Yes</v>
      </c>
      <c r="U1855" t="b">
        <f t="shared" si="144"/>
        <v>0</v>
      </c>
    </row>
    <row r="1856" spans="1:21">
      <c r="A1856" t="s">
        <v>2520</v>
      </c>
      <c r="B1856" t="s">
        <v>81</v>
      </c>
      <c r="C1856" t="s">
        <v>82</v>
      </c>
      <c r="D1856" t="s">
        <v>164</v>
      </c>
      <c r="E1856" t="s">
        <v>165</v>
      </c>
      <c r="F1856" t="s">
        <v>71</v>
      </c>
      <c r="G1856" t="s">
        <v>72</v>
      </c>
      <c r="H1856" s="1">
        <v>45893</v>
      </c>
      <c r="I1856">
        <v>5</v>
      </c>
      <c r="J1856">
        <v>123.65</v>
      </c>
      <c r="K1856">
        <v>618.25</v>
      </c>
      <c r="L1856">
        <v>0.05</v>
      </c>
      <c r="M1856">
        <v>0.02</v>
      </c>
      <c r="N1856" t="str">
        <f>VLOOKUP(F1856,products!$A$2:$C$31,3,FALSE)</f>
        <v>A</v>
      </c>
      <c r="O1856">
        <f>VLOOKUP(F1856,price_list!$A$2:$C$31,3,FALSE)</f>
        <v>123.65</v>
      </c>
      <c r="P1856" t="str">
        <f t="shared" si="140"/>
        <v/>
      </c>
      <c r="Q1856" t="str">
        <f t="shared" si="141"/>
        <v/>
      </c>
      <c r="R1856">
        <f t="shared" si="142"/>
        <v>587.33749999999998</v>
      </c>
      <c r="S1856">
        <f t="shared" si="143"/>
        <v>11.74675</v>
      </c>
      <c r="T1856" t="str">
        <f>IF(ISNA(VLOOKUP(A1856,ERP_transactions!$A:$A,1,FALSE)),"No","Yes")</f>
        <v>Yes</v>
      </c>
      <c r="U1856" t="b">
        <f t="shared" si="144"/>
        <v>0</v>
      </c>
    </row>
    <row r="1857" spans="1:21">
      <c r="A1857" t="s">
        <v>2522</v>
      </c>
      <c r="B1857" t="s">
        <v>47</v>
      </c>
      <c r="C1857" t="s">
        <v>48</v>
      </c>
      <c r="D1857" t="s">
        <v>237</v>
      </c>
      <c r="E1857" t="s">
        <v>238</v>
      </c>
      <c r="F1857" t="s">
        <v>100</v>
      </c>
      <c r="G1857" t="s">
        <v>101</v>
      </c>
      <c r="H1857" s="1">
        <v>45879</v>
      </c>
      <c r="I1857">
        <v>7</v>
      </c>
      <c r="J1857">
        <v>181.7</v>
      </c>
      <c r="K1857">
        <v>1271.9000000000001</v>
      </c>
      <c r="L1857">
        <v>0.13</v>
      </c>
      <c r="M1857">
        <v>0.02</v>
      </c>
      <c r="N1857" t="str">
        <f>VLOOKUP(F1857,products!$A$2:$C$31,3,FALSE)</f>
        <v>B</v>
      </c>
      <c r="O1857">
        <f>VLOOKUP(F1857,price_list!$A$2:$C$31,3,FALSE)</f>
        <v>181.7</v>
      </c>
      <c r="P1857" t="str">
        <f t="shared" si="140"/>
        <v>Rebate_Error</v>
      </c>
      <c r="Q1857" t="str">
        <f t="shared" si="141"/>
        <v/>
      </c>
      <c r="R1857">
        <f t="shared" si="142"/>
        <v>1106.5530000000001</v>
      </c>
      <c r="S1857">
        <f t="shared" si="143"/>
        <v>22.131060000000002</v>
      </c>
      <c r="T1857" t="str">
        <f>IF(ISNA(VLOOKUP(A1857,ERP_transactions!$A:$A,1,FALSE)),"No","Yes")</f>
        <v>Yes</v>
      </c>
      <c r="U1857" t="b">
        <f t="shared" si="144"/>
        <v>1</v>
      </c>
    </row>
    <row r="1858" spans="1:21">
      <c r="A1858" t="s">
        <v>2523</v>
      </c>
      <c r="B1858" t="s">
        <v>135</v>
      </c>
      <c r="C1858" t="s">
        <v>136</v>
      </c>
      <c r="D1858" t="s">
        <v>853</v>
      </c>
      <c r="E1858" t="s">
        <v>854</v>
      </c>
      <c r="F1858" t="s">
        <v>90</v>
      </c>
      <c r="G1858" t="s">
        <v>91</v>
      </c>
      <c r="H1858" s="1">
        <v>45880</v>
      </c>
      <c r="I1858">
        <v>2</v>
      </c>
      <c r="J1858">
        <v>50.51</v>
      </c>
      <c r="K1858">
        <v>101.02</v>
      </c>
      <c r="L1858">
        <v>0</v>
      </c>
      <c r="M1858">
        <v>0.02</v>
      </c>
      <c r="N1858" t="str">
        <f>VLOOKUP(F1858,products!$A$2:$C$31,3,FALSE)</f>
        <v>C</v>
      </c>
      <c r="O1858">
        <f>VLOOKUP(F1858,price_list!$A$2:$C$31,3,FALSE)</f>
        <v>50.51</v>
      </c>
      <c r="P1858" t="str">
        <f t="shared" ref="P1858:P1921" si="145">IF(N1858="A",IF(ABS(L1858-0.05)&gt;0.001,"Rebate_Error",""),IF(N1858="B",IF(ABS(L1858-0.1)&gt;0.001,"Rebate_Error",""),IF(N1858="C",IF(L1858&lt;&gt;0,"Rebate_Error",""))))</f>
        <v/>
      </c>
      <c r="Q1858" t="str">
        <f t="shared" ref="Q1858:Q1921" si="146">IF(J1858&lt;O1858*0.75,"Price_Breach","")</f>
        <v/>
      </c>
      <c r="R1858">
        <f t="shared" ref="R1858:R1921" si="147">K1858-(K1858*L1858)</f>
        <v>101.02</v>
      </c>
      <c r="S1858">
        <f t="shared" ref="S1858:S1921" si="148">R1858*M1858</f>
        <v>2.0204</v>
      </c>
      <c r="T1858" t="str">
        <f>IF(ISNA(VLOOKUP(A1858,ERP_transactions!$A:$A,1,FALSE)),"No","Yes")</f>
        <v>Yes</v>
      </c>
      <c r="U1858" t="b">
        <f t="shared" ref="U1858:U1921" si="149">OR($P1858="Rebate_Error",$Q1858="Price_Breach",$T1858="No")</f>
        <v>0</v>
      </c>
    </row>
    <row r="1859" spans="1:21">
      <c r="A1859" t="s">
        <v>2524</v>
      </c>
      <c r="B1859" t="s">
        <v>122</v>
      </c>
      <c r="C1859" t="s">
        <v>123</v>
      </c>
      <c r="D1859" t="s">
        <v>1130</v>
      </c>
      <c r="E1859" t="s">
        <v>1131</v>
      </c>
      <c r="F1859" t="s">
        <v>166</v>
      </c>
      <c r="G1859" t="s">
        <v>167</v>
      </c>
      <c r="H1859" s="1">
        <v>45883</v>
      </c>
      <c r="I1859">
        <v>23</v>
      </c>
      <c r="J1859">
        <v>176.86</v>
      </c>
      <c r="K1859">
        <v>4067.78</v>
      </c>
      <c r="L1859">
        <v>0.12</v>
      </c>
      <c r="M1859">
        <v>0.02</v>
      </c>
      <c r="N1859" t="str">
        <f>VLOOKUP(F1859,products!$A$2:$C$31,3,FALSE)</f>
        <v>B</v>
      </c>
      <c r="O1859">
        <f>VLOOKUP(F1859,price_list!$A$2:$C$31,3,FALSE)</f>
        <v>176.86</v>
      </c>
      <c r="P1859" t="str">
        <f t="shared" si="145"/>
        <v>Rebate_Error</v>
      </c>
      <c r="Q1859" t="str">
        <f t="shared" si="146"/>
        <v/>
      </c>
      <c r="R1859">
        <f t="shared" si="147"/>
        <v>3579.6464000000001</v>
      </c>
      <c r="S1859">
        <f t="shared" si="148"/>
        <v>71.592928000000001</v>
      </c>
      <c r="T1859" t="str">
        <f>IF(ISNA(VLOOKUP(A1859,ERP_transactions!$A:$A,1,FALSE)),"No","Yes")</f>
        <v>Yes</v>
      </c>
      <c r="U1859" t="b">
        <f t="shared" si="149"/>
        <v>1</v>
      </c>
    </row>
    <row r="1860" spans="1:21">
      <c r="A1860" t="s">
        <v>2525</v>
      </c>
      <c r="B1860" t="s">
        <v>81</v>
      </c>
      <c r="C1860" t="s">
        <v>82</v>
      </c>
      <c r="D1860" t="s">
        <v>213</v>
      </c>
      <c r="E1860" t="s">
        <v>214</v>
      </c>
      <c r="F1860" t="s">
        <v>396</v>
      </c>
      <c r="G1860" t="s">
        <v>397</v>
      </c>
      <c r="H1860" s="1">
        <v>45889</v>
      </c>
      <c r="I1860">
        <v>19</v>
      </c>
      <c r="J1860">
        <v>194.87</v>
      </c>
      <c r="K1860">
        <v>3702.53</v>
      </c>
      <c r="L1860">
        <v>0.1</v>
      </c>
      <c r="M1860">
        <v>0.02</v>
      </c>
      <c r="N1860" t="str">
        <f>VLOOKUP(F1860,products!$A$2:$C$31,3,FALSE)</f>
        <v>B</v>
      </c>
      <c r="O1860">
        <f>VLOOKUP(F1860,price_list!$A$2:$C$31,3,FALSE)</f>
        <v>194.87</v>
      </c>
      <c r="P1860" t="str">
        <f t="shared" si="145"/>
        <v/>
      </c>
      <c r="Q1860" t="str">
        <f t="shared" si="146"/>
        <v/>
      </c>
      <c r="R1860">
        <f t="shared" si="147"/>
        <v>3332.277</v>
      </c>
      <c r="S1860">
        <f t="shared" si="148"/>
        <v>66.645539999999997</v>
      </c>
      <c r="T1860" t="str">
        <f>IF(ISNA(VLOOKUP(A1860,ERP_transactions!$A:$A,1,FALSE)),"No","Yes")</f>
        <v>Yes</v>
      </c>
      <c r="U1860" t="b">
        <f t="shared" si="149"/>
        <v>0</v>
      </c>
    </row>
    <row r="1861" spans="1:21">
      <c r="A1861" t="s">
        <v>2526</v>
      </c>
      <c r="B1861" t="s">
        <v>110</v>
      </c>
      <c r="C1861" t="s">
        <v>111</v>
      </c>
      <c r="D1861" t="s">
        <v>429</v>
      </c>
      <c r="E1861" t="s">
        <v>430</v>
      </c>
      <c r="F1861" t="s">
        <v>275</v>
      </c>
      <c r="G1861" t="s">
        <v>276</v>
      </c>
      <c r="H1861" s="1">
        <v>45885</v>
      </c>
      <c r="I1861">
        <v>2</v>
      </c>
      <c r="J1861">
        <v>44.71</v>
      </c>
      <c r="K1861">
        <v>89.42</v>
      </c>
      <c r="L1861">
        <v>0</v>
      </c>
      <c r="M1861">
        <v>0.02</v>
      </c>
      <c r="N1861" t="str">
        <f>VLOOKUP(F1861,products!$A$2:$C$31,3,FALSE)</f>
        <v>C</v>
      </c>
      <c r="O1861">
        <f>VLOOKUP(F1861,price_list!$A$2:$C$31,3,FALSE)</f>
        <v>44.71</v>
      </c>
      <c r="P1861" t="str">
        <f t="shared" si="145"/>
        <v/>
      </c>
      <c r="Q1861" t="str">
        <f t="shared" si="146"/>
        <v/>
      </c>
      <c r="R1861">
        <f t="shared" si="147"/>
        <v>89.42</v>
      </c>
      <c r="S1861">
        <f t="shared" si="148"/>
        <v>1.7884</v>
      </c>
      <c r="T1861" t="str">
        <f>IF(ISNA(VLOOKUP(A1861,ERP_transactions!$A:$A,1,FALSE)),"No","Yes")</f>
        <v>Yes</v>
      </c>
      <c r="U1861" t="b">
        <f t="shared" si="149"/>
        <v>0</v>
      </c>
    </row>
    <row r="1862" spans="1:21">
      <c r="A1862" t="s">
        <v>2527</v>
      </c>
      <c r="B1862" t="s">
        <v>74</v>
      </c>
      <c r="C1862" t="s">
        <v>75</v>
      </c>
      <c r="D1862" t="s">
        <v>119</v>
      </c>
      <c r="E1862" t="s">
        <v>120</v>
      </c>
      <c r="F1862" t="s">
        <v>396</v>
      </c>
      <c r="G1862" t="s">
        <v>397</v>
      </c>
      <c r="H1862" s="1">
        <v>45889</v>
      </c>
      <c r="I1862">
        <v>24</v>
      </c>
      <c r="J1862">
        <v>194.87</v>
      </c>
      <c r="K1862">
        <v>4676.88</v>
      </c>
      <c r="L1862">
        <v>0.1</v>
      </c>
      <c r="M1862">
        <v>0.02</v>
      </c>
      <c r="N1862" t="str">
        <f>VLOOKUP(F1862,products!$A$2:$C$31,3,FALSE)</f>
        <v>B</v>
      </c>
      <c r="O1862">
        <f>VLOOKUP(F1862,price_list!$A$2:$C$31,3,FALSE)</f>
        <v>194.87</v>
      </c>
      <c r="P1862" t="str">
        <f t="shared" si="145"/>
        <v/>
      </c>
      <c r="Q1862" t="str">
        <f t="shared" si="146"/>
        <v/>
      </c>
      <c r="R1862">
        <f t="shared" si="147"/>
        <v>4209.192</v>
      </c>
      <c r="S1862">
        <f t="shared" si="148"/>
        <v>84.183840000000004</v>
      </c>
      <c r="T1862" t="str">
        <f>IF(ISNA(VLOOKUP(A1862,ERP_transactions!$A:$A,1,FALSE)),"No","Yes")</f>
        <v>Yes</v>
      </c>
      <c r="U1862" t="b">
        <f t="shared" si="149"/>
        <v>0</v>
      </c>
    </row>
    <row r="1863" spans="1:21">
      <c r="A1863" t="s">
        <v>2528</v>
      </c>
      <c r="B1863" t="s">
        <v>42</v>
      </c>
      <c r="C1863" t="s">
        <v>43</v>
      </c>
      <c r="D1863" t="s">
        <v>933</v>
      </c>
      <c r="E1863" t="s">
        <v>934</v>
      </c>
      <c r="F1863" t="s">
        <v>326</v>
      </c>
      <c r="G1863" t="s">
        <v>327</v>
      </c>
      <c r="H1863" s="1">
        <v>45877</v>
      </c>
      <c r="I1863">
        <v>16</v>
      </c>
      <c r="J1863">
        <v>63.32</v>
      </c>
      <c r="K1863">
        <v>1013.12</v>
      </c>
      <c r="L1863">
        <v>0</v>
      </c>
      <c r="M1863">
        <v>0.02</v>
      </c>
      <c r="N1863" t="str">
        <f>VLOOKUP(F1863,products!$A$2:$C$31,3,FALSE)</f>
        <v>C</v>
      </c>
      <c r="O1863">
        <f>VLOOKUP(F1863,price_list!$A$2:$C$31,3,FALSE)</f>
        <v>63.32</v>
      </c>
      <c r="P1863" t="str">
        <f t="shared" si="145"/>
        <v/>
      </c>
      <c r="Q1863" t="str">
        <f t="shared" si="146"/>
        <v/>
      </c>
      <c r="R1863">
        <f t="shared" si="147"/>
        <v>1013.12</v>
      </c>
      <c r="S1863">
        <f t="shared" si="148"/>
        <v>20.2624</v>
      </c>
      <c r="T1863" t="str">
        <f>IF(ISNA(VLOOKUP(A1863,ERP_transactions!$A:$A,1,FALSE)),"No","Yes")</f>
        <v>Yes</v>
      </c>
      <c r="U1863" t="b">
        <f t="shared" si="149"/>
        <v>0</v>
      </c>
    </row>
    <row r="1864" spans="1:21">
      <c r="A1864" t="s">
        <v>2529</v>
      </c>
      <c r="B1864" t="s">
        <v>62</v>
      </c>
      <c r="C1864" t="s">
        <v>63</v>
      </c>
      <c r="D1864" t="s">
        <v>1183</v>
      </c>
      <c r="E1864" t="s">
        <v>1184</v>
      </c>
      <c r="F1864" t="s">
        <v>114</v>
      </c>
      <c r="G1864" t="s">
        <v>115</v>
      </c>
      <c r="H1864" s="1">
        <v>45888</v>
      </c>
      <c r="I1864">
        <v>14</v>
      </c>
      <c r="J1864">
        <v>91.13</v>
      </c>
      <c r="K1864">
        <v>1275.82</v>
      </c>
      <c r="L1864">
        <v>0.1</v>
      </c>
      <c r="M1864">
        <v>0.02</v>
      </c>
      <c r="N1864" t="str">
        <f>VLOOKUP(F1864,products!$A$2:$C$31,3,FALSE)</f>
        <v>B</v>
      </c>
      <c r="O1864">
        <f>VLOOKUP(F1864,price_list!$A$2:$C$31,3,FALSE)</f>
        <v>91.13</v>
      </c>
      <c r="P1864" t="str">
        <f t="shared" si="145"/>
        <v/>
      </c>
      <c r="Q1864" t="str">
        <f t="shared" si="146"/>
        <v/>
      </c>
      <c r="R1864">
        <f t="shared" si="147"/>
        <v>1148.2379999999998</v>
      </c>
      <c r="S1864">
        <f t="shared" si="148"/>
        <v>22.964759999999998</v>
      </c>
      <c r="T1864" t="str">
        <f>IF(ISNA(VLOOKUP(A1864,ERP_transactions!$A:$A,1,FALSE)),"No","Yes")</f>
        <v>Yes</v>
      </c>
      <c r="U1864" t="b">
        <f t="shared" si="149"/>
        <v>0</v>
      </c>
    </row>
    <row r="1865" spans="1:21">
      <c r="A1865" t="s">
        <v>2530</v>
      </c>
      <c r="B1865" t="s">
        <v>145</v>
      </c>
      <c r="C1865" t="s">
        <v>146</v>
      </c>
      <c r="D1865" t="s">
        <v>429</v>
      </c>
      <c r="E1865" t="s">
        <v>430</v>
      </c>
      <c r="F1865" t="s">
        <v>196</v>
      </c>
      <c r="G1865" t="s">
        <v>197</v>
      </c>
      <c r="H1865" s="1">
        <v>45883</v>
      </c>
      <c r="I1865">
        <v>21</v>
      </c>
      <c r="J1865">
        <v>77.5</v>
      </c>
      <c r="K1865">
        <v>1627.5</v>
      </c>
      <c r="L1865">
        <v>0.05</v>
      </c>
      <c r="M1865">
        <v>0.02</v>
      </c>
      <c r="N1865" t="str">
        <f>VLOOKUP(F1865,products!$A$2:$C$31,3,FALSE)</f>
        <v>A</v>
      </c>
      <c r="O1865">
        <f>VLOOKUP(F1865,price_list!$A$2:$C$31,3,FALSE)</f>
        <v>77.5</v>
      </c>
      <c r="P1865" t="str">
        <f t="shared" si="145"/>
        <v/>
      </c>
      <c r="Q1865" t="str">
        <f t="shared" si="146"/>
        <v/>
      </c>
      <c r="R1865">
        <f t="shared" si="147"/>
        <v>1546.125</v>
      </c>
      <c r="S1865">
        <f t="shared" si="148"/>
        <v>30.922499999999999</v>
      </c>
      <c r="T1865" t="str">
        <f>IF(ISNA(VLOOKUP(A1865,ERP_transactions!$A:$A,1,FALSE)),"No","Yes")</f>
        <v>Yes</v>
      </c>
      <c r="U1865" t="b">
        <f t="shared" si="149"/>
        <v>0</v>
      </c>
    </row>
    <row r="1866" spans="1:21">
      <c r="A1866" t="s">
        <v>2531</v>
      </c>
      <c r="B1866" t="s">
        <v>67</v>
      </c>
      <c r="C1866" t="s">
        <v>68</v>
      </c>
      <c r="D1866" t="s">
        <v>49</v>
      </c>
      <c r="E1866" t="s">
        <v>50</v>
      </c>
      <c r="F1866" t="s">
        <v>71</v>
      </c>
      <c r="G1866" t="s">
        <v>72</v>
      </c>
      <c r="H1866" s="1">
        <v>45900</v>
      </c>
      <c r="I1866">
        <v>20</v>
      </c>
      <c r="J1866">
        <v>123.65</v>
      </c>
      <c r="K1866">
        <v>2473</v>
      </c>
      <c r="L1866">
        <v>0.05</v>
      </c>
      <c r="M1866">
        <v>0.02</v>
      </c>
      <c r="N1866" t="str">
        <f>VLOOKUP(F1866,products!$A$2:$C$31,3,FALSE)</f>
        <v>A</v>
      </c>
      <c r="O1866">
        <f>VLOOKUP(F1866,price_list!$A$2:$C$31,3,FALSE)</f>
        <v>123.65</v>
      </c>
      <c r="P1866" t="str">
        <f t="shared" si="145"/>
        <v/>
      </c>
      <c r="Q1866" t="str">
        <f t="shared" si="146"/>
        <v/>
      </c>
      <c r="R1866">
        <f t="shared" si="147"/>
        <v>2349.35</v>
      </c>
      <c r="S1866">
        <f t="shared" si="148"/>
        <v>46.987000000000002</v>
      </c>
      <c r="T1866" t="str">
        <f>IF(ISNA(VLOOKUP(A1866,ERP_transactions!$A:$A,1,FALSE)),"No","Yes")</f>
        <v>Yes</v>
      </c>
      <c r="U1866" t="b">
        <f t="shared" si="149"/>
        <v>0</v>
      </c>
    </row>
    <row r="1867" spans="1:21">
      <c r="A1867" t="s">
        <v>2532</v>
      </c>
      <c r="B1867" t="s">
        <v>159</v>
      </c>
      <c r="C1867" t="s">
        <v>160</v>
      </c>
      <c r="D1867" t="s">
        <v>876</v>
      </c>
      <c r="E1867" t="s">
        <v>877</v>
      </c>
      <c r="F1867" t="s">
        <v>25</v>
      </c>
      <c r="G1867" t="s">
        <v>26</v>
      </c>
      <c r="H1867" s="1">
        <v>45870</v>
      </c>
      <c r="I1867">
        <v>14</v>
      </c>
      <c r="J1867">
        <v>120.83</v>
      </c>
      <c r="K1867">
        <v>1691.62</v>
      </c>
      <c r="L1867">
        <v>0.1</v>
      </c>
      <c r="M1867">
        <v>0.02</v>
      </c>
      <c r="N1867" t="str">
        <f>VLOOKUP(F1867,products!$A$2:$C$31,3,FALSE)</f>
        <v>B</v>
      </c>
      <c r="O1867">
        <f>VLOOKUP(F1867,price_list!$A$2:$C$31,3,FALSE)</f>
        <v>120.83</v>
      </c>
      <c r="P1867" t="str">
        <f t="shared" si="145"/>
        <v/>
      </c>
      <c r="Q1867" t="str">
        <f t="shared" si="146"/>
        <v/>
      </c>
      <c r="R1867">
        <f t="shared" si="147"/>
        <v>1522.4579999999999</v>
      </c>
      <c r="S1867">
        <f t="shared" si="148"/>
        <v>30.449159999999999</v>
      </c>
      <c r="T1867" t="str">
        <f>IF(ISNA(VLOOKUP(A1867,ERP_transactions!$A:$A,1,FALSE)),"No","Yes")</f>
        <v>Yes</v>
      </c>
      <c r="U1867" t="b">
        <f t="shared" si="149"/>
        <v>0</v>
      </c>
    </row>
    <row r="1868" spans="1:21">
      <c r="A1868" t="s">
        <v>2533</v>
      </c>
      <c r="B1868" t="s">
        <v>182</v>
      </c>
      <c r="C1868" t="s">
        <v>183</v>
      </c>
      <c r="D1868" t="s">
        <v>64</v>
      </c>
      <c r="E1868" t="s">
        <v>65</v>
      </c>
      <c r="F1868" t="s">
        <v>107</v>
      </c>
      <c r="G1868" t="s">
        <v>108</v>
      </c>
      <c r="H1868" s="1">
        <v>45881</v>
      </c>
      <c r="I1868">
        <v>16</v>
      </c>
      <c r="J1868">
        <v>179.53</v>
      </c>
      <c r="K1868">
        <v>2872.48</v>
      </c>
      <c r="L1868">
        <v>0.1</v>
      </c>
      <c r="M1868">
        <v>0.02</v>
      </c>
      <c r="N1868" t="str">
        <f>VLOOKUP(F1868,products!$A$2:$C$31,3,FALSE)</f>
        <v>B</v>
      </c>
      <c r="O1868">
        <f>VLOOKUP(F1868,price_list!$A$2:$C$31,3,FALSE)</f>
        <v>179.53</v>
      </c>
      <c r="P1868" t="str">
        <f t="shared" si="145"/>
        <v/>
      </c>
      <c r="Q1868" t="str">
        <f t="shared" si="146"/>
        <v/>
      </c>
      <c r="R1868">
        <f t="shared" si="147"/>
        <v>2585.232</v>
      </c>
      <c r="S1868">
        <f t="shared" si="148"/>
        <v>51.704639999999998</v>
      </c>
      <c r="T1868" t="str">
        <f>IF(ISNA(VLOOKUP(A1868,ERP_transactions!$A:$A,1,FALSE)),"No","Yes")</f>
        <v>Yes</v>
      </c>
      <c r="U1868" t="b">
        <f t="shared" si="149"/>
        <v>0</v>
      </c>
    </row>
    <row r="1869" spans="1:21">
      <c r="A1869" t="s">
        <v>2534</v>
      </c>
      <c r="B1869" t="s">
        <v>306</v>
      </c>
      <c r="C1869" t="s">
        <v>307</v>
      </c>
      <c r="D1869" t="s">
        <v>340</v>
      </c>
      <c r="E1869" t="s">
        <v>341</v>
      </c>
      <c r="F1869" t="s">
        <v>396</v>
      </c>
      <c r="G1869" t="s">
        <v>397</v>
      </c>
      <c r="H1869" s="1">
        <v>45899</v>
      </c>
      <c r="I1869">
        <v>19</v>
      </c>
      <c r="J1869">
        <v>169.49</v>
      </c>
      <c r="K1869">
        <v>3220.31</v>
      </c>
      <c r="L1869">
        <v>0.1</v>
      </c>
      <c r="M1869">
        <v>0.02</v>
      </c>
      <c r="N1869" t="str">
        <f>VLOOKUP(F1869,products!$A$2:$C$31,3,FALSE)</f>
        <v>B</v>
      </c>
      <c r="O1869">
        <f>VLOOKUP(F1869,price_list!$A$2:$C$31,3,FALSE)</f>
        <v>194.87</v>
      </c>
      <c r="P1869" t="str">
        <f t="shared" si="145"/>
        <v/>
      </c>
      <c r="Q1869" t="str">
        <f t="shared" si="146"/>
        <v/>
      </c>
      <c r="R1869">
        <f t="shared" si="147"/>
        <v>2898.279</v>
      </c>
      <c r="S1869">
        <f t="shared" si="148"/>
        <v>57.965580000000003</v>
      </c>
      <c r="T1869" t="str">
        <f>IF(ISNA(VLOOKUP(A1869,ERP_transactions!$A:$A,1,FALSE)),"No","Yes")</f>
        <v>Yes</v>
      </c>
      <c r="U1869" t="b">
        <f t="shared" si="149"/>
        <v>0</v>
      </c>
    </row>
    <row r="1870" spans="1:21">
      <c r="A1870" t="s">
        <v>2535</v>
      </c>
      <c r="B1870" t="s">
        <v>208</v>
      </c>
      <c r="C1870" t="s">
        <v>209</v>
      </c>
      <c r="D1870" t="s">
        <v>513</v>
      </c>
      <c r="E1870" t="s">
        <v>514</v>
      </c>
      <c r="F1870" t="s">
        <v>356</v>
      </c>
      <c r="G1870" t="s">
        <v>357</v>
      </c>
      <c r="H1870" s="1">
        <v>45891</v>
      </c>
      <c r="I1870">
        <v>23</v>
      </c>
      <c r="J1870">
        <v>54.03</v>
      </c>
      <c r="K1870">
        <v>1242.69</v>
      </c>
      <c r="L1870">
        <v>0</v>
      </c>
      <c r="M1870">
        <v>0.02</v>
      </c>
      <c r="N1870" t="str">
        <f>VLOOKUP(F1870,products!$A$2:$C$31,3,FALSE)</f>
        <v>C</v>
      </c>
      <c r="O1870">
        <f>VLOOKUP(F1870,price_list!$A$2:$C$31,3,FALSE)</f>
        <v>54.03</v>
      </c>
      <c r="P1870" t="str">
        <f t="shared" si="145"/>
        <v/>
      </c>
      <c r="Q1870" t="str">
        <f t="shared" si="146"/>
        <v/>
      </c>
      <c r="R1870">
        <f t="shared" si="147"/>
        <v>1242.69</v>
      </c>
      <c r="S1870">
        <f t="shared" si="148"/>
        <v>24.853800000000003</v>
      </c>
      <c r="T1870" t="str">
        <f>IF(ISNA(VLOOKUP(A1870,ERP_transactions!$A:$A,1,FALSE)),"No","Yes")</f>
        <v>Yes</v>
      </c>
      <c r="U1870" t="b">
        <f t="shared" si="149"/>
        <v>0</v>
      </c>
    </row>
    <row r="1871" spans="1:21">
      <c r="A1871" t="s">
        <v>2536</v>
      </c>
      <c r="B1871" t="s">
        <v>306</v>
      </c>
      <c r="C1871" t="s">
        <v>307</v>
      </c>
      <c r="D1871" t="s">
        <v>506</v>
      </c>
      <c r="E1871" t="s">
        <v>507</v>
      </c>
      <c r="F1871" t="s">
        <v>39</v>
      </c>
      <c r="G1871" t="s">
        <v>40</v>
      </c>
      <c r="H1871" s="1">
        <v>45892</v>
      </c>
      <c r="I1871">
        <v>24</v>
      </c>
      <c r="J1871">
        <v>87.21</v>
      </c>
      <c r="K1871">
        <v>2093.04</v>
      </c>
      <c r="L1871">
        <v>0</v>
      </c>
      <c r="M1871">
        <v>0.02</v>
      </c>
      <c r="N1871" t="str">
        <f>VLOOKUP(F1871,products!$A$2:$C$31,3,FALSE)</f>
        <v>C</v>
      </c>
      <c r="O1871">
        <f>VLOOKUP(F1871,price_list!$A$2:$C$31,3,FALSE)</f>
        <v>87.21</v>
      </c>
      <c r="P1871" t="str">
        <f t="shared" si="145"/>
        <v/>
      </c>
      <c r="Q1871" t="str">
        <f t="shared" si="146"/>
        <v/>
      </c>
      <c r="R1871">
        <f t="shared" si="147"/>
        <v>2093.04</v>
      </c>
      <c r="S1871">
        <f t="shared" si="148"/>
        <v>41.860799999999998</v>
      </c>
      <c r="T1871" t="str">
        <f>IF(ISNA(VLOOKUP(A1871,ERP_transactions!$A:$A,1,FALSE)),"No","Yes")</f>
        <v>Yes</v>
      </c>
      <c r="U1871" t="b">
        <f t="shared" si="149"/>
        <v>0</v>
      </c>
    </row>
    <row r="1872" spans="1:21">
      <c r="A1872" t="s">
        <v>2537</v>
      </c>
      <c r="B1872" t="s">
        <v>74</v>
      </c>
      <c r="C1872" t="s">
        <v>75</v>
      </c>
      <c r="D1872" t="s">
        <v>872</v>
      </c>
      <c r="E1872" t="s">
        <v>873</v>
      </c>
      <c r="F1872" t="s">
        <v>90</v>
      </c>
      <c r="G1872" t="s">
        <v>91</v>
      </c>
      <c r="H1872" s="1">
        <v>45890</v>
      </c>
      <c r="I1872">
        <v>22</v>
      </c>
      <c r="J1872">
        <v>50.51</v>
      </c>
      <c r="K1872">
        <v>1111.22</v>
      </c>
      <c r="L1872">
        <v>0</v>
      </c>
      <c r="M1872">
        <v>0.02</v>
      </c>
      <c r="N1872" t="str">
        <f>VLOOKUP(F1872,products!$A$2:$C$31,3,FALSE)</f>
        <v>C</v>
      </c>
      <c r="O1872">
        <f>VLOOKUP(F1872,price_list!$A$2:$C$31,3,FALSE)</f>
        <v>50.51</v>
      </c>
      <c r="P1872" t="str">
        <f t="shared" si="145"/>
        <v/>
      </c>
      <c r="Q1872" t="str">
        <f t="shared" si="146"/>
        <v/>
      </c>
      <c r="R1872">
        <f t="shared" si="147"/>
        <v>1111.22</v>
      </c>
      <c r="S1872">
        <f t="shared" si="148"/>
        <v>22.224399999999999</v>
      </c>
      <c r="T1872" t="str">
        <f>IF(ISNA(VLOOKUP(A1872,ERP_transactions!$A:$A,1,FALSE)),"No","Yes")</f>
        <v>Yes</v>
      </c>
      <c r="U1872" t="b">
        <f t="shared" si="149"/>
        <v>0</v>
      </c>
    </row>
    <row r="1873" spans="1:21">
      <c r="A1873" t="s">
        <v>2538</v>
      </c>
      <c r="B1873" t="s">
        <v>110</v>
      </c>
      <c r="C1873" t="s">
        <v>111</v>
      </c>
      <c r="D1873" t="s">
        <v>218</v>
      </c>
      <c r="E1873" t="s">
        <v>219</v>
      </c>
      <c r="F1873" t="s">
        <v>174</v>
      </c>
      <c r="G1873" t="s">
        <v>175</v>
      </c>
      <c r="H1873" s="1">
        <v>45889</v>
      </c>
      <c r="I1873">
        <v>6</v>
      </c>
      <c r="J1873">
        <v>183.4</v>
      </c>
      <c r="K1873">
        <v>1100.4000000000001</v>
      </c>
      <c r="L1873">
        <v>0.1</v>
      </c>
      <c r="M1873">
        <v>0.02</v>
      </c>
      <c r="N1873" t="str">
        <f>VLOOKUP(F1873,products!$A$2:$C$31,3,FALSE)</f>
        <v>B</v>
      </c>
      <c r="O1873">
        <f>VLOOKUP(F1873,price_list!$A$2:$C$31,3,FALSE)</f>
        <v>183.4</v>
      </c>
      <c r="P1873" t="str">
        <f t="shared" si="145"/>
        <v/>
      </c>
      <c r="Q1873" t="str">
        <f t="shared" si="146"/>
        <v/>
      </c>
      <c r="R1873">
        <f t="shared" si="147"/>
        <v>990.36000000000013</v>
      </c>
      <c r="S1873">
        <f t="shared" si="148"/>
        <v>19.807200000000002</v>
      </c>
      <c r="T1873" t="str">
        <f>IF(ISNA(VLOOKUP(A1873,ERP_transactions!$A:$A,1,FALSE)),"No","Yes")</f>
        <v>Yes</v>
      </c>
      <c r="U1873" t="b">
        <f t="shared" si="149"/>
        <v>0</v>
      </c>
    </row>
    <row r="1874" spans="1:21">
      <c r="A1874" t="s">
        <v>2539</v>
      </c>
      <c r="B1874" t="s">
        <v>254</v>
      </c>
      <c r="C1874" t="s">
        <v>255</v>
      </c>
      <c r="D1874" t="s">
        <v>629</v>
      </c>
      <c r="E1874" t="s">
        <v>630</v>
      </c>
      <c r="F1874" t="s">
        <v>179</v>
      </c>
      <c r="G1874" t="s">
        <v>180</v>
      </c>
      <c r="H1874" s="1">
        <v>45891</v>
      </c>
      <c r="I1874">
        <v>3</v>
      </c>
      <c r="J1874">
        <v>125.42</v>
      </c>
      <c r="K1874">
        <v>376.26</v>
      </c>
      <c r="L1874">
        <v>0.1</v>
      </c>
      <c r="M1874">
        <v>0.02</v>
      </c>
      <c r="N1874" t="str">
        <f>VLOOKUP(F1874,products!$A$2:$C$31,3,FALSE)</f>
        <v>B</v>
      </c>
      <c r="O1874">
        <f>VLOOKUP(F1874,price_list!$A$2:$C$31,3,FALSE)</f>
        <v>125.42</v>
      </c>
      <c r="P1874" t="str">
        <f t="shared" si="145"/>
        <v/>
      </c>
      <c r="Q1874" t="str">
        <f t="shared" si="146"/>
        <v/>
      </c>
      <c r="R1874">
        <f t="shared" si="147"/>
        <v>338.63400000000001</v>
      </c>
      <c r="S1874">
        <f t="shared" si="148"/>
        <v>6.7726800000000003</v>
      </c>
      <c r="T1874" t="str">
        <f>IF(ISNA(VLOOKUP(A1874,ERP_transactions!$A:$A,1,FALSE)),"No","Yes")</f>
        <v>Yes</v>
      </c>
      <c r="U1874" t="b">
        <f t="shared" si="149"/>
        <v>0</v>
      </c>
    </row>
    <row r="1875" spans="1:21">
      <c r="A1875" t="s">
        <v>2540</v>
      </c>
      <c r="B1875" t="s">
        <v>55</v>
      </c>
      <c r="C1875" t="s">
        <v>56</v>
      </c>
      <c r="D1875" t="s">
        <v>506</v>
      </c>
      <c r="E1875" t="s">
        <v>507</v>
      </c>
      <c r="F1875" t="s">
        <v>129</v>
      </c>
      <c r="G1875" t="s">
        <v>130</v>
      </c>
      <c r="H1875" s="1">
        <v>45889</v>
      </c>
      <c r="I1875">
        <v>6</v>
      </c>
      <c r="J1875">
        <v>74.83</v>
      </c>
      <c r="K1875">
        <v>448.98</v>
      </c>
      <c r="L1875">
        <v>0.05</v>
      </c>
      <c r="M1875">
        <v>0.02</v>
      </c>
      <c r="N1875" t="str">
        <f>VLOOKUP(F1875,products!$A$2:$C$31,3,FALSE)</f>
        <v>A</v>
      </c>
      <c r="O1875">
        <f>VLOOKUP(F1875,price_list!$A$2:$C$31,3,FALSE)</f>
        <v>92.19</v>
      </c>
      <c r="P1875" t="str">
        <f t="shared" si="145"/>
        <v/>
      </c>
      <c r="Q1875" t="str">
        <f t="shared" si="146"/>
        <v/>
      </c>
      <c r="R1875">
        <f t="shared" si="147"/>
        <v>426.53100000000001</v>
      </c>
      <c r="S1875">
        <f t="shared" si="148"/>
        <v>8.5306200000000008</v>
      </c>
      <c r="T1875" t="str">
        <f>IF(ISNA(VLOOKUP(A1875,ERP_transactions!$A:$A,1,FALSE)),"No","Yes")</f>
        <v>Yes</v>
      </c>
      <c r="U1875" t="b">
        <f t="shared" si="149"/>
        <v>0</v>
      </c>
    </row>
    <row r="1876" spans="1:21">
      <c r="A1876" t="s">
        <v>2541</v>
      </c>
      <c r="B1876" t="s">
        <v>55</v>
      </c>
      <c r="C1876" t="s">
        <v>56</v>
      </c>
      <c r="D1876" t="s">
        <v>444</v>
      </c>
      <c r="E1876" t="s">
        <v>445</v>
      </c>
      <c r="F1876" t="s">
        <v>174</v>
      </c>
      <c r="G1876" t="s">
        <v>175</v>
      </c>
      <c r="H1876" s="1">
        <v>45879</v>
      </c>
      <c r="I1876">
        <v>16</v>
      </c>
      <c r="J1876">
        <v>183.4</v>
      </c>
      <c r="K1876">
        <v>2934.4</v>
      </c>
      <c r="L1876">
        <v>0.1</v>
      </c>
      <c r="M1876">
        <v>0.02</v>
      </c>
      <c r="N1876" t="str">
        <f>VLOOKUP(F1876,products!$A$2:$C$31,3,FALSE)</f>
        <v>B</v>
      </c>
      <c r="O1876">
        <f>VLOOKUP(F1876,price_list!$A$2:$C$31,3,FALSE)</f>
        <v>183.4</v>
      </c>
      <c r="P1876" t="str">
        <f t="shared" si="145"/>
        <v/>
      </c>
      <c r="Q1876" t="str">
        <f t="shared" si="146"/>
        <v/>
      </c>
      <c r="R1876">
        <f t="shared" si="147"/>
        <v>2640.96</v>
      </c>
      <c r="S1876">
        <f t="shared" si="148"/>
        <v>52.819200000000002</v>
      </c>
      <c r="T1876" t="str">
        <f>IF(ISNA(VLOOKUP(A1876,ERP_transactions!$A:$A,1,FALSE)),"No","Yes")</f>
        <v>Yes</v>
      </c>
      <c r="U1876" t="b">
        <f t="shared" si="149"/>
        <v>0</v>
      </c>
    </row>
    <row r="1877" spans="1:21">
      <c r="A1877" t="s">
        <v>2543</v>
      </c>
      <c r="B1877" t="s">
        <v>67</v>
      </c>
      <c r="C1877" t="s">
        <v>68</v>
      </c>
      <c r="D1877" t="s">
        <v>248</v>
      </c>
      <c r="E1877" t="s">
        <v>249</v>
      </c>
      <c r="F1877" t="s">
        <v>85</v>
      </c>
      <c r="G1877" t="s">
        <v>86</v>
      </c>
      <c r="H1877" s="1">
        <v>45875</v>
      </c>
      <c r="I1877">
        <v>6</v>
      </c>
      <c r="J1877">
        <v>72.040000000000006</v>
      </c>
      <c r="K1877">
        <v>432.24</v>
      </c>
      <c r="L1877">
        <v>0.05</v>
      </c>
      <c r="M1877">
        <v>0.02</v>
      </c>
      <c r="N1877" t="str">
        <f>VLOOKUP(F1877,products!$A$2:$C$31,3,FALSE)</f>
        <v>A</v>
      </c>
      <c r="O1877">
        <f>VLOOKUP(F1877,price_list!$A$2:$C$31,3,FALSE)</f>
        <v>72.040000000000006</v>
      </c>
      <c r="P1877" t="str">
        <f t="shared" si="145"/>
        <v/>
      </c>
      <c r="Q1877" t="str">
        <f t="shared" si="146"/>
        <v/>
      </c>
      <c r="R1877">
        <f t="shared" si="147"/>
        <v>410.62799999999999</v>
      </c>
      <c r="S1877">
        <f t="shared" si="148"/>
        <v>8.2125599999999999</v>
      </c>
      <c r="T1877" t="str">
        <f>IF(ISNA(VLOOKUP(A1877,ERP_transactions!$A:$A,1,FALSE)),"No","Yes")</f>
        <v>Yes</v>
      </c>
      <c r="U1877" t="b">
        <f t="shared" si="149"/>
        <v>0</v>
      </c>
    </row>
    <row r="1878" spans="1:21">
      <c r="A1878" t="s">
        <v>2545</v>
      </c>
      <c r="B1878" t="s">
        <v>81</v>
      </c>
      <c r="C1878" t="s">
        <v>82</v>
      </c>
      <c r="D1878" t="s">
        <v>408</v>
      </c>
      <c r="E1878" t="s">
        <v>409</v>
      </c>
      <c r="F1878" t="s">
        <v>166</v>
      </c>
      <c r="G1878" t="s">
        <v>167</v>
      </c>
      <c r="H1878" s="1">
        <v>45887</v>
      </c>
      <c r="I1878">
        <v>4</v>
      </c>
      <c r="J1878">
        <v>176.86</v>
      </c>
      <c r="K1878">
        <v>707.44</v>
      </c>
      <c r="L1878">
        <v>0.1</v>
      </c>
      <c r="M1878">
        <v>0.02</v>
      </c>
      <c r="N1878" t="str">
        <f>VLOOKUP(F1878,products!$A$2:$C$31,3,FALSE)</f>
        <v>B</v>
      </c>
      <c r="O1878">
        <f>VLOOKUP(F1878,price_list!$A$2:$C$31,3,FALSE)</f>
        <v>176.86</v>
      </c>
      <c r="P1878" t="str">
        <f t="shared" si="145"/>
        <v/>
      </c>
      <c r="Q1878" t="str">
        <f t="shared" si="146"/>
        <v/>
      </c>
      <c r="R1878">
        <f t="shared" si="147"/>
        <v>636.69600000000003</v>
      </c>
      <c r="S1878">
        <f t="shared" si="148"/>
        <v>12.733920000000001</v>
      </c>
      <c r="T1878" t="str">
        <f>IF(ISNA(VLOOKUP(A1878,ERP_transactions!$A:$A,1,FALSE)),"No","Yes")</f>
        <v>Yes</v>
      </c>
      <c r="U1878" t="b">
        <f t="shared" si="149"/>
        <v>0</v>
      </c>
    </row>
    <row r="1879" spans="1:21">
      <c r="A1879" t="s">
        <v>2546</v>
      </c>
      <c r="B1879" t="s">
        <v>117</v>
      </c>
      <c r="C1879" t="s">
        <v>118</v>
      </c>
      <c r="D1879" t="s">
        <v>119</v>
      </c>
      <c r="E1879" t="s">
        <v>120</v>
      </c>
      <c r="F1879" t="s">
        <v>18</v>
      </c>
      <c r="G1879" t="s">
        <v>19</v>
      </c>
      <c r="H1879" s="1">
        <v>45895</v>
      </c>
      <c r="I1879">
        <v>11</v>
      </c>
      <c r="J1879">
        <v>52.65</v>
      </c>
      <c r="K1879">
        <v>579.15</v>
      </c>
      <c r="L1879">
        <v>0.05</v>
      </c>
      <c r="M1879">
        <v>0.02</v>
      </c>
      <c r="N1879" t="str">
        <f>VLOOKUP(F1879,products!$A$2:$C$31,3,FALSE)</f>
        <v>A</v>
      </c>
      <c r="O1879">
        <f>VLOOKUP(F1879,price_list!$A$2:$C$31,3,FALSE)</f>
        <v>52.65</v>
      </c>
      <c r="P1879" t="str">
        <f t="shared" si="145"/>
        <v/>
      </c>
      <c r="Q1879" t="str">
        <f t="shared" si="146"/>
        <v/>
      </c>
      <c r="R1879">
        <f t="shared" si="147"/>
        <v>550.1925</v>
      </c>
      <c r="S1879">
        <f t="shared" si="148"/>
        <v>11.00385</v>
      </c>
      <c r="T1879" t="str">
        <f>IF(ISNA(VLOOKUP(A1879,ERP_transactions!$A:$A,1,FALSE)),"No","Yes")</f>
        <v>Yes</v>
      </c>
      <c r="U1879" t="b">
        <f t="shared" si="149"/>
        <v>0</v>
      </c>
    </row>
    <row r="1880" spans="1:21">
      <c r="A1880" t="s">
        <v>2547</v>
      </c>
      <c r="B1880" t="s">
        <v>103</v>
      </c>
      <c r="C1880" t="s">
        <v>104</v>
      </c>
      <c r="D1880" t="s">
        <v>498</v>
      </c>
      <c r="E1880" t="s">
        <v>499</v>
      </c>
      <c r="F1880" t="s">
        <v>196</v>
      </c>
      <c r="G1880" t="s">
        <v>197</v>
      </c>
      <c r="H1880" s="1">
        <v>45878</v>
      </c>
      <c r="I1880">
        <v>18</v>
      </c>
      <c r="J1880">
        <v>77.5</v>
      </c>
      <c r="K1880">
        <v>1395</v>
      </c>
      <c r="L1880">
        <v>0.05</v>
      </c>
      <c r="M1880">
        <v>0.02</v>
      </c>
      <c r="N1880" t="str">
        <f>VLOOKUP(F1880,products!$A$2:$C$31,3,FALSE)</f>
        <v>A</v>
      </c>
      <c r="O1880">
        <f>VLOOKUP(F1880,price_list!$A$2:$C$31,3,FALSE)</f>
        <v>77.5</v>
      </c>
      <c r="P1880" t="str">
        <f t="shared" si="145"/>
        <v/>
      </c>
      <c r="Q1880" t="str">
        <f t="shared" si="146"/>
        <v/>
      </c>
      <c r="R1880">
        <f t="shared" si="147"/>
        <v>1325.25</v>
      </c>
      <c r="S1880">
        <f t="shared" si="148"/>
        <v>26.504999999999999</v>
      </c>
      <c r="T1880" t="str">
        <f>IF(ISNA(VLOOKUP(A1880,ERP_transactions!$A:$A,1,FALSE)),"No","Yes")</f>
        <v>Yes</v>
      </c>
      <c r="U1880" t="b">
        <f t="shared" si="149"/>
        <v>0</v>
      </c>
    </row>
    <row r="1881" spans="1:21">
      <c r="A1881" t="s">
        <v>2548</v>
      </c>
      <c r="B1881" t="s">
        <v>67</v>
      </c>
      <c r="C1881" t="s">
        <v>68</v>
      </c>
      <c r="D1881" t="s">
        <v>317</v>
      </c>
      <c r="E1881" t="s">
        <v>318</v>
      </c>
      <c r="F1881" t="s">
        <v>234</v>
      </c>
      <c r="G1881" t="s">
        <v>235</v>
      </c>
      <c r="H1881" s="1">
        <v>45889</v>
      </c>
      <c r="I1881">
        <v>17</v>
      </c>
      <c r="J1881">
        <v>37.18</v>
      </c>
      <c r="K1881">
        <v>632.05999999999995</v>
      </c>
      <c r="L1881">
        <v>0.02</v>
      </c>
      <c r="M1881">
        <v>0.02</v>
      </c>
      <c r="N1881" t="str">
        <f>VLOOKUP(F1881,products!$A$2:$C$31,3,FALSE)</f>
        <v>C</v>
      </c>
      <c r="O1881">
        <f>VLOOKUP(F1881,price_list!$A$2:$C$31,3,FALSE)</f>
        <v>37.18</v>
      </c>
      <c r="P1881" t="str">
        <f t="shared" si="145"/>
        <v>Rebate_Error</v>
      </c>
      <c r="Q1881" t="str">
        <f t="shared" si="146"/>
        <v/>
      </c>
      <c r="R1881">
        <f t="shared" si="147"/>
        <v>619.41879999999992</v>
      </c>
      <c r="S1881">
        <f t="shared" si="148"/>
        <v>12.388375999999999</v>
      </c>
      <c r="T1881" t="str">
        <f>IF(ISNA(VLOOKUP(A1881,ERP_transactions!$A:$A,1,FALSE)),"No","Yes")</f>
        <v>Yes</v>
      </c>
      <c r="U1881" t="b">
        <f t="shared" si="149"/>
        <v>1</v>
      </c>
    </row>
    <row r="1882" spans="1:21">
      <c r="A1882" t="s">
        <v>2549</v>
      </c>
      <c r="B1882" t="s">
        <v>208</v>
      </c>
      <c r="C1882" t="s">
        <v>209</v>
      </c>
      <c r="D1882" t="s">
        <v>1130</v>
      </c>
      <c r="E1882" t="s">
        <v>1131</v>
      </c>
      <c r="F1882" t="s">
        <v>179</v>
      </c>
      <c r="G1882" t="s">
        <v>180</v>
      </c>
      <c r="H1882" s="1">
        <v>45895</v>
      </c>
      <c r="I1882">
        <v>15</v>
      </c>
      <c r="J1882">
        <v>125.42</v>
      </c>
      <c r="K1882">
        <v>1881.3</v>
      </c>
      <c r="L1882">
        <v>0.1</v>
      </c>
      <c r="M1882">
        <v>0.02</v>
      </c>
      <c r="N1882" t="str">
        <f>VLOOKUP(F1882,products!$A$2:$C$31,3,FALSE)</f>
        <v>B</v>
      </c>
      <c r="O1882">
        <f>VLOOKUP(F1882,price_list!$A$2:$C$31,3,FALSE)</f>
        <v>125.42</v>
      </c>
      <c r="P1882" t="str">
        <f t="shared" si="145"/>
        <v/>
      </c>
      <c r="Q1882" t="str">
        <f t="shared" si="146"/>
        <v/>
      </c>
      <c r="R1882">
        <f t="shared" si="147"/>
        <v>1693.17</v>
      </c>
      <c r="S1882">
        <f t="shared" si="148"/>
        <v>33.863399999999999</v>
      </c>
      <c r="T1882" t="str">
        <f>IF(ISNA(VLOOKUP(A1882,ERP_transactions!$A:$A,1,FALSE)),"No","Yes")</f>
        <v>Yes</v>
      </c>
      <c r="U1882" t="b">
        <f t="shared" si="149"/>
        <v>0</v>
      </c>
    </row>
    <row r="1883" spans="1:21">
      <c r="A1883" t="s">
        <v>2550</v>
      </c>
      <c r="B1883" t="s">
        <v>306</v>
      </c>
      <c r="C1883" t="s">
        <v>307</v>
      </c>
      <c r="D1883" t="s">
        <v>890</v>
      </c>
      <c r="E1883" t="s">
        <v>891</v>
      </c>
      <c r="F1883" t="s">
        <v>107</v>
      </c>
      <c r="G1883" t="s">
        <v>108</v>
      </c>
      <c r="H1883" s="1">
        <v>45895</v>
      </c>
      <c r="I1883">
        <v>4</v>
      </c>
      <c r="J1883">
        <v>179.53</v>
      </c>
      <c r="K1883">
        <v>718.12</v>
      </c>
      <c r="L1883">
        <v>0.1</v>
      </c>
      <c r="M1883">
        <v>0.02</v>
      </c>
      <c r="N1883" t="str">
        <f>VLOOKUP(F1883,products!$A$2:$C$31,3,FALSE)</f>
        <v>B</v>
      </c>
      <c r="O1883">
        <f>VLOOKUP(F1883,price_list!$A$2:$C$31,3,FALSE)</f>
        <v>179.53</v>
      </c>
      <c r="P1883" t="str">
        <f t="shared" si="145"/>
        <v/>
      </c>
      <c r="Q1883" t="str">
        <f t="shared" si="146"/>
        <v/>
      </c>
      <c r="R1883">
        <f t="shared" si="147"/>
        <v>646.30799999999999</v>
      </c>
      <c r="S1883">
        <f t="shared" si="148"/>
        <v>12.926159999999999</v>
      </c>
      <c r="T1883" t="str">
        <f>IF(ISNA(VLOOKUP(A1883,ERP_transactions!$A:$A,1,FALSE)),"No","Yes")</f>
        <v>Yes</v>
      </c>
      <c r="U1883" t="b">
        <f t="shared" si="149"/>
        <v>0</v>
      </c>
    </row>
    <row r="1884" spans="1:21">
      <c r="A1884" t="s">
        <v>2551</v>
      </c>
      <c r="B1884" t="s">
        <v>28</v>
      </c>
      <c r="C1884" t="s">
        <v>29</v>
      </c>
      <c r="D1884" t="s">
        <v>910</v>
      </c>
      <c r="E1884" t="s">
        <v>911</v>
      </c>
      <c r="F1884" t="s">
        <v>174</v>
      </c>
      <c r="G1884" t="s">
        <v>175</v>
      </c>
      <c r="H1884" s="1">
        <v>45896</v>
      </c>
      <c r="I1884">
        <v>4</v>
      </c>
      <c r="J1884">
        <v>183.4</v>
      </c>
      <c r="K1884">
        <v>733.6</v>
      </c>
      <c r="L1884">
        <v>0.1</v>
      </c>
      <c r="M1884">
        <v>0.02</v>
      </c>
      <c r="N1884" t="str">
        <f>VLOOKUP(F1884,products!$A$2:$C$31,3,FALSE)</f>
        <v>B</v>
      </c>
      <c r="O1884">
        <f>VLOOKUP(F1884,price_list!$A$2:$C$31,3,FALSE)</f>
        <v>183.4</v>
      </c>
      <c r="P1884" t="str">
        <f t="shared" si="145"/>
        <v/>
      </c>
      <c r="Q1884" t="str">
        <f t="shared" si="146"/>
        <v/>
      </c>
      <c r="R1884">
        <f t="shared" si="147"/>
        <v>660.24</v>
      </c>
      <c r="S1884">
        <f t="shared" si="148"/>
        <v>13.204800000000001</v>
      </c>
      <c r="T1884" t="str">
        <f>IF(ISNA(VLOOKUP(A1884,ERP_transactions!$A:$A,1,FALSE)),"No","Yes")</f>
        <v>Yes</v>
      </c>
      <c r="U1884" t="b">
        <f t="shared" si="149"/>
        <v>0</v>
      </c>
    </row>
    <row r="1885" spans="1:21">
      <c r="A1885" t="s">
        <v>2552</v>
      </c>
      <c r="B1885" t="s">
        <v>259</v>
      </c>
      <c r="C1885" t="s">
        <v>260</v>
      </c>
      <c r="D1885" t="s">
        <v>161</v>
      </c>
      <c r="E1885" t="s">
        <v>2720</v>
      </c>
      <c r="F1885" t="s">
        <v>396</v>
      </c>
      <c r="G1885" t="s">
        <v>397</v>
      </c>
      <c r="H1885" s="1">
        <v>45890</v>
      </c>
      <c r="I1885">
        <v>6</v>
      </c>
      <c r="J1885">
        <v>194.87</v>
      </c>
      <c r="K1885">
        <v>1169.22</v>
      </c>
      <c r="L1885">
        <v>0.1</v>
      </c>
      <c r="M1885">
        <v>0.02</v>
      </c>
      <c r="N1885" t="str">
        <f>VLOOKUP(F1885,products!$A$2:$C$31,3,FALSE)</f>
        <v>B</v>
      </c>
      <c r="O1885">
        <f>VLOOKUP(F1885,price_list!$A$2:$C$31,3,FALSE)</f>
        <v>194.87</v>
      </c>
      <c r="P1885" t="str">
        <f t="shared" si="145"/>
        <v/>
      </c>
      <c r="Q1885" t="str">
        <f t="shared" si="146"/>
        <v/>
      </c>
      <c r="R1885">
        <f t="shared" si="147"/>
        <v>1052.298</v>
      </c>
      <c r="S1885">
        <f t="shared" si="148"/>
        <v>21.045960000000001</v>
      </c>
      <c r="T1885" t="str">
        <f>IF(ISNA(VLOOKUP(A1885,ERP_transactions!$A:$A,1,FALSE)),"No","Yes")</f>
        <v>Yes</v>
      </c>
      <c r="U1885" t="b">
        <f t="shared" si="149"/>
        <v>0</v>
      </c>
    </row>
    <row r="1886" spans="1:21">
      <c r="A1886" t="s">
        <v>2553</v>
      </c>
      <c r="B1886" t="s">
        <v>386</v>
      </c>
      <c r="C1886" t="s">
        <v>387</v>
      </c>
      <c r="D1886" t="s">
        <v>88</v>
      </c>
      <c r="E1886" t="s">
        <v>89</v>
      </c>
      <c r="F1886" t="s">
        <v>326</v>
      </c>
      <c r="G1886" t="s">
        <v>327</v>
      </c>
      <c r="H1886" s="1">
        <v>45893</v>
      </c>
      <c r="I1886">
        <v>6</v>
      </c>
      <c r="J1886">
        <v>63.32</v>
      </c>
      <c r="K1886">
        <v>379.92</v>
      </c>
      <c r="L1886">
        <v>0</v>
      </c>
      <c r="M1886">
        <v>0.02</v>
      </c>
      <c r="N1886" t="str">
        <f>VLOOKUP(F1886,products!$A$2:$C$31,3,FALSE)</f>
        <v>C</v>
      </c>
      <c r="O1886">
        <f>VLOOKUP(F1886,price_list!$A$2:$C$31,3,FALSE)</f>
        <v>63.32</v>
      </c>
      <c r="P1886" t="str">
        <f t="shared" si="145"/>
        <v/>
      </c>
      <c r="Q1886" t="str">
        <f t="shared" si="146"/>
        <v/>
      </c>
      <c r="R1886">
        <f t="shared" si="147"/>
        <v>379.92</v>
      </c>
      <c r="S1886">
        <f t="shared" si="148"/>
        <v>7.5984000000000007</v>
      </c>
      <c r="T1886" t="str">
        <f>IF(ISNA(VLOOKUP(A1886,ERP_transactions!$A:$A,1,FALSE)),"No","Yes")</f>
        <v>Yes</v>
      </c>
      <c r="U1886" t="b">
        <f t="shared" si="149"/>
        <v>0</v>
      </c>
    </row>
    <row r="1887" spans="1:21">
      <c r="A1887" t="s">
        <v>2554</v>
      </c>
      <c r="B1887" t="s">
        <v>187</v>
      </c>
      <c r="C1887" t="s">
        <v>188</v>
      </c>
      <c r="D1887" t="s">
        <v>1048</v>
      </c>
      <c r="E1887" t="s">
        <v>1049</v>
      </c>
      <c r="F1887" t="s">
        <v>25</v>
      </c>
      <c r="G1887" t="s">
        <v>26</v>
      </c>
      <c r="H1887" s="1">
        <v>45885</v>
      </c>
      <c r="I1887">
        <v>17</v>
      </c>
      <c r="J1887">
        <v>120.83</v>
      </c>
      <c r="K1887">
        <v>2054.11</v>
      </c>
      <c r="L1887">
        <v>0.1</v>
      </c>
      <c r="M1887">
        <v>0.02</v>
      </c>
      <c r="N1887" t="str">
        <f>VLOOKUP(F1887,products!$A$2:$C$31,3,FALSE)</f>
        <v>B</v>
      </c>
      <c r="O1887">
        <f>VLOOKUP(F1887,price_list!$A$2:$C$31,3,FALSE)</f>
        <v>120.83</v>
      </c>
      <c r="P1887" t="str">
        <f t="shared" si="145"/>
        <v/>
      </c>
      <c r="Q1887" t="str">
        <f t="shared" si="146"/>
        <v/>
      </c>
      <c r="R1887">
        <f t="shared" si="147"/>
        <v>1848.6990000000001</v>
      </c>
      <c r="S1887">
        <f t="shared" si="148"/>
        <v>36.973980000000005</v>
      </c>
      <c r="T1887" t="str">
        <f>IF(ISNA(VLOOKUP(A1887,ERP_transactions!$A:$A,1,FALSE)),"No","Yes")</f>
        <v>Yes</v>
      </c>
      <c r="U1887" t="b">
        <f t="shared" si="149"/>
        <v>0</v>
      </c>
    </row>
    <row r="1888" spans="1:21">
      <c r="A1888" t="s">
        <v>2555</v>
      </c>
      <c r="B1888" t="s">
        <v>110</v>
      </c>
      <c r="C1888" t="s">
        <v>111</v>
      </c>
      <c r="D1888" t="s">
        <v>444</v>
      </c>
      <c r="E1888" t="s">
        <v>445</v>
      </c>
      <c r="F1888" t="s">
        <v>78</v>
      </c>
      <c r="G1888" t="s">
        <v>79</v>
      </c>
      <c r="H1888" s="1">
        <v>45880</v>
      </c>
      <c r="I1888">
        <v>12</v>
      </c>
      <c r="J1888">
        <v>139.22</v>
      </c>
      <c r="K1888">
        <v>1670.64</v>
      </c>
      <c r="L1888">
        <v>0.05</v>
      </c>
      <c r="M1888">
        <v>0.02</v>
      </c>
      <c r="N1888" t="str">
        <f>VLOOKUP(F1888,products!$A$2:$C$31,3,FALSE)</f>
        <v>A</v>
      </c>
      <c r="O1888">
        <f>VLOOKUP(F1888,price_list!$A$2:$C$31,3,FALSE)</f>
        <v>139.22</v>
      </c>
      <c r="P1888" t="str">
        <f t="shared" si="145"/>
        <v/>
      </c>
      <c r="Q1888" t="str">
        <f t="shared" si="146"/>
        <v/>
      </c>
      <c r="R1888">
        <f t="shared" si="147"/>
        <v>1587.1080000000002</v>
      </c>
      <c r="S1888">
        <f t="shared" si="148"/>
        <v>31.742160000000005</v>
      </c>
      <c r="T1888" t="str">
        <f>IF(ISNA(VLOOKUP(A1888,ERP_transactions!$A:$A,1,FALSE)),"No","Yes")</f>
        <v>Yes</v>
      </c>
      <c r="U1888" t="b">
        <f t="shared" si="149"/>
        <v>0</v>
      </c>
    </row>
    <row r="1889" spans="1:21">
      <c r="A1889" t="s">
        <v>2556</v>
      </c>
      <c r="B1889" t="s">
        <v>35</v>
      </c>
      <c r="C1889" t="s">
        <v>36</v>
      </c>
      <c r="D1889" t="s">
        <v>757</v>
      </c>
      <c r="E1889" t="s">
        <v>758</v>
      </c>
      <c r="F1889" t="s">
        <v>78</v>
      </c>
      <c r="G1889" t="s">
        <v>79</v>
      </c>
      <c r="H1889" s="1">
        <v>45884</v>
      </c>
      <c r="I1889">
        <v>7</v>
      </c>
      <c r="J1889">
        <v>139.22</v>
      </c>
      <c r="K1889">
        <v>974.54</v>
      </c>
      <c r="L1889">
        <v>0.08</v>
      </c>
      <c r="M1889">
        <v>0.02</v>
      </c>
      <c r="N1889" t="str">
        <f>VLOOKUP(F1889,products!$A$2:$C$31,3,FALSE)</f>
        <v>A</v>
      </c>
      <c r="O1889">
        <f>VLOOKUP(F1889,price_list!$A$2:$C$31,3,FALSE)</f>
        <v>139.22</v>
      </c>
      <c r="P1889" t="str">
        <f t="shared" si="145"/>
        <v>Rebate_Error</v>
      </c>
      <c r="Q1889" t="str">
        <f t="shared" si="146"/>
        <v/>
      </c>
      <c r="R1889">
        <f t="shared" si="147"/>
        <v>896.57679999999993</v>
      </c>
      <c r="S1889">
        <f t="shared" si="148"/>
        <v>17.931535999999998</v>
      </c>
      <c r="T1889" t="str">
        <f>IF(ISNA(VLOOKUP(A1889,ERP_transactions!$A:$A,1,FALSE)),"No","Yes")</f>
        <v>Yes</v>
      </c>
      <c r="U1889" t="b">
        <f t="shared" si="149"/>
        <v>1</v>
      </c>
    </row>
    <row r="1890" spans="1:21">
      <c r="A1890" t="s">
        <v>2557</v>
      </c>
      <c r="B1890" t="s">
        <v>81</v>
      </c>
      <c r="C1890" t="s">
        <v>82</v>
      </c>
      <c r="D1890" t="s">
        <v>498</v>
      </c>
      <c r="E1890" t="s">
        <v>499</v>
      </c>
      <c r="F1890" t="s">
        <v>174</v>
      </c>
      <c r="G1890" t="s">
        <v>175</v>
      </c>
      <c r="H1890" s="1">
        <v>45896</v>
      </c>
      <c r="I1890">
        <v>8</v>
      </c>
      <c r="J1890">
        <v>183.4</v>
      </c>
      <c r="K1890">
        <v>1467.2</v>
      </c>
      <c r="L1890">
        <v>0.1</v>
      </c>
      <c r="M1890">
        <v>0.02</v>
      </c>
      <c r="N1890" t="str">
        <f>VLOOKUP(F1890,products!$A$2:$C$31,3,FALSE)</f>
        <v>B</v>
      </c>
      <c r="O1890">
        <f>VLOOKUP(F1890,price_list!$A$2:$C$31,3,FALSE)</f>
        <v>183.4</v>
      </c>
      <c r="P1890" t="str">
        <f t="shared" si="145"/>
        <v/>
      </c>
      <c r="Q1890" t="str">
        <f t="shared" si="146"/>
        <v/>
      </c>
      <c r="R1890">
        <f t="shared" si="147"/>
        <v>1320.48</v>
      </c>
      <c r="S1890">
        <f t="shared" si="148"/>
        <v>26.409600000000001</v>
      </c>
      <c r="T1890" t="str">
        <f>IF(ISNA(VLOOKUP(A1890,ERP_transactions!$A:$A,1,FALSE)),"No","Yes")</f>
        <v>Yes</v>
      </c>
      <c r="U1890" t="b">
        <f t="shared" si="149"/>
        <v>0</v>
      </c>
    </row>
    <row r="1891" spans="1:21">
      <c r="A1891" t="s">
        <v>2558</v>
      </c>
      <c r="B1891" t="s">
        <v>246</v>
      </c>
      <c r="C1891" t="s">
        <v>247</v>
      </c>
      <c r="D1891" t="s">
        <v>49</v>
      </c>
      <c r="E1891" t="s">
        <v>50</v>
      </c>
      <c r="F1891" t="s">
        <v>85</v>
      </c>
      <c r="G1891" t="s">
        <v>86</v>
      </c>
      <c r="H1891" s="1">
        <v>45875</v>
      </c>
      <c r="I1891">
        <v>17</v>
      </c>
      <c r="J1891">
        <v>72.040000000000006</v>
      </c>
      <c r="K1891">
        <v>1224.68</v>
      </c>
      <c r="L1891">
        <v>0.05</v>
      </c>
      <c r="M1891">
        <v>0.02</v>
      </c>
      <c r="N1891" t="str">
        <f>VLOOKUP(F1891,products!$A$2:$C$31,3,FALSE)</f>
        <v>A</v>
      </c>
      <c r="O1891">
        <f>VLOOKUP(F1891,price_list!$A$2:$C$31,3,FALSE)</f>
        <v>72.040000000000006</v>
      </c>
      <c r="P1891" t="str">
        <f t="shared" si="145"/>
        <v/>
      </c>
      <c r="Q1891" t="str">
        <f t="shared" si="146"/>
        <v/>
      </c>
      <c r="R1891">
        <f t="shared" si="147"/>
        <v>1163.4460000000001</v>
      </c>
      <c r="S1891">
        <f t="shared" si="148"/>
        <v>23.268920000000005</v>
      </c>
      <c r="T1891" t="str">
        <f>IF(ISNA(VLOOKUP(A1891,ERP_transactions!$A:$A,1,FALSE)),"No","Yes")</f>
        <v>Yes</v>
      </c>
      <c r="U1891" t="b">
        <f t="shared" si="149"/>
        <v>0</v>
      </c>
    </row>
    <row r="1892" spans="1:21">
      <c r="A1892" t="s">
        <v>2559</v>
      </c>
      <c r="B1892" t="s">
        <v>423</v>
      </c>
      <c r="C1892" t="s">
        <v>424</v>
      </c>
      <c r="D1892" t="s">
        <v>1489</v>
      </c>
      <c r="E1892" t="s">
        <v>1490</v>
      </c>
      <c r="F1892" t="s">
        <v>240</v>
      </c>
      <c r="G1892" t="s">
        <v>241</v>
      </c>
      <c r="H1892" s="1">
        <v>45883</v>
      </c>
      <c r="I1892">
        <v>25</v>
      </c>
      <c r="J1892">
        <v>130.94</v>
      </c>
      <c r="K1892">
        <v>3273.5</v>
      </c>
      <c r="L1892">
        <v>0.05</v>
      </c>
      <c r="M1892">
        <v>0.02</v>
      </c>
      <c r="N1892" t="str">
        <f>VLOOKUP(F1892,products!$A$2:$C$31,3,FALSE)</f>
        <v>A</v>
      </c>
      <c r="O1892">
        <f>VLOOKUP(F1892,price_list!$A$2:$C$31,3,FALSE)</f>
        <v>130.94</v>
      </c>
      <c r="P1892" t="str">
        <f t="shared" si="145"/>
        <v/>
      </c>
      <c r="Q1892" t="str">
        <f t="shared" si="146"/>
        <v/>
      </c>
      <c r="R1892">
        <f t="shared" si="147"/>
        <v>3109.8249999999998</v>
      </c>
      <c r="S1892">
        <f t="shared" si="148"/>
        <v>62.1965</v>
      </c>
      <c r="T1892" t="str">
        <f>IF(ISNA(VLOOKUP(A1892,ERP_transactions!$A:$A,1,FALSE)),"No","Yes")</f>
        <v>Yes</v>
      </c>
      <c r="U1892" t="b">
        <f t="shared" si="149"/>
        <v>0</v>
      </c>
    </row>
    <row r="1893" spans="1:21">
      <c r="A1893" t="s">
        <v>2560</v>
      </c>
      <c r="B1893" t="s">
        <v>103</v>
      </c>
      <c r="C1893" t="s">
        <v>104</v>
      </c>
      <c r="D1893" t="s">
        <v>703</v>
      </c>
      <c r="E1893" t="s">
        <v>704</v>
      </c>
      <c r="F1893" t="s">
        <v>191</v>
      </c>
      <c r="G1893" t="s">
        <v>192</v>
      </c>
      <c r="H1893" s="1">
        <v>45894</v>
      </c>
      <c r="I1893">
        <v>5</v>
      </c>
      <c r="J1893">
        <v>144.35</v>
      </c>
      <c r="K1893">
        <v>721.75</v>
      </c>
      <c r="L1893">
        <v>0.1</v>
      </c>
      <c r="M1893">
        <v>0.02</v>
      </c>
      <c r="N1893" t="str">
        <f>VLOOKUP(F1893,products!$A$2:$C$31,3,FALSE)</f>
        <v>B</v>
      </c>
      <c r="O1893">
        <f>VLOOKUP(F1893,price_list!$A$2:$C$31,3,FALSE)</f>
        <v>144.35</v>
      </c>
      <c r="P1893" t="str">
        <f t="shared" si="145"/>
        <v/>
      </c>
      <c r="Q1893" t="str">
        <f t="shared" si="146"/>
        <v/>
      </c>
      <c r="R1893">
        <f t="shared" si="147"/>
        <v>649.57500000000005</v>
      </c>
      <c r="S1893">
        <f t="shared" si="148"/>
        <v>12.991500000000002</v>
      </c>
      <c r="T1893" t="str">
        <f>IF(ISNA(VLOOKUP(A1893,ERP_transactions!$A:$A,1,FALSE)),"No","Yes")</f>
        <v>Yes</v>
      </c>
      <c r="U1893" t="b">
        <f t="shared" si="149"/>
        <v>0</v>
      </c>
    </row>
    <row r="1894" spans="1:21">
      <c r="A1894" t="s">
        <v>2561</v>
      </c>
      <c r="B1894" t="s">
        <v>93</v>
      </c>
      <c r="C1894" t="s">
        <v>94</v>
      </c>
      <c r="D1894" t="s">
        <v>825</v>
      </c>
      <c r="E1894" t="s">
        <v>826</v>
      </c>
      <c r="F1894" t="s">
        <v>215</v>
      </c>
      <c r="G1894" t="s">
        <v>216</v>
      </c>
      <c r="H1894" s="1">
        <v>45874</v>
      </c>
      <c r="I1894">
        <v>8</v>
      </c>
      <c r="J1894">
        <v>176.7</v>
      </c>
      <c r="K1894">
        <v>1413.6</v>
      </c>
      <c r="L1894">
        <v>0.1</v>
      </c>
      <c r="M1894">
        <v>0.02</v>
      </c>
      <c r="N1894" t="str">
        <f>VLOOKUP(F1894,products!$A$2:$C$31,3,FALSE)</f>
        <v>B</v>
      </c>
      <c r="O1894">
        <f>VLOOKUP(F1894,price_list!$A$2:$C$31,3,FALSE)</f>
        <v>176.7</v>
      </c>
      <c r="P1894" t="str">
        <f t="shared" si="145"/>
        <v/>
      </c>
      <c r="Q1894" t="str">
        <f t="shared" si="146"/>
        <v/>
      </c>
      <c r="R1894">
        <f t="shared" si="147"/>
        <v>1272.24</v>
      </c>
      <c r="S1894">
        <f t="shared" si="148"/>
        <v>25.444800000000001</v>
      </c>
      <c r="T1894" t="str">
        <f>IF(ISNA(VLOOKUP(A1894,ERP_transactions!$A:$A,1,FALSE)),"No","Yes")</f>
        <v>Yes</v>
      </c>
      <c r="U1894" t="b">
        <f t="shared" si="149"/>
        <v>0</v>
      </c>
    </row>
    <row r="1895" spans="1:21">
      <c r="A1895" t="s">
        <v>2562</v>
      </c>
      <c r="B1895" t="s">
        <v>246</v>
      </c>
      <c r="C1895" t="s">
        <v>247</v>
      </c>
      <c r="D1895" t="s">
        <v>329</v>
      </c>
      <c r="E1895" t="s">
        <v>330</v>
      </c>
      <c r="F1895" t="s">
        <v>215</v>
      </c>
      <c r="G1895" t="s">
        <v>216</v>
      </c>
      <c r="H1895" s="1">
        <v>45898</v>
      </c>
      <c r="I1895">
        <v>14</v>
      </c>
      <c r="J1895">
        <v>176.7</v>
      </c>
      <c r="K1895">
        <v>2473.8000000000002</v>
      </c>
      <c r="L1895">
        <v>0.1</v>
      </c>
      <c r="M1895">
        <v>0.02</v>
      </c>
      <c r="N1895" t="str">
        <f>VLOOKUP(F1895,products!$A$2:$C$31,3,FALSE)</f>
        <v>B</v>
      </c>
      <c r="O1895">
        <f>VLOOKUP(F1895,price_list!$A$2:$C$31,3,FALSE)</f>
        <v>176.7</v>
      </c>
      <c r="P1895" t="str">
        <f t="shared" si="145"/>
        <v/>
      </c>
      <c r="Q1895" t="str">
        <f t="shared" si="146"/>
        <v/>
      </c>
      <c r="R1895">
        <f t="shared" si="147"/>
        <v>2226.42</v>
      </c>
      <c r="S1895">
        <f t="shared" si="148"/>
        <v>44.528400000000005</v>
      </c>
      <c r="T1895" t="str">
        <f>IF(ISNA(VLOOKUP(A1895,ERP_transactions!$A:$A,1,FALSE)),"No","Yes")</f>
        <v>Yes</v>
      </c>
      <c r="U1895" t="b">
        <f t="shared" si="149"/>
        <v>0</v>
      </c>
    </row>
    <row r="1896" spans="1:21">
      <c r="A1896" t="s">
        <v>2563</v>
      </c>
      <c r="B1896" t="s">
        <v>306</v>
      </c>
      <c r="C1896" t="s">
        <v>307</v>
      </c>
      <c r="D1896" t="s">
        <v>686</v>
      </c>
      <c r="E1896" t="s">
        <v>687</v>
      </c>
      <c r="F1896" t="s">
        <v>396</v>
      </c>
      <c r="G1896" t="s">
        <v>397</v>
      </c>
      <c r="H1896" s="1">
        <v>45881</v>
      </c>
      <c r="I1896">
        <v>22</v>
      </c>
      <c r="J1896">
        <v>194.87</v>
      </c>
      <c r="K1896">
        <v>4287.1400000000003</v>
      </c>
      <c r="L1896">
        <v>0.1</v>
      </c>
      <c r="M1896">
        <v>0.02</v>
      </c>
      <c r="N1896" t="str">
        <f>VLOOKUP(F1896,products!$A$2:$C$31,3,FALSE)</f>
        <v>B</v>
      </c>
      <c r="O1896">
        <f>VLOOKUP(F1896,price_list!$A$2:$C$31,3,FALSE)</f>
        <v>194.87</v>
      </c>
      <c r="P1896" t="str">
        <f t="shared" si="145"/>
        <v/>
      </c>
      <c r="Q1896" t="str">
        <f t="shared" si="146"/>
        <v/>
      </c>
      <c r="R1896">
        <f t="shared" si="147"/>
        <v>3858.4260000000004</v>
      </c>
      <c r="S1896">
        <f t="shared" si="148"/>
        <v>77.168520000000015</v>
      </c>
      <c r="T1896" t="str">
        <f>IF(ISNA(VLOOKUP(A1896,ERP_transactions!$A:$A,1,FALSE)),"No","Yes")</f>
        <v>Yes</v>
      </c>
      <c r="U1896" t="b">
        <f t="shared" si="149"/>
        <v>0</v>
      </c>
    </row>
    <row r="1897" spans="1:21">
      <c r="A1897" t="s">
        <v>2564</v>
      </c>
      <c r="B1897" t="s">
        <v>122</v>
      </c>
      <c r="C1897" t="s">
        <v>123</v>
      </c>
      <c r="D1897" t="s">
        <v>374</v>
      </c>
      <c r="E1897" t="s">
        <v>375</v>
      </c>
      <c r="F1897" t="s">
        <v>78</v>
      </c>
      <c r="G1897" t="s">
        <v>79</v>
      </c>
      <c r="H1897" s="1">
        <v>45892</v>
      </c>
      <c r="I1897">
        <v>1</v>
      </c>
      <c r="J1897">
        <v>139.22</v>
      </c>
      <c r="K1897">
        <v>139.22</v>
      </c>
      <c r="L1897">
        <v>0.05</v>
      </c>
      <c r="M1897">
        <v>0.02</v>
      </c>
      <c r="N1897" t="str">
        <f>VLOOKUP(F1897,products!$A$2:$C$31,3,FALSE)</f>
        <v>A</v>
      </c>
      <c r="O1897">
        <f>VLOOKUP(F1897,price_list!$A$2:$C$31,3,FALSE)</f>
        <v>139.22</v>
      </c>
      <c r="P1897" t="str">
        <f t="shared" si="145"/>
        <v/>
      </c>
      <c r="Q1897" t="str">
        <f t="shared" si="146"/>
        <v/>
      </c>
      <c r="R1897">
        <f t="shared" si="147"/>
        <v>132.25899999999999</v>
      </c>
      <c r="S1897">
        <f t="shared" si="148"/>
        <v>2.6451799999999999</v>
      </c>
      <c r="T1897" t="str">
        <f>IF(ISNA(VLOOKUP(A1897,ERP_transactions!$A:$A,1,FALSE)),"No","Yes")</f>
        <v>Yes</v>
      </c>
      <c r="U1897" t="b">
        <f t="shared" si="149"/>
        <v>0</v>
      </c>
    </row>
    <row r="1898" spans="1:21">
      <c r="A1898" t="s">
        <v>2565</v>
      </c>
      <c r="B1898" t="s">
        <v>246</v>
      </c>
      <c r="C1898" t="s">
        <v>247</v>
      </c>
      <c r="D1898" t="s">
        <v>802</v>
      </c>
      <c r="E1898" t="s">
        <v>803</v>
      </c>
      <c r="F1898" t="s">
        <v>32</v>
      </c>
      <c r="G1898" t="s">
        <v>33</v>
      </c>
      <c r="H1898" s="1">
        <v>45880</v>
      </c>
      <c r="I1898">
        <v>3</v>
      </c>
      <c r="J1898">
        <v>88.32</v>
      </c>
      <c r="K1898">
        <v>264.95999999999998</v>
      </c>
      <c r="L1898">
        <v>0</v>
      </c>
      <c r="M1898">
        <v>0.02</v>
      </c>
      <c r="N1898" t="str">
        <f>VLOOKUP(F1898,products!$A$2:$C$31,3,FALSE)</f>
        <v>C</v>
      </c>
      <c r="O1898">
        <f>VLOOKUP(F1898,price_list!$A$2:$C$31,3,FALSE)</f>
        <v>88.32</v>
      </c>
      <c r="P1898" t="str">
        <f t="shared" si="145"/>
        <v/>
      </c>
      <c r="Q1898" t="str">
        <f t="shared" si="146"/>
        <v/>
      </c>
      <c r="R1898">
        <f t="shared" si="147"/>
        <v>264.95999999999998</v>
      </c>
      <c r="S1898">
        <f t="shared" si="148"/>
        <v>5.2991999999999999</v>
      </c>
      <c r="T1898" t="str">
        <f>IF(ISNA(VLOOKUP(A1898,ERP_transactions!$A:$A,1,FALSE)),"No","Yes")</f>
        <v>Yes</v>
      </c>
      <c r="U1898" t="b">
        <f t="shared" si="149"/>
        <v>0</v>
      </c>
    </row>
    <row r="1899" spans="1:21">
      <c r="A1899" t="s">
        <v>2566</v>
      </c>
      <c r="B1899" t="s">
        <v>145</v>
      </c>
      <c r="C1899" t="s">
        <v>146</v>
      </c>
      <c r="D1899" t="s">
        <v>615</v>
      </c>
      <c r="E1899" t="s">
        <v>616</v>
      </c>
      <c r="F1899" t="s">
        <v>275</v>
      </c>
      <c r="G1899" t="s">
        <v>276</v>
      </c>
      <c r="H1899" s="1">
        <v>45883</v>
      </c>
      <c r="I1899">
        <v>6</v>
      </c>
      <c r="J1899">
        <v>44.71</v>
      </c>
      <c r="K1899">
        <v>268.26</v>
      </c>
      <c r="L1899">
        <v>0</v>
      </c>
      <c r="M1899">
        <v>0.02</v>
      </c>
      <c r="N1899" t="str">
        <f>VLOOKUP(F1899,products!$A$2:$C$31,3,FALSE)</f>
        <v>C</v>
      </c>
      <c r="O1899">
        <f>VLOOKUP(F1899,price_list!$A$2:$C$31,3,FALSE)</f>
        <v>44.71</v>
      </c>
      <c r="P1899" t="str">
        <f t="shared" si="145"/>
        <v/>
      </c>
      <c r="Q1899" t="str">
        <f t="shared" si="146"/>
        <v/>
      </c>
      <c r="R1899">
        <f t="shared" si="147"/>
        <v>268.26</v>
      </c>
      <c r="S1899">
        <f t="shared" si="148"/>
        <v>5.3651999999999997</v>
      </c>
      <c r="T1899" t="str">
        <f>IF(ISNA(VLOOKUP(A1899,ERP_transactions!$A:$A,1,FALSE)),"No","Yes")</f>
        <v>Yes</v>
      </c>
      <c r="U1899" t="b">
        <f t="shared" si="149"/>
        <v>0</v>
      </c>
    </row>
    <row r="1900" spans="1:21">
      <c r="A1900" t="s">
        <v>2567</v>
      </c>
      <c r="B1900" t="s">
        <v>14</v>
      </c>
      <c r="C1900" t="s">
        <v>15</v>
      </c>
      <c r="D1900" t="s">
        <v>710</v>
      </c>
      <c r="E1900" t="s">
        <v>711</v>
      </c>
      <c r="F1900" t="s">
        <v>107</v>
      </c>
      <c r="G1900" t="s">
        <v>108</v>
      </c>
      <c r="H1900" s="1">
        <v>45899</v>
      </c>
      <c r="I1900">
        <v>22</v>
      </c>
      <c r="J1900">
        <v>179.53</v>
      </c>
      <c r="K1900">
        <v>3949.66</v>
      </c>
      <c r="L1900">
        <v>0.1</v>
      </c>
      <c r="M1900">
        <v>0.02</v>
      </c>
      <c r="N1900" t="str">
        <f>VLOOKUP(F1900,products!$A$2:$C$31,3,FALSE)</f>
        <v>B</v>
      </c>
      <c r="O1900">
        <f>VLOOKUP(F1900,price_list!$A$2:$C$31,3,FALSE)</f>
        <v>179.53</v>
      </c>
      <c r="P1900" t="str">
        <f t="shared" si="145"/>
        <v/>
      </c>
      <c r="Q1900" t="str">
        <f t="shared" si="146"/>
        <v/>
      </c>
      <c r="R1900">
        <f t="shared" si="147"/>
        <v>3554.694</v>
      </c>
      <c r="S1900">
        <f t="shared" si="148"/>
        <v>71.093879999999999</v>
      </c>
      <c r="T1900" t="str">
        <f>IF(ISNA(VLOOKUP(A1900,ERP_transactions!$A:$A,1,FALSE)),"No","Yes")</f>
        <v>Yes</v>
      </c>
      <c r="U1900" t="b">
        <f t="shared" si="149"/>
        <v>0</v>
      </c>
    </row>
    <row r="1901" spans="1:21">
      <c r="A1901" t="s">
        <v>2568</v>
      </c>
      <c r="B1901" t="s">
        <v>159</v>
      </c>
      <c r="C1901" t="s">
        <v>160</v>
      </c>
      <c r="D1901" t="s">
        <v>317</v>
      </c>
      <c r="E1901" t="s">
        <v>318</v>
      </c>
      <c r="F1901" t="s">
        <v>326</v>
      </c>
      <c r="G1901" t="s">
        <v>327</v>
      </c>
      <c r="H1901" s="1">
        <v>45890</v>
      </c>
      <c r="I1901">
        <v>2</v>
      </c>
      <c r="J1901">
        <v>63.32</v>
      </c>
      <c r="K1901">
        <v>126.64</v>
      </c>
      <c r="L1901">
        <v>0</v>
      </c>
      <c r="M1901">
        <v>0.02</v>
      </c>
      <c r="N1901" t="str">
        <f>VLOOKUP(F1901,products!$A$2:$C$31,3,FALSE)</f>
        <v>C</v>
      </c>
      <c r="O1901">
        <f>VLOOKUP(F1901,price_list!$A$2:$C$31,3,FALSE)</f>
        <v>63.32</v>
      </c>
      <c r="P1901" t="str">
        <f t="shared" si="145"/>
        <v/>
      </c>
      <c r="Q1901" t="str">
        <f t="shared" si="146"/>
        <v/>
      </c>
      <c r="R1901">
        <f t="shared" si="147"/>
        <v>126.64</v>
      </c>
      <c r="S1901">
        <f t="shared" si="148"/>
        <v>2.5327999999999999</v>
      </c>
      <c r="T1901" t="str">
        <f>IF(ISNA(VLOOKUP(A1901,ERP_transactions!$A:$A,1,FALSE)),"No","Yes")</f>
        <v>Yes</v>
      </c>
      <c r="U1901" t="b">
        <f t="shared" si="149"/>
        <v>0</v>
      </c>
    </row>
    <row r="1902" spans="1:21">
      <c r="A1902" t="s">
        <v>2569</v>
      </c>
      <c r="B1902" t="s">
        <v>62</v>
      </c>
      <c r="C1902" t="s">
        <v>63</v>
      </c>
      <c r="D1902" t="s">
        <v>404</v>
      </c>
      <c r="E1902" t="s">
        <v>405</v>
      </c>
      <c r="F1902" t="s">
        <v>191</v>
      </c>
      <c r="G1902" t="s">
        <v>192</v>
      </c>
      <c r="H1902" s="1">
        <v>45879</v>
      </c>
      <c r="I1902">
        <v>17</v>
      </c>
      <c r="J1902">
        <v>144.35</v>
      </c>
      <c r="K1902">
        <v>2453.9499999999998</v>
      </c>
      <c r="L1902">
        <v>0.1</v>
      </c>
      <c r="M1902">
        <v>0.02</v>
      </c>
      <c r="N1902" t="str">
        <f>VLOOKUP(F1902,products!$A$2:$C$31,3,FALSE)</f>
        <v>B</v>
      </c>
      <c r="O1902">
        <f>VLOOKUP(F1902,price_list!$A$2:$C$31,3,FALSE)</f>
        <v>144.35</v>
      </c>
      <c r="P1902" t="str">
        <f t="shared" si="145"/>
        <v/>
      </c>
      <c r="Q1902" t="str">
        <f t="shared" si="146"/>
        <v/>
      </c>
      <c r="R1902">
        <f t="shared" si="147"/>
        <v>2208.5549999999998</v>
      </c>
      <c r="S1902">
        <f t="shared" si="148"/>
        <v>44.171099999999996</v>
      </c>
      <c r="T1902" t="str">
        <f>IF(ISNA(VLOOKUP(A1902,ERP_transactions!$A:$A,1,FALSE)),"No","Yes")</f>
        <v>Yes</v>
      </c>
      <c r="U1902" t="b">
        <f t="shared" si="149"/>
        <v>0</v>
      </c>
    </row>
    <row r="1903" spans="1:21">
      <c r="A1903" t="s">
        <v>2570</v>
      </c>
      <c r="B1903" t="s">
        <v>81</v>
      </c>
      <c r="C1903" t="s">
        <v>82</v>
      </c>
      <c r="D1903" t="s">
        <v>615</v>
      </c>
      <c r="E1903" t="s">
        <v>616</v>
      </c>
      <c r="F1903" t="s">
        <v>39</v>
      </c>
      <c r="G1903" t="s">
        <v>40</v>
      </c>
      <c r="H1903" s="1">
        <v>45887</v>
      </c>
      <c r="I1903">
        <v>23</v>
      </c>
      <c r="J1903">
        <v>87.21</v>
      </c>
      <c r="K1903">
        <v>2005.83</v>
      </c>
      <c r="L1903">
        <v>0</v>
      </c>
      <c r="M1903">
        <v>0.02</v>
      </c>
      <c r="N1903" t="str">
        <f>VLOOKUP(F1903,products!$A$2:$C$31,3,FALSE)</f>
        <v>C</v>
      </c>
      <c r="O1903">
        <f>VLOOKUP(F1903,price_list!$A$2:$C$31,3,FALSE)</f>
        <v>87.21</v>
      </c>
      <c r="P1903" t="str">
        <f t="shared" si="145"/>
        <v/>
      </c>
      <c r="Q1903" t="str">
        <f t="shared" si="146"/>
        <v/>
      </c>
      <c r="R1903">
        <f t="shared" si="147"/>
        <v>2005.83</v>
      </c>
      <c r="S1903">
        <f t="shared" si="148"/>
        <v>40.116599999999998</v>
      </c>
      <c r="T1903" t="str">
        <f>IF(ISNA(VLOOKUP(A1903,ERP_transactions!$A:$A,1,FALSE)),"No","Yes")</f>
        <v>Yes</v>
      </c>
      <c r="U1903" t="b">
        <f t="shared" si="149"/>
        <v>0</v>
      </c>
    </row>
    <row r="1904" spans="1:21">
      <c r="A1904" t="s">
        <v>2571</v>
      </c>
      <c r="B1904" t="s">
        <v>47</v>
      </c>
      <c r="C1904" t="s">
        <v>48</v>
      </c>
      <c r="D1904" t="s">
        <v>532</v>
      </c>
      <c r="E1904" t="s">
        <v>533</v>
      </c>
      <c r="F1904" t="s">
        <v>107</v>
      </c>
      <c r="G1904" t="s">
        <v>108</v>
      </c>
      <c r="H1904" s="1">
        <v>45899</v>
      </c>
      <c r="I1904">
        <v>11</v>
      </c>
      <c r="J1904">
        <v>179.53</v>
      </c>
      <c r="K1904">
        <v>1974.83</v>
      </c>
      <c r="L1904">
        <v>0.1</v>
      </c>
      <c r="M1904">
        <v>0.02</v>
      </c>
      <c r="N1904" t="str">
        <f>VLOOKUP(F1904,products!$A$2:$C$31,3,FALSE)</f>
        <v>B</v>
      </c>
      <c r="O1904">
        <f>VLOOKUP(F1904,price_list!$A$2:$C$31,3,FALSE)</f>
        <v>179.53</v>
      </c>
      <c r="P1904" t="str">
        <f t="shared" si="145"/>
        <v/>
      </c>
      <c r="Q1904" t="str">
        <f t="shared" si="146"/>
        <v/>
      </c>
      <c r="R1904">
        <f t="shared" si="147"/>
        <v>1777.347</v>
      </c>
      <c r="S1904">
        <f t="shared" si="148"/>
        <v>35.546939999999999</v>
      </c>
      <c r="T1904" t="str">
        <f>IF(ISNA(VLOOKUP(A1904,ERP_transactions!$A:$A,1,FALSE)),"No","Yes")</f>
        <v>Yes</v>
      </c>
      <c r="U1904" t="b">
        <f t="shared" si="149"/>
        <v>0</v>
      </c>
    </row>
    <row r="1905" spans="1:21">
      <c r="A1905" t="s">
        <v>2572</v>
      </c>
      <c r="B1905" t="s">
        <v>103</v>
      </c>
      <c r="C1905" t="s">
        <v>104</v>
      </c>
      <c r="D1905" t="s">
        <v>893</v>
      </c>
      <c r="E1905" t="s">
        <v>894</v>
      </c>
      <c r="F1905" t="s">
        <v>90</v>
      </c>
      <c r="G1905" t="s">
        <v>91</v>
      </c>
      <c r="H1905" s="1">
        <v>45889</v>
      </c>
      <c r="I1905">
        <v>17</v>
      </c>
      <c r="J1905">
        <v>50.51</v>
      </c>
      <c r="K1905">
        <v>858.67</v>
      </c>
      <c r="L1905">
        <v>0</v>
      </c>
      <c r="M1905">
        <v>0.02</v>
      </c>
      <c r="N1905" t="str">
        <f>VLOOKUP(F1905,products!$A$2:$C$31,3,FALSE)</f>
        <v>C</v>
      </c>
      <c r="O1905">
        <f>VLOOKUP(F1905,price_list!$A$2:$C$31,3,FALSE)</f>
        <v>50.51</v>
      </c>
      <c r="P1905" t="str">
        <f t="shared" si="145"/>
        <v/>
      </c>
      <c r="Q1905" t="str">
        <f t="shared" si="146"/>
        <v/>
      </c>
      <c r="R1905">
        <f t="shared" si="147"/>
        <v>858.67</v>
      </c>
      <c r="S1905">
        <f t="shared" si="148"/>
        <v>17.173400000000001</v>
      </c>
      <c r="T1905" t="str">
        <f>IF(ISNA(VLOOKUP(A1905,ERP_transactions!$A:$A,1,FALSE)),"No","Yes")</f>
        <v>Yes</v>
      </c>
      <c r="U1905" t="b">
        <f t="shared" si="149"/>
        <v>0</v>
      </c>
    </row>
    <row r="1906" spans="1:21">
      <c r="A1906" t="s">
        <v>2729</v>
      </c>
      <c r="B1906" t="s">
        <v>386</v>
      </c>
      <c r="C1906" t="s">
        <v>387</v>
      </c>
      <c r="D1906" t="s">
        <v>161</v>
      </c>
      <c r="E1906" t="s">
        <v>162</v>
      </c>
      <c r="F1906" t="s">
        <v>139</v>
      </c>
      <c r="G1906" t="s">
        <v>140</v>
      </c>
      <c r="H1906" s="1">
        <v>45881</v>
      </c>
      <c r="I1906">
        <v>20</v>
      </c>
      <c r="J1906">
        <v>113.94</v>
      </c>
      <c r="K1906">
        <v>2278.8000000000002</v>
      </c>
      <c r="L1906">
        <v>0.05</v>
      </c>
      <c r="M1906">
        <v>0.02</v>
      </c>
      <c r="N1906" t="str">
        <f>VLOOKUP(F1906,products!$A$2:$C$31,3,FALSE)</f>
        <v>A</v>
      </c>
      <c r="O1906">
        <f>VLOOKUP(F1906,price_list!$A$2:$C$31,3,FALSE)</f>
        <v>113.94</v>
      </c>
      <c r="P1906" t="str">
        <f t="shared" si="145"/>
        <v/>
      </c>
      <c r="Q1906" t="str">
        <f t="shared" si="146"/>
        <v/>
      </c>
      <c r="R1906">
        <f t="shared" si="147"/>
        <v>2164.86</v>
      </c>
      <c r="S1906">
        <f t="shared" si="148"/>
        <v>43.297200000000004</v>
      </c>
      <c r="T1906" t="str">
        <f>IF(ISNA(VLOOKUP(A1906,ERP_transactions!$A:$A,1,FALSE)),"No","Yes")</f>
        <v>No</v>
      </c>
      <c r="U1906" t="b">
        <f t="shared" si="149"/>
        <v>1</v>
      </c>
    </row>
    <row r="1907" spans="1:21">
      <c r="A1907" t="s">
        <v>2730</v>
      </c>
      <c r="B1907" t="s">
        <v>414</v>
      </c>
      <c r="C1907" t="s">
        <v>415</v>
      </c>
      <c r="D1907" t="s">
        <v>632</v>
      </c>
      <c r="E1907" t="s">
        <v>633</v>
      </c>
      <c r="F1907" t="s">
        <v>293</v>
      </c>
      <c r="G1907" t="s">
        <v>294</v>
      </c>
      <c r="H1907" s="1">
        <v>45881</v>
      </c>
      <c r="I1907">
        <v>8</v>
      </c>
      <c r="J1907">
        <v>109.24</v>
      </c>
      <c r="K1907">
        <v>873.92</v>
      </c>
      <c r="L1907">
        <v>0.05</v>
      </c>
      <c r="M1907">
        <v>0.02</v>
      </c>
      <c r="N1907" t="str">
        <f>VLOOKUP(F1907,products!$A$2:$C$31,3,FALSE)</f>
        <v>A</v>
      </c>
      <c r="O1907">
        <f>VLOOKUP(F1907,price_list!$A$2:$C$31,3,FALSE)</f>
        <v>114.99</v>
      </c>
      <c r="P1907" t="str">
        <f t="shared" si="145"/>
        <v/>
      </c>
      <c r="Q1907" t="str">
        <f t="shared" si="146"/>
        <v/>
      </c>
      <c r="R1907">
        <f t="shared" si="147"/>
        <v>830.22399999999993</v>
      </c>
      <c r="S1907">
        <f t="shared" si="148"/>
        <v>16.604479999999999</v>
      </c>
      <c r="T1907" t="str">
        <f>IF(ISNA(VLOOKUP(A1907,ERP_transactions!$A:$A,1,FALSE)),"No","Yes")</f>
        <v>No</v>
      </c>
      <c r="U1907" t="b">
        <f t="shared" si="149"/>
        <v>1</v>
      </c>
    </row>
    <row r="1908" spans="1:21">
      <c r="A1908" t="s">
        <v>2731</v>
      </c>
      <c r="B1908" t="s">
        <v>14</v>
      </c>
      <c r="C1908" t="s">
        <v>15</v>
      </c>
      <c r="D1908" t="s">
        <v>683</v>
      </c>
      <c r="E1908" t="s">
        <v>684</v>
      </c>
      <c r="F1908" t="s">
        <v>100</v>
      </c>
      <c r="G1908" t="s">
        <v>101</v>
      </c>
      <c r="H1908" s="1">
        <v>45880</v>
      </c>
      <c r="I1908">
        <v>23</v>
      </c>
      <c r="J1908">
        <v>181.7</v>
      </c>
      <c r="K1908">
        <v>4179.1000000000004</v>
      </c>
      <c r="L1908">
        <v>0.1</v>
      </c>
      <c r="M1908">
        <v>0.02</v>
      </c>
      <c r="N1908" t="str">
        <f>VLOOKUP(F1908,products!$A$2:$C$31,3,FALSE)</f>
        <v>B</v>
      </c>
      <c r="O1908">
        <f>VLOOKUP(F1908,price_list!$A$2:$C$31,3,FALSE)</f>
        <v>181.7</v>
      </c>
      <c r="P1908" t="str">
        <f t="shared" si="145"/>
        <v/>
      </c>
      <c r="Q1908" t="str">
        <f t="shared" si="146"/>
        <v/>
      </c>
      <c r="R1908">
        <f t="shared" si="147"/>
        <v>3761.1900000000005</v>
      </c>
      <c r="S1908">
        <f t="shared" si="148"/>
        <v>75.223800000000011</v>
      </c>
      <c r="T1908" t="str">
        <f>IF(ISNA(VLOOKUP(A1908,ERP_transactions!$A:$A,1,FALSE)),"No","Yes")</f>
        <v>No</v>
      </c>
      <c r="U1908" t="b">
        <f t="shared" si="149"/>
        <v>1</v>
      </c>
    </row>
    <row r="1909" spans="1:21">
      <c r="A1909" t="s">
        <v>2732</v>
      </c>
      <c r="B1909" t="s">
        <v>47</v>
      </c>
      <c r="C1909" t="s">
        <v>48</v>
      </c>
      <c r="D1909" t="s">
        <v>444</v>
      </c>
      <c r="E1909" t="s">
        <v>445</v>
      </c>
      <c r="F1909" t="s">
        <v>302</v>
      </c>
      <c r="G1909" t="s">
        <v>303</v>
      </c>
      <c r="H1909" s="1">
        <v>45785</v>
      </c>
      <c r="I1909">
        <v>15</v>
      </c>
      <c r="J1909">
        <v>37.14</v>
      </c>
      <c r="K1909">
        <v>557.1</v>
      </c>
      <c r="L1909">
        <v>0</v>
      </c>
      <c r="M1909">
        <v>0.02</v>
      </c>
      <c r="N1909" t="str">
        <f>VLOOKUP(F1909,products!$A$2:$C$31,3,FALSE)</f>
        <v>C</v>
      </c>
      <c r="O1909">
        <f>VLOOKUP(F1909,price_list!$A$2:$C$31,3,FALSE)</f>
        <v>39.090000000000003</v>
      </c>
      <c r="P1909" t="str">
        <f t="shared" si="145"/>
        <v/>
      </c>
      <c r="Q1909" t="str">
        <f t="shared" si="146"/>
        <v/>
      </c>
      <c r="R1909">
        <f t="shared" si="147"/>
        <v>557.1</v>
      </c>
      <c r="S1909">
        <f t="shared" si="148"/>
        <v>11.142000000000001</v>
      </c>
      <c r="T1909" t="str">
        <f>IF(ISNA(VLOOKUP(A1909,ERP_transactions!$A:$A,1,FALSE)),"No","Yes")</f>
        <v>No</v>
      </c>
      <c r="U1909" t="b">
        <f t="shared" si="149"/>
        <v>1</v>
      </c>
    </row>
    <row r="1910" spans="1:21">
      <c r="A1910" t="s">
        <v>2733</v>
      </c>
      <c r="B1910" t="s">
        <v>35</v>
      </c>
      <c r="C1910" t="s">
        <v>36</v>
      </c>
      <c r="D1910" t="s">
        <v>506</v>
      </c>
      <c r="E1910" t="s">
        <v>507</v>
      </c>
      <c r="F1910" t="s">
        <v>356</v>
      </c>
      <c r="G1910" t="s">
        <v>357</v>
      </c>
      <c r="H1910" s="1">
        <v>45880</v>
      </c>
      <c r="I1910">
        <v>16</v>
      </c>
      <c r="J1910">
        <v>54.03</v>
      </c>
      <c r="K1910">
        <v>864.48</v>
      </c>
      <c r="L1910">
        <v>0</v>
      </c>
      <c r="M1910">
        <v>0.02</v>
      </c>
      <c r="N1910" t="str">
        <f>VLOOKUP(F1910,products!$A$2:$C$31,3,FALSE)</f>
        <v>C</v>
      </c>
      <c r="O1910">
        <f>VLOOKUP(F1910,price_list!$A$2:$C$31,3,FALSE)</f>
        <v>54.03</v>
      </c>
      <c r="P1910" t="str">
        <f t="shared" si="145"/>
        <v/>
      </c>
      <c r="Q1910" t="str">
        <f t="shared" si="146"/>
        <v/>
      </c>
      <c r="R1910">
        <f t="shared" si="147"/>
        <v>864.48</v>
      </c>
      <c r="S1910">
        <f t="shared" si="148"/>
        <v>17.2896</v>
      </c>
      <c r="T1910" t="str">
        <f>IF(ISNA(VLOOKUP(A1910,ERP_transactions!$A:$A,1,FALSE)),"No","Yes")</f>
        <v>No</v>
      </c>
      <c r="U1910" t="b">
        <f t="shared" si="149"/>
        <v>1</v>
      </c>
    </row>
    <row r="1911" spans="1:21">
      <c r="A1911" t="s">
        <v>2734</v>
      </c>
      <c r="B1911" t="s">
        <v>246</v>
      </c>
      <c r="C1911" t="s">
        <v>247</v>
      </c>
      <c r="D1911" t="s">
        <v>845</v>
      </c>
      <c r="E1911" t="s">
        <v>846</v>
      </c>
      <c r="F1911" t="s">
        <v>114</v>
      </c>
      <c r="G1911" t="s">
        <v>115</v>
      </c>
      <c r="H1911" s="1">
        <v>45886</v>
      </c>
      <c r="I1911">
        <v>6</v>
      </c>
      <c r="J1911">
        <v>86.57</v>
      </c>
      <c r="K1911">
        <v>519.41999999999996</v>
      </c>
      <c r="L1911">
        <v>0.1</v>
      </c>
      <c r="M1911">
        <v>0.02</v>
      </c>
      <c r="N1911" t="str">
        <f>VLOOKUP(F1911,products!$A$2:$C$31,3,FALSE)</f>
        <v>B</v>
      </c>
      <c r="O1911">
        <f>VLOOKUP(F1911,price_list!$A$2:$C$31,3,FALSE)</f>
        <v>91.13</v>
      </c>
      <c r="P1911" t="str">
        <f t="shared" si="145"/>
        <v/>
      </c>
      <c r="Q1911" t="str">
        <f t="shared" si="146"/>
        <v/>
      </c>
      <c r="R1911">
        <f t="shared" si="147"/>
        <v>467.47799999999995</v>
      </c>
      <c r="S1911">
        <f t="shared" si="148"/>
        <v>9.3495599999999985</v>
      </c>
      <c r="T1911" t="str">
        <f>IF(ISNA(VLOOKUP(A1911,ERP_transactions!$A:$A,1,FALSE)),"No","Yes")</f>
        <v>No</v>
      </c>
      <c r="U1911" t="b">
        <f t="shared" si="149"/>
        <v>1</v>
      </c>
    </row>
    <row r="1912" spans="1:21">
      <c r="A1912" t="s">
        <v>2735</v>
      </c>
      <c r="B1912" t="s">
        <v>386</v>
      </c>
      <c r="C1912" t="s">
        <v>387</v>
      </c>
      <c r="D1912" t="s">
        <v>825</v>
      </c>
      <c r="E1912" t="s">
        <v>826</v>
      </c>
      <c r="F1912" t="s">
        <v>326</v>
      </c>
      <c r="G1912" t="s">
        <v>327</v>
      </c>
      <c r="H1912" s="1">
        <v>45875</v>
      </c>
      <c r="I1912">
        <v>8</v>
      </c>
      <c r="J1912">
        <v>60.15</v>
      </c>
      <c r="K1912">
        <v>481.2</v>
      </c>
      <c r="L1912">
        <v>0.05</v>
      </c>
      <c r="M1912">
        <v>0.02</v>
      </c>
      <c r="N1912" t="str">
        <f>VLOOKUP(F1912,products!$A$2:$C$31,3,FALSE)</f>
        <v>C</v>
      </c>
      <c r="O1912">
        <f>VLOOKUP(F1912,price_list!$A$2:$C$31,3,FALSE)</f>
        <v>63.32</v>
      </c>
      <c r="P1912" t="str">
        <f t="shared" si="145"/>
        <v>Rebate_Error</v>
      </c>
      <c r="Q1912" t="str">
        <f t="shared" si="146"/>
        <v/>
      </c>
      <c r="R1912">
        <f t="shared" si="147"/>
        <v>457.14</v>
      </c>
      <c r="S1912">
        <f t="shared" si="148"/>
        <v>9.1427999999999994</v>
      </c>
      <c r="T1912" t="str">
        <f>IF(ISNA(VLOOKUP(A1912,ERP_transactions!$A:$A,1,FALSE)),"No","Yes")</f>
        <v>No</v>
      </c>
      <c r="U1912" t="b">
        <f t="shared" si="149"/>
        <v>1</v>
      </c>
    </row>
    <row r="1913" spans="1:21">
      <c r="A1913" t="s">
        <v>2736</v>
      </c>
      <c r="B1913" t="s">
        <v>259</v>
      </c>
      <c r="C1913" t="s">
        <v>260</v>
      </c>
      <c r="D1913" t="s">
        <v>663</v>
      </c>
      <c r="E1913" t="s">
        <v>664</v>
      </c>
      <c r="F1913" t="s">
        <v>114</v>
      </c>
      <c r="G1913" t="s">
        <v>115</v>
      </c>
      <c r="H1913" s="1">
        <v>45873</v>
      </c>
      <c r="I1913">
        <v>19</v>
      </c>
      <c r="J1913">
        <v>86.57</v>
      </c>
      <c r="K1913">
        <v>1644.83</v>
      </c>
      <c r="L1913">
        <v>0.15</v>
      </c>
      <c r="M1913">
        <v>0.02</v>
      </c>
      <c r="N1913" t="str">
        <f>VLOOKUP(F1913,products!$A$2:$C$31,3,FALSE)</f>
        <v>B</v>
      </c>
      <c r="O1913">
        <f>VLOOKUP(F1913,price_list!$A$2:$C$31,3,FALSE)</f>
        <v>91.13</v>
      </c>
      <c r="P1913" t="str">
        <f t="shared" si="145"/>
        <v>Rebate_Error</v>
      </c>
      <c r="Q1913" t="str">
        <f t="shared" si="146"/>
        <v/>
      </c>
      <c r="R1913">
        <f t="shared" si="147"/>
        <v>1398.1054999999999</v>
      </c>
      <c r="S1913">
        <f t="shared" si="148"/>
        <v>27.962109999999999</v>
      </c>
      <c r="T1913" t="str">
        <f>IF(ISNA(VLOOKUP(A1913,ERP_transactions!$A:$A,1,FALSE)),"No","Yes")</f>
        <v>No</v>
      </c>
      <c r="U1913" t="b">
        <f t="shared" si="149"/>
        <v>1</v>
      </c>
    </row>
    <row r="1914" spans="1:21">
      <c r="A1914" t="s">
        <v>2737</v>
      </c>
      <c r="B1914" t="s">
        <v>386</v>
      </c>
      <c r="C1914" t="s">
        <v>387</v>
      </c>
      <c r="D1914" t="s">
        <v>719</v>
      </c>
      <c r="E1914" t="s">
        <v>720</v>
      </c>
      <c r="F1914" t="s">
        <v>191</v>
      </c>
      <c r="G1914" t="s">
        <v>192</v>
      </c>
      <c r="H1914" s="1">
        <v>45898</v>
      </c>
      <c r="I1914">
        <v>19</v>
      </c>
      <c r="J1914">
        <v>137.13</v>
      </c>
      <c r="K1914">
        <v>2605.4699999999998</v>
      </c>
      <c r="L1914">
        <v>0.1</v>
      </c>
      <c r="M1914">
        <v>0.02</v>
      </c>
      <c r="N1914" t="str">
        <f>VLOOKUP(F1914,products!$A$2:$C$31,3,FALSE)</f>
        <v>B</v>
      </c>
      <c r="O1914">
        <f>VLOOKUP(F1914,price_list!$A$2:$C$31,3,FALSE)</f>
        <v>144.35</v>
      </c>
      <c r="P1914" t="str">
        <f t="shared" si="145"/>
        <v/>
      </c>
      <c r="Q1914" t="str">
        <f t="shared" si="146"/>
        <v/>
      </c>
      <c r="R1914">
        <f t="shared" si="147"/>
        <v>2344.9229999999998</v>
      </c>
      <c r="S1914">
        <f t="shared" si="148"/>
        <v>46.898459999999993</v>
      </c>
      <c r="T1914" t="str">
        <f>IF(ISNA(VLOOKUP(A1914,ERP_transactions!$A:$A,1,FALSE)),"No","Yes")</f>
        <v>No</v>
      </c>
      <c r="U1914" t="b">
        <f t="shared" si="149"/>
        <v>1</v>
      </c>
    </row>
    <row r="1915" spans="1:21">
      <c r="A1915" t="s">
        <v>2738</v>
      </c>
      <c r="B1915" t="s">
        <v>93</v>
      </c>
      <c r="C1915" t="s">
        <v>94</v>
      </c>
      <c r="D1915" t="s">
        <v>95</v>
      </c>
      <c r="E1915" t="s">
        <v>96</v>
      </c>
      <c r="F1915" t="s">
        <v>71</v>
      </c>
      <c r="G1915" t="s">
        <v>72</v>
      </c>
      <c r="H1915" s="1">
        <v>45876</v>
      </c>
      <c r="I1915">
        <v>4</v>
      </c>
      <c r="J1915">
        <v>123.65</v>
      </c>
      <c r="K1915">
        <v>494.6</v>
      </c>
      <c r="L1915">
        <v>0.05</v>
      </c>
      <c r="M1915">
        <v>0.02</v>
      </c>
      <c r="N1915" t="str">
        <f>VLOOKUP(F1915,products!$A$2:$C$31,3,FALSE)</f>
        <v>A</v>
      </c>
      <c r="O1915">
        <f>VLOOKUP(F1915,price_list!$A$2:$C$31,3,FALSE)</f>
        <v>123.65</v>
      </c>
      <c r="P1915" t="str">
        <f t="shared" si="145"/>
        <v/>
      </c>
      <c r="Q1915" t="str">
        <f t="shared" si="146"/>
        <v/>
      </c>
      <c r="R1915">
        <f t="shared" si="147"/>
        <v>469.87</v>
      </c>
      <c r="S1915">
        <f t="shared" si="148"/>
        <v>9.3974000000000011</v>
      </c>
      <c r="T1915" t="str">
        <f>IF(ISNA(VLOOKUP(A1915,ERP_transactions!$A:$A,1,FALSE)),"No","Yes")</f>
        <v>No</v>
      </c>
      <c r="U1915" t="b">
        <f t="shared" si="149"/>
        <v>1</v>
      </c>
    </row>
    <row r="1916" spans="1:21">
      <c r="A1916" t="s">
        <v>2739</v>
      </c>
      <c r="B1916" t="s">
        <v>74</v>
      </c>
      <c r="C1916" t="s">
        <v>75</v>
      </c>
      <c r="D1916" t="s">
        <v>142</v>
      </c>
      <c r="E1916" t="s">
        <v>143</v>
      </c>
      <c r="F1916" t="s">
        <v>100</v>
      </c>
      <c r="G1916" t="s">
        <v>101</v>
      </c>
      <c r="H1916" s="1">
        <v>45899</v>
      </c>
      <c r="I1916">
        <v>24</v>
      </c>
      <c r="J1916">
        <v>181.7</v>
      </c>
      <c r="K1916">
        <v>4360.8</v>
      </c>
      <c r="L1916">
        <v>0.1</v>
      </c>
      <c r="M1916">
        <v>0.02</v>
      </c>
      <c r="N1916" t="str">
        <f>VLOOKUP(F1916,products!$A$2:$C$31,3,FALSE)</f>
        <v>B</v>
      </c>
      <c r="O1916">
        <f>VLOOKUP(F1916,price_list!$A$2:$C$31,3,FALSE)</f>
        <v>181.7</v>
      </c>
      <c r="P1916" t="str">
        <f t="shared" si="145"/>
        <v/>
      </c>
      <c r="Q1916" t="str">
        <f t="shared" si="146"/>
        <v/>
      </c>
      <c r="R1916">
        <f t="shared" si="147"/>
        <v>3924.7200000000003</v>
      </c>
      <c r="S1916">
        <f t="shared" si="148"/>
        <v>78.494400000000013</v>
      </c>
      <c r="T1916" t="str">
        <f>IF(ISNA(VLOOKUP(A1916,ERP_transactions!$A:$A,1,FALSE)),"No","Yes")</f>
        <v>No</v>
      </c>
      <c r="U1916" t="b">
        <f t="shared" si="149"/>
        <v>1</v>
      </c>
    </row>
    <row r="1917" spans="1:21">
      <c r="A1917" t="s">
        <v>2740</v>
      </c>
      <c r="B1917" t="s">
        <v>14</v>
      </c>
      <c r="C1917" t="s">
        <v>15</v>
      </c>
      <c r="D1917" t="s">
        <v>343</v>
      </c>
      <c r="E1917" t="s">
        <v>344</v>
      </c>
      <c r="F1917" t="s">
        <v>71</v>
      </c>
      <c r="G1917" t="s">
        <v>72</v>
      </c>
      <c r="H1917" s="1">
        <v>45881</v>
      </c>
      <c r="I1917">
        <v>9</v>
      </c>
      <c r="J1917">
        <v>123.65</v>
      </c>
      <c r="K1917">
        <v>1112.8499999999999</v>
      </c>
      <c r="L1917">
        <v>0.05</v>
      </c>
      <c r="M1917">
        <v>0.02</v>
      </c>
      <c r="N1917" t="str">
        <f>VLOOKUP(F1917,products!$A$2:$C$31,3,FALSE)</f>
        <v>A</v>
      </c>
      <c r="O1917">
        <f>VLOOKUP(F1917,price_list!$A$2:$C$31,3,FALSE)</f>
        <v>123.65</v>
      </c>
      <c r="P1917" t="str">
        <f t="shared" si="145"/>
        <v/>
      </c>
      <c r="Q1917" t="str">
        <f t="shared" si="146"/>
        <v/>
      </c>
      <c r="R1917">
        <f t="shared" si="147"/>
        <v>1057.2075</v>
      </c>
      <c r="S1917">
        <f t="shared" si="148"/>
        <v>21.14415</v>
      </c>
      <c r="T1917" t="str">
        <f>IF(ISNA(VLOOKUP(A1917,ERP_transactions!$A:$A,1,FALSE)),"No","Yes")</f>
        <v>No</v>
      </c>
      <c r="U1917" t="b">
        <f t="shared" si="149"/>
        <v>1</v>
      </c>
    </row>
    <row r="1918" spans="1:21">
      <c r="A1918" t="s">
        <v>2741</v>
      </c>
      <c r="B1918" t="s">
        <v>55</v>
      </c>
      <c r="C1918" t="s">
        <v>56</v>
      </c>
      <c r="D1918" t="s">
        <v>791</v>
      </c>
      <c r="E1918" t="s">
        <v>792</v>
      </c>
      <c r="F1918" t="s">
        <v>166</v>
      </c>
      <c r="G1918" t="s">
        <v>167</v>
      </c>
      <c r="H1918" s="1">
        <v>45891</v>
      </c>
      <c r="I1918">
        <v>6</v>
      </c>
      <c r="J1918">
        <v>176.86</v>
      </c>
      <c r="K1918">
        <v>1061.1600000000001</v>
      </c>
      <c r="L1918">
        <v>0.1</v>
      </c>
      <c r="M1918">
        <v>0.02</v>
      </c>
      <c r="N1918" t="str">
        <f>VLOOKUP(F1918,products!$A$2:$C$31,3,FALSE)</f>
        <v>B</v>
      </c>
      <c r="O1918">
        <f>VLOOKUP(F1918,price_list!$A$2:$C$31,3,FALSE)</f>
        <v>176.86</v>
      </c>
      <c r="P1918" t="str">
        <f t="shared" si="145"/>
        <v/>
      </c>
      <c r="Q1918" t="str">
        <f t="shared" si="146"/>
        <v/>
      </c>
      <c r="R1918">
        <f t="shared" si="147"/>
        <v>955.0440000000001</v>
      </c>
      <c r="S1918">
        <f t="shared" si="148"/>
        <v>19.100880000000004</v>
      </c>
      <c r="T1918" t="str">
        <f>IF(ISNA(VLOOKUP(A1918,ERP_transactions!$A:$A,1,FALSE)),"No","Yes")</f>
        <v>No</v>
      </c>
      <c r="U1918" t="b">
        <f t="shared" si="149"/>
        <v>1</v>
      </c>
    </row>
    <row r="1919" spans="1:21">
      <c r="A1919" t="s">
        <v>2742</v>
      </c>
      <c r="B1919" t="s">
        <v>246</v>
      </c>
      <c r="C1919" t="s">
        <v>247</v>
      </c>
      <c r="D1919" t="s">
        <v>1183</v>
      </c>
      <c r="E1919" t="s">
        <v>1184</v>
      </c>
      <c r="F1919" t="s">
        <v>166</v>
      </c>
      <c r="G1919" t="s">
        <v>167</v>
      </c>
      <c r="H1919" s="1">
        <v>45899</v>
      </c>
      <c r="I1919">
        <v>13</v>
      </c>
      <c r="J1919">
        <v>176.86</v>
      </c>
      <c r="K1919">
        <v>2299.1799999999998</v>
      </c>
      <c r="L1919">
        <v>0.1</v>
      </c>
      <c r="M1919">
        <v>0.02</v>
      </c>
      <c r="N1919" t="str">
        <f>VLOOKUP(F1919,products!$A$2:$C$31,3,FALSE)</f>
        <v>B</v>
      </c>
      <c r="O1919">
        <f>VLOOKUP(F1919,price_list!$A$2:$C$31,3,FALSE)</f>
        <v>176.86</v>
      </c>
      <c r="P1919" t="str">
        <f t="shared" si="145"/>
        <v/>
      </c>
      <c r="Q1919" t="str">
        <f t="shared" si="146"/>
        <v/>
      </c>
      <c r="R1919">
        <f t="shared" si="147"/>
        <v>2069.2619999999997</v>
      </c>
      <c r="S1919">
        <f t="shared" si="148"/>
        <v>41.385239999999996</v>
      </c>
      <c r="T1919" t="str">
        <f>IF(ISNA(VLOOKUP(A1919,ERP_transactions!$A:$A,1,FALSE)),"No","Yes")</f>
        <v>No</v>
      </c>
      <c r="U1919" t="b">
        <f t="shared" si="149"/>
        <v>1</v>
      </c>
    </row>
    <row r="1920" spans="1:21">
      <c r="A1920" t="s">
        <v>2743</v>
      </c>
      <c r="B1920" t="s">
        <v>14</v>
      </c>
      <c r="C1920" t="s">
        <v>15</v>
      </c>
      <c r="D1920" t="s">
        <v>794</v>
      </c>
      <c r="E1920" t="s">
        <v>795</v>
      </c>
      <c r="F1920" t="s">
        <v>71</v>
      </c>
      <c r="G1920" t="s">
        <v>72</v>
      </c>
      <c r="H1920" s="1">
        <v>45884</v>
      </c>
      <c r="I1920">
        <v>14</v>
      </c>
      <c r="J1920">
        <v>123.65</v>
      </c>
      <c r="K1920">
        <v>1731.1</v>
      </c>
      <c r="L1920">
        <v>0.05</v>
      </c>
      <c r="M1920">
        <v>0.02</v>
      </c>
      <c r="N1920" t="str">
        <f>VLOOKUP(F1920,products!$A$2:$C$31,3,FALSE)</f>
        <v>A</v>
      </c>
      <c r="O1920">
        <f>VLOOKUP(F1920,price_list!$A$2:$C$31,3,FALSE)</f>
        <v>123.65</v>
      </c>
      <c r="P1920" t="str">
        <f t="shared" si="145"/>
        <v/>
      </c>
      <c r="Q1920" t="str">
        <f t="shared" si="146"/>
        <v/>
      </c>
      <c r="R1920">
        <f t="shared" si="147"/>
        <v>1644.5449999999998</v>
      </c>
      <c r="S1920">
        <f t="shared" si="148"/>
        <v>32.890899999999995</v>
      </c>
      <c r="T1920" t="str">
        <f>IF(ISNA(VLOOKUP(A1920,ERP_transactions!$A:$A,1,FALSE)),"No","Yes")</f>
        <v>No</v>
      </c>
      <c r="U1920" t="b">
        <f t="shared" si="149"/>
        <v>1</v>
      </c>
    </row>
    <row r="1921" spans="1:21">
      <c r="A1921" t="s">
        <v>2744</v>
      </c>
      <c r="B1921" t="s">
        <v>254</v>
      </c>
      <c r="C1921" t="s">
        <v>255</v>
      </c>
      <c r="D1921" t="s">
        <v>232</v>
      </c>
      <c r="E1921" t="s">
        <v>233</v>
      </c>
      <c r="F1921" t="s">
        <v>166</v>
      </c>
      <c r="G1921" t="s">
        <v>167</v>
      </c>
      <c r="H1921" s="1">
        <v>45873</v>
      </c>
      <c r="I1921">
        <v>17</v>
      </c>
      <c r="J1921">
        <v>176.86</v>
      </c>
      <c r="K1921">
        <v>3006.62</v>
      </c>
      <c r="L1921">
        <v>0.1</v>
      </c>
      <c r="M1921">
        <v>0.02</v>
      </c>
      <c r="N1921" t="str">
        <f>VLOOKUP(F1921,products!$A$2:$C$31,3,FALSE)</f>
        <v>B</v>
      </c>
      <c r="O1921">
        <f>VLOOKUP(F1921,price_list!$A$2:$C$31,3,FALSE)</f>
        <v>176.86</v>
      </c>
      <c r="P1921" t="str">
        <f t="shared" si="145"/>
        <v/>
      </c>
      <c r="Q1921" t="str">
        <f t="shared" si="146"/>
        <v/>
      </c>
      <c r="R1921">
        <f t="shared" si="147"/>
        <v>2705.9580000000001</v>
      </c>
      <c r="S1921">
        <f t="shared" si="148"/>
        <v>54.119160000000001</v>
      </c>
      <c r="T1921" t="str">
        <f>IF(ISNA(VLOOKUP(A1921,ERP_transactions!$A:$A,1,FALSE)),"No","Yes")</f>
        <v>No</v>
      </c>
      <c r="U1921" t="b">
        <f t="shared" si="149"/>
        <v>1</v>
      </c>
    </row>
    <row r="1922" spans="1:21">
      <c r="A1922" t="s">
        <v>2745</v>
      </c>
      <c r="B1922" t="s">
        <v>14</v>
      </c>
      <c r="C1922" t="s">
        <v>15</v>
      </c>
      <c r="D1922" t="s">
        <v>686</v>
      </c>
      <c r="E1922" t="s">
        <v>687</v>
      </c>
      <c r="F1922" t="s">
        <v>293</v>
      </c>
      <c r="G1922" t="s">
        <v>294</v>
      </c>
      <c r="H1922" s="1">
        <v>45881</v>
      </c>
      <c r="I1922">
        <v>22</v>
      </c>
      <c r="J1922">
        <v>114.99</v>
      </c>
      <c r="K1922">
        <v>2529.7800000000002</v>
      </c>
      <c r="L1922">
        <v>0.05</v>
      </c>
      <c r="M1922">
        <v>0.02</v>
      </c>
      <c r="N1922" t="str">
        <f>VLOOKUP(F1922,products!$A$2:$C$31,3,FALSE)</f>
        <v>A</v>
      </c>
      <c r="O1922">
        <f>VLOOKUP(F1922,price_list!$A$2:$C$31,3,FALSE)</f>
        <v>114.99</v>
      </c>
      <c r="P1922" t="str">
        <f t="shared" ref="P1922:P1943" si="150">IF(N1922="A",IF(ABS(L1922-0.05)&gt;0.001,"Rebate_Error",""),IF(N1922="B",IF(ABS(L1922-0.1)&gt;0.001,"Rebate_Error",""),IF(N1922="C",IF(L1922&lt;&gt;0,"Rebate_Error",""))))</f>
        <v/>
      </c>
      <c r="Q1922" t="str">
        <f t="shared" ref="Q1922:Q1943" si="151">IF(J1922&lt;O1922*0.75,"Price_Breach","")</f>
        <v/>
      </c>
      <c r="R1922">
        <f t="shared" ref="R1922:R1943" si="152">K1922-(K1922*L1922)</f>
        <v>2403.2910000000002</v>
      </c>
      <c r="S1922">
        <f t="shared" ref="S1922:S1943" si="153">R1922*M1922</f>
        <v>48.065820000000002</v>
      </c>
      <c r="T1922" t="str">
        <f>IF(ISNA(VLOOKUP(A1922,ERP_transactions!$A:$A,1,FALSE)),"No","Yes")</f>
        <v>No</v>
      </c>
      <c r="U1922" t="b">
        <f t="shared" ref="U1922:U1943" si="154">OR($P1922="Rebate_Error",$Q1922="Price_Breach",$T1922="No")</f>
        <v>1</v>
      </c>
    </row>
    <row r="1923" spans="1:21">
      <c r="A1923" t="s">
        <v>2746</v>
      </c>
      <c r="B1923" t="s">
        <v>145</v>
      </c>
      <c r="C1923" t="s">
        <v>146</v>
      </c>
      <c r="D1923" t="s">
        <v>346</v>
      </c>
      <c r="E1923" t="s">
        <v>347</v>
      </c>
      <c r="F1923" t="s">
        <v>396</v>
      </c>
      <c r="G1923" t="s">
        <v>397</v>
      </c>
      <c r="H1923" s="1">
        <v>45886</v>
      </c>
      <c r="I1923">
        <v>9</v>
      </c>
      <c r="J1923">
        <v>194.87</v>
      </c>
      <c r="K1923">
        <v>1753.83</v>
      </c>
      <c r="L1923">
        <v>0.1</v>
      </c>
      <c r="M1923">
        <v>0.02</v>
      </c>
      <c r="N1923" t="str">
        <f>VLOOKUP(F1923,products!$A$2:$C$31,3,FALSE)</f>
        <v>B</v>
      </c>
      <c r="O1923">
        <f>VLOOKUP(F1923,price_list!$A$2:$C$31,3,FALSE)</f>
        <v>194.87</v>
      </c>
      <c r="P1923" t="str">
        <f t="shared" si="150"/>
        <v/>
      </c>
      <c r="Q1923" t="str">
        <f t="shared" si="151"/>
        <v/>
      </c>
      <c r="R1923">
        <f t="shared" si="152"/>
        <v>1578.4469999999999</v>
      </c>
      <c r="S1923">
        <f t="shared" si="153"/>
        <v>31.568939999999998</v>
      </c>
      <c r="T1923" t="str">
        <f>IF(ISNA(VLOOKUP(A1923,ERP_transactions!$A:$A,1,FALSE)),"No","Yes")</f>
        <v>No</v>
      </c>
      <c r="U1923" t="b">
        <f t="shared" si="154"/>
        <v>1</v>
      </c>
    </row>
    <row r="1924" spans="1:21">
      <c r="A1924" t="s">
        <v>2747</v>
      </c>
      <c r="B1924" t="s">
        <v>62</v>
      </c>
      <c r="C1924" t="s">
        <v>63</v>
      </c>
      <c r="D1924" t="s">
        <v>1459</v>
      </c>
      <c r="E1924" t="s">
        <v>1460</v>
      </c>
      <c r="F1924" t="s">
        <v>107</v>
      </c>
      <c r="G1924" t="s">
        <v>108</v>
      </c>
      <c r="H1924" s="1">
        <v>45896</v>
      </c>
      <c r="I1924">
        <v>24</v>
      </c>
      <c r="J1924">
        <v>170.55</v>
      </c>
      <c r="K1924">
        <v>4093.2</v>
      </c>
      <c r="L1924">
        <v>0.1</v>
      </c>
      <c r="M1924">
        <v>0.02</v>
      </c>
      <c r="N1924" t="str">
        <f>VLOOKUP(F1924,products!$A$2:$C$31,3,FALSE)</f>
        <v>B</v>
      </c>
      <c r="O1924">
        <f>VLOOKUP(F1924,price_list!$A$2:$C$31,3,FALSE)</f>
        <v>179.53</v>
      </c>
      <c r="P1924" t="str">
        <f t="shared" si="150"/>
        <v/>
      </c>
      <c r="Q1924" t="str">
        <f t="shared" si="151"/>
        <v/>
      </c>
      <c r="R1924">
        <f t="shared" si="152"/>
        <v>3683.8799999999997</v>
      </c>
      <c r="S1924">
        <f t="shared" si="153"/>
        <v>73.677599999999998</v>
      </c>
      <c r="T1924" t="str">
        <f>IF(ISNA(VLOOKUP(A1924,ERP_transactions!$A:$A,1,FALSE)),"No","Yes")</f>
        <v>No</v>
      </c>
      <c r="U1924" t="b">
        <f t="shared" si="154"/>
        <v>1</v>
      </c>
    </row>
    <row r="1925" spans="1:21">
      <c r="A1925" t="s">
        <v>2748</v>
      </c>
      <c r="B1925" t="s">
        <v>74</v>
      </c>
      <c r="C1925" t="s">
        <v>75</v>
      </c>
      <c r="D1925" t="s">
        <v>76</v>
      </c>
      <c r="E1925" t="s">
        <v>77</v>
      </c>
      <c r="F1925" t="s">
        <v>78</v>
      </c>
      <c r="G1925" t="s">
        <v>79</v>
      </c>
      <c r="H1925" s="1">
        <v>45871</v>
      </c>
      <c r="I1925">
        <v>7</v>
      </c>
      <c r="J1925">
        <v>139.22</v>
      </c>
      <c r="K1925">
        <v>974.54</v>
      </c>
      <c r="L1925">
        <v>0.05</v>
      </c>
      <c r="M1925">
        <v>0.02</v>
      </c>
      <c r="N1925" t="str">
        <f>VLOOKUP(F1925,products!$A$2:$C$31,3,FALSE)</f>
        <v>A</v>
      </c>
      <c r="O1925">
        <f>VLOOKUP(F1925,price_list!$A$2:$C$31,3,FALSE)</f>
        <v>139.22</v>
      </c>
      <c r="P1925" t="str">
        <f t="shared" si="150"/>
        <v/>
      </c>
      <c r="Q1925" t="str">
        <f t="shared" si="151"/>
        <v/>
      </c>
      <c r="R1925">
        <f t="shared" si="152"/>
        <v>925.81299999999999</v>
      </c>
      <c r="S1925">
        <f t="shared" si="153"/>
        <v>18.516259999999999</v>
      </c>
      <c r="T1925" t="str">
        <f>IF(ISNA(VLOOKUP(A1925,ERP_transactions!$A:$A,1,FALSE)),"No","Yes")</f>
        <v>No</v>
      </c>
      <c r="U1925" t="b">
        <f t="shared" si="154"/>
        <v>1</v>
      </c>
    </row>
    <row r="1926" spans="1:21">
      <c r="A1926" t="s">
        <v>2749</v>
      </c>
      <c r="B1926" t="s">
        <v>81</v>
      </c>
      <c r="C1926" t="s">
        <v>82</v>
      </c>
      <c r="D1926" t="s">
        <v>1153</v>
      </c>
      <c r="E1926" t="s">
        <v>2750</v>
      </c>
      <c r="F1926" t="s">
        <v>396</v>
      </c>
      <c r="G1926" t="s">
        <v>397</v>
      </c>
      <c r="H1926" s="1">
        <v>45892</v>
      </c>
      <c r="I1926">
        <v>19</v>
      </c>
      <c r="J1926">
        <v>194.87</v>
      </c>
      <c r="K1926">
        <v>3702.53</v>
      </c>
      <c r="L1926">
        <v>0.1</v>
      </c>
      <c r="M1926">
        <v>0.02</v>
      </c>
      <c r="N1926" t="str">
        <f>VLOOKUP(F1926,products!$A$2:$C$31,3,FALSE)</f>
        <v>B</v>
      </c>
      <c r="O1926">
        <f>VLOOKUP(F1926,price_list!$A$2:$C$31,3,FALSE)</f>
        <v>194.87</v>
      </c>
      <c r="P1926" t="str">
        <f t="shared" si="150"/>
        <v/>
      </c>
      <c r="Q1926" t="str">
        <f t="shared" si="151"/>
        <v/>
      </c>
      <c r="R1926">
        <f t="shared" si="152"/>
        <v>3332.277</v>
      </c>
      <c r="S1926">
        <f t="shared" si="153"/>
        <v>66.645539999999997</v>
      </c>
      <c r="T1926" t="str">
        <f>IF(ISNA(VLOOKUP(A1926,ERP_transactions!$A:$A,1,FALSE)),"No","Yes")</f>
        <v>No</v>
      </c>
      <c r="U1926" t="b">
        <f t="shared" si="154"/>
        <v>1</v>
      </c>
    </row>
    <row r="1927" spans="1:21">
      <c r="A1927" t="s">
        <v>2751</v>
      </c>
      <c r="B1927" t="s">
        <v>246</v>
      </c>
      <c r="C1927" t="s">
        <v>247</v>
      </c>
      <c r="D1927" t="s">
        <v>329</v>
      </c>
      <c r="E1927" t="s">
        <v>330</v>
      </c>
      <c r="F1927" t="s">
        <v>18</v>
      </c>
      <c r="G1927" t="s">
        <v>19</v>
      </c>
      <c r="H1927" s="1">
        <v>45877</v>
      </c>
      <c r="I1927">
        <v>3</v>
      </c>
      <c r="J1927">
        <v>52.65</v>
      </c>
      <c r="K1927">
        <v>157.94999999999999</v>
      </c>
      <c r="L1927">
        <v>0.05</v>
      </c>
      <c r="M1927">
        <v>0.02</v>
      </c>
      <c r="N1927" t="str">
        <f>VLOOKUP(F1927,products!$A$2:$C$31,3,FALSE)</f>
        <v>A</v>
      </c>
      <c r="O1927">
        <f>VLOOKUP(F1927,price_list!$A$2:$C$31,3,FALSE)</f>
        <v>52.65</v>
      </c>
      <c r="P1927" t="str">
        <f t="shared" si="150"/>
        <v/>
      </c>
      <c r="Q1927" t="str">
        <f t="shared" si="151"/>
        <v/>
      </c>
      <c r="R1927">
        <f t="shared" si="152"/>
        <v>150.05249999999998</v>
      </c>
      <c r="S1927">
        <f t="shared" si="153"/>
        <v>3.0010499999999998</v>
      </c>
      <c r="T1927" t="str">
        <f>IF(ISNA(VLOOKUP(A1927,ERP_transactions!$A:$A,1,FALSE)),"No","Yes")</f>
        <v>No</v>
      </c>
      <c r="U1927" t="b">
        <f t="shared" si="154"/>
        <v>1</v>
      </c>
    </row>
    <row r="1928" spans="1:21">
      <c r="A1928" t="s">
        <v>2752</v>
      </c>
      <c r="B1928" t="s">
        <v>81</v>
      </c>
      <c r="C1928" t="s">
        <v>82</v>
      </c>
      <c r="D1928" t="s">
        <v>105</v>
      </c>
      <c r="E1928" t="s">
        <v>2753</v>
      </c>
      <c r="F1928" t="s">
        <v>18</v>
      </c>
      <c r="G1928" t="s">
        <v>19</v>
      </c>
      <c r="H1928" s="1">
        <v>45901</v>
      </c>
      <c r="I1928">
        <v>18</v>
      </c>
      <c r="J1928">
        <v>50.02</v>
      </c>
      <c r="K1928">
        <v>900.36</v>
      </c>
      <c r="L1928">
        <v>7.0000000000000007E-2</v>
      </c>
      <c r="M1928">
        <v>0.02</v>
      </c>
      <c r="N1928" t="str">
        <f>VLOOKUP(F1928,products!$A$2:$C$31,3,FALSE)</f>
        <v>A</v>
      </c>
      <c r="O1928">
        <f>VLOOKUP(F1928,price_list!$A$2:$C$31,3,FALSE)</f>
        <v>52.65</v>
      </c>
      <c r="P1928" t="str">
        <f t="shared" si="150"/>
        <v>Rebate_Error</v>
      </c>
      <c r="Q1928" t="str">
        <f t="shared" si="151"/>
        <v/>
      </c>
      <c r="R1928">
        <f t="shared" si="152"/>
        <v>837.33479999999997</v>
      </c>
      <c r="S1928">
        <f t="shared" si="153"/>
        <v>16.746696</v>
      </c>
      <c r="T1928" t="str">
        <f>IF(ISNA(VLOOKUP(A1928,ERP_transactions!$A:$A,1,FALSE)),"No","Yes")</f>
        <v>No</v>
      </c>
      <c r="U1928" t="b">
        <f t="shared" si="154"/>
        <v>1</v>
      </c>
    </row>
    <row r="1929" spans="1:21">
      <c r="A1929" t="s">
        <v>2754</v>
      </c>
      <c r="B1929" t="s">
        <v>414</v>
      </c>
      <c r="C1929" t="s">
        <v>415</v>
      </c>
      <c r="D1929" t="s">
        <v>221</v>
      </c>
      <c r="E1929" t="s">
        <v>2627</v>
      </c>
      <c r="F1929" t="s">
        <v>139</v>
      </c>
      <c r="G1929" t="s">
        <v>140</v>
      </c>
      <c r="H1929" s="1">
        <v>45881</v>
      </c>
      <c r="I1929">
        <v>15</v>
      </c>
      <c r="J1929">
        <v>113.94</v>
      </c>
      <c r="K1929">
        <v>1709.1</v>
      </c>
      <c r="L1929">
        <v>0.05</v>
      </c>
      <c r="M1929">
        <v>0.02</v>
      </c>
      <c r="N1929" t="str">
        <f>VLOOKUP(F1929,products!$A$2:$C$31,3,FALSE)</f>
        <v>A</v>
      </c>
      <c r="O1929">
        <f>VLOOKUP(F1929,price_list!$A$2:$C$31,3,FALSE)</f>
        <v>113.94</v>
      </c>
      <c r="P1929" t="str">
        <f t="shared" si="150"/>
        <v/>
      </c>
      <c r="Q1929" t="str">
        <f t="shared" si="151"/>
        <v/>
      </c>
      <c r="R1929">
        <f t="shared" si="152"/>
        <v>1623.645</v>
      </c>
      <c r="S1929">
        <f t="shared" si="153"/>
        <v>32.472900000000003</v>
      </c>
      <c r="T1929" t="str">
        <f>IF(ISNA(VLOOKUP(A1929,ERP_transactions!$A:$A,1,FALSE)),"No","Yes")</f>
        <v>No</v>
      </c>
      <c r="U1929" t="b">
        <f t="shared" si="154"/>
        <v>1</v>
      </c>
    </row>
    <row r="1930" spans="1:21">
      <c r="A1930" t="s">
        <v>2755</v>
      </c>
      <c r="B1930" t="s">
        <v>423</v>
      </c>
      <c r="C1930" t="s">
        <v>424</v>
      </c>
      <c r="D1930" t="s">
        <v>1113</v>
      </c>
      <c r="E1930" t="s">
        <v>1114</v>
      </c>
      <c r="F1930" t="s">
        <v>129</v>
      </c>
      <c r="G1930" t="s">
        <v>130</v>
      </c>
      <c r="H1930" s="1">
        <v>45872</v>
      </c>
      <c r="I1930">
        <v>4</v>
      </c>
      <c r="J1930">
        <v>87.58</v>
      </c>
      <c r="K1930">
        <v>350.32</v>
      </c>
      <c r="L1930">
        <v>0.05</v>
      </c>
      <c r="M1930">
        <v>0.02</v>
      </c>
      <c r="N1930" t="str">
        <f>VLOOKUP(F1930,products!$A$2:$C$31,3,FALSE)</f>
        <v>A</v>
      </c>
      <c r="O1930">
        <f>VLOOKUP(F1930,price_list!$A$2:$C$31,3,FALSE)</f>
        <v>92.19</v>
      </c>
      <c r="P1930" t="str">
        <f t="shared" si="150"/>
        <v/>
      </c>
      <c r="Q1930" t="str">
        <f t="shared" si="151"/>
        <v/>
      </c>
      <c r="R1930">
        <f t="shared" si="152"/>
        <v>332.80399999999997</v>
      </c>
      <c r="S1930">
        <f t="shared" si="153"/>
        <v>6.6560799999999993</v>
      </c>
      <c r="T1930" t="str">
        <f>IF(ISNA(VLOOKUP(A1930,ERP_transactions!$A:$A,1,FALSE)),"No","Yes")</f>
        <v>No</v>
      </c>
      <c r="U1930" t="b">
        <f t="shared" si="154"/>
        <v>1</v>
      </c>
    </row>
    <row r="1931" spans="1:21">
      <c r="A1931" t="s">
        <v>2756</v>
      </c>
      <c r="B1931" t="s">
        <v>259</v>
      </c>
      <c r="C1931" t="s">
        <v>260</v>
      </c>
      <c r="D1931" t="s">
        <v>502</v>
      </c>
      <c r="E1931" t="s">
        <v>503</v>
      </c>
      <c r="F1931" t="s">
        <v>396</v>
      </c>
      <c r="G1931" t="s">
        <v>397</v>
      </c>
      <c r="H1931" s="1">
        <v>45898</v>
      </c>
      <c r="I1931">
        <v>13</v>
      </c>
      <c r="J1931">
        <v>185.13</v>
      </c>
      <c r="K1931">
        <v>2406.69</v>
      </c>
      <c r="L1931">
        <v>0.1</v>
      </c>
      <c r="M1931">
        <v>0.02</v>
      </c>
      <c r="N1931" t="str">
        <f>VLOOKUP(F1931,products!$A$2:$C$31,3,FALSE)</f>
        <v>B</v>
      </c>
      <c r="O1931">
        <f>VLOOKUP(F1931,price_list!$A$2:$C$31,3,FALSE)</f>
        <v>194.87</v>
      </c>
      <c r="P1931" t="str">
        <f t="shared" si="150"/>
        <v/>
      </c>
      <c r="Q1931" t="str">
        <f t="shared" si="151"/>
        <v/>
      </c>
      <c r="R1931">
        <f t="shared" si="152"/>
        <v>2166.0210000000002</v>
      </c>
      <c r="S1931">
        <f t="shared" si="153"/>
        <v>43.320420000000006</v>
      </c>
      <c r="T1931" t="str">
        <f>IF(ISNA(VLOOKUP(A1931,ERP_transactions!$A:$A,1,FALSE)),"No","Yes")</f>
        <v>No</v>
      </c>
      <c r="U1931" t="b">
        <f t="shared" si="154"/>
        <v>1</v>
      </c>
    </row>
    <row r="1932" spans="1:21">
      <c r="A1932" t="s">
        <v>2757</v>
      </c>
      <c r="B1932" t="s">
        <v>386</v>
      </c>
      <c r="C1932" t="s">
        <v>387</v>
      </c>
      <c r="D1932" t="s">
        <v>243</v>
      </c>
      <c r="E1932" t="s">
        <v>244</v>
      </c>
      <c r="F1932" t="s">
        <v>114</v>
      </c>
      <c r="G1932" t="s">
        <v>115</v>
      </c>
      <c r="H1932" s="1">
        <v>45896</v>
      </c>
      <c r="I1932">
        <v>3</v>
      </c>
      <c r="J1932">
        <v>86.57</v>
      </c>
      <c r="K1932">
        <v>259.70999999999998</v>
      </c>
      <c r="L1932">
        <v>0.1</v>
      </c>
      <c r="M1932">
        <v>0.02</v>
      </c>
      <c r="N1932" t="str">
        <f>VLOOKUP(F1932,products!$A$2:$C$31,3,FALSE)</f>
        <v>B</v>
      </c>
      <c r="O1932">
        <f>VLOOKUP(F1932,price_list!$A$2:$C$31,3,FALSE)</f>
        <v>91.13</v>
      </c>
      <c r="P1932" t="str">
        <f t="shared" si="150"/>
        <v/>
      </c>
      <c r="Q1932" t="str">
        <f t="shared" si="151"/>
        <v/>
      </c>
      <c r="R1932">
        <f t="shared" si="152"/>
        <v>233.73899999999998</v>
      </c>
      <c r="S1932">
        <f t="shared" si="153"/>
        <v>4.6747799999999993</v>
      </c>
      <c r="T1932" t="str">
        <f>IF(ISNA(VLOOKUP(A1932,ERP_transactions!$A:$A,1,FALSE)),"No","Yes")</f>
        <v>No</v>
      </c>
      <c r="U1932" t="b">
        <f t="shared" si="154"/>
        <v>1</v>
      </c>
    </row>
    <row r="1933" spans="1:21">
      <c r="A1933" t="s">
        <v>2758</v>
      </c>
      <c r="B1933" t="s">
        <v>254</v>
      </c>
      <c r="C1933" t="s">
        <v>255</v>
      </c>
      <c r="D1933" t="s">
        <v>251</v>
      </c>
      <c r="E1933" t="s">
        <v>252</v>
      </c>
      <c r="F1933" t="s">
        <v>215</v>
      </c>
      <c r="G1933" t="s">
        <v>216</v>
      </c>
      <c r="H1933" s="1">
        <v>45896</v>
      </c>
      <c r="I1933">
        <v>9</v>
      </c>
      <c r="J1933">
        <v>167.86</v>
      </c>
      <c r="K1933">
        <v>1510.74</v>
      </c>
      <c r="L1933">
        <v>0.1</v>
      </c>
      <c r="M1933">
        <v>0.02</v>
      </c>
      <c r="N1933" t="str">
        <f>VLOOKUP(F1933,products!$A$2:$C$31,3,FALSE)</f>
        <v>B</v>
      </c>
      <c r="O1933">
        <f>VLOOKUP(F1933,price_list!$A$2:$C$31,3,FALSE)</f>
        <v>176.7</v>
      </c>
      <c r="P1933" t="str">
        <f t="shared" si="150"/>
        <v/>
      </c>
      <c r="Q1933" t="str">
        <f t="shared" si="151"/>
        <v/>
      </c>
      <c r="R1933">
        <f t="shared" si="152"/>
        <v>1359.6659999999999</v>
      </c>
      <c r="S1933">
        <f t="shared" si="153"/>
        <v>27.19332</v>
      </c>
      <c r="T1933" t="str">
        <f>IF(ISNA(VLOOKUP(A1933,ERP_transactions!$A:$A,1,FALSE)),"No","Yes")</f>
        <v>No</v>
      </c>
      <c r="U1933" t="b">
        <f t="shared" si="154"/>
        <v>1</v>
      </c>
    </row>
    <row r="1934" spans="1:21">
      <c r="A1934" t="s">
        <v>2759</v>
      </c>
      <c r="B1934" t="s">
        <v>159</v>
      </c>
      <c r="C1934" t="s">
        <v>160</v>
      </c>
      <c r="D1934" t="s">
        <v>329</v>
      </c>
      <c r="E1934" t="s">
        <v>330</v>
      </c>
      <c r="F1934" t="s">
        <v>71</v>
      </c>
      <c r="G1934" t="s">
        <v>72</v>
      </c>
      <c r="H1934" s="1">
        <v>45881</v>
      </c>
      <c r="I1934">
        <v>17</v>
      </c>
      <c r="J1934">
        <v>117.47</v>
      </c>
      <c r="K1934">
        <v>1996.99</v>
      </c>
      <c r="L1934">
        <v>0.09</v>
      </c>
      <c r="M1934">
        <v>0.02</v>
      </c>
      <c r="N1934" t="str">
        <f>VLOOKUP(F1934,products!$A$2:$C$31,3,FALSE)</f>
        <v>A</v>
      </c>
      <c r="O1934">
        <f>VLOOKUP(F1934,price_list!$A$2:$C$31,3,FALSE)</f>
        <v>123.65</v>
      </c>
      <c r="P1934" t="str">
        <f t="shared" si="150"/>
        <v>Rebate_Error</v>
      </c>
      <c r="Q1934" t="str">
        <f t="shared" si="151"/>
        <v/>
      </c>
      <c r="R1934">
        <f t="shared" si="152"/>
        <v>1817.2609</v>
      </c>
      <c r="S1934">
        <f t="shared" si="153"/>
        <v>36.345218000000003</v>
      </c>
      <c r="T1934" t="str">
        <f>IF(ISNA(VLOOKUP(A1934,ERP_transactions!$A:$A,1,FALSE)),"No","Yes")</f>
        <v>No</v>
      </c>
      <c r="U1934" t="b">
        <f t="shared" si="154"/>
        <v>1</v>
      </c>
    </row>
    <row r="1935" spans="1:21">
      <c r="A1935" t="s">
        <v>2760</v>
      </c>
      <c r="B1935" t="s">
        <v>386</v>
      </c>
      <c r="C1935" t="s">
        <v>387</v>
      </c>
      <c r="D1935" t="s">
        <v>683</v>
      </c>
      <c r="E1935" t="s">
        <v>684</v>
      </c>
      <c r="F1935" t="s">
        <v>25</v>
      </c>
      <c r="G1935" t="s">
        <v>26</v>
      </c>
      <c r="H1935" s="1">
        <v>45875</v>
      </c>
      <c r="I1935">
        <v>5</v>
      </c>
      <c r="J1935">
        <v>120.83</v>
      </c>
      <c r="K1935">
        <v>604.15</v>
      </c>
      <c r="L1935">
        <v>0.1</v>
      </c>
      <c r="M1935">
        <v>0.02</v>
      </c>
      <c r="N1935" t="str">
        <f>VLOOKUP(F1935,products!$A$2:$C$31,3,FALSE)</f>
        <v>B</v>
      </c>
      <c r="O1935">
        <f>VLOOKUP(F1935,price_list!$A$2:$C$31,3,FALSE)</f>
        <v>120.83</v>
      </c>
      <c r="P1935" t="str">
        <f t="shared" si="150"/>
        <v/>
      </c>
      <c r="Q1935" t="str">
        <f t="shared" si="151"/>
        <v/>
      </c>
      <c r="R1935">
        <f t="shared" si="152"/>
        <v>543.73500000000001</v>
      </c>
      <c r="S1935">
        <f t="shared" si="153"/>
        <v>10.874700000000001</v>
      </c>
      <c r="T1935" t="str">
        <f>IF(ISNA(VLOOKUP(A1935,ERP_transactions!$A:$A,1,FALSE)),"No","Yes")</f>
        <v>No</v>
      </c>
      <c r="U1935" t="b">
        <f t="shared" si="154"/>
        <v>1</v>
      </c>
    </row>
    <row r="1936" spans="1:21">
      <c r="A1936" t="s">
        <v>2761</v>
      </c>
      <c r="B1936" t="s">
        <v>28</v>
      </c>
      <c r="C1936" t="s">
        <v>29</v>
      </c>
      <c r="D1936" t="s">
        <v>284</v>
      </c>
      <c r="E1936" t="s">
        <v>285</v>
      </c>
      <c r="F1936" t="s">
        <v>114</v>
      </c>
      <c r="G1936" t="s">
        <v>115</v>
      </c>
      <c r="H1936" s="1">
        <v>45894</v>
      </c>
      <c r="I1936">
        <v>23</v>
      </c>
      <c r="J1936">
        <v>86.57</v>
      </c>
      <c r="K1936">
        <v>1991.11</v>
      </c>
      <c r="L1936">
        <v>0.1</v>
      </c>
      <c r="M1936">
        <v>0.02</v>
      </c>
      <c r="N1936" t="str">
        <f>VLOOKUP(F1936,products!$A$2:$C$31,3,FALSE)</f>
        <v>B</v>
      </c>
      <c r="O1936">
        <f>VLOOKUP(F1936,price_list!$A$2:$C$31,3,FALSE)</f>
        <v>91.13</v>
      </c>
      <c r="P1936" t="str">
        <f t="shared" si="150"/>
        <v/>
      </c>
      <c r="Q1936" t="str">
        <f t="shared" si="151"/>
        <v/>
      </c>
      <c r="R1936">
        <f t="shared" si="152"/>
        <v>1791.9989999999998</v>
      </c>
      <c r="S1936">
        <f t="shared" si="153"/>
        <v>35.839979999999997</v>
      </c>
      <c r="T1936" t="str">
        <f>IF(ISNA(VLOOKUP(A1936,ERP_transactions!$A:$A,1,FALSE)),"No","Yes")</f>
        <v>No</v>
      </c>
      <c r="U1936" t="b">
        <f t="shared" si="154"/>
        <v>1</v>
      </c>
    </row>
    <row r="1937" spans="1:21">
      <c r="A1937" t="s">
        <v>2762</v>
      </c>
      <c r="B1937" t="s">
        <v>208</v>
      </c>
      <c r="C1937" t="s">
        <v>209</v>
      </c>
      <c r="D1937" t="s">
        <v>308</v>
      </c>
      <c r="E1937" t="s">
        <v>309</v>
      </c>
      <c r="F1937" t="s">
        <v>356</v>
      </c>
      <c r="G1937" t="s">
        <v>357</v>
      </c>
      <c r="H1937" s="1">
        <v>45889</v>
      </c>
      <c r="I1937">
        <v>20</v>
      </c>
      <c r="J1937">
        <v>51.33</v>
      </c>
      <c r="K1937">
        <v>1026.5999999999999</v>
      </c>
      <c r="L1937">
        <v>0</v>
      </c>
      <c r="M1937">
        <v>0.02</v>
      </c>
      <c r="N1937" t="str">
        <f>VLOOKUP(F1937,products!$A$2:$C$31,3,FALSE)</f>
        <v>C</v>
      </c>
      <c r="O1937">
        <f>VLOOKUP(F1937,price_list!$A$2:$C$31,3,FALSE)</f>
        <v>54.03</v>
      </c>
      <c r="P1937" t="str">
        <f t="shared" si="150"/>
        <v/>
      </c>
      <c r="Q1937" t="str">
        <f t="shared" si="151"/>
        <v/>
      </c>
      <c r="R1937">
        <f t="shared" si="152"/>
        <v>1026.5999999999999</v>
      </c>
      <c r="S1937">
        <f t="shared" si="153"/>
        <v>20.532</v>
      </c>
      <c r="T1937" t="str">
        <f>IF(ISNA(VLOOKUP(A1937,ERP_transactions!$A:$A,1,FALSE)),"No","Yes")</f>
        <v>No</v>
      </c>
      <c r="U1937" t="b">
        <f t="shared" si="154"/>
        <v>1</v>
      </c>
    </row>
    <row r="1938" spans="1:21">
      <c r="A1938" t="s">
        <v>2763</v>
      </c>
      <c r="B1938" t="s">
        <v>62</v>
      </c>
      <c r="C1938" t="s">
        <v>63</v>
      </c>
      <c r="D1938" t="s">
        <v>98</v>
      </c>
      <c r="E1938" t="s">
        <v>99</v>
      </c>
      <c r="F1938" t="s">
        <v>174</v>
      </c>
      <c r="G1938" t="s">
        <v>175</v>
      </c>
      <c r="H1938" s="1">
        <v>45871</v>
      </c>
      <c r="I1938">
        <v>3</v>
      </c>
      <c r="J1938">
        <v>174.23</v>
      </c>
      <c r="K1938">
        <v>522.69000000000005</v>
      </c>
      <c r="L1938">
        <v>0.1</v>
      </c>
      <c r="M1938">
        <v>0.02</v>
      </c>
      <c r="N1938" t="str">
        <f>VLOOKUP(F1938,products!$A$2:$C$31,3,FALSE)</f>
        <v>B</v>
      </c>
      <c r="O1938">
        <f>VLOOKUP(F1938,price_list!$A$2:$C$31,3,FALSE)</f>
        <v>183.4</v>
      </c>
      <c r="P1938" t="str">
        <f t="shared" si="150"/>
        <v/>
      </c>
      <c r="Q1938" t="str">
        <f t="shared" si="151"/>
        <v/>
      </c>
      <c r="R1938">
        <f t="shared" si="152"/>
        <v>470.42100000000005</v>
      </c>
      <c r="S1938">
        <f t="shared" si="153"/>
        <v>9.4084200000000013</v>
      </c>
      <c r="T1938" t="str">
        <f>IF(ISNA(VLOOKUP(A1938,ERP_transactions!$A:$A,1,FALSE)),"No","Yes")</f>
        <v>No</v>
      </c>
      <c r="U1938" t="b">
        <f t="shared" si="154"/>
        <v>1</v>
      </c>
    </row>
    <row r="1939" spans="1:21">
      <c r="A1939" t="s">
        <v>2764</v>
      </c>
      <c r="B1939" t="s">
        <v>182</v>
      </c>
      <c r="C1939" t="s">
        <v>183</v>
      </c>
      <c r="D1939" t="s">
        <v>1130</v>
      </c>
      <c r="E1939" t="s">
        <v>1131</v>
      </c>
      <c r="F1939" t="s">
        <v>293</v>
      </c>
      <c r="G1939" t="s">
        <v>294</v>
      </c>
      <c r="H1939" s="1">
        <v>45891</v>
      </c>
      <c r="I1939">
        <v>5</v>
      </c>
      <c r="J1939">
        <v>81.78</v>
      </c>
      <c r="K1939">
        <v>408.9</v>
      </c>
      <c r="L1939">
        <v>0.05</v>
      </c>
      <c r="M1939">
        <v>0.02</v>
      </c>
      <c r="N1939" t="str">
        <f>VLOOKUP(F1939,products!$A$2:$C$31,3,FALSE)</f>
        <v>A</v>
      </c>
      <c r="O1939">
        <f>VLOOKUP(F1939,price_list!$A$2:$C$31,3,FALSE)</f>
        <v>114.99</v>
      </c>
      <c r="P1939" t="str">
        <f t="shared" si="150"/>
        <v/>
      </c>
      <c r="Q1939" t="str">
        <f t="shared" si="151"/>
        <v>Price_Breach</v>
      </c>
      <c r="R1939">
        <f t="shared" si="152"/>
        <v>388.45499999999998</v>
      </c>
      <c r="S1939">
        <f t="shared" si="153"/>
        <v>7.7690999999999999</v>
      </c>
      <c r="T1939" t="str">
        <f>IF(ISNA(VLOOKUP(A1939,ERP_transactions!$A:$A,1,FALSE)),"No","Yes")</f>
        <v>No</v>
      </c>
      <c r="U1939" t="b">
        <f t="shared" si="154"/>
        <v>1</v>
      </c>
    </row>
    <row r="1940" spans="1:21">
      <c r="A1940" t="s">
        <v>2765</v>
      </c>
      <c r="B1940" t="s">
        <v>306</v>
      </c>
      <c r="C1940" t="s">
        <v>307</v>
      </c>
      <c r="D1940" t="s">
        <v>340</v>
      </c>
      <c r="E1940" t="s">
        <v>341</v>
      </c>
      <c r="F1940" t="s">
        <v>114</v>
      </c>
      <c r="G1940" t="s">
        <v>115</v>
      </c>
      <c r="H1940" s="1">
        <v>45898</v>
      </c>
      <c r="I1940">
        <v>25</v>
      </c>
      <c r="J1940">
        <v>91.13</v>
      </c>
      <c r="K1940">
        <v>2278.25</v>
      </c>
      <c r="L1940">
        <v>0.1</v>
      </c>
      <c r="M1940">
        <v>0.02</v>
      </c>
      <c r="N1940" t="str">
        <f>VLOOKUP(F1940,products!$A$2:$C$31,3,FALSE)</f>
        <v>B</v>
      </c>
      <c r="O1940">
        <f>VLOOKUP(F1940,price_list!$A$2:$C$31,3,FALSE)</f>
        <v>91.13</v>
      </c>
      <c r="P1940" t="str">
        <f t="shared" si="150"/>
        <v/>
      </c>
      <c r="Q1940" t="str">
        <f t="shared" si="151"/>
        <v/>
      </c>
      <c r="R1940">
        <f t="shared" si="152"/>
        <v>2050.4250000000002</v>
      </c>
      <c r="S1940">
        <f t="shared" si="153"/>
        <v>41.008500000000005</v>
      </c>
      <c r="T1940" t="str">
        <f>IF(ISNA(VLOOKUP(A1940,ERP_transactions!$A:$A,1,FALSE)),"No","Yes")</f>
        <v>No</v>
      </c>
      <c r="U1940" t="b">
        <f t="shared" si="154"/>
        <v>1</v>
      </c>
    </row>
    <row r="1941" spans="1:21">
      <c r="A1941" t="s">
        <v>2766</v>
      </c>
      <c r="B1941" t="s">
        <v>62</v>
      </c>
      <c r="C1941" t="s">
        <v>63</v>
      </c>
      <c r="D1941" t="s">
        <v>1144</v>
      </c>
      <c r="E1941" t="s">
        <v>1145</v>
      </c>
      <c r="F1941" t="s">
        <v>71</v>
      </c>
      <c r="G1941" t="s">
        <v>72</v>
      </c>
      <c r="H1941" s="1">
        <v>45899</v>
      </c>
      <c r="I1941">
        <v>8</v>
      </c>
      <c r="J1941">
        <v>123.65</v>
      </c>
      <c r="K1941">
        <v>989.2</v>
      </c>
      <c r="L1941">
        <v>0.05</v>
      </c>
      <c r="M1941">
        <v>0.02</v>
      </c>
      <c r="N1941" t="str">
        <f>VLOOKUP(F1941,products!$A$2:$C$31,3,FALSE)</f>
        <v>A</v>
      </c>
      <c r="O1941">
        <f>VLOOKUP(F1941,price_list!$A$2:$C$31,3,FALSE)</f>
        <v>123.65</v>
      </c>
      <c r="P1941" t="str">
        <f t="shared" si="150"/>
        <v/>
      </c>
      <c r="Q1941" t="str">
        <f t="shared" si="151"/>
        <v/>
      </c>
      <c r="R1941">
        <f t="shared" si="152"/>
        <v>939.74</v>
      </c>
      <c r="S1941">
        <f t="shared" si="153"/>
        <v>18.794800000000002</v>
      </c>
      <c r="T1941" t="str">
        <f>IF(ISNA(VLOOKUP(A1941,ERP_transactions!$A:$A,1,FALSE)),"No","Yes")</f>
        <v>No</v>
      </c>
      <c r="U1941" t="b">
        <f t="shared" si="154"/>
        <v>1</v>
      </c>
    </row>
    <row r="1942" spans="1:21">
      <c r="A1942" t="s">
        <v>2767</v>
      </c>
      <c r="B1942" t="s">
        <v>47</v>
      </c>
      <c r="C1942" t="s">
        <v>48</v>
      </c>
      <c r="D1942" t="s">
        <v>1030</v>
      </c>
      <c r="E1942" t="s">
        <v>2768</v>
      </c>
      <c r="F1942" t="s">
        <v>32</v>
      </c>
      <c r="G1942" t="s">
        <v>33</v>
      </c>
      <c r="H1942" s="1">
        <v>45875</v>
      </c>
      <c r="I1942">
        <v>16</v>
      </c>
      <c r="J1942">
        <v>88.32</v>
      </c>
      <c r="K1942">
        <v>1413.12</v>
      </c>
      <c r="L1942">
        <v>0</v>
      </c>
      <c r="M1942">
        <v>0.02</v>
      </c>
      <c r="N1942" t="str">
        <f>VLOOKUP(F1942,products!$A$2:$C$31,3,FALSE)</f>
        <v>C</v>
      </c>
      <c r="O1942">
        <f>VLOOKUP(F1942,price_list!$A$2:$C$31,3,FALSE)</f>
        <v>88.32</v>
      </c>
      <c r="P1942" t="str">
        <f t="shared" si="150"/>
        <v/>
      </c>
      <c r="Q1942" t="str">
        <f t="shared" si="151"/>
        <v/>
      </c>
      <c r="R1942">
        <f t="shared" si="152"/>
        <v>1413.12</v>
      </c>
      <c r="S1942">
        <f t="shared" si="153"/>
        <v>28.2624</v>
      </c>
      <c r="T1942" t="str">
        <f>IF(ISNA(VLOOKUP(A1942,ERP_transactions!$A:$A,1,FALSE)),"No","Yes")</f>
        <v>No</v>
      </c>
      <c r="U1942" t="b">
        <f t="shared" si="154"/>
        <v>1</v>
      </c>
    </row>
    <row r="1943" spans="1:21">
      <c r="A1943" t="s">
        <v>2769</v>
      </c>
      <c r="B1943" t="s">
        <v>122</v>
      </c>
      <c r="C1943" t="s">
        <v>123</v>
      </c>
      <c r="D1943" t="s">
        <v>444</v>
      </c>
      <c r="E1943" t="s">
        <v>2638</v>
      </c>
      <c r="F1943" t="s">
        <v>18</v>
      </c>
      <c r="G1943" t="s">
        <v>19</v>
      </c>
      <c r="H1943" s="1">
        <v>45892</v>
      </c>
      <c r="I1943">
        <v>17</v>
      </c>
      <c r="J1943">
        <v>52.65</v>
      </c>
      <c r="K1943">
        <v>895.05</v>
      </c>
      <c r="L1943">
        <v>0.05</v>
      </c>
      <c r="M1943">
        <v>0.02</v>
      </c>
      <c r="N1943" t="str">
        <f>VLOOKUP(F1943,products!$A$2:$C$31,3,FALSE)</f>
        <v>A</v>
      </c>
      <c r="O1943">
        <f>VLOOKUP(F1943,price_list!$A$2:$C$31,3,FALSE)</f>
        <v>52.65</v>
      </c>
      <c r="P1943" t="str">
        <f t="shared" si="150"/>
        <v/>
      </c>
      <c r="Q1943" t="str">
        <f t="shared" si="151"/>
        <v/>
      </c>
      <c r="R1943">
        <f t="shared" si="152"/>
        <v>850.2974999999999</v>
      </c>
      <c r="S1943">
        <f t="shared" si="153"/>
        <v>17.005949999999999</v>
      </c>
      <c r="T1943" t="str">
        <f>IF(ISNA(VLOOKUP(A1943,ERP_transactions!$A:$A,1,FALSE)),"No","Yes")</f>
        <v>No</v>
      </c>
      <c r="U1943" t="b">
        <f t="shared" si="154"/>
        <v>1</v>
      </c>
    </row>
  </sheetData>
  <conditionalFormatting sqref="A2004:A1048576 A1:A1943">
    <cfRule type="duplicateValues" dxfId="54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62E-ED60-4201-B8BF-10649E237EF9}">
  <dimension ref="A1:U1740"/>
  <sheetViews>
    <sheetView workbookViewId="0">
      <selection activeCell="B5" sqref="B5"/>
    </sheetView>
  </sheetViews>
  <sheetFormatPr defaultRowHeight="15"/>
  <cols>
    <col min="1" max="1" width="16.42578125" bestFit="1" customWidth="1"/>
    <col min="2" max="2" width="33.85546875" bestFit="1" customWidth="1"/>
    <col min="8" max="8" width="15.42578125" style="1" bestFit="1" customWidth="1"/>
    <col min="16" max="16" width="19.7109375" bestFit="1" customWidth="1"/>
    <col min="17" max="17" width="19.140625" bestFit="1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7" t="s">
        <v>2770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2573</v>
      </c>
      <c r="O1" s="5" t="s">
        <v>2574</v>
      </c>
      <c r="P1" s="5" t="s">
        <v>2575</v>
      </c>
      <c r="Q1" s="5" t="s">
        <v>2576</v>
      </c>
      <c r="R1" s="5" t="s">
        <v>2577</v>
      </c>
      <c r="S1" s="5" t="s">
        <v>2578</v>
      </c>
      <c r="T1" s="5" t="s">
        <v>2579</v>
      </c>
      <c r="U1" s="6" t="s">
        <v>2771</v>
      </c>
    </row>
    <row r="2" spans="1:21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13">
        <v>45884</v>
      </c>
      <c r="I2" s="8">
        <v>4</v>
      </c>
      <c r="J2" s="8">
        <v>52.65</v>
      </c>
      <c r="K2" s="8">
        <v>210.6</v>
      </c>
      <c r="L2" s="8">
        <v>0.05</v>
      </c>
      <c r="M2" s="8">
        <v>0.02</v>
      </c>
      <c r="N2" s="8" t="s">
        <v>2772</v>
      </c>
      <c r="O2" s="8">
        <v>52.65</v>
      </c>
      <c r="P2" s="8" t="s">
        <v>2773</v>
      </c>
      <c r="Q2" s="8" t="s">
        <v>2773</v>
      </c>
      <c r="R2" s="8">
        <v>200.07</v>
      </c>
      <c r="S2" s="8">
        <v>4.0014000000000003</v>
      </c>
      <c r="T2" s="8" t="s">
        <v>2774</v>
      </c>
      <c r="U2" s="9" t="b">
        <v>0</v>
      </c>
    </row>
    <row r="3" spans="1:21">
      <c r="A3" s="10" t="s">
        <v>20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4">
        <v>45887</v>
      </c>
      <c r="I3" s="11">
        <v>17</v>
      </c>
      <c r="J3" s="11">
        <v>120.83</v>
      </c>
      <c r="K3" s="11">
        <v>2054.11</v>
      </c>
      <c r="L3" s="11">
        <v>0.1</v>
      </c>
      <c r="M3" s="11">
        <v>0.02</v>
      </c>
      <c r="N3" s="11" t="s">
        <v>2775</v>
      </c>
      <c r="O3" s="11">
        <v>120.83</v>
      </c>
      <c r="P3" s="11" t="s">
        <v>2773</v>
      </c>
      <c r="Q3" s="11" t="s">
        <v>2773</v>
      </c>
      <c r="R3" s="11">
        <v>1848.6990000000001</v>
      </c>
      <c r="S3" s="11">
        <v>36.973980000000005</v>
      </c>
      <c r="T3" s="11" t="s">
        <v>2774</v>
      </c>
      <c r="U3" s="12" t="b">
        <v>0</v>
      </c>
    </row>
    <row r="4" spans="1:21">
      <c r="A4" s="7" t="s">
        <v>34</v>
      </c>
      <c r="B4" s="8" t="s">
        <v>35</v>
      </c>
      <c r="C4" s="8" t="s">
        <v>36</v>
      </c>
      <c r="D4" s="8" t="s">
        <v>37</v>
      </c>
      <c r="E4" s="8" t="s">
        <v>38</v>
      </c>
      <c r="F4" s="8" t="s">
        <v>39</v>
      </c>
      <c r="G4" s="8" t="s">
        <v>40</v>
      </c>
      <c r="H4" s="13">
        <v>45896</v>
      </c>
      <c r="I4" s="8">
        <v>14</v>
      </c>
      <c r="J4" s="8">
        <v>87.21</v>
      </c>
      <c r="K4" s="8">
        <v>1220.94</v>
      </c>
      <c r="L4" s="8">
        <v>0</v>
      </c>
      <c r="M4" s="8">
        <v>0.02</v>
      </c>
      <c r="N4" s="8" t="s">
        <v>2776</v>
      </c>
      <c r="O4" s="8">
        <v>87.21</v>
      </c>
      <c r="P4" s="8" t="s">
        <v>2773</v>
      </c>
      <c r="Q4" s="8" t="s">
        <v>2773</v>
      </c>
      <c r="R4" s="8">
        <v>1220.94</v>
      </c>
      <c r="S4" s="8">
        <v>24.418800000000001</v>
      </c>
      <c r="T4" s="8" t="s">
        <v>2774</v>
      </c>
      <c r="U4" s="9" t="b">
        <v>0</v>
      </c>
    </row>
    <row r="5" spans="1:21">
      <c r="A5" s="10" t="s">
        <v>46</v>
      </c>
      <c r="B5" s="56" t="s">
        <v>47</v>
      </c>
      <c r="C5" s="11" t="s">
        <v>48</v>
      </c>
      <c r="D5" s="11" t="s">
        <v>49</v>
      </c>
      <c r="E5" s="11" t="s">
        <v>50</v>
      </c>
      <c r="F5" s="11" t="s">
        <v>25</v>
      </c>
      <c r="G5" s="11" t="s">
        <v>26</v>
      </c>
      <c r="H5" s="14">
        <v>45877</v>
      </c>
      <c r="I5" s="11">
        <v>25</v>
      </c>
      <c r="J5" s="11">
        <v>120.83</v>
      </c>
      <c r="K5" s="11">
        <v>3020.75</v>
      </c>
      <c r="L5" s="11">
        <v>0.1</v>
      </c>
      <c r="M5" s="11">
        <v>0.02</v>
      </c>
      <c r="N5" s="11" t="s">
        <v>2775</v>
      </c>
      <c r="O5" s="11">
        <v>120.83</v>
      </c>
      <c r="P5" s="11" t="s">
        <v>2773</v>
      </c>
      <c r="Q5" s="11" t="s">
        <v>2773</v>
      </c>
      <c r="R5" s="11">
        <v>2718.6750000000002</v>
      </c>
      <c r="S5" s="11">
        <v>54.373500000000007</v>
      </c>
      <c r="T5" s="11" t="s">
        <v>2774</v>
      </c>
      <c r="U5" s="12" t="b">
        <v>0</v>
      </c>
    </row>
    <row r="6" spans="1:21">
      <c r="A6" s="7" t="s">
        <v>51</v>
      </c>
      <c r="B6" s="8" t="s">
        <v>35</v>
      </c>
      <c r="C6" s="8" t="s">
        <v>36</v>
      </c>
      <c r="D6" s="8" t="s">
        <v>52</v>
      </c>
      <c r="E6" s="8" t="s">
        <v>53</v>
      </c>
      <c r="F6" s="8" t="s">
        <v>18</v>
      </c>
      <c r="G6" s="8" t="s">
        <v>19</v>
      </c>
      <c r="H6" s="13">
        <v>45886</v>
      </c>
      <c r="I6" s="8">
        <v>25</v>
      </c>
      <c r="J6" s="8">
        <v>52.65</v>
      </c>
      <c r="K6" s="8">
        <v>1316.25</v>
      </c>
      <c r="L6" s="8">
        <v>0.05</v>
      </c>
      <c r="M6" s="8">
        <v>0.02</v>
      </c>
      <c r="N6" s="8" t="s">
        <v>2772</v>
      </c>
      <c r="O6" s="8">
        <v>52.65</v>
      </c>
      <c r="P6" s="8" t="s">
        <v>2773</v>
      </c>
      <c r="Q6" s="8" t="s">
        <v>2773</v>
      </c>
      <c r="R6" s="8">
        <v>1250.4375</v>
      </c>
      <c r="S6" s="8">
        <v>25.008749999999999</v>
      </c>
      <c r="T6" s="8" t="s">
        <v>2774</v>
      </c>
      <c r="U6" s="9" t="b">
        <v>0</v>
      </c>
    </row>
    <row r="7" spans="1:21">
      <c r="A7" s="10" t="s">
        <v>54</v>
      </c>
      <c r="B7" s="11" t="s">
        <v>55</v>
      </c>
      <c r="C7" s="11" t="s">
        <v>56</v>
      </c>
      <c r="D7" s="11" t="s">
        <v>57</v>
      </c>
      <c r="E7" s="11" t="s">
        <v>58</v>
      </c>
      <c r="F7" s="11" t="s">
        <v>59</v>
      </c>
      <c r="G7" s="11" t="s">
        <v>60</v>
      </c>
      <c r="H7" s="14">
        <v>45872</v>
      </c>
      <c r="I7" s="11">
        <v>15</v>
      </c>
      <c r="J7" s="11">
        <v>71.86</v>
      </c>
      <c r="K7" s="11">
        <v>1077.9000000000001</v>
      </c>
      <c r="L7" s="11">
        <v>0.05</v>
      </c>
      <c r="M7" s="11">
        <v>0.02</v>
      </c>
      <c r="N7" s="11" t="s">
        <v>2772</v>
      </c>
      <c r="O7" s="11">
        <v>71.86</v>
      </c>
      <c r="P7" s="11" t="s">
        <v>2773</v>
      </c>
      <c r="Q7" s="11" t="s">
        <v>2773</v>
      </c>
      <c r="R7" s="11">
        <v>1024.0050000000001</v>
      </c>
      <c r="S7" s="11">
        <v>20.480100000000004</v>
      </c>
      <c r="T7" s="11" t="s">
        <v>2774</v>
      </c>
      <c r="U7" s="12" t="b">
        <v>0</v>
      </c>
    </row>
    <row r="8" spans="1:21">
      <c r="A8" s="7" t="s">
        <v>66</v>
      </c>
      <c r="B8" s="8" t="s">
        <v>67</v>
      </c>
      <c r="C8" s="8" t="s">
        <v>68</v>
      </c>
      <c r="D8" s="8" t="s">
        <v>69</v>
      </c>
      <c r="E8" s="8" t="s">
        <v>70</v>
      </c>
      <c r="F8" s="8" t="s">
        <v>71</v>
      </c>
      <c r="G8" s="8" t="s">
        <v>72</v>
      </c>
      <c r="H8" s="13">
        <v>45877</v>
      </c>
      <c r="I8" s="8">
        <v>5</v>
      </c>
      <c r="J8" s="8">
        <v>123.65</v>
      </c>
      <c r="K8" s="8">
        <v>618.25</v>
      </c>
      <c r="L8" s="8">
        <v>0.05</v>
      </c>
      <c r="M8" s="8">
        <v>0.02</v>
      </c>
      <c r="N8" s="8" t="s">
        <v>2772</v>
      </c>
      <c r="O8" s="8">
        <v>123.65</v>
      </c>
      <c r="P8" s="8" t="s">
        <v>2773</v>
      </c>
      <c r="Q8" s="8" t="s">
        <v>2773</v>
      </c>
      <c r="R8" s="8">
        <v>587.33749999999998</v>
      </c>
      <c r="S8" s="8">
        <v>11.74675</v>
      </c>
      <c r="T8" s="8" t="s">
        <v>2774</v>
      </c>
      <c r="U8" s="9" t="b">
        <v>0</v>
      </c>
    </row>
    <row r="9" spans="1:21">
      <c r="A9" s="10" t="s">
        <v>73</v>
      </c>
      <c r="B9" s="11" t="s">
        <v>74</v>
      </c>
      <c r="C9" s="11" t="s">
        <v>75</v>
      </c>
      <c r="D9" s="11" t="s">
        <v>76</v>
      </c>
      <c r="E9" s="11" t="s">
        <v>77</v>
      </c>
      <c r="F9" s="11" t="s">
        <v>78</v>
      </c>
      <c r="G9" s="11" t="s">
        <v>79</v>
      </c>
      <c r="H9" s="14">
        <v>45872</v>
      </c>
      <c r="I9" s="11">
        <v>7</v>
      </c>
      <c r="J9" s="11">
        <v>139.22</v>
      </c>
      <c r="K9" s="11">
        <v>974.54</v>
      </c>
      <c r="L9" s="11">
        <v>0.05</v>
      </c>
      <c r="M9" s="11">
        <v>0.02</v>
      </c>
      <c r="N9" s="11" t="s">
        <v>2772</v>
      </c>
      <c r="O9" s="11">
        <v>139.22</v>
      </c>
      <c r="P9" s="11" t="s">
        <v>2773</v>
      </c>
      <c r="Q9" s="11" t="s">
        <v>2773</v>
      </c>
      <c r="R9" s="11">
        <v>925.81299999999999</v>
      </c>
      <c r="S9" s="11">
        <v>18.516259999999999</v>
      </c>
      <c r="T9" s="11" t="s">
        <v>2774</v>
      </c>
      <c r="U9" s="12" t="b">
        <v>0</v>
      </c>
    </row>
    <row r="10" spans="1:21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13">
        <v>45883</v>
      </c>
      <c r="I10" s="8">
        <v>15</v>
      </c>
      <c r="J10" s="8">
        <v>72.040000000000006</v>
      </c>
      <c r="K10" s="8">
        <v>1080.5999999999999</v>
      </c>
      <c r="L10" s="8">
        <v>0.05</v>
      </c>
      <c r="M10" s="8">
        <v>0.02</v>
      </c>
      <c r="N10" s="8" t="s">
        <v>2772</v>
      </c>
      <c r="O10" s="8">
        <v>72.040000000000006</v>
      </c>
      <c r="P10" s="8" t="s">
        <v>2773</v>
      </c>
      <c r="Q10" s="8" t="s">
        <v>2773</v>
      </c>
      <c r="R10" s="8">
        <v>1026.57</v>
      </c>
      <c r="S10" s="8">
        <v>20.531399999999998</v>
      </c>
      <c r="T10" s="8" t="s">
        <v>2774</v>
      </c>
      <c r="U10" s="9" t="b">
        <v>0</v>
      </c>
    </row>
    <row r="11" spans="1:21">
      <c r="A11" s="10" t="s">
        <v>87</v>
      </c>
      <c r="B11" s="11" t="s">
        <v>14</v>
      </c>
      <c r="C11" s="11" t="s">
        <v>15</v>
      </c>
      <c r="D11" s="11" t="s">
        <v>88</v>
      </c>
      <c r="E11" s="11" t="s">
        <v>89</v>
      </c>
      <c r="F11" s="11" t="s">
        <v>90</v>
      </c>
      <c r="G11" s="11" t="s">
        <v>91</v>
      </c>
      <c r="H11" s="14">
        <v>45898</v>
      </c>
      <c r="I11" s="11">
        <v>13</v>
      </c>
      <c r="J11" s="11">
        <v>50.51</v>
      </c>
      <c r="K11" s="11">
        <v>656.63</v>
      </c>
      <c r="L11" s="11">
        <v>0</v>
      </c>
      <c r="M11" s="11">
        <v>0.02</v>
      </c>
      <c r="N11" s="11" t="s">
        <v>2776</v>
      </c>
      <c r="O11" s="11">
        <v>50.51</v>
      </c>
      <c r="P11" s="11" t="s">
        <v>2773</v>
      </c>
      <c r="Q11" s="11" t="s">
        <v>2773</v>
      </c>
      <c r="R11" s="11">
        <v>656.63</v>
      </c>
      <c r="S11" s="11">
        <v>13.1326</v>
      </c>
      <c r="T11" s="11" t="s">
        <v>2774</v>
      </c>
      <c r="U11" s="12" t="b">
        <v>0</v>
      </c>
    </row>
    <row r="12" spans="1:21">
      <c r="A12" s="7" t="s">
        <v>92</v>
      </c>
      <c r="B12" s="8" t="s">
        <v>93</v>
      </c>
      <c r="C12" s="8" t="s">
        <v>94</v>
      </c>
      <c r="D12" s="8" t="s">
        <v>95</v>
      </c>
      <c r="E12" s="8" t="s">
        <v>96</v>
      </c>
      <c r="F12" s="8" t="s">
        <v>32</v>
      </c>
      <c r="G12" s="8" t="s">
        <v>33</v>
      </c>
      <c r="H12" s="13">
        <v>45897</v>
      </c>
      <c r="I12" s="8">
        <v>1</v>
      </c>
      <c r="J12" s="8">
        <v>88.32</v>
      </c>
      <c r="K12" s="8">
        <v>88.32</v>
      </c>
      <c r="L12" s="8">
        <v>0</v>
      </c>
      <c r="M12" s="8">
        <v>0.02</v>
      </c>
      <c r="N12" s="8" t="s">
        <v>2776</v>
      </c>
      <c r="O12" s="8">
        <v>88.32</v>
      </c>
      <c r="P12" s="8" t="s">
        <v>2773</v>
      </c>
      <c r="Q12" s="8" t="s">
        <v>2773</v>
      </c>
      <c r="R12" s="8">
        <v>88.32</v>
      </c>
      <c r="S12" s="8">
        <v>1.7664</v>
      </c>
      <c r="T12" s="8" t="s">
        <v>2774</v>
      </c>
      <c r="U12" s="9" t="b">
        <v>0</v>
      </c>
    </row>
    <row r="13" spans="1:21">
      <c r="A13" s="10" t="s">
        <v>97</v>
      </c>
      <c r="B13" s="11" t="s">
        <v>67</v>
      </c>
      <c r="C13" s="11" t="s">
        <v>68</v>
      </c>
      <c r="D13" s="11" t="s">
        <v>98</v>
      </c>
      <c r="E13" s="11" t="s">
        <v>99</v>
      </c>
      <c r="F13" s="11" t="s">
        <v>100</v>
      </c>
      <c r="G13" s="11" t="s">
        <v>101</v>
      </c>
      <c r="H13" s="14">
        <v>45870</v>
      </c>
      <c r="I13" s="11">
        <v>16</v>
      </c>
      <c r="J13" s="11">
        <v>181.7</v>
      </c>
      <c r="K13" s="11">
        <v>2907.2</v>
      </c>
      <c r="L13" s="11">
        <v>0.1</v>
      </c>
      <c r="M13" s="11">
        <v>0.02</v>
      </c>
      <c r="N13" s="11" t="s">
        <v>2775</v>
      </c>
      <c r="O13" s="11">
        <v>181.7</v>
      </c>
      <c r="P13" s="11" t="s">
        <v>2773</v>
      </c>
      <c r="Q13" s="11" t="s">
        <v>2773</v>
      </c>
      <c r="R13" s="11">
        <v>2616.48</v>
      </c>
      <c r="S13" s="11">
        <v>52.329599999999999</v>
      </c>
      <c r="T13" s="11" t="s">
        <v>2774</v>
      </c>
      <c r="U13" s="12" t="b">
        <v>0</v>
      </c>
    </row>
    <row r="14" spans="1:21">
      <c r="A14" s="7" t="s">
        <v>109</v>
      </c>
      <c r="B14" s="8" t="s">
        <v>110</v>
      </c>
      <c r="C14" s="8" t="s">
        <v>111</v>
      </c>
      <c r="D14" s="8" t="s">
        <v>112</v>
      </c>
      <c r="E14" s="8" t="s">
        <v>113</v>
      </c>
      <c r="F14" s="8" t="s">
        <v>114</v>
      </c>
      <c r="G14" s="8" t="s">
        <v>115</v>
      </c>
      <c r="H14" s="13">
        <v>45898</v>
      </c>
      <c r="I14" s="8">
        <v>20</v>
      </c>
      <c r="J14" s="8">
        <v>91.13</v>
      </c>
      <c r="K14" s="8">
        <v>1822.6</v>
      </c>
      <c r="L14" s="8">
        <v>0.1</v>
      </c>
      <c r="M14" s="8">
        <v>0.02</v>
      </c>
      <c r="N14" s="8" t="s">
        <v>2775</v>
      </c>
      <c r="O14" s="8">
        <v>91.13</v>
      </c>
      <c r="P14" s="8" t="s">
        <v>2773</v>
      </c>
      <c r="Q14" s="8" t="s">
        <v>2773</v>
      </c>
      <c r="R14" s="8">
        <v>1640.34</v>
      </c>
      <c r="S14" s="8">
        <v>32.806799999999996</v>
      </c>
      <c r="T14" s="8" t="s">
        <v>2774</v>
      </c>
      <c r="U14" s="9" t="b">
        <v>0</v>
      </c>
    </row>
    <row r="15" spans="1:21">
      <c r="A15" s="10" t="s">
        <v>121</v>
      </c>
      <c r="B15" s="11" t="s">
        <v>122</v>
      </c>
      <c r="C15" s="11" t="s">
        <v>123</v>
      </c>
      <c r="D15" s="11" t="s">
        <v>124</v>
      </c>
      <c r="E15" s="11" t="s">
        <v>125</v>
      </c>
      <c r="F15" s="11" t="s">
        <v>85</v>
      </c>
      <c r="G15" s="11" t="s">
        <v>86</v>
      </c>
      <c r="H15" s="14">
        <v>45895</v>
      </c>
      <c r="I15" s="11">
        <v>22</v>
      </c>
      <c r="J15" s="11">
        <v>72.040000000000006</v>
      </c>
      <c r="K15" s="11">
        <v>1584.88</v>
      </c>
      <c r="L15" s="11">
        <v>0.05</v>
      </c>
      <c r="M15" s="11">
        <v>0.02</v>
      </c>
      <c r="N15" s="11" t="s">
        <v>2772</v>
      </c>
      <c r="O15" s="11">
        <v>72.040000000000006</v>
      </c>
      <c r="P15" s="11" t="s">
        <v>2773</v>
      </c>
      <c r="Q15" s="11" t="s">
        <v>2773</v>
      </c>
      <c r="R15" s="11">
        <v>1505.6360000000002</v>
      </c>
      <c r="S15" s="11">
        <v>30.112720000000003</v>
      </c>
      <c r="T15" s="11" t="s">
        <v>2774</v>
      </c>
      <c r="U15" s="12" t="b">
        <v>0</v>
      </c>
    </row>
    <row r="16" spans="1:21">
      <c r="A16" s="7" t="s">
        <v>126</v>
      </c>
      <c r="B16" s="8" t="s">
        <v>74</v>
      </c>
      <c r="C16" s="8" t="s">
        <v>75</v>
      </c>
      <c r="D16" s="8" t="s">
        <v>127</v>
      </c>
      <c r="E16" s="8" t="s">
        <v>128</v>
      </c>
      <c r="F16" s="8" t="s">
        <v>129</v>
      </c>
      <c r="G16" s="8" t="s">
        <v>130</v>
      </c>
      <c r="H16" s="13">
        <v>45899</v>
      </c>
      <c r="I16" s="8">
        <v>15</v>
      </c>
      <c r="J16" s="8">
        <v>92.19</v>
      </c>
      <c r="K16" s="8">
        <v>1382.85</v>
      </c>
      <c r="L16" s="8">
        <v>0.05</v>
      </c>
      <c r="M16" s="8">
        <v>0.02</v>
      </c>
      <c r="N16" s="8" t="s">
        <v>2772</v>
      </c>
      <c r="O16" s="8">
        <v>92.19</v>
      </c>
      <c r="P16" s="8" t="s">
        <v>2773</v>
      </c>
      <c r="Q16" s="8" t="s">
        <v>2773</v>
      </c>
      <c r="R16" s="8">
        <v>1313.7075</v>
      </c>
      <c r="S16" s="8">
        <v>26.274149999999999</v>
      </c>
      <c r="T16" s="8" t="s">
        <v>2774</v>
      </c>
      <c r="U16" s="9" t="b">
        <v>0</v>
      </c>
    </row>
    <row r="17" spans="1:21">
      <c r="A17" s="10" t="s">
        <v>131</v>
      </c>
      <c r="B17" s="11" t="s">
        <v>21</v>
      </c>
      <c r="C17" s="11" t="s">
        <v>22</v>
      </c>
      <c r="D17" s="11" t="s">
        <v>132</v>
      </c>
      <c r="E17" s="11" t="s">
        <v>133</v>
      </c>
      <c r="F17" s="11" t="s">
        <v>114</v>
      </c>
      <c r="G17" s="11" t="s">
        <v>115</v>
      </c>
      <c r="H17" s="14">
        <v>45888</v>
      </c>
      <c r="I17" s="11">
        <v>13</v>
      </c>
      <c r="J17" s="11">
        <v>91.13</v>
      </c>
      <c r="K17" s="11">
        <v>1184.69</v>
      </c>
      <c r="L17" s="11">
        <v>0.1</v>
      </c>
      <c r="M17" s="11">
        <v>0.02</v>
      </c>
      <c r="N17" s="11" t="s">
        <v>2775</v>
      </c>
      <c r="O17" s="11">
        <v>91.13</v>
      </c>
      <c r="P17" s="11" t="s">
        <v>2773</v>
      </c>
      <c r="Q17" s="11" t="s">
        <v>2773</v>
      </c>
      <c r="R17" s="11">
        <v>1066.221</v>
      </c>
      <c r="S17" s="11">
        <v>21.32442</v>
      </c>
      <c r="T17" s="11" t="s">
        <v>2774</v>
      </c>
      <c r="U17" s="12" t="b">
        <v>0</v>
      </c>
    </row>
    <row r="18" spans="1:21">
      <c r="A18" s="7" t="s">
        <v>134</v>
      </c>
      <c r="B18" s="8" t="s">
        <v>135</v>
      </c>
      <c r="C18" s="8" t="s">
        <v>136</v>
      </c>
      <c r="D18" s="8" t="s">
        <v>137</v>
      </c>
      <c r="E18" s="8" t="s">
        <v>138</v>
      </c>
      <c r="F18" s="8" t="s">
        <v>139</v>
      </c>
      <c r="G18" s="8" t="s">
        <v>140</v>
      </c>
      <c r="H18" s="13">
        <v>45883</v>
      </c>
      <c r="I18" s="8">
        <v>21</v>
      </c>
      <c r="J18" s="8">
        <v>113.94</v>
      </c>
      <c r="K18" s="8">
        <v>2392.7399999999998</v>
      </c>
      <c r="L18" s="8">
        <v>0.05</v>
      </c>
      <c r="M18" s="8">
        <v>0.02</v>
      </c>
      <c r="N18" s="8" t="s">
        <v>2772</v>
      </c>
      <c r="O18" s="8">
        <v>113.94</v>
      </c>
      <c r="P18" s="8" t="s">
        <v>2773</v>
      </c>
      <c r="Q18" s="8" t="s">
        <v>2773</v>
      </c>
      <c r="R18" s="8">
        <v>2273.1029999999996</v>
      </c>
      <c r="S18" s="8">
        <v>45.462059999999994</v>
      </c>
      <c r="T18" s="8" t="s">
        <v>2774</v>
      </c>
      <c r="U18" s="9" t="b">
        <v>0</v>
      </c>
    </row>
    <row r="19" spans="1:21">
      <c r="A19" s="10" t="s">
        <v>141</v>
      </c>
      <c r="B19" s="11" t="s">
        <v>21</v>
      </c>
      <c r="C19" s="11" t="s">
        <v>22</v>
      </c>
      <c r="D19" s="11" t="s">
        <v>142</v>
      </c>
      <c r="E19" s="11" t="s">
        <v>143</v>
      </c>
      <c r="F19" s="11" t="s">
        <v>129</v>
      </c>
      <c r="G19" s="11" t="s">
        <v>130</v>
      </c>
      <c r="H19" s="14">
        <v>45882</v>
      </c>
      <c r="I19" s="11">
        <v>9</v>
      </c>
      <c r="J19" s="11">
        <v>92.19</v>
      </c>
      <c r="K19" s="11">
        <v>829.71</v>
      </c>
      <c r="L19" s="11">
        <v>0.05</v>
      </c>
      <c r="M19" s="11">
        <v>0.02</v>
      </c>
      <c r="N19" s="11" t="s">
        <v>2772</v>
      </c>
      <c r="O19" s="11">
        <v>92.19</v>
      </c>
      <c r="P19" s="11" t="s">
        <v>2773</v>
      </c>
      <c r="Q19" s="11" t="s">
        <v>2773</v>
      </c>
      <c r="R19" s="11">
        <v>788.22450000000003</v>
      </c>
      <c r="S19" s="11">
        <v>15.76449</v>
      </c>
      <c r="T19" s="11" t="s">
        <v>2774</v>
      </c>
      <c r="U19" s="12" t="b">
        <v>0</v>
      </c>
    </row>
    <row r="20" spans="1:21">
      <c r="A20" s="7" t="s">
        <v>144</v>
      </c>
      <c r="B20" s="8" t="s">
        <v>145</v>
      </c>
      <c r="C20" s="8" t="s">
        <v>146</v>
      </c>
      <c r="D20" s="8" t="s">
        <v>147</v>
      </c>
      <c r="E20" s="8" t="s">
        <v>148</v>
      </c>
      <c r="F20" s="8" t="s">
        <v>25</v>
      </c>
      <c r="G20" s="8" t="s">
        <v>26</v>
      </c>
      <c r="H20" s="13">
        <v>45894</v>
      </c>
      <c r="I20" s="8">
        <v>11</v>
      </c>
      <c r="J20" s="8">
        <v>120.83</v>
      </c>
      <c r="K20" s="8">
        <v>1329.13</v>
      </c>
      <c r="L20" s="8">
        <v>0.1</v>
      </c>
      <c r="M20" s="8">
        <v>0.02</v>
      </c>
      <c r="N20" s="8" t="s">
        <v>2775</v>
      </c>
      <c r="O20" s="8">
        <v>120.83</v>
      </c>
      <c r="P20" s="8" t="s">
        <v>2773</v>
      </c>
      <c r="Q20" s="8" t="s">
        <v>2773</v>
      </c>
      <c r="R20" s="8">
        <v>1196.2170000000001</v>
      </c>
      <c r="S20" s="8">
        <v>23.924340000000001</v>
      </c>
      <c r="T20" s="8" t="s">
        <v>2774</v>
      </c>
      <c r="U20" s="9" t="b">
        <v>0</v>
      </c>
    </row>
    <row r="21" spans="1:21">
      <c r="A21" s="10" t="s">
        <v>149</v>
      </c>
      <c r="B21" s="11" t="s">
        <v>67</v>
      </c>
      <c r="C21" s="11" t="s">
        <v>68</v>
      </c>
      <c r="D21" s="11" t="s">
        <v>150</v>
      </c>
      <c r="E21" s="11" t="s">
        <v>151</v>
      </c>
      <c r="F21" s="11" t="s">
        <v>18</v>
      </c>
      <c r="G21" s="11" t="s">
        <v>19</v>
      </c>
      <c r="H21" s="14">
        <v>45878</v>
      </c>
      <c r="I21" s="11">
        <v>14</v>
      </c>
      <c r="J21" s="11">
        <v>52.65</v>
      </c>
      <c r="K21" s="11">
        <v>737.1</v>
      </c>
      <c r="L21" s="11">
        <v>0.05</v>
      </c>
      <c r="M21" s="11">
        <v>0.02</v>
      </c>
      <c r="N21" s="11" t="s">
        <v>2772</v>
      </c>
      <c r="O21" s="11">
        <v>52.65</v>
      </c>
      <c r="P21" s="11" t="s">
        <v>2773</v>
      </c>
      <c r="Q21" s="11" t="s">
        <v>2773</v>
      </c>
      <c r="R21" s="11">
        <v>700.245</v>
      </c>
      <c r="S21" s="11">
        <v>14.004900000000001</v>
      </c>
      <c r="T21" s="11" t="s">
        <v>2774</v>
      </c>
      <c r="U21" s="12" t="b">
        <v>0</v>
      </c>
    </row>
    <row r="22" spans="1:21">
      <c r="A22" s="7" t="s">
        <v>152</v>
      </c>
      <c r="B22" s="8" t="s">
        <v>35</v>
      </c>
      <c r="C22" s="8" t="s">
        <v>36</v>
      </c>
      <c r="D22" s="8" t="s">
        <v>153</v>
      </c>
      <c r="E22" s="8" t="s">
        <v>154</v>
      </c>
      <c r="F22" s="8" t="s">
        <v>25</v>
      </c>
      <c r="G22" s="8" t="s">
        <v>26</v>
      </c>
      <c r="H22" s="13">
        <v>45887</v>
      </c>
      <c r="I22" s="8">
        <v>24</v>
      </c>
      <c r="J22" s="8">
        <v>120.83</v>
      </c>
      <c r="K22" s="8">
        <v>2899.92</v>
      </c>
      <c r="L22" s="8">
        <v>0.1</v>
      </c>
      <c r="M22" s="8">
        <v>0.02</v>
      </c>
      <c r="N22" s="8" t="s">
        <v>2775</v>
      </c>
      <c r="O22" s="8">
        <v>120.83</v>
      </c>
      <c r="P22" s="8" t="s">
        <v>2773</v>
      </c>
      <c r="Q22" s="8" t="s">
        <v>2773</v>
      </c>
      <c r="R22" s="8">
        <v>2609.9279999999999</v>
      </c>
      <c r="S22" s="8">
        <v>52.198560000000001</v>
      </c>
      <c r="T22" s="8" t="s">
        <v>2774</v>
      </c>
      <c r="U22" s="9" t="b">
        <v>0</v>
      </c>
    </row>
    <row r="23" spans="1:21">
      <c r="A23" s="10" t="s">
        <v>155</v>
      </c>
      <c r="B23" s="11" t="s">
        <v>14</v>
      </c>
      <c r="C23" s="11" t="s">
        <v>15</v>
      </c>
      <c r="D23" s="11" t="s">
        <v>156</v>
      </c>
      <c r="E23" s="11" t="s">
        <v>157</v>
      </c>
      <c r="F23" s="11" t="s">
        <v>59</v>
      </c>
      <c r="G23" s="11" t="s">
        <v>60</v>
      </c>
      <c r="H23" s="14">
        <v>45894</v>
      </c>
      <c r="I23" s="11">
        <v>3</v>
      </c>
      <c r="J23" s="11">
        <v>71.86</v>
      </c>
      <c r="K23" s="11">
        <v>215.58</v>
      </c>
      <c r="L23" s="11">
        <v>0.05</v>
      </c>
      <c r="M23" s="11">
        <v>0.02</v>
      </c>
      <c r="N23" s="11" t="s">
        <v>2772</v>
      </c>
      <c r="O23" s="11">
        <v>71.86</v>
      </c>
      <c r="P23" s="11" t="s">
        <v>2773</v>
      </c>
      <c r="Q23" s="11" t="s">
        <v>2773</v>
      </c>
      <c r="R23" s="11">
        <v>204.80100000000002</v>
      </c>
      <c r="S23" s="11">
        <v>4.0960200000000002</v>
      </c>
      <c r="T23" s="11" t="s">
        <v>2774</v>
      </c>
      <c r="U23" s="12" t="b">
        <v>0</v>
      </c>
    </row>
    <row r="24" spans="1:21">
      <c r="A24" s="7" t="s">
        <v>163</v>
      </c>
      <c r="B24" s="8" t="s">
        <v>35</v>
      </c>
      <c r="C24" s="8" t="s">
        <v>36</v>
      </c>
      <c r="D24" s="8" t="s">
        <v>164</v>
      </c>
      <c r="E24" s="8" t="s">
        <v>165</v>
      </c>
      <c r="F24" s="8" t="s">
        <v>166</v>
      </c>
      <c r="G24" s="8" t="s">
        <v>167</v>
      </c>
      <c r="H24" s="13">
        <v>45874</v>
      </c>
      <c r="I24" s="8">
        <v>8</v>
      </c>
      <c r="J24" s="8">
        <v>176.86</v>
      </c>
      <c r="K24" s="8">
        <v>1414.88</v>
      </c>
      <c r="L24" s="8">
        <v>0.1</v>
      </c>
      <c r="M24" s="8">
        <v>0.02</v>
      </c>
      <c r="N24" s="8" t="s">
        <v>2775</v>
      </c>
      <c r="O24" s="8">
        <v>176.86</v>
      </c>
      <c r="P24" s="8" t="s">
        <v>2773</v>
      </c>
      <c r="Q24" s="8" t="s">
        <v>2773</v>
      </c>
      <c r="R24" s="8">
        <v>1273.3920000000001</v>
      </c>
      <c r="S24" s="8">
        <v>25.467840000000002</v>
      </c>
      <c r="T24" s="8" t="s">
        <v>2774</v>
      </c>
      <c r="U24" s="9" t="b">
        <v>0</v>
      </c>
    </row>
    <row r="25" spans="1:21">
      <c r="A25" s="10" t="s">
        <v>168</v>
      </c>
      <c r="B25" s="11" t="s">
        <v>55</v>
      </c>
      <c r="C25" s="11" t="s">
        <v>56</v>
      </c>
      <c r="D25" s="11" t="s">
        <v>169</v>
      </c>
      <c r="E25" s="11" t="s">
        <v>170</v>
      </c>
      <c r="F25" s="11" t="s">
        <v>71</v>
      </c>
      <c r="G25" s="11" t="s">
        <v>72</v>
      </c>
      <c r="H25" s="14">
        <v>45884</v>
      </c>
      <c r="I25" s="11">
        <v>7</v>
      </c>
      <c r="J25" s="11">
        <v>123.65</v>
      </c>
      <c r="K25" s="11">
        <v>865.55</v>
      </c>
      <c r="L25" s="11">
        <v>0.05</v>
      </c>
      <c r="M25" s="11">
        <v>0.02</v>
      </c>
      <c r="N25" s="11" t="s">
        <v>2772</v>
      </c>
      <c r="O25" s="11">
        <v>123.65</v>
      </c>
      <c r="P25" s="11" t="s">
        <v>2773</v>
      </c>
      <c r="Q25" s="11" t="s">
        <v>2773</v>
      </c>
      <c r="R25" s="11">
        <v>822.27249999999992</v>
      </c>
      <c r="S25" s="11">
        <v>16.445449999999997</v>
      </c>
      <c r="T25" s="11" t="s">
        <v>2774</v>
      </c>
      <c r="U25" s="12" t="b">
        <v>0</v>
      </c>
    </row>
    <row r="26" spans="1:21">
      <c r="A26" s="7" t="s">
        <v>171</v>
      </c>
      <c r="B26" s="8" t="s">
        <v>62</v>
      </c>
      <c r="C26" s="8" t="s">
        <v>63</v>
      </c>
      <c r="D26" s="8" t="s">
        <v>172</v>
      </c>
      <c r="E26" s="8" t="s">
        <v>173</v>
      </c>
      <c r="F26" s="8" t="s">
        <v>174</v>
      </c>
      <c r="G26" s="8" t="s">
        <v>175</v>
      </c>
      <c r="H26" s="13">
        <v>45889</v>
      </c>
      <c r="I26" s="8">
        <v>6</v>
      </c>
      <c r="J26" s="8">
        <v>183.4</v>
      </c>
      <c r="K26" s="8">
        <v>1100.4000000000001</v>
      </c>
      <c r="L26" s="8">
        <v>0.1</v>
      </c>
      <c r="M26" s="8">
        <v>0.02</v>
      </c>
      <c r="N26" s="8" t="s">
        <v>2775</v>
      </c>
      <c r="O26" s="8">
        <v>183.4</v>
      </c>
      <c r="P26" s="8" t="s">
        <v>2773</v>
      </c>
      <c r="Q26" s="8" t="s">
        <v>2773</v>
      </c>
      <c r="R26" s="8">
        <v>990.36000000000013</v>
      </c>
      <c r="S26" s="8">
        <v>19.807200000000002</v>
      </c>
      <c r="T26" s="8" t="s">
        <v>2774</v>
      </c>
      <c r="U26" s="9" t="b">
        <v>0</v>
      </c>
    </row>
    <row r="27" spans="1:21">
      <c r="A27" s="10" t="s">
        <v>176</v>
      </c>
      <c r="B27" s="11" t="s">
        <v>28</v>
      </c>
      <c r="C27" s="11" t="s">
        <v>29</v>
      </c>
      <c r="D27" s="11" t="s">
        <v>177</v>
      </c>
      <c r="E27" s="11" t="s">
        <v>178</v>
      </c>
      <c r="F27" s="11" t="s">
        <v>179</v>
      </c>
      <c r="G27" s="11" t="s">
        <v>180</v>
      </c>
      <c r="H27" s="14">
        <v>45896</v>
      </c>
      <c r="I27" s="11">
        <v>25</v>
      </c>
      <c r="J27" s="11">
        <v>125.42</v>
      </c>
      <c r="K27" s="11">
        <v>3135.5</v>
      </c>
      <c r="L27" s="11">
        <v>0.1</v>
      </c>
      <c r="M27" s="11">
        <v>0.02</v>
      </c>
      <c r="N27" s="11" t="s">
        <v>2775</v>
      </c>
      <c r="O27" s="11">
        <v>125.42</v>
      </c>
      <c r="P27" s="11" t="s">
        <v>2773</v>
      </c>
      <c r="Q27" s="11" t="s">
        <v>2773</v>
      </c>
      <c r="R27" s="11">
        <v>2821.95</v>
      </c>
      <c r="S27" s="11">
        <v>56.439</v>
      </c>
      <c r="T27" s="11" t="s">
        <v>2774</v>
      </c>
      <c r="U27" s="12" t="b">
        <v>0</v>
      </c>
    </row>
    <row r="28" spans="1:21">
      <c r="A28" s="7" t="s">
        <v>181</v>
      </c>
      <c r="B28" s="8" t="s">
        <v>182</v>
      </c>
      <c r="C28" s="8" t="s">
        <v>183</v>
      </c>
      <c r="D28" s="8" t="s">
        <v>184</v>
      </c>
      <c r="E28" s="8" t="s">
        <v>185</v>
      </c>
      <c r="F28" s="8" t="s">
        <v>71</v>
      </c>
      <c r="G28" s="8" t="s">
        <v>72</v>
      </c>
      <c r="H28" s="13">
        <v>45899</v>
      </c>
      <c r="I28" s="8">
        <v>1</v>
      </c>
      <c r="J28" s="8">
        <v>123.65</v>
      </c>
      <c r="K28" s="8">
        <v>123.65</v>
      </c>
      <c r="L28" s="8">
        <v>0.05</v>
      </c>
      <c r="M28" s="8">
        <v>0.02</v>
      </c>
      <c r="N28" s="8" t="s">
        <v>2772</v>
      </c>
      <c r="O28" s="8">
        <v>123.65</v>
      </c>
      <c r="P28" s="8" t="s">
        <v>2773</v>
      </c>
      <c r="Q28" s="8" t="s">
        <v>2773</v>
      </c>
      <c r="R28" s="8">
        <v>117.4675</v>
      </c>
      <c r="S28" s="8">
        <v>2.3493500000000003</v>
      </c>
      <c r="T28" s="8" t="s">
        <v>2774</v>
      </c>
      <c r="U28" s="9" t="b">
        <v>0</v>
      </c>
    </row>
    <row r="29" spans="1:21">
      <c r="A29" s="10" t="s">
        <v>193</v>
      </c>
      <c r="B29" s="11" t="s">
        <v>62</v>
      </c>
      <c r="C29" s="11" t="s">
        <v>2777</v>
      </c>
      <c r="D29" s="11" t="s">
        <v>194</v>
      </c>
      <c r="E29" s="11" t="s">
        <v>2581</v>
      </c>
      <c r="F29" s="11" t="s">
        <v>196</v>
      </c>
      <c r="G29" s="11" t="s">
        <v>197</v>
      </c>
      <c r="H29" s="14">
        <v>45896</v>
      </c>
      <c r="I29" s="11">
        <v>23</v>
      </c>
      <c r="J29" s="11">
        <v>77.5</v>
      </c>
      <c r="K29" s="11">
        <v>1782.5</v>
      </c>
      <c r="L29" s="11">
        <v>0.05</v>
      </c>
      <c r="M29" s="11">
        <v>0.02</v>
      </c>
      <c r="N29" s="11" t="s">
        <v>2772</v>
      </c>
      <c r="O29" s="11">
        <v>77.5</v>
      </c>
      <c r="P29" s="11" t="s">
        <v>2773</v>
      </c>
      <c r="Q29" s="11" t="s">
        <v>2773</v>
      </c>
      <c r="R29" s="11">
        <v>1693.375</v>
      </c>
      <c r="S29" s="11">
        <v>33.8675</v>
      </c>
      <c r="T29" s="11" t="s">
        <v>2774</v>
      </c>
      <c r="U29" s="12" t="b">
        <v>0</v>
      </c>
    </row>
    <row r="30" spans="1:21">
      <c r="A30" s="7" t="s">
        <v>198</v>
      </c>
      <c r="B30" s="8" t="s">
        <v>159</v>
      </c>
      <c r="C30" s="8" t="s">
        <v>160</v>
      </c>
      <c r="D30" s="8" t="s">
        <v>199</v>
      </c>
      <c r="E30" s="8" t="s">
        <v>200</v>
      </c>
      <c r="F30" s="8" t="s">
        <v>71</v>
      </c>
      <c r="G30" s="8" t="s">
        <v>72</v>
      </c>
      <c r="H30" s="13">
        <v>45879</v>
      </c>
      <c r="I30" s="8">
        <v>25</v>
      </c>
      <c r="J30" s="8">
        <v>123.65</v>
      </c>
      <c r="K30" s="8">
        <v>3091.25</v>
      </c>
      <c r="L30" s="8">
        <v>0.05</v>
      </c>
      <c r="M30" s="8">
        <v>0.02</v>
      </c>
      <c r="N30" s="8" t="s">
        <v>2772</v>
      </c>
      <c r="O30" s="8">
        <v>123.65</v>
      </c>
      <c r="P30" s="8" t="s">
        <v>2773</v>
      </c>
      <c r="Q30" s="8" t="s">
        <v>2773</v>
      </c>
      <c r="R30" s="8">
        <v>2936.6875</v>
      </c>
      <c r="S30" s="8">
        <v>58.733750000000001</v>
      </c>
      <c r="T30" s="8" t="s">
        <v>2774</v>
      </c>
      <c r="U30" s="9" t="b">
        <v>0</v>
      </c>
    </row>
    <row r="31" spans="1:21">
      <c r="A31" s="10" t="s">
        <v>201</v>
      </c>
      <c r="B31" s="11" t="s">
        <v>47</v>
      </c>
      <c r="C31" s="11" t="s">
        <v>48</v>
      </c>
      <c r="D31" s="11" t="s">
        <v>202</v>
      </c>
      <c r="E31" s="11" t="s">
        <v>203</v>
      </c>
      <c r="F31" s="11" t="s">
        <v>166</v>
      </c>
      <c r="G31" s="11" t="s">
        <v>167</v>
      </c>
      <c r="H31" s="14">
        <v>45895</v>
      </c>
      <c r="I31" s="11">
        <v>4</v>
      </c>
      <c r="J31" s="11">
        <v>176.86</v>
      </c>
      <c r="K31" s="11">
        <v>707.44</v>
      </c>
      <c r="L31" s="11">
        <v>0.1</v>
      </c>
      <c r="M31" s="11">
        <v>0.02</v>
      </c>
      <c r="N31" s="11" t="s">
        <v>2775</v>
      </c>
      <c r="O31" s="11">
        <v>176.86</v>
      </c>
      <c r="P31" s="11" t="s">
        <v>2773</v>
      </c>
      <c r="Q31" s="11" t="s">
        <v>2773</v>
      </c>
      <c r="R31" s="11">
        <v>636.69600000000003</v>
      </c>
      <c r="S31" s="11">
        <v>12.733920000000001</v>
      </c>
      <c r="T31" s="11" t="s">
        <v>2774</v>
      </c>
      <c r="U31" s="12" t="b">
        <v>0</v>
      </c>
    </row>
    <row r="32" spans="1:21">
      <c r="A32" s="7" t="s">
        <v>204</v>
      </c>
      <c r="B32" s="8" t="s">
        <v>135</v>
      </c>
      <c r="C32" s="8" t="s">
        <v>136</v>
      </c>
      <c r="D32" s="8" t="s">
        <v>205</v>
      </c>
      <c r="E32" s="8" t="s">
        <v>206</v>
      </c>
      <c r="F32" s="8" t="s">
        <v>196</v>
      </c>
      <c r="G32" s="8" t="s">
        <v>197</v>
      </c>
      <c r="H32" s="13">
        <v>45883</v>
      </c>
      <c r="I32" s="8">
        <v>18</v>
      </c>
      <c r="J32" s="8">
        <v>77.5</v>
      </c>
      <c r="K32" s="8">
        <v>1395</v>
      </c>
      <c r="L32" s="8">
        <v>0.05</v>
      </c>
      <c r="M32" s="8">
        <v>0.02</v>
      </c>
      <c r="N32" s="8" t="s">
        <v>2772</v>
      </c>
      <c r="O32" s="8">
        <v>77.5</v>
      </c>
      <c r="P32" s="8" t="s">
        <v>2773</v>
      </c>
      <c r="Q32" s="8" t="s">
        <v>2773</v>
      </c>
      <c r="R32" s="8">
        <v>1325.25</v>
      </c>
      <c r="S32" s="8">
        <v>26.504999999999999</v>
      </c>
      <c r="T32" s="8" t="s">
        <v>2774</v>
      </c>
      <c r="U32" s="9" t="b">
        <v>0</v>
      </c>
    </row>
    <row r="33" spans="1:21">
      <c r="A33" s="10" t="s">
        <v>207</v>
      </c>
      <c r="B33" s="11" t="s">
        <v>208</v>
      </c>
      <c r="C33" s="11" t="s">
        <v>209</v>
      </c>
      <c r="D33" s="11" t="s">
        <v>210</v>
      </c>
      <c r="E33" s="11" t="s">
        <v>211</v>
      </c>
      <c r="F33" s="11" t="s">
        <v>196</v>
      </c>
      <c r="G33" s="11" t="s">
        <v>197</v>
      </c>
      <c r="H33" s="14">
        <v>45880</v>
      </c>
      <c r="I33" s="11">
        <v>21</v>
      </c>
      <c r="J33" s="11">
        <v>65.849999999999994</v>
      </c>
      <c r="K33" s="11">
        <v>1382.85</v>
      </c>
      <c r="L33" s="11">
        <v>0.05</v>
      </c>
      <c r="M33" s="11">
        <v>0.02</v>
      </c>
      <c r="N33" s="11" t="s">
        <v>2772</v>
      </c>
      <c r="O33" s="11">
        <v>77.5</v>
      </c>
      <c r="P33" s="11" t="s">
        <v>2773</v>
      </c>
      <c r="Q33" s="11" t="s">
        <v>2773</v>
      </c>
      <c r="R33" s="11">
        <v>1313.7075</v>
      </c>
      <c r="S33" s="11">
        <v>26.274149999999999</v>
      </c>
      <c r="T33" s="11" t="s">
        <v>2774</v>
      </c>
      <c r="U33" s="12" t="b">
        <v>0</v>
      </c>
    </row>
    <row r="34" spans="1:21">
      <c r="A34" s="7" t="s">
        <v>220</v>
      </c>
      <c r="B34" s="8" t="s">
        <v>21</v>
      </c>
      <c r="C34" s="8" t="s">
        <v>22</v>
      </c>
      <c r="D34" s="8" t="s">
        <v>221</v>
      </c>
      <c r="E34" s="8" t="s">
        <v>222</v>
      </c>
      <c r="F34" s="8" t="s">
        <v>129</v>
      </c>
      <c r="G34" s="8" t="s">
        <v>130</v>
      </c>
      <c r="H34" s="13">
        <v>45900</v>
      </c>
      <c r="I34" s="8">
        <v>17</v>
      </c>
      <c r="J34" s="8">
        <v>92.19</v>
      </c>
      <c r="K34" s="8">
        <v>1567.23</v>
      </c>
      <c r="L34" s="8">
        <v>0.05</v>
      </c>
      <c r="M34" s="8">
        <v>0.02</v>
      </c>
      <c r="N34" s="8" t="s">
        <v>2772</v>
      </c>
      <c r="O34" s="8">
        <v>92.19</v>
      </c>
      <c r="P34" s="8" t="s">
        <v>2773</v>
      </c>
      <c r="Q34" s="8" t="s">
        <v>2773</v>
      </c>
      <c r="R34" s="8">
        <v>1488.8685</v>
      </c>
      <c r="S34" s="8">
        <v>29.777370000000001</v>
      </c>
      <c r="T34" s="8" t="s">
        <v>2774</v>
      </c>
      <c r="U34" s="9" t="b">
        <v>0</v>
      </c>
    </row>
    <row r="35" spans="1:21">
      <c r="A35" s="10" t="s">
        <v>223</v>
      </c>
      <c r="B35" s="11" t="s">
        <v>159</v>
      </c>
      <c r="C35" s="11" t="s">
        <v>160</v>
      </c>
      <c r="D35" s="11" t="s">
        <v>224</v>
      </c>
      <c r="E35" s="11" t="s">
        <v>225</v>
      </c>
      <c r="F35" s="11" t="s">
        <v>166</v>
      </c>
      <c r="G35" s="11" t="s">
        <v>167</v>
      </c>
      <c r="H35" s="14">
        <v>45894</v>
      </c>
      <c r="I35" s="11">
        <v>18</v>
      </c>
      <c r="J35" s="11">
        <v>176.86</v>
      </c>
      <c r="K35" s="11">
        <v>3183.48</v>
      </c>
      <c r="L35" s="11">
        <v>0.1</v>
      </c>
      <c r="M35" s="11">
        <v>0.02</v>
      </c>
      <c r="N35" s="11" t="s">
        <v>2775</v>
      </c>
      <c r="O35" s="11">
        <v>176.86</v>
      </c>
      <c r="P35" s="11" t="s">
        <v>2773</v>
      </c>
      <c r="Q35" s="11" t="s">
        <v>2773</v>
      </c>
      <c r="R35" s="11">
        <v>2865.1320000000001</v>
      </c>
      <c r="S35" s="11">
        <v>57.302640000000004</v>
      </c>
      <c r="T35" s="11" t="s">
        <v>2774</v>
      </c>
      <c r="U35" s="12" t="b">
        <v>0</v>
      </c>
    </row>
    <row r="36" spans="1:21">
      <c r="A36" s="7" t="s">
        <v>229</v>
      </c>
      <c r="B36" s="8" t="s">
        <v>230</v>
      </c>
      <c r="C36" s="8" t="s">
        <v>231</v>
      </c>
      <c r="D36" s="8" t="s">
        <v>232</v>
      </c>
      <c r="E36" s="8" t="s">
        <v>233</v>
      </c>
      <c r="F36" s="8" t="s">
        <v>234</v>
      </c>
      <c r="G36" s="8" t="s">
        <v>235</v>
      </c>
      <c r="H36" s="13">
        <v>45878</v>
      </c>
      <c r="I36" s="8">
        <v>3</v>
      </c>
      <c r="J36" s="8">
        <v>37.18</v>
      </c>
      <c r="K36" s="8">
        <v>111.54</v>
      </c>
      <c r="L36" s="8">
        <v>0</v>
      </c>
      <c r="M36" s="8">
        <v>0.02</v>
      </c>
      <c r="N36" s="8" t="s">
        <v>2776</v>
      </c>
      <c r="O36" s="8">
        <v>37.18</v>
      </c>
      <c r="P36" s="8" t="s">
        <v>2773</v>
      </c>
      <c r="Q36" s="8" t="s">
        <v>2773</v>
      </c>
      <c r="R36" s="8">
        <v>111.54</v>
      </c>
      <c r="S36" s="8">
        <v>2.2308000000000003</v>
      </c>
      <c r="T36" s="8" t="s">
        <v>2774</v>
      </c>
      <c r="U36" s="9" t="b">
        <v>0</v>
      </c>
    </row>
    <row r="37" spans="1:21">
      <c r="A37" s="10" t="s">
        <v>236</v>
      </c>
      <c r="B37" s="11" t="s">
        <v>67</v>
      </c>
      <c r="C37" s="11" t="s">
        <v>68</v>
      </c>
      <c r="D37" s="11" t="s">
        <v>237</v>
      </c>
      <c r="E37" s="11" t="s">
        <v>238</v>
      </c>
      <c r="F37" s="11" t="s">
        <v>18</v>
      </c>
      <c r="G37" s="11" t="s">
        <v>19</v>
      </c>
      <c r="H37" s="14">
        <v>45888</v>
      </c>
      <c r="I37" s="11">
        <v>15</v>
      </c>
      <c r="J37" s="11">
        <v>52.65</v>
      </c>
      <c r="K37" s="11">
        <v>789.75</v>
      </c>
      <c r="L37" s="11">
        <v>0.05</v>
      </c>
      <c r="M37" s="11">
        <v>0.02</v>
      </c>
      <c r="N37" s="11" t="s">
        <v>2772</v>
      </c>
      <c r="O37" s="11">
        <v>52.65</v>
      </c>
      <c r="P37" s="11" t="s">
        <v>2773</v>
      </c>
      <c r="Q37" s="11" t="s">
        <v>2773</v>
      </c>
      <c r="R37" s="11">
        <v>750.26250000000005</v>
      </c>
      <c r="S37" s="11">
        <v>15.005250000000002</v>
      </c>
      <c r="T37" s="11" t="s">
        <v>2774</v>
      </c>
      <c r="U37" s="12" t="b">
        <v>0</v>
      </c>
    </row>
    <row r="38" spans="1:21">
      <c r="A38" s="7" t="s">
        <v>239</v>
      </c>
      <c r="B38" s="8" t="s">
        <v>28</v>
      </c>
      <c r="C38" s="8" t="s">
        <v>29</v>
      </c>
      <c r="D38" s="8" t="s">
        <v>169</v>
      </c>
      <c r="E38" s="8" t="s">
        <v>170</v>
      </c>
      <c r="F38" s="8" t="s">
        <v>240</v>
      </c>
      <c r="G38" s="8" t="s">
        <v>241</v>
      </c>
      <c r="H38" s="13">
        <v>45885</v>
      </c>
      <c r="I38" s="8">
        <v>1</v>
      </c>
      <c r="J38" s="8">
        <v>130.94</v>
      </c>
      <c r="K38" s="8">
        <v>130.94</v>
      </c>
      <c r="L38" s="8">
        <v>0.05</v>
      </c>
      <c r="M38" s="8">
        <v>0.02</v>
      </c>
      <c r="N38" s="8" t="s">
        <v>2772</v>
      </c>
      <c r="O38" s="8">
        <v>130.94</v>
      </c>
      <c r="P38" s="8" t="s">
        <v>2773</v>
      </c>
      <c r="Q38" s="8" t="s">
        <v>2773</v>
      </c>
      <c r="R38" s="8">
        <v>124.393</v>
      </c>
      <c r="S38" s="8">
        <v>2.48786</v>
      </c>
      <c r="T38" s="8" t="s">
        <v>2774</v>
      </c>
      <c r="U38" s="9" t="b">
        <v>0</v>
      </c>
    </row>
    <row r="39" spans="1:21">
      <c r="A39" s="10" t="s">
        <v>242</v>
      </c>
      <c r="B39" s="11" t="s">
        <v>47</v>
      </c>
      <c r="C39" s="11" t="s">
        <v>48</v>
      </c>
      <c r="D39" s="11" t="s">
        <v>243</v>
      </c>
      <c r="E39" s="11" t="s">
        <v>244</v>
      </c>
      <c r="F39" s="11" t="s">
        <v>129</v>
      </c>
      <c r="G39" s="11" t="s">
        <v>130</v>
      </c>
      <c r="H39" s="14">
        <v>45881</v>
      </c>
      <c r="I39" s="11">
        <v>7</v>
      </c>
      <c r="J39" s="11">
        <v>92.19</v>
      </c>
      <c r="K39" s="11">
        <v>645.33000000000004</v>
      </c>
      <c r="L39" s="11">
        <v>0.05</v>
      </c>
      <c r="M39" s="11">
        <v>0.02</v>
      </c>
      <c r="N39" s="11" t="s">
        <v>2772</v>
      </c>
      <c r="O39" s="11">
        <v>92.19</v>
      </c>
      <c r="P39" s="11" t="s">
        <v>2773</v>
      </c>
      <c r="Q39" s="11" t="s">
        <v>2773</v>
      </c>
      <c r="R39" s="11">
        <v>613.06350000000009</v>
      </c>
      <c r="S39" s="11">
        <v>12.261270000000001</v>
      </c>
      <c r="T39" s="11" t="s">
        <v>2774</v>
      </c>
      <c r="U39" s="12" t="b">
        <v>0</v>
      </c>
    </row>
    <row r="40" spans="1:21">
      <c r="A40" s="7" t="s">
        <v>245</v>
      </c>
      <c r="B40" s="8" t="s">
        <v>246</v>
      </c>
      <c r="C40" s="8" t="s">
        <v>2778</v>
      </c>
      <c r="D40" s="8" t="s">
        <v>248</v>
      </c>
      <c r="E40" s="8" t="s">
        <v>2583</v>
      </c>
      <c r="F40" s="8" t="s">
        <v>85</v>
      </c>
      <c r="G40" s="8" t="s">
        <v>86</v>
      </c>
      <c r="H40" s="13">
        <v>45892</v>
      </c>
      <c r="I40" s="8">
        <v>20</v>
      </c>
      <c r="J40" s="8">
        <v>61.99</v>
      </c>
      <c r="K40" s="8">
        <v>1239.8</v>
      </c>
      <c r="L40" s="8">
        <v>0.05</v>
      </c>
      <c r="M40" s="8">
        <v>0.02</v>
      </c>
      <c r="N40" s="8" t="s">
        <v>2772</v>
      </c>
      <c r="O40" s="8">
        <v>72.040000000000006</v>
      </c>
      <c r="P40" s="8" t="s">
        <v>2773</v>
      </c>
      <c r="Q40" s="8" t="s">
        <v>2773</v>
      </c>
      <c r="R40" s="8">
        <v>1177.81</v>
      </c>
      <c r="S40" s="8">
        <v>23.5562</v>
      </c>
      <c r="T40" s="8" t="s">
        <v>2774</v>
      </c>
      <c r="U40" s="9" t="b">
        <v>0</v>
      </c>
    </row>
    <row r="41" spans="1:21">
      <c r="A41" s="10" t="s">
        <v>250</v>
      </c>
      <c r="B41" s="11" t="s">
        <v>67</v>
      </c>
      <c r="C41" s="11" t="s">
        <v>68</v>
      </c>
      <c r="D41" s="11" t="s">
        <v>251</v>
      </c>
      <c r="E41" s="11" t="s">
        <v>252</v>
      </c>
      <c r="F41" s="11" t="s">
        <v>114</v>
      </c>
      <c r="G41" s="11" t="s">
        <v>115</v>
      </c>
      <c r="H41" s="14">
        <v>45900</v>
      </c>
      <c r="I41" s="11">
        <v>17</v>
      </c>
      <c r="J41" s="11">
        <v>91.13</v>
      </c>
      <c r="K41" s="11">
        <v>1549.21</v>
      </c>
      <c r="L41" s="11">
        <v>0.1</v>
      </c>
      <c r="M41" s="11">
        <v>0.02</v>
      </c>
      <c r="N41" s="11" t="s">
        <v>2775</v>
      </c>
      <c r="O41" s="11">
        <v>91.13</v>
      </c>
      <c r="P41" s="11" t="s">
        <v>2773</v>
      </c>
      <c r="Q41" s="11" t="s">
        <v>2773</v>
      </c>
      <c r="R41" s="11">
        <v>1394.289</v>
      </c>
      <c r="S41" s="11">
        <v>27.88578</v>
      </c>
      <c r="T41" s="11" t="s">
        <v>2774</v>
      </c>
      <c r="U41" s="12" t="b">
        <v>0</v>
      </c>
    </row>
    <row r="42" spans="1:21">
      <c r="A42" s="7" t="s">
        <v>258</v>
      </c>
      <c r="B42" s="8" t="s">
        <v>259</v>
      </c>
      <c r="C42" s="8" t="s">
        <v>260</v>
      </c>
      <c r="D42" s="8" t="s">
        <v>261</v>
      </c>
      <c r="E42" s="8" t="s">
        <v>262</v>
      </c>
      <c r="F42" s="8" t="s">
        <v>18</v>
      </c>
      <c r="G42" s="8" t="s">
        <v>19</v>
      </c>
      <c r="H42" s="13">
        <v>45890</v>
      </c>
      <c r="I42" s="8">
        <v>16</v>
      </c>
      <c r="J42" s="8">
        <v>52.65</v>
      </c>
      <c r="K42" s="8">
        <v>842.4</v>
      </c>
      <c r="L42" s="8">
        <v>0.05</v>
      </c>
      <c r="M42" s="8">
        <v>0.02</v>
      </c>
      <c r="N42" s="8" t="s">
        <v>2772</v>
      </c>
      <c r="O42" s="8">
        <v>52.65</v>
      </c>
      <c r="P42" s="8" t="s">
        <v>2773</v>
      </c>
      <c r="Q42" s="8" t="s">
        <v>2773</v>
      </c>
      <c r="R42" s="8">
        <v>800.28</v>
      </c>
      <c r="S42" s="8">
        <v>16.005600000000001</v>
      </c>
      <c r="T42" s="8" t="s">
        <v>2774</v>
      </c>
      <c r="U42" s="9" t="b">
        <v>0</v>
      </c>
    </row>
    <row r="43" spans="1:21">
      <c r="A43" s="10" t="s">
        <v>263</v>
      </c>
      <c r="B43" s="11" t="s">
        <v>62</v>
      </c>
      <c r="C43" s="11" t="s">
        <v>63</v>
      </c>
      <c r="D43" s="11" t="s">
        <v>264</v>
      </c>
      <c r="E43" s="11" t="s">
        <v>265</v>
      </c>
      <c r="F43" s="11" t="s">
        <v>25</v>
      </c>
      <c r="G43" s="11" t="s">
        <v>26</v>
      </c>
      <c r="H43" s="14">
        <v>45872</v>
      </c>
      <c r="I43" s="11">
        <v>1</v>
      </c>
      <c r="J43" s="11">
        <v>120.83</v>
      </c>
      <c r="K43" s="11">
        <v>120.83</v>
      </c>
      <c r="L43" s="11">
        <v>0.1</v>
      </c>
      <c r="M43" s="11">
        <v>0.02</v>
      </c>
      <c r="N43" s="11" t="s">
        <v>2775</v>
      </c>
      <c r="O43" s="11">
        <v>120.83</v>
      </c>
      <c r="P43" s="11" t="s">
        <v>2773</v>
      </c>
      <c r="Q43" s="11" t="s">
        <v>2773</v>
      </c>
      <c r="R43" s="11">
        <v>108.747</v>
      </c>
      <c r="S43" s="11">
        <v>2.1749399999999999</v>
      </c>
      <c r="T43" s="11" t="s">
        <v>2774</v>
      </c>
      <c r="U43" s="12" t="b">
        <v>0</v>
      </c>
    </row>
    <row r="44" spans="1:21">
      <c r="A44" s="7" t="s">
        <v>266</v>
      </c>
      <c r="B44" s="8" t="s">
        <v>187</v>
      </c>
      <c r="C44" s="8" t="s">
        <v>188</v>
      </c>
      <c r="D44" s="8" t="s">
        <v>267</v>
      </c>
      <c r="E44" s="8" t="s">
        <v>268</v>
      </c>
      <c r="F44" s="8" t="s">
        <v>215</v>
      </c>
      <c r="G44" s="8" t="s">
        <v>216</v>
      </c>
      <c r="H44" s="13">
        <v>45879</v>
      </c>
      <c r="I44" s="8">
        <v>8</v>
      </c>
      <c r="J44" s="8">
        <v>176.7</v>
      </c>
      <c r="K44" s="8">
        <v>1413.6</v>
      </c>
      <c r="L44" s="8">
        <v>0.1</v>
      </c>
      <c r="M44" s="8">
        <v>0.02</v>
      </c>
      <c r="N44" s="8" t="s">
        <v>2775</v>
      </c>
      <c r="O44" s="8">
        <v>176.7</v>
      </c>
      <c r="P44" s="8" t="s">
        <v>2773</v>
      </c>
      <c r="Q44" s="8" t="s">
        <v>2773</v>
      </c>
      <c r="R44" s="8">
        <v>1272.24</v>
      </c>
      <c r="S44" s="8">
        <v>25.444800000000001</v>
      </c>
      <c r="T44" s="8" t="s">
        <v>2774</v>
      </c>
      <c r="U44" s="9" t="b">
        <v>0</v>
      </c>
    </row>
    <row r="45" spans="1:21">
      <c r="A45" s="10" t="s">
        <v>269</v>
      </c>
      <c r="B45" s="11" t="s">
        <v>208</v>
      </c>
      <c r="C45" s="11" t="s">
        <v>209</v>
      </c>
      <c r="D45" s="11" t="s">
        <v>270</v>
      </c>
      <c r="E45" s="11" t="s">
        <v>271</v>
      </c>
      <c r="F45" s="11" t="s">
        <v>240</v>
      </c>
      <c r="G45" s="11" t="s">
        <v>241</v>
      </c>
      <c r="H45" s="14">
        <v>45886</v>
      </c>
      <c r="I45" s="11">
        <v>18</v>
      </c>
      <c r="J45" s="11">
        <v>130.94</v>
      </c>
      <c r="K45" s="11">
        <v>2356.92</v>
      </c>
      <c r="L45" s="11">
        <v>0.05</v>
      </c>
      <c r="M45" s="11">
        <v>0.02</v>
      </c>
      <c r="N45" s="11" t="s">
        <v>2772</v>
      </c>
      <c r="O45" s="11">
        <v>130.94</v>
      </c>
      <c r="P45" s="11" t="s">
        <v>2773</v>
      </c>
      <c r="Q45" s="11" t="s">
        <v>2773</v>
      </c>
      <c r="R45" s="11">
        <v>2239.0740000000001</v>
      </c>
      <c r="S45" s="11">
        <v>44.781480000000002</v>
      </c>
      <c r="T45" s="11" t="s">
        <v>2774</v>
      </c>
      <c r="U45" s="12" t="b">
        <v>0</v>
      </c>
    </row>
    <row r="46" spans="1:21">
      <c r="A46" s="7" t="s">
        <v>272</v>
      </c>
      <c r="B46" s="8" t="s">
        <v>103</v>
      </c>
      <c r="C46" s="8" t="s">
        <v>104</v>
      </c>
      <c r="D46" s="8" t="s">
        <v>273</v>
      </c>
      <c r="E46" s="8" t="s">
        <v>274</v>
      </c>
      <c r="F46" s="8" t="s">
        <v>275</v>
      </c>
      <c r="G46" s="8" t="s">
        <v>276</v>
      </c>
      <c r="H46" s="13">
        <v>45880</v>
      </c>
      <c r="I46" s="8">
        <v>18</v>
      </c>
      <c r="J46" s="8">
        <v>36.06</v>
      </c>
      <c r="K46" s="8">
        <v>649.08000000000004</v>
      </c>
      <c r="L46" s="8">
        <v>0</v>
      </c>
      <c r="M46" s="8">
        <v>0.02</v>
      </c>
      <c r="N46" s="8" t="s">
        <v>2776</v>
      </c>
      <c r="O46" s="8">
        <v>44.71</v>
      </c>
      <c r="P46" s="8" t="s">
        <v>2773</v>
      </c>
      <c r="Q46" s="8" t="s">
        <v>2773</v>
      </c>
      <c r="R46" s="8">
        <v>649.08000000000004</v>
      </c>
      <c r="S46" s="8">
        <v>12.9816</v>
      </c>
      <c r="T46" s="8" t="s">
        <v>2774</v>
      </c>
      <c r="U46" s="9" t="b">
        <v>0</v>
      </c>
    </row>
    <row r="47" spans="1:21">
      <c r="A47" s="10" t="s">
        <v>277</v>
      </c>
      <c r="B47" s="11" t="s">
        <v>103</v>
      </c>
      <c r="C47" s="11" t="s">
        <v>104</v>
      </c>
      <c r="D47" s="11" t="s">
        <v>278</v>
      </c>
      <c r="E47" s="11" t="s">
        <v>279</v>
      </c>
      <c r="F47" s="11" t="s">
        <v>25</v>
      </c>
      <c r="G47" s="11" t="s">
        <v>26</v>
      </c>
      <c r="H47" s="14">
        <v>45878</v>
      </c>
      <c r="I47" s="11">
        <v>10</v>
      </c>
      <c r="J47" s="11">
        <v>120.83</v>
      </c>
      <c r="K47" s="11">
        <v>1208.3</v>
      </c>
      <c r="L47" s="11">
        <v>0.1</v>
      </c>
      <c r="M47" s="11">
        <v>0.02</v>
      </c>
      <c r="N47" s="11" t="s">
        <v>2775</v>
      </c>
      <c r="O47" s="11">
        <v>120.83</v>
      </c>
      <c r="P47" s="11" t="s">
        <v>2773</v>
      </c>
      <c r="Q47" s="11" t="s">
        <v>2773</v>
      </c>
      <c r="R47" s="11">
        <v>1087.47</v>
      </c>
      <c r="S47" s="11">
        <v>21.749400000000001</v>
      </c>
      <c r="T47" s="11" t="s">
        <v>2774</v>
      </c>
      <c r="U47" s="12" t="b">
        <v>0</v>
      </c>
    </row>
    <row r="48" spans="1:21">
      <c r="A48" s="7" t="s">
        <v>280</v>
      </c>
      <c r="B48" s="8" t="s">
        <v>117</v>
      </c>
      <c r="C48" s="8" t="s">
        <v>118</v>
      </c>
      <c r="D48" s="8" t="s">
        <v>281</v>
      </c>
      <c r="E48" s="8" t="s">
        <v>282</v>
      </c>
      <c r="F48" s="8" t="s">
        <v>107</v>
      </c>
      <c r="G48" s="8" t="s">
        <v>108</v>
      </c>
      <c r="H48" s="13">
        <v>45873</v>
      </c>
      <c r="I48" s="8">
        <v>11</v>
      </c>
      <c r="J48" s="8">
        <v>179.53</v>
      </c>
      <c r="K48" s="8">
        <v>1974.83</v>
      </c>
      <c r="L48" s="8">
        <v>0.1</v>
      </c>
      <c r="M48" s="8">
        <v>0.02</v>
      </c>
      <c r="N48" s="8" t="s">
        <v>2775</v>
      </c>
      <c r="O48" s="8">
        <v>179.53</v>
      </c>
      <c r="P48" s="8" t="s">
        <v>2773</v>
      </c>
      <c r="Q48" s="8" t="s">
        <v>2773</v>
      </c>
      <c r="R48" s="8">
        <v>1777.347</v>
      </c>
      <c r="S48" s="8">
        <v>35.546939999999999</v>
      </c>
      <c r="T48" s="8" t="s">
        <v>2774</v>
      </c>
      <c r="U48" s="9" t="b">
        <v>0</v>
      </c>
    </row>
    <row r="49" spans="1:21">
      <c r="A49" s="10" t="s">
        <v>283</v>
      </c>
      <c r="B49" s="11" t="s">
        <v>110</v>
      </c>
      <c r="C49" s="11" t="s">
        <v>111</v>
      </c>
      <c r="D49" s="11" t="s">
        <v>284</v>
      </c>
      <c r="E49" s="11" t="s">
        <v>285</v>
      </c>
      <c r="F49" s="11" t="s">
        <v>32</v>
      </c>
      <c r="G49" s="11" t="s">
        <v>33</v>
      </c>
      <c r="H49" s="14">
        <v>45875</v>
      </c>
      <c r="I49" s="11">
        <v>23</v>
      </c>
      <c r="J49" s="11">
        <v>88.32</v>
      </c>
      <c r="K49" s="11">
        <v>2031.36</v>
      </c>
      <c r="L49" s="11">
        <v>0</v>
      </c>
      <c r="M49" s="11">
        <v>0.02</v>
      </c>
      <c r="N49" s="11" t="s">
        <v>2776</v>
      </c>
      <c r="O49" s="11">
        <v>88.32</v>
      </c>
      <c r="P49" s="11" t="s">
        <v>2773</v>
      </c>
      <c r="Q49" s="11" t="s">
        <v>2773</v>
      </c>
      <c r="R49" s="11">
        <v>2031.36</v>
      </c>
      <c r="S49" s="11">
        <v>40.627200000000002</v>
      </c>
      <c r="T49" s="11" t="s">
        <v>2774</v>
      </c>
      <c r="U49" s="12" t="b">
        <v>0</v>
      </c>
    </row>
    <row r="50" spans="1:21">
      <c r="A50" s="7" t="s">
        <v>286</v>
      </c>
      <c r="B50" s="8" t="s">
        <v>254</v>
      </c>
      <c r="C50" s="8" t="s">
        <v>255</v>
      </c>
      <c r="D50" s="8" t="s">
        <v>287</v>
      </c>
      <c r="E50" s="8" t="s">
        <v>288</v>
      </c>
      <c r="F50" s="8" t="s">
        <v>107</v>
      </c>
      <c r="G50" s="8" t="s">
        <v>108</v>
      </c>
      <c r="H50" s="13">
        <v>45893</v>
      </c>
      <c r="I50" s="8">
        <v>9</v>
      </c>
      <c r="J50" s="8">
        <v>179.53</v>
      </c>
      <c r="K50" s="8">
        <v>1615.77</v>
      </c>
      <c r="L50" s="8">
        <v>0.1</v>
      </c>
      <c r="M50" s="8">
        <v>0.02</v>
      </c>
      <c r="N50" s="8" t="s">
        <v>2775</v>
      </c>
      <c r="O50" s="8">
        <v>179.53</v>
      </c>
      <c r="P50" s="8" t="s">
        <v>2773</v>
      </c>
      <c r="Q50" s="8" t="s">
        <v>2773</v>
      </c>
      <c r="R50" s="8">
        <v>1454.193</v>
      </c>
      <c r="S50" s="8">
        <v>29.083860000000001</v>
      </c>
      <c r="T50" s="8" t="s">
        <v>2774</v>
      </c>
      <c r="U50" s="9" t="b">
        <v>0</v>
      </c>
    </row>
    <row r="51" spans="1:21">
      <c r="A51" s="10" t="s">
        <v>289</v>
      </c>
      <c r="B51" s="11" t="s">
        <v>135</v>
      </c>
      <c r="C51" s="11" t="s">
        <v>136</v>
      </c>
      <c r="D51" s="11" t="s">
        <v>261</v>
      </c>
      <c r="E51" s="11" t="s">
        <v>262</v>
      </c>
      <c r="F51" s="11" t="s">
        <v>114</v>
      </c>
      <c r="G51" s="11" t="s">
        <v>115</v>
      </c>
      <c r="H51" s="14">
        <v>45873</v>
      </c>
      <c r="I51" s="11">
        <v>10</v>
      </c>
      <c r="J51" s="11">
        <v>91.13</v>
      </c>
      <c r="K51" s="11">
        <v>911.3</v>
      </c>
      <c r="L51" s="11">
        <v>0.1</v>
      </c>
      <c r="M51" s="11">
        <v>0.02</v>
      </c>
      <c r="N51" s="11" t="s">
        <v>2775</v>
      </c>
      <c r="O51" s="11">
        <v>91.13</v>
      </c>
      <c r="P51" s="11" t="s">
        <v>2773</v>
      </c>
      <c r="Q51" s="11" t="s">
        <v>2773</v>
      </c>
      <c r="R51" s="11">
        <v>820.17</v>
      </c>
      <c r="S51" s="11">
        <v>16.403399999999998</v>
      </c>
      <c r="T51" s="11" t="s">
        <v>2774</v>
      </c>
      <c r="U51" s="12" t="b">
        <v>0</v>
      </c>
    </row>
    <row r="52" spans="1:21">
      <c r="A52" s="7" t="s">
        <v>290</v>
      </c>
      <c r="B52" s="8" t="s">
        <v>35</v>
      </c>
      <c r="C52" s="8" t="s">
        <v>36</v>
      </c>
      <c r="D52" s="8" t="s">
        <v>291</v>
      </c>
      <c r="E52" s="8" t="s">
        <v>292</v>
      </c>
      <c r="F52" s="8" t="s">
        <v>293</v>
      </c>
      <c r="G52" s="8" t="s">
        <v>294</v>
      </c>
      <c r="H52" s="13">
        <v>45875</v>
      </c>
      <c r="I52" s="8">
        <v>12</v>
      </c>
      <c r="J52" s="8">
        <v>114.99</v>
      </c>
      <c r="K52" s="8">
        <v>1379.88</v>
      </c>
      <c r="L52" s="8">
        <v>0.05</v>
      </c>
      <c r="M52" s="8">
        <v>0.02</v>
      </c>
      <c r="N52" s="8" t="s">
        <v>2772</v>
      </c>
      <c r="O52" s="8">
        <v>114.99</v>
      </c>
      <c r="P52" s="8" t="s">
        <v>2773</v>
      </c>
      <c r="Q52" s="8" t="s">
        <v>2773</v>
      </c>
      <c r="R52" s="8">
        <v>1310.8860000000002</v>
      </c>
      <c r="S52" s="8">
        <v>26.217720000000003</v>
      </c>
      <c r="T52" s="8" t="s">
        <v>2774</v>
      </c>
      <c r="U52" s="9" t="b">
        <v>0</v>
      </c>
    </row>
    <row r="53" spans="1:21">
      <c r="A53" s="10" t="s">
        <v>295</v>
      </c>
      <c r="B53" s="11" t="s">
        <v>187</v>
      </c>
      <c r="C53" s="11" t="s">
        <v>188</v>
      </c>
      <c r="D53" s="11" t="s">
        <v>296</v>
      </c>
      <c r="E53" s="11" t="s">
        <v>297</v>
      </c>
      <c r="F53" s="11" t="s">
        <v>179</v>
      </c>
      <c r="G53" s="11" t="s">
        <v>180</v>
      </c>
      <c r="H53" s="14">
        <v>45878</v>
      </c>
      <c r="I53" s="11">
        <v>5</v>
      </c>
      <c r="J53" s="11">
        <v>125.42</v>
      </c>
      <c r="K53" s="11">
        <v>627.1</v>
      </c>
      <c r="L53" s="11">
        <v>0.1</v>
      </c>
      <c r="M53" s="11">
        <v>0.02</v>
      </c>
      <c r="N53" s="11" t="s">
        <v>2775</v>
      </c>
      <c r="O53" s="11">
        <v>125.42</v>
      </c>
      <c r="P53" s="11" t="s">
        <v>2773</v>
      </c>
      <c r="Q53" s="11" t="s">
        <v>2773</v>
      </c>
      <c r="R53" s="11">
        <v>564.39</v>
      </c>
      <c r="S53" s="11">
        <v>11.287800000000001</v>
      </c>
      <c r="T53" s="11" t="s">
        <v>2774</v>
      </c>
      <c r="U53" s="12" t="b">
        <v>0</v>
      </c>
    </row>
    <row r="54" spans="1:21">
      <c r="A54" s="7" t="s">
        <v>298</v>
      </c>
      <c r="B54" s="8" t="s">
        <v>14</v>
      </c>
      <c r="C54" s="8" t="s">
        <v>15</v>
      </c>
      <c r="D54" s="8" t="s">
        <v>299</v>
      </c>
      <c r="E54" s="8" t="s">
        <v>300</v>
      </c>
      <c r="F54" s="8" t="s">
        <v>114</v>
      </c>
      <c r="G54" s="8" t="s">
        <v>115</v>
      </c>
      <c r="H54" s="13">
        <v>45900</v>
      </c>
      <c r="I54" s="8">
        <v>23</v>
      </c>
      <c r="J54" s="8">
        <v>91.13</v>
      </c>
      <c r="K54" s="8">
        <v>2095.9899999999998</v>
      </c>
      <c r="L54" s="8">
        <v>0.1</v>
      </c>
      <c r="M54" s="8">
        <v>0.02</v>
      </c>
      <c r="N54" s="8" t="s">
        <v>2775</v>
      </c>
      <c r="O54" s="8">
        <v>91.13</v>
      </c>
      <c r="P54" s="8" t="s">
        <v>2773</v>
      </c>
      <c r="Q54" s="8" t="s">
        <v>2773</v>
      </c>
      <c r="R54" s="8">
        <v>1886.3909999999998</v>
      </c>
      <c r="S54" s="8">
        <v>37.727820000000001</v>
      </c>
      <c r="T54" s="8" t="s">
        <v>2774</v>
      </c>
      <c r="U54" s="9" t="b">
        <v>0</v>
      </c>
    </row>
    <row r="55" spans="1:21">
      <c r="A55" s="10" t="s">
        <v>301</v>
      </c>
      <c r="B55" s="11" t="s">
        <v>21</v>
      </c>
      <c r="C55" s="11" t="s">
        <v>22</v>
      </c>
      <c r="D55" s="11" t="s">
        <v>52</v>
      </c>
      <c r="E55" s="11" t="s">
        <v>53</v>
      </c>
      <c r="F55" s="11" t="s">
        <v>302</v>
      </c>
      <c r="G55" s="11" t="s">
        <v>303</v>
      </c>
      <c r="H55" s="14">
        <v>45873</v>
      </c>
      <c r="I55" s="11">
        <v>16</v>
      </c>
      <c r="J55" s="11">
        <v>39.090000000000003</v>
      </c>
      <c r="K55" s="11">
        <v>625.44000000000005</v>
      </c>
      <c r="L55" s="11">
        <v>0</v>
      </c>
      <c r="M55" s="11">
        <v>0.02</v>
      </c>
      <c r="N55" s="11" t="s">
        <v>2776</v>
      </c>
      <c r="O55" s="11">
        <v>39.090000000000003</v>
      </c>
      <c r="P55" s="11" t="s">
        <v>2773</v>
      </c>
      <c r="Q55" s="11" t="s">
        <v>2773</v>
      </c>
      <c r="R55" s="11">
        <v>625.44000000000005</v>
      </c>
      <c r="S55" s="11">
        <v>12.508800000000001</v>
      </c>
      <c r="T55" s="11" t="s">
        <v>2774</v>
      </c>
      <c r="U55" s="12" t="b">
        <v>0</v>
      </c>
    </row>
    <row r="56" spans="1:21">
      <c r="A56" s="7" t="s">
        <v>305</v>
      </c>
      <c r="B56" s="8" t="s">
        <v>306</v>
      </c>
      <c r="C56" s="8" t="s">
        <v>307</v>
      </c>
      <c r="D56" s="8" t="s">
        <v>308</v>
      </c>
      <c r="E56" s="8" t="s">
        <v>309</v>
      </c>
      <c r="F56" s="8" t="s">
        <v>129</v>
      </c>
      <c r="G56" s="8" t="s">
        <v>130</v>
      </c>
      <c r="H56" s="13">
        <v>45878</v>
      </c>
      <c r="I56" s="8">
        <v>2</v>
      </c>
      <c r="J56" s="8">
        <v>92.19</v>
      </c>
      <c r="K56" s="8">
        <v>184.38</v>
      </c>
      <c r="L56" s="8">
        <v>0.05</v>
      </c>
      <c r="M56" s="8">
        <v>0.02</v>
      </c>
      <c r="N56" s="8" t="s">
        <v>2772</v>
      </c>
      <c r="O56" s="8">
        <v>92.19</v>
      </c>
      <c r="P56" s="8" t="s">
        <v>2773</v>
      </c>
      <c r="Q56" s="8" t="s">
        <v>2773</v>
      </c>
      <c r="R56" s="8">
        <v>175.161</v>
      </c>
      <c r="S56" s="8">
        <v>3.5032200000000002</v>
      </c>
      <c r="T56" s="8" t="s">
        <v>2774</v>
      </c>
      <c r="U56" s="9" t="b">
        <v>0</v>
      </c>
    </row>
    <row r="57" spans="1:21">
      <c r="A57" s="10" t="s">
        <v>310</v>
      </c>
      <c r="B57" s="11" t="s">
        <v>47</v>
      </c>
      <c r="C57" s="11" t="s">
        <v>48</v>
      </c>
      <c r="D57" s="11" t="s">
        <v>311</v>
      </c>
      <c r="E57" s="11" t="s">
        <v>312</v>
      </c>
      <c r="F57" s="11" t="s">
        <v>71</v>
      </c>
      <c r="G57" s="11" t="s">
        <v>72</v>
      </c>
      <c r="H57" s="14">
        <v>45882</v>
      </c>
      <c r="I57" s="11">
        <v>3</v>
      </c>
      <c r="J57" s="11">
        <v>123.65</v>
      </c>
      <c r="K57" s="11">
        <v>370.95</v>
      </c>
      <c r="L57" s="11">
        <v>0.05</v>
      </c>
      <c r="M57" s="11">
        <v>0.02</v>
      </c>
      <c r="N57" s="11" t="s">
        <v>2772</v>
      </c>
      <c r="O57" s="11">
        <v>123.65</v>
      </c>
      <c r="P57" s="11" t="s">
        <v>2773</v>
      </c>
      <c r="Q57" s="11" t="s">
        <v>2773</v>
      </c>
      <c r="R57" s="11">
        <v>352.40249999999997</v>
      </c>
      <c r="S57" s="11">
        <v>7.0480499999999999</v>
      </c>
      <c r="T57" s="11" t="s">
        <v>2774</v>
      </c>
      <c r="U57" s="12" t="b">
        <v>0</v>
      </c>
    </row>
    <row r="58" spans="1:21">
      <c r="A58" s="7" t="s">
        <v>313</v>
      </c>
      <c r="B58" s="8" t="s">
        <v>55</v>
      </c>
      <c r="C58" s="8" t="s">
        <v>56</v>
      </c>
      <c r="D58" s="8" t="s">
        <v>314</v>
      </c>
      <c r="E58" s="8" t="s">
        <v>315</v>
      </c>
      <c r="F58" s="8" t="s">
        <v>100</v>
      </c>
      <c r="G58" s="8" t="s">
        <v>101</v>
      </c>
      <c r="H58" s="13">
        <v>45871</v>
      </c>
      <c r="I58" s="8">
        <v>22</v>
      </c>
      <c r="J58" s="8">
        <v>181.7</v>
      </c>
      <c r="K58" s="8">
        <v>3997.4</v>
      </c>
      <c r="L58" s="8">
        <v>0.1</v>
      </c>
      <c r="M58" s="8">
        <v>0.02</v>
      </c>
      <c r="N58" s="8" t="s">
        <v>2775</v>
      </c>
      <c r="O58" s="8">
        <v>181.7</v>
      </c>
      <c r="P58" s="8" t="s">
        <v>2773</v>
      </c>
      <c r="Q58" s="8" t="s">
        <v>2773</v>
      </c>
      <c r="R58" s="8">
        <v>3597.66</v>
      </c>
      <c r="S58" s="8">
        <v>71.953199999999995</v>
      </c>
      <c r="T58" s="8" t="s">
        <v>2774</v>
      </c>
      <c r="U58" s="9" t="b">
        <v>0</v>
      </c>
    </row>
    <row r="59" spans="1:21">
      <c r="A59" s="10" t="s">
        <v>316</v>
      </c>
      <c r="B59" s="11" t="s">
        <v>21</v>
      </c>
      <c r="C59" s="11" t="s">
        <v>22</v>
      </c>
      <c r="D59" s="11" t="s">
        <v>317</v>
      </c>
      <c r="E59" s="11" t="s">
        <v>318</v>
      </c>
      <c r="F59" s="11" t="s">
        <v>319</v>
      </c>
      <c r="G59" s="11" t="s">
        <v>320</v>
      </c>
      <c r="H59" s="14">
        <v>45872</v>
      </c>
      <c r="I59" s="11">
        <v>10</v>
      </c>
      <c r="J59" s="11">
        <v>93.41</v>
      </c>
      <c r="K59" s="11">
        <v>934.1</v>
      </c>
      <c r="L59" s="11">
        <v>0</v>
      </c>
      <c r="M59" s="11">
        <v>0.02</v>
      </c>
      <c r="N59" s="11" t="s">
        <v>2776</v>
      </c>
      <c r="O59" s="11">
        <v>93.41</v>
      </c>
      <c r="P59" s="11" t="s">
        <v>2773</v>
      </c>
      <c r="Q59" s="11" t="s">
        <v>2773</v>
      </c>
      <c r="R59" s="11">
        <v>934.1</v>
      </c>
      <c r="S59" s="11">
        <v>18.682000000000002</v>
      </c>
      <c r="T59" s="11" t="s">
        <v>2774</v>
      </c>
      <c r="U59" s="12" t="b">
        <v>0</v>
      </c>
    </row>
    <row r="60" spans="1:21">
      <c r="A60" s="7" t="s">
        <v>321</v>
      </c>
      <c r="B60" s="8" t="s">
        <v>117</v>
      </c>
      <c r="C60" s="8" t="s">
        <v>118</v>
      </c>
      <c r="D60" s="8" t="s">
        <v>281</v>
      </c>
      <c r="E60" s="8" t="s">
        <v>282</v>
      </c>
      <c r="F60" s="8" t="s">
        <v>114</v>
      </c>
      <c r="G60" s="8" t="s">
        <v>115</v>
      </c>
      <c r="H60" s="13">
        <v>45889</v>
      </c>
      <c r="I60" s="8">
        <v>14</v>
      </c>
      <c r="J60" s="8">
        <v>91.13</v>
      </c>
      <c r="K60" s="8">
        <v>1275.82</v>
      </c>
      <c r="L60" s="8">
        <v>0.1</v>
      </c>
      <c r="M60" s="8">
        <v>0.02</v>
      </c>
      <c r="N60" s="8" t="s">
        <v>2775</v>
      </c>
      <c r="O60" s="8">
        <v>91.13</v>
      </c>
      <c r="P60" s="8" t="s">
        <v>2773</v>
      </c>
      <c r="Q60" s="8" t="s">
        <v>2773</v>
      </c>
      <c r="R60" s="8">
        <v>1148.2379999999998</v>
      </c>
      <c r="S60" s="8">
        <v>22.964759999999998</v>
      </c>
      <c r="T60" s="8" t="s">
        <v>2774</v>
      </c>
      <c r="U60" s="9" t="b">
        <v>0</v>
      </c>
    </row>
    <row r="61" spans="1:21">
      <c r="A61" s="10" t="s">
        <v>322</v>
      </c>
      <c r="B61" s="11" t="s">
        <v>28</v>
      </c>
      <c r="C61" s="11" t="s">
        <v>29</v>
      </c>
      <c r="D61" s="11" t="s">
        <v>323</v>
      </c>
      <c r="E61" s="11" t="s">
        <v>324</v>
      </c>
      <c r="F61" s="11" t="s">
        <v>166</v>
      </c>
      <c r="G61" s="11" t="s">
        <v>167</v>
      </c>
      <c r="H61" s="14">
        <v>45886</v>
      </c>
      <c r="I61" s="11">
        <v>25</v>
      </c>
      <c r="J61" s="11">
        <v>176.86</v>
      </c>
      <c r="K61" s="11">
        <v>4421.5</v>
      </c>
      <c r="L61" s="11">
        <v>0.1</v>
      </c>
      <c r="M61" s="11">
        <v>0.02</v>
      </c>
      <c r="N61" s="11" t="s">
        <v>2775</v>
      </c>
      <c r="O61" s="11">
        <v>176.86</v>
      </c>
      <c r="P61" s="11" t="s">
        <v>2773</v>
      </c>
      <c r="Q61" s="11" t="s">
        <v>2773</v>
      </c>
      <c r="R61" s="11">
        <v>3979.35</v>
      </c>
      <c r="S61" s="11">
        <v>79.587000000000003</v>
      </c>
      <c r="T61" s="11" t="s">
        <v>2774</v>
      </c>
      <c r="U61" s="12" t="b">
        <v>0</v>
      </c>
    </row>
    <row r="62" spans="1:21">
      <c r="A62" s="7" t="s">
        <v>325</v>
      </c>
      <c r="B62" s="8" t="s">
        <v>74</v>
      </c>
      <c r="C62" s="8" t="s">
        <v>75</v>
      </c>
      <c r="D62" s="8" t="s">
        <v>237</v>
      </c>
      <c r="E62" s="8" t="s">
        <v>238</v>
      </c>
      <c r="F62" s="8" t="s">
        <v>326</v>
      </c>
      <c r="G62" s="8" t="s">
        <v>327</v>
      </c>
      <c r="H62" s="13">
        <v>45897</v>
      </c>
      <c r="I62" s="8">
        <v>10</v>
      </c>
      <c r="J62" s="8">
        <v>63.32</v>
      </c>
      <c r="K62" s="8">
        <v>633.20000000000005</v>
      </c>
      <c r="L62" s="8">
        <v>0</v>
      </c>
      <c r="M62" s="8">
        <v>0.02</v>
      </c>
      <c r="N62" s="8" t="s">
        <v>2776</v>
      </c>
      <c r="O62" s="8">
        <v>63.32</v>
      </c>
      <c r="P62" s="8" t="s">
        <v>2773</v>
      </c>
      <c r="Q62" s="8" t="s">
        <v>2773</v>
      </c>
      <c r="R62" s="8">
        <v>633.20000000000005</v>
      </c>
      <c r="S62" s="8">
        <v>12.664000000000001</v>
      </c>
      <c r="T62" s="8" t="s">
        <v>2774</v>
      </c>
      <c r="U62" s="9" t="b">
        <v>0</v>
      </c>
    </row>
    <row r="63" spans="1:21">
      <c r="A63" s="10" t="s">
        <v>328</v>
      </c>
      <c r="B63" s="11" t="s">
        <v>135</v>
      </c>
      <c r="C63" s="11" t="s">
        <v>136</v>
      </c>
      <c r="D63" s="11" t="s">
        <v>329</v>
      </c>
      <c r="E63" s="11" t="s">
        <v>330</v>
      </c>
      <c r="F63" s="11" t="s">
        <v>293</v>
      </c>
      <c r="G63" s="11" t="s">
        <v>294</v>
      </c>
      <c r="H63" s="14">
        <v>45871</v>
      </c>
      <c r="I63" s="11">
        <v>20</v>
      </c>
      <c r="J63" s="11">
        <v>114.99</v>
      </c>
      <c r="K63" s="11">
        <v>2299.8000000000002</v>
      </c>
      <c r="L63" s="11">
        <v>0.05</v>
      </c>
      <c r="M63" s="11">
        <v>0.02</v>
      </c>
      <c r="N63" s="11" t="s">
        <v>2772</v>
      </c>
      <c r="O63" s="11">
        <v>114.99</v>
      </c>
      <c r="P63" s="11" t="s">
        <v>2773</v>
      </c>
      <c r="Q63" s="11" t="s">
        <v>2773</v>
      </c>
      <c r="R63" s="11">
        <v>2184.8100000000004</v>
      </c>
      <c r="S63" s="11">
        <v>43.696200000000012</v>
      </c>
      <c r="T63" s="11" t="s">
        <v>2774</v>
      </c>
      <c r="U63" s="12" t="b">
        <v>0</v>
      </c>
    </row>
    <row r="64" spans="1:21">
      <c r="A64" s="7" t="s">
        <v>331</v>
      </c>
      <c r="B64" s="8" t="s">
        <v>28</v>
      </c>
      <c r="C64" s="8" t="s">
        <v>29</v>
      </c>
      <c r="D64" s="8" t="s">
        <v>332</v>
      </c>
      <c r="E64" s="8" t="s">
        <v>333</v>
      </c>
      <c r="F64" s="8" t="s">
        <v>71</v>
      </c>
      <c r="G64" s="8" t="s">
        <v>72</v>
      </c>
      <c r="H64" s="13">
        <v>45876</v>
      </c>
      <c r="I64" s="8">
        <v>25</v>
      </c>
      <c r="J64" s="8">
        <v>123.65</v>
      </c>
      <c r="K64" s="8">
        <v>3091.25</v>
      </c>
      <c r="L64" s="8">
        <v>0.05</v>
      </c>
      <c r="M64" s="8">
        <v>0.02</v>
      </c>
      <c r="N64" s="8" t="s">
        <v>2772</v>
      </c>
      <c r="O64" s="8">
        <v>123.65</v>
      </c>
      <c r="P64" s="8" t="s">
        <v>2773</v>
      </c>
      <c r="Q64" s="8" t="s">
        <v>2773</v>
      </c>
      <c r="R64" s="8">
        <v>2936.6875</v>
      </c>
      <c r="S64" s="8">
        <v>58.733750000000001</v>
      </c>
      <c r="T64" s="8" t="s">
        <v>2774</v>
      </c>
      <c r="U64" s="9" t="b">
        <v>0</v>
      </c>
    </row>
    <row r="65" spans="1:21">
      <c r="A65" s="10" t="s">
        <v>334</v>
      </c>
      <c r="B65" s="11" t="s">
        <v>159</v>
      </c>
      <c r="C65" s="11" t="s">
        <v>160</v>
      </c>
      <c r="D65" s="11" t="s">
        <v>147</v>
      </c>
      <c r="E65" s="11" t="s">
        <v>148</v>
      </c>
      <c r="F65" s="11" t="s">
        <v>18</v>
      </c>
      <c r="G65" s="11" t="s">
        <v>19</v>
      </c>
      <c r="H65" s="14">
        <v>45875</v>
      </c>
      <c r="I65" s="11">
        <v>3</v>
      </c>
      <c r="J65" s="11">
        <v>52.65</v>
      </c>
      <c r="K65" s="11">
        <v>157.94999999999999</v>
      </c>
      <c r="L65" s="11">
        <v>0.05</v>
      </c>
      <c r="M65" s="11">
        <v>0.02</v>
      </c>
      <c r="N65" s="11" t="s">
        <v>2772</v>
      </c>
      <c r="O65" s="11">
        <v>52.65</v>
      </c>
      <c r="P65" s="11" t="s">
        <v>2773</v>
      </c>
      <c r="Q65" s="11" t="s">
        <v>2773</v>
      </c>
      <c r="R65" s="11">
        <v>150.05249999999998</v>
      </c>
      <c r="S65" s="11">
        <v>3.0010499999999998</v>
      </c>
      <c r="T65" s="11" t="s">
        <v>2774</v>
      </c>
      <c r="U65" s="12" t="b">
        <v>0</v>
      </c>
    </row>
    <row r="66" spans="1:21">
      <c r="A66" s="7" t="s">
        <v>339</v>
      </c>
      <c r="B66" s="8" t="s">
        <v>14</v>
      </c>
      <c r="C66" s="8" t="s">
        <v>15</v>
      </c>
      <c r="D66" s="8" t="s">
        <v>340</v>
      </c>
      <c r="E66" s="8" t="s">
        <v>341</v>
      </c>
      <c r="F66" s="8" t="s">
        <v>293</v>
      </c>
      <c r="G66" s="8" t="s">
        <v>294</v>
      </c>
      <c r="H66" s="13">
        <v>45892</v>
      </c>
      <c r="I66" s="8">
        <v>10</v>
      </c>
      <c r="J66" s="8">
        <v>114.99</v>
      </c>
      <c r="K66" s="8">
        <v>1149.9000000000001</v>
      </c>
      <c r="L66" s="8">
        <v>0.05</v>
      </c>
      <c r="M66" s="8">
        <v>0.02</v>
      </c>
      <c r="N66" s="8" t="s">
        <v>2772</v>
      </c>
      <c r="O66" s="8">
        <v>114.99</v>
      </c>
      <c r="P66" s="8" t="s">
        <v>2773</v>
      </c>
      <c r="Q66" s="8" t="s">
        <v>2773</v>
      </c>
      <c r="R66" s="8">
        <v>1092.4050000000002</v>
      </c>
      <c r="S66" s="8">
        <v>21.848100000000006</v>
      </c>
      <c r="T66" s="8" t="s">
        <v>2774</v>
      </c>
      <c r="U66" s="9" t="b">
        <v>0</v>
      </c>
    </row>
    <row r="67" spans="1:21">
      <c r="A67" s="10" t="s">
        <v>342</v>
      </c>
      <c r="B67" s="11" t="s">
        <v>47</v>
      </c>
      <c r="C67" s="11" t="s">
        <v>48</v>
      </c>
      <c r="D67" s="11" t="s">
        <v>343</v>
      </c>
      <c r="E67" s="11" t="s">
        <v>344</v>
      </c>
      <c r="F67" s="11" t="s">
        <v>196</v>
      </c>
      <c r="G67" s="11" t="s">
        <v>197</v>
      </c>
      <c r="H67" s="14">
        <v>45899</v>
      </c>
      <c r="I67" s="11">
        <v>8</v>
      </c>
      <c r="J67" s="11">
        <v>77.5</v>
      </c>
      <c r="K67" s="11">
        <v>620</v>
      </c>
      <c r="L67" s="11">
        <v>0.05</v>
      </c>
      <c r="M67" s="11">
        <v>0.02</v>
      </c>
      <c r="N67" s="11" t="s">
        <v>2772</v>
      </c>
      <c r="O67" s="11">
        <v>77.5</v>
      </c>
      <c r="P67" s="11" t="s">
        <v>2773</v>
      </c>
      <c r="Q67" s="11" t="s">
        <v>2773</v>
      </c>
      <c r="R67" s="11">
        <v>589</v>
      </c>
      <c r="S67" s="11">
        <v>11.78</v>
      </c>
      <c r="T67" s="11" t="s">
        <v>2774</v>
      </c>
      <c r="U67" s="12" t="b">
        <v>0</v>
      </c>
    </row>
    <row r="68" spans="1:21">
      <c r="A68" s="7" t="s">
        <v>345</v>
      </c>
      <c r="B68" s="8" t="s">
        <v>230</v>
      </c>
      <c r="C68" s="8" t="s">
        <v>231</v>
      </c>
      <c r="D68" s="8" t="s">
        <v>346</v>
      </c>
      <c r="E68" s="8" t="s">
        <v>347</v>
      </c>
      <c r="F68" s="8" t="s">
        <v>174</v>
      </c>
      <c r="G68" s="8" t="s">
        <v>175</v>
      </c>
      <c r="H68" s="13">
        <v>45891</v>
      </c>
      <c r="I68" s="8">
        <v>19</v>
      </c>
      <c r="J68" s="8">
        <v>183.4</v>
      </c>
      <c r="K68" s="8">
        <v>3484.6</v>
      </c>
      <c r="L68" s="8">
        <v>0.1</v>
      </c>
      <c r="M68" s="8">
        <v>0.02</v>
      </c>
      <c r="N68" s="8" t="s">
        <v>2775</v>
      </c>
      <c r="O68" s="8">
        <v>183.4</v>
      </c>
      <c r="P68" s="8" t="s">
        <v>2773</v>
      </c>
      <c r="Q68" s="8" t="s">
        <v>2773</v>
      </c>
      <c r="R68" s="8">
        <v>3136.14</v>
      </c>
      <c r="S68" s="8">
        <v>62.722799999999999</v>
      </c>
      <c r="T68" s="8" t="s">
        <v>2774</v>
      </c>
      <c r="U68" s="9" t="b">
        <v>0</v>
      </c>
    </row>
    <row r="69" spans="1:21">
      <c r="A69" s="10" t="s">
        <v>348</v>
      </c>
      <c r="B69" s="11" t="s">
        <v>246</v>
      </c>
      <c r="C69" s="11" t="s">
        <v>247</v>
      </c>
      <c r="D69" s="11" t="s">
        <v>194</v>
      </c>
      <c r="E69" s="11" t="s">
        <v>195</v>
      </c>
      <c r="F69" s="11" t="s">
        <v>215</v>
      </c>
      <c r="G69" s="11" t="s">
        <v>216</v>
      </c>
      <c r="H69" s="14">
        <v>45877</v>
      </c>
      <c r="I69" s="11">
        <v>18</v>
      </c>
      <c r="J69" s="11">
        <v>176.7</v>
      </c>
      <c r="K69" s="11">
        <v>3180.6</v>
      </c>
      <c r="L69" s="11">
        <v>0.1</v>
      </c>
      <c r="M69" s="11">
        <v>0.02</v>
      </c>
      <c r="N69" s="11" t="s">
        <v>2775</v>
      </c>
      <c r="O69" s="11">
        <v>176.7</v>
      </c>
      <c r="P69" s="11" t="s">
        <v>2773</v>
      </c>
      <c r="Q69" s="11" t="s">
        <v>2773</v>
      </c>
      <c r="R69" s="11">
        <v>2862.54</v>
      </c>
      <c r="S69" s="11">
        <v>57.250799999999998</v>
      </c>
      <c r="T69" s="11" t="s">
        <v>2774</v>
      </c>
      <c r="U69" s="12" t="b">
        <v>0</v>
      </c>
    </row>
    <row r="70" spans="1:21">
      <c r="A70" s="7" t="s">
        <v>349</v>
      </c>
      <c r="B70" s="8" t="s">
        <v>159</v>
      </c>
      <c r="C70" s="8" t="s">
        <v>160</v>
      </c>
      <c r="D70" s="8" t="s">
        <v>317</v>
      </c>
      <c r="E70" s="8" t="s">
        <v>318</v>
      </c>
      <c r="F70" s="8" t="s">
        <v>326</v>
      </c>
      <c r="G70" s="8" t="s">
        <v>327</v>
      </c>
      <c r="H70" s="13">
        <v>45872</v>
      </c>
      <c r="I70" s="8">
        <v>5</v>
      </c>
      <c r="J70" s="8">
        <v>63.32</v>
      </c>
      <c r="K70" s="8">
        <v>316.60000000000002</v>
      </c>
      <c r="L70" s="8">
        <v>0</v>
      </c>
      <c r="M70" s="8">
        <v>0.02</v>
      </c>
      <c r="N70" s="8" t="s">
        <v>2776</v>
      </c>
      <c r="O70" s="8">
        <v>63.32</v>
      </c>
      <c r="P70" s="8" t="s">
        <v>2773</v>
      </c>
      <c r="Q70" s="8" t="s">
        <v>2773</v>
      </c>
      <c r="R70" s="8">
        <v>316.60000000000002</v>
      </c>
      <c r="S70" s="8">
        <v>6.3320000000000007</v>
      </c>
      <c r="T70" s="8" t="s">
        <v>2774</v>
      </c>
      <c r="U70" s="9" t="b">
        <v>0</v>
      </c>
    </row>
    <row r="71" spans="1:21">
      <c r="A71" s="10" t="s">
        <v>350</v>
      </c>
      <c r="B71" s="11" t="s">
        <v>14</v>
      </c>
      <c r="C71" s="11" t="s">
        <v>15</v>
      </c>
      <c r="D71" s="11" t="s">
        <v>351</v>
      </c>
      <c r="E71" s="11" t="s">
        <v>352</v>
      </c>
      <c r="F71" s="11" t="s">
        <v>174</v>
      </c>
      <c r="G71" s="11" t="s">
        <v>175</v>
      </c>
      <c r="H71" s="14">
        <v>45893</v>
      </c>
      <c r="I71" s="11">
        <v>20</v>
      </c>
      <c r="J71" s="11">
        <v>183.4</v>
      </c>
      <c r="K71" s="11">
        <v>3668</v>
      </c>
      <c r="L71" s="11">
        <v>0.1</v>
      </c>
      <c r="M71" s="11">
        <v>0.02</v>
      </c>
      <c r="N71" s="11" t="s">
        <v>2775</v>
      </c>
      <c r="O71" s="11">
        <v>183.4</v>
      </c>
      <c r="P71" s="11" t="s">
        <v>2773</v>
      </c>
      <c r="Q71" s="11" t="s">
        <v>2773</v>
      </c>
      <c r="R71" s="11">
        <v>3301.2</v>
      </c>
      <c r="S71" s="11">
        <v>66.024000000000001</v>
      </c>
      <c r="T71" s="11" t="s">
        <v>2774</v>
      </c>
      <c r="U71" s="12" t="b">
        <v>0</v>
      </c>
    </row>
    <row r="72" spans="1:21">
      <c r="A72" s="7" t="s">
        <v>353</v>
      </c>
      <c r="B72" s="8" t="s">
        <v>35</v>
      </c>
      <c r="C72" s="8" t="s">
        <v>36</v>
      </c>
      <c r="D72" s="8" t="s">
        <v>354</v>
      </c>
      <c r="E72" s="8" t="s">
        <v>355</v>
      </c>
      <c r="F72" s="8" t="s">
        <v>356</v>
      </c>
      <c r="G72" s="8" t="s">
        <v>357</v>
      </c>
      <c r="H72" s="13">
        <v>45873</v>
      </c>
      <c r="I72" s="8">
        <v>15</v>
      </c>
      <c r="J72" s="8">
        <v>43.19</v>
      </c>
      <c r="K72" s="8">
        <v>647.85</v>
      </c>
      <c r="L72" s="8">
        <v>0</v>
      </c>
      <c r="M72" s="8">
        <v>0.02</v>
      </c>
      <c r="N72" s="8" t="s">
        <v>2776</v>
      </c>
      <c r="O72" s="8">
        <v>54.03</v>
      </c>
      <c r="P72" s="8" t="s">
        <v>2773</v>
      </c>
      <c r="Q72" s="8" t="s">
        <v>2773</v>
      </c>
      <c r="R72" s="8">
        <v>647.85</v>
      </c>
      <c r="S72" s="8">
        <v>12.957000000000001</v>
      </c>
      <c r="T72" s="8" t="s">
        <v>2774</v>
      </c>
      <c r="U72" s="9" t="b">
        <v>0</v>
      </c>
    </row>
    <row r="73" spans="1:21">
      <c r="A73" s="10" t="s">
        <v>358</v>
      </c>
      <c r="B73" s="11" t="s">
        <v>306</v>
      </c>
      <c r="C73" s="11" t="s">
        <v>2779</v>
      </c>
      <c r="D73" s="11" t="s">
        <v>359</v>
      </c>
      <c r="E73" s="11" t="s">
        <v>2584</v>
      </c>
      <c r="F73" s="11" t="s">
        <v>293</v>
      </c>
      <c r="G73" s="11" t="s">
        <v>294</v>
      </c>
      <c r="H73" s="14">
        <v>45900</v>
      </c>
      <c r="I73" s="11">
        <v>13</v>
      </c>
      <c r="J73" s="11">
        <v>114.99</v>
      </c>
      <c r="K73" s="11">
        <v>1494.87</v>
      </c>
      <c r="L73" s="11">
        <v>0.05</v>
      </c>
      <c r="M73" s="11">
        <v>0.02</v>
      </c>
      <c r="N73" s="11" t="s">
        <v>2772</v>
      </c>
      <c r="O73" s="11">
        <v>114.99</v>
      </c>
      <c r="P73" s="11" t="s">
        <v>2773</v>
      </c>
      <c r="Q73" s="11" t="s">
        <v>2773</v>
      </c>
      <c r="R73" s="11">
        <v>1420.1264999999999</v>
      </c>
      <c r="S73" s="11">
        <v>28.402529999999999</v>
      </c>
      <c r="T73" s="11" t="s">
        <v>2774</v>
      </c>
      <c r="U73" s="12" t="b">
        <v>0</v>
      </c>
    </row>
    <row r="74" spans="1:21">
      <c r="A74" s="7" t="s">
        <v>361</v>
      </c>
      <c r="B74" s="8" t="s">
        <v>230</v>
      </c>
      <c r="C74" s="8" t="s">
        <v>231</v>
      </c>
      <c r="D74" s="8" t="s">
        <v>362</v>
      </c>
      <c r="E74" s="8" t="s">
        <v>363</v>
      </c>
      <c r="F74" s="8" t="s">
        <v>114</v>
      </c>
      <c r="G74" s="8" t="s">
        <v>115</v>
      </c>
      <c r="H74" s="13">
        <v>45872</v>
      </c>
      <c r="I74" s="8">
        <v>15</v>
      </c>
      <c r="J74" s="8">
        <v>72.510000000000005</v>
      </c>
      <c r="K74" s="8">
        <v>1087.6500000000001</v>
      </c>
      <c r="L74" s="8">
        <v>0.1</v>
      </c>
      <c r="M74" s="8">
        <v>0.02</v>
      </c>
      <c r="N74" s="8" t="s">
        <v>2775</v>
      </c>
      <c r="O74" s="8">
        <v>91.13</v>
      </c>
      <c r="P74" s="8" t="s">
        <v>2773</v>
      </c>
      <c r="Q74" s="8" t="s">
        <v>2773</v>
      </c>
      <c r="R74" s="8">
        <v>978.8850000000001</v>
      </c>
      <c r="S74" s="8">
        <v>19.577700000000004</v>
      </c>
      <c r="T74" s="8" t="s">
        <v>2774</v>
      </c>
      <c r="U74" s="9" t="b">
        <v>0</v>
      </c>
    </row>
    <row r="75" spans="1:21">
      <c r="A75" s="10" t="s">
        <v>364</v>
      </c>
      <c r="B75" s="11" t="s">
        <v>28</v>
      </c>
      <c r="C75" s="11" t="s">
        <v>29</v>
      </c>
      <c r="D75" s="11" t="s">
        <v>161</v>
      </c>
      <c r="E75" s="11" t="s">
        <v>162</v>
      </c>
      <c r="F75" s="11" t="s">
        <v>39</v>
      </c>
      <c r="G75" s="11" t="s">
        <v>40</v>
      </c>
      <c r="H75" s="14">
        <v>45880</v>
      </c>
      <c r="I75" s="11">
        <v>24</v>
      </c>
      <c r="J75" s="11">
        <v>87.21</v>
      </c>
      <c r="K75" s="11">
        <v>2093.04</v>
      </c>
      <c r="L75" s="11">
        <v>0</v>
      </c>
      <c r="M75" s="11">
        <v>0.02</v>
      </c>
      <c r="N75" s="11" t="s">
        <v>2776</v>
      </c>
      <c r="O75" s="11">
        <v>87.21</v>
      </c>
      <c r="P75" s="11" t="s">
        <v>2773</v>
      </c>
      <c r="Q75" s="11" t="s">
        <v>2773</v>
      </c>
      <c r="R75" s="11">
        <v>2093.04</v>
      </c>
      <c r="S75" s="11">
        <v>41.860799999999998</v>
      </c>
      <c r="T75" s="11" t="s">
        <v>2774</v>
      </c>
      <c r="U75" s="12" t="b">
        <v>0</v>
      </c>
    </row>
    <row r="76" spans="1:21">
      <c r="A76" s="7" t="s">
        <v>365</v>
      </c>
      <c r="B76" s="8" t="s">
        <v>28</v>
      </c>
      <c r="C76" s="8" t="s">
        <v>2780</v>
      </c>
      <c r="D76" s="8" t="s">
        <v>366</v>
      </c>
      <c r="E76" s="8" t="s">
        <v>2585</v>
      </c>
      <c r="F76" s="8" t="s">
        <v>139</v>
      </c>
      <c r="G76" s="8" t="s">
        <v>140</v>
      </c>
      <c r="H76" s="13">
        <v>45900</v>
      </c>
      <c r="I76" s="8">
        <v>8</v>
      </c>
      <c r="J76" s="8">
        <v>113.94</v>
      </c>
      <c r="K76" s="8">
        <v>911.52</v>
      </c>
      <c r="L76" s="8">
        <v>0.05</v>
      </c>
      <c r="M76" s="8">
        <v>0.02</v>
      </c>
      <c r="N76" s="8" t="s">
        <v>2772</v>
      </c>
      <c r="O76" s="8">
        <v>113.94</v>
      </c>
      <c r="P76" s="8" t="s">
        <v>2773</v>
      </c>
      <c r="Q76" s="8" t="s">
        <v>2773</v>
      </c>
      <c r="R76" s="8">
        <v>865.94399999999996</v>
      </c>
      <c r="S76" s="8">
        <v>17.31888</v>
      </c>
      <c r="T76" s="8" t="s">
        <v>2774</v>
      </c>
      <c r="U76" s="9" t="b">
        <v>0</v>
      </c>
    </row>
    <row r="77" spans="1:21">
      <c r="A77" s="10" t="s">
        <v>368</v>
      </c>
      <c r="B77" s="11" t="s">
        <v>208</v>
      </c>
      <c r="C77" s="11" t="s">
        <v>209</v>
      </c>
      <c r="D77" s="11" t="s">
        <v>369</v>
      </c>
      <c r="E77" s="11" t="s">
        <v>370</v>
      </c>
      <c r="F77" s="11" t="s">
        <v>302</v>
      </c>
      <c r="G77" s="11" t="s">
        <v>303</v>
      </c>
      <c r="H77" s="14">
        <v>45900</v>
      </c>
      <c r="I77" s="11">
        <v>19</v>
      </c>
      <c r="J77" s="11">
        <v>39.090000000000003</v>
      </c>
      <c r="K77" s="11">
        <v>742.71</v>
      </c>
      <c r="L77" s="11">
        <v>0</v>
      </c>
      <c r="M77" s="11">
        <v>0.02</v>
      </c>
      <c r="N77" s="11" t="s">
        <v>2776</v>
      </c>
      <c r="O77" s="11">
        <v>39.090000000000003</v>
      </c>
      <c r="P77" s="11" t="s">
        <v>2773</v>
      </c>
      <c r="Q77" s="11" t="s">
        <v>2773</v>
      </c>
      <c r="R77" s="11">
        <v>742.71</v>
      </c>
      <c r="S77" s="11">
        <v>14.854200000000001</v>
      </c>
      <c r="T77" s="11" t="s">
        <v>2774</v>
      </c>
      <c r="U77" s="12" t="b">
        <v>0</v>
      </c>
    </row>
    <row r="78" spans="1:21">
      <c r="A78" s="7" t="s">
        <v>371</v>
      </c>
      <c r="B78" s="8" t="s">
        <v>122</v>
      </c>
      <c r="C78" s="8" t="s">
        <v>123</v>
      </c>
      <c r="D78" s="8" t="s">
        <v>98</v>
      </c>
      <c r="E78" s="8" t="s">
        <v>99</v>
      </c>
      <c r="F78" s="8" t="s">
        <v>191</v>
      </c>
      <c r="G78" s="8" t="s">
        <v>192</v>
      </c>
      <c r="H78" s="13">
        <v>45888</v>
      </c>
      <c r="I78" s="8">
        <v>9</v>
      </c>
      <c r="J78" s="8">
        <v>144.35</v>
      </c>
      <c r="K78" s="8">
        <v>1299.1500000000001</v>
      </c>
      <c r="L78" s="8">
        <v>0.1</v>
      </c>
      <c r="M78" s="8">
        <v>0.02</v>
      </c>
      <c r="N78" s="8" t="s">
        <v>2775</v>
      </c>
      <c r="O78" s="8">
        <v>144.35</v>
      </c>
      <c r="P78" s="8" t="s">
        <v>2773</v>
      </c>
      <c r="Q78" s="8" t="s">
        <v>2773</v>
      </c>
      <c r="R78" s="8">
        <v>1169.2350000000001</v>
      </c>
      <c r="S78" s="8">
        <v>23.384700000000002</v>
      </c>
      <c r="T78" s="8" t="s">
        <v>2774</v>
      </c>
      <c r="U78" s="9" t="b">
        <v>0</v>
      </c>
    </row>
    <row r="79" spans="1:21">
      <c r="A79" s="10" t="s">
        <v>372</v>
      </c>
      <c r="B79" s="11" t="s">
        <v>14</v>
      </c>
      <c r="C79" s="11" t="s">
        <v>15</v>
      </c>
      <c r="D79" s="11" t="s">
        <v>98</v>
      </c>
      <c r="E79" s="11" t="s">
        <v>99</v>
      </c>
      <c r="F79" s="11" t="s">
        <v>107</v>
      </c>
      <c r="G79" s="11" t="s">
        <v>108</v>
      </c>
      <c r="H79" s="14">
        <v>45886</v>
      </c>
      <c r="I79" s="11">
        <v>16</v>
      </c>
      <c r="J79" s="11">
        <v>179.53</v>
      </c>
      <c r="K79" s="11">
        <v>2872.48</v>
      </c>
      <c r="L79" s="11">
        <v>0.1</v>
      </c>
      <c r="M79" s="11">
        <v>0.02</v>
      </c>
      <c r="N79" s="11" t="s">
        <v>2775</v>
      </c>
      <c r="O79" s="11">
        <v>179.53</v>
      </c>
      <c r="P79" s="11" t="s">
        <v>2773</v>
      </c>
      <c r="Q79" s="11" t="s">
        <v>2773</v>
      </c>
      <c r="R79" s="11">
        <v>2585.232</v>
      </c>
      <c r="S79" s="11">
        <v>51.704639999999998</v>
      </c>
      <c r="T79" s="11" t="s">
        <v>2774</v>
      </c>
      <c r="U79" s="12" t="b">
        <v>0</v>
      </c>
    </row>
    <row r="80" spans="1:21">
      <c r="A80" s="7" t="s">
        <v>373</v>
      </c>
      <c r="B80" s="8" t="s">
        <v>159</v>
      </c>
      <c r="C80" s="8" t="s">
        <v>160</v>
      </c>
      <c r="D80" s="8" t="s">
        <v>374</v>
      </c>
      <c r="E80" s="8" t="s">
        <v>375</v>
      </c>
      <c r="F80" s="8" t="s">
        <v>326</v>
      </c>
      <c r="G80" s="8" t="s">
        <v>327</v>
      </c>
      <c r="H80" s="13">
        <v>45888</v>
      </c>
      <c r="I80" s="8">
        <v>6</v>
      </c>
      <c r="J80" s="8">
        <v>63.32</v>
      </c>
      <c r="K80" s="8">
        <v>379.92</v>
      </c>
      <c r="L80" s="8">
        <v>0</v>
      </c>
      <c r="M80" s="8">
        <v>0.02</v>
      </c>
      <c r="N80" s="8" t="s">
        <v>2776</v>
      </c>
      <c r="O80" s="8">
        <v>63.32</v>
      </c>
      <c r="P80" s="8" t="s">
        <v>2773</v>
      </c>
      <c r="Q80" s="8" t="s">
        <v>2773</v>
      </c>
      <c r="R80" s="8">
        <v>379.92</v>
      </c>
      <c r="S80" s="8">
        <v>7.5984000000000007</v>
      </c>
      <c r="T80" s="8" t="s">
        <v>2774</v>
      </c>
      <c r="U80" s="9" t="b">
        <v>0</v>
      </c>
    </row>
    <row r="81" spans="1:21">
      <c r="A81" s="10" t="s">
        <v>376</v>
      </c>
      <c r="B81" s="11" t="s">
        <v>81</v>
      </c>
      <c r="C81" s="11" t="s">
        <v>82</v>
      </c>
      <c r="D81" s="11" t="s">
        <v>377</v>
      </c>
      <c r="E81" s="11" t="s">
        <v>378</v>
      </c>
      <c r="F81" s="11" t="s">
        <v>319</v>
      </c>
      <c r="G81" s="11" t="s">
        <v>320</v>
      </c>
      <c r="H81" s="14">
        <v>45885</v>
      </c>
      <c r="I81" s="11">
        <v>3</v>
      </c>
      <c r="J81" s="11">
        <v>93.41</v>
      </c>
      <c r="K81" s="11">
        <v>280.23</v>
      </c>
      <c r="L81" s="11">
        <v>0</v>
      </c>
      <c r="M81" s="11">
        <v>0.02</v>
      </c>
      <c r="N81" s="11" t="s">
        <v>2776</v>
      </c>
      <c r="O81" s="11">
        <v>93.41</v>
      </c>
      <c r="P81" s="11" t="s">
        <v>2773</v>
      </c>
      <c r="Q81" s="11" t="s">
        <v>2773</v>
      </c>
      <c r="R81" s="11">
        <v>280.23</v>
      </c>
      <c r="S81" s="11">
        <v>5.6046000000000005</v>
      </c>
      <c r="T81" s="11" t="s">
        <v>2774</v>
      </c>
      <c r="U81" s="12" t="b">
        <v>0</v>
      </c>
    </row>
    <row r="82" spans="1:21">
      <c r="A82" s="7" t="s">
        <v>379</v>
      </c>
      <c r="B82" s="8" t="s">
        <v>103</v>
      </c>
      <c r="C82" s="8" t="s">
        <v>104</v>
      </c>
      <c r="D82" s="8" t="s">
        <v>83</v>
      </c>
      <c r="E82" s="8" t="s">
        <v>84</v>
      </c>
      <c r="F82" s="8" t="s">
        <v>85</v>
      </c>
      <c r="G82" s="8" t="s">
        <v>86</v>
      </c>
      <c r="H82" s="13">
        <v>45873</v>
      </c>
      <c r="I82" s="8">
        <v>22</v>
      </c>
      <c r="J82" s="8">
        <v>72.040000000000006</v>
      </c>
      <c r="K82" s="8">
        <v>1584.88</v>
      </c>
      <c r="L82" s="8">
        <v>0.05</v>
      </c>
      <c r="M82" s="8">
        <v>0.02</v>
      </c>
      <c r="N82" s="8" t="s">
        <v>2772</v>
      </c>
      <c r="O82" s="8">
        <v>72.040000000000006</v>
      </c>
      <c r="P82" s="8" t="s">
        <v>2773</v>
      </c>
      <c r="Q82" s="8" t="s">
        <v>2773</v>
      </c>
      <c r="R82" s="8">
        <v>1505.6360000000002</v>
      </c>
      <c r="S82" s="8">
        <v>30.112720000000003</v>
      </c>
      <c r="T82" s="8" t="s">
        <v>2774</v>
      </c>
      <c r="U82" s="9" t="b">
        <v>0</v>
      </c>
    </row>
    <row r="83" spans="1:21">
      <c r="A83" s="10" t="s">
        <v>383</v>
      </c>
      <c r="B83" s="11" t="s">
        <v>187</v>
      </c>
      <c r="C83" s="11" t="s">
        <v>188</v>
      </c>
      <c r="D83" s="11" t="s">
        <v>137</v>
      </c>
      <c r="E83" s="11" t="s">
        <v>138</v>
      </c>
      <c r="F83" s="11" t="s">
        <v>32</v>
      </c>
      <c r="G83" s="11" t="s">
        <v>33</v>
      </c>
      <c r="H83" s="14">
        <v>45887</v>
      </c>
      <c r="I83" s="11">
        <v>25</v>
      </c>
      <c r="J83" s="11">
        <v>88.32</v>
      </c>
      <c r="K83" s="11">
        <v>2208</v>
      </c>
      <c r="L83" s="11">
        <v>0</v>
      </c>
      <c r="M83" s="11">
        <v>0.02</v>
      </c>
      <c r="N83" s="11" t="s">
        <v>2776</v>
      </c>
      <c r="O83" s="11">
        <v>88.32</v>
      </c>
      <c r="P83" s="11" t="s">
        <v>2773</v>
      </c>
      <c r="Q83" s="11" t="s">
        <v>2773</v>
      </c>
      <c r="R83" s="11">
        <v>2208</v>
      </c>
      <c r="S83" s="11">
        <v>44.160000000000004</v>
      </c>
      <c r="T83" s="11" t="s">
        <v>2774</v>
      </c>
      <c r="U83" s="12" t="b">
        <v>0</v>
      </c>
    </row>
    <row r="84" spans="1:21">
      <c r="A84" s="7" t="s">
        <v>384</v>
      </c>
      <c r="B84" s="8" t="s">
        <v>14</v>
      </c>
      <c r="C84" s="8" t="s">
        <v>15</v>
      </c>
      <c r="D84" s="8" t="s">
        <v>343</v>
      </c>
      <c r="E84" s="8" t="s">
        <v>344</v>
      </c>
      <c r="F84" s="8" t="s">
        <v>71</v>
      </c>
      <c r="G84" s="8" t="s">
        <v>72</v>
      </c>
      <c r="H84" s="13">
        <v>45880</v>
      </c>
      <c r="I84" s="8">
        <v>9</v>
      </c>
      <c r="J84" s="8">
        <v>123.65</v>
      </c>
      <c r="K84" s="8">
        <v>1112.8499999999999</v>
      </c>
      <c r="L84" s="8">
        <v>0.05</v>
      </c>
      <c r="M84" s="8">
        <v>0.02</v>
      </c>
      <c r="N84" s="8" t="s">
        <v>2772</v>
      </c>
      <c r="O84" s="8">
        <v>123.65</v>
      </c>
      <c r="P84" s="8" t="s">
        <v>2773</v>
      </c>
      <c r="Q84" s="8" t="s">
        <v>2773</v>
      </c>
      <c r="R84" s="8">
        <v>1057.2075</v>
      </c>
      <c r="S84" s="8">
        <v>21.14415</v>
      </c>
      <c r="T84" s="8" t="s">
        <v>2774</v>
      </c>
      <c r="U84" s="9" t="b">
        <v>0</v>
      </c>
    </row>
    <row r="85" spans="1:21">
      <c r="A85" s="10" t="s">
        <v>390</v>
      </c>
      <c r="B85" s="11" t="s">
        <v>122</v>
      </c>
      <c r="C85" s="11" t="s">
        <v>123</v>
      </c>
      <c r="D85" s="11" t="s">
        <v>391</v>
      </c>
      <c r="E85" s="11" t="s">
        <v>392</v>
      </c>
      <c r="F85" s="11" t="s">
        <v>302</v>
      </c>
      <c r="G85" s="11" t="s">
        <v>303</v>
      </c>
      <c r="H85" s="14">
        <v>45883</v>
      </c>
      <c r="I85" s="11">
        <v>15</v>
      </c>
      <c r="J85" s="11">
        <v>39.090000000000003</v>
      </c>
      <c r="K85" s="11">
        <v>586.35</v>
      </c>
      <c r="L85" s="11">
        <v>0</v>
      </c>
      <c r="M85" s="11">
        <v>0.02</v>
      </c>
      <c r="N85" s="11" t="s">
        <v>2776</v>
      </c>
      <c r="O85" s="11">
        <v>39.090000000000003</v>
      </c>
      <c r="P85" s="11" t="s">
        <v>2773</v>
      </c>
      <c r="Q85" s="11" t="s">
        <v>2773</v>
      </c>
      <c r="R85" s="11">
        <v>586.35</v>
      </c>
      <c r="S85" s="11">
        <v>11.727</v>
      </c>
      <c r="T85" s="11" t="s">
        <v>2774</v>
      </c>
      <c r="U85" s="12" t="b">
        <v>0</v>
      </c>
    </row>
    <row r="86" spans="1:21">
      <c r="A86" s="7" t="s">
        <v>393</v>
      </c>
      <c r="B86" s="8" t="s">
        <v>14</v>
      </c>
      <c r="C86" s="8" t="s">
        <v>15</v>
      </c>
      <c r="D86" s="8" t="s">
        <v>394</v>
      </c>
      <c r="E86" s="8" t="s">
        <v>395</v>
      </c>
      <c r="F86" s="8" t="s">
        <v>396</v>
      </c>
      <c r="G86" s="8" t="s">
        <v>397</v>
      </c>
      <c r="H86" s="13">
        <v>45894</v>
      </c>
      <c r="I86" s="8">
        <v>20</v>
      </c>
      <c r="J86" s="8">
        <v>194.87</v>
      </c>
      <c r="K86" s="8">
        <v>3897.4</v>
      </c>
      <c r="L86" s="8">
        <v>0.1</v>
      </c>
      <c r="M86" s="8">
        <v>0.02</v>
      </c>
      <c r="N86" s="8" t="s">
        <v>2775</v>
      </c>
      <c r="O86" s="8">
        <v>194.87</v>
      </c>
      <c r="P86" s="8" t="s">
        <v>2773</v>
      </c>
      <c r="Q86" s="8" t="s">
        <v>2773</v>
      </c>
      <c r="R86" s="8">
        <v>3507.66</v>
      </c>
      <c r="S86" s="8">
        <v>70.153199999999998</v>
      </c>
      <c r="T86" s="8" t="s">
        <v>2774</v>
      </c>
      <c r="U86" s="9" t="b">
        <v>0</v>
      </c>
    </row>
    <row r="87" spans="1:21">
      <c r="A87" s="10" t="s">
        <v>399</v>
      </c>
      <c r="B87" s="11" t="s">
        <v>230</v>
      </c>
      <c r="C87" s="11" t="s">
        <v>231</v>
      </c>
      <c r="D87" s="11" t="s">
        <v>44</v>
      </c>
      <c r="E87" s="11" t="s">
        <v>45</v>
      </c>
      <c r="F87" s="11" t="s">
        <v>78</v>
      </c>
      <c r="G87" s="11" t="s">
        <v>79</v>
      </c>
      <c r="H87" s="14">
        <v>45884</v>
      </c>
      <c r="I87" s="11">
        <v>10</v>
      </c>
      <c r="J87" s="11">
        <v>139.22</v>
      </c>
      <c r="K87" s="11">
        <v>1392.2</v>
      </c>
      <c r="L87" s="11">
        <v>0.05</v>
      </c>
      <c r="M87" s="11">
        <v>0.02</v>
      </c>
      <c r="N87" s="11" t="s">
        <v>2772</v>
      </c>
      <c r="O87" s="11">
        <v>139.22</v>
      </c>
      <c r="P87" s="11" t="s">
        <v>2773</v>
      </c>
      <c r="Q87" s="11" t="s">
        <v>2773</v>
      </c>
      <c r="R87" s="11">
        <v>1322.5900000000001</v>
      </c>
      <c r="S87" s="11">
        <v>26.451800000000002</v>
      </c>
      <c r="T87" s="11" t="s">
        <v>2774</v>
      </c>
      <c r="U87" s="12" t="b">
        <v>0</v>
      </c>
    </row>
    <row r="88" spans="1:21">
      <c r="A88" s="7" t="s">
        <v>400</v>
      </c>
      <c r="B88" s="8" t="s">
        <v>67</v>
      </c>
      <c r="C88" s="8" t="s">
        <v>68</v>
      </c>
      <c r="D88" s="8" t="s">
        <v>401</v>
      </c>
      <c r="E88" s="8" t="s">
        <v>402</v>
      </c>
      <c r="F88" s="8" t="s">
        <v>396</v>
      </c>
      <c r="G88" s="8" t="s">
        <v>397</v>
      </c>
      <c r="H88" s="13">
        <v>45890</v>
      </c>
      <c r="I88" s="8">
        <v>1</v>
      </c>
      <c r="J88" s="8">
        <v>194.87</v>
      </c>
      <c r="K88" s="8">
        <v>194.87</v>
      </c>
      <c r="L88" s="8">
        <v>0.1</v>
      </c>
      <c r="M88" s="8">
        <v>0.02</v>
      </c>
      <c r="N88" s="8" t="s">
        <v>2775</v>
      </c>
      <c r="O88" s="8">
        <v>194.87</v>
      </c>
      <c r="P88" s="8" t="s">
        <v>2773</v>
      </c>
      <c r="Q88" s="8" t="s">
        <v>2773</v>
      </c>
      <c r="R88" s="8">
        <v>175.38300000000001</v>
      </c>
      <c r="S88" s="8">
        <v>3.5076600000000004</v>
      </c>
      <c r="T88" s="8" t="s">
        <v>2774</v>
      </c>
      <c r="U88" s="9" t="b">
        <v>0</v>
      </c>
    </row>
    <row r="89" spans="1:21">
      <c r="A89" s="10" t="s">
        <v>403</v>
      </c>
      <c r="B89" s="11" t="s">
        <v>28</v>
      </c>
      <c r="C89" s="11" t="s">
        <v>29</v>
      </c>
      <c r="D89" s="11" t="s">
        <v>404</v>
      </c>
      <c r="E89" s="11" t="s">
        <v>405</v>
      </c>
      <c r="F89" s="11" t="s">
        <v>59</v>
      </c>
      <c r="G89" s="11" t="s">
        <v>60</v>
      </c>
      <c r="H89" s="14">
        <v>45879</v>
      </c>
      <c r="I89" s="11">
        <v>6</v>
      </c>
      <c r="J89" s="11">
        <v>71.86</v>
      </c>
      <c r="K89" s="11">
        <v>431.16</v>
      </c>
      <c r="L89" s="11">
        <v>0.05</v>
      </c>
      <c r="M89" s="11">
        <v>0.02</v>
      </c>
      <c r="N89" s="11" t="s">
        <v>2772</v>
      </c>
      <c r="O89" s="11">
        <v>71.86</v>
      </c>
      <c r="P89" s="11" t="s">
        <v>2773</v>
      </c>
      <c r="Q89" s="11" t="s">
        <v>2773</v>
      </c>
      <c r="R89" s="11">
        <v>409.60200000000003</v>
      </c>
      <c r="S89" s="11">
        <v>8.1920400000000004</v>
      </c>
      <c r="T89" s="11" t="s">
        <v>2774</v>
      </c>
      <c r="U89" s="12" t="b">
        <v>0</v>
      </c>
    </row>
    <row r="90" spans="1:21">
      <c r="A90" s="7" t="s">
        <v>406</v>
      </c>
      <c r="B90" s="8" t="s">
        <v>259</v>
      </c>
      <c r="C90" s="8" t="s">
        <v>260</v>
      </c>
      <c r="D90" s="8" t="s">
        <v>296</v>
      </c>
      <c r="E90" s="8" t="s">
        <v>297</v>
      </c>
      <c r="F90" s="8" t="s">
        <v>114</v>
      </c>
      <c r="G90" s="8" t="s">
        <v>115</v>
      </c>
      <c r="H90" s="13">
        <v>45877</v>
      </c>
      <c r="I90" s="8">
        <v>3</v>
      </c>
      <c r="J90" s="8">
        <v>91.13</v>
      </c>
      <c r="K90" s="8">
        <v>273.39</v>
      </c>
      <c r="L90" s="8">
        <v>0.1</v>
      </c>
      <c r="M90" s="8">
        <v>0.02</v>
      </c>
      <c r="N90" s="8" t="s">
        <v>2775</v>
      </c>
      <c r="O90" s="8">
        <v>91.13</v>
      </c>
      <c r="P90" s="8" t="s">
        <v>2773</v>
      </c>
      <c r="Q90" s="8" t="s">
        <v>2773</v>
      </c>
      <c r="R90" s="8">
        <v>246.05099999999999</v>
      </c>
      <c r="S90" s="8">
        <v>4.9210199999999995</v>
      </c>
      <c r="T90" s="8" t="s">
        <v>2774</v>
      </c>
      <c r="U90" s="9" t="b">
        <v>0</v>
      </c>
    </row>
    <row r="91" spans="1:21">
      <c r="A91" s="10" t="s">
        <v>410</v>
      </c>
      <c r="B91" s="11" t="s">
        <v>35</v>
      </c>
      <c r="C91" s="11" t="s">
        <v>36</v>
      </c>
      <c r="D91" s="11" t="s">
        <v>411</v>
      </c>
      <c r="E91" s="11" t="s">
        <v>412</v>
      </c>
      <c r="F91" s="11" t="s">
        <v>396</v>
      </c>
      <c r="G91" s="11" t="s">
        <v>397</v>
      </c>
      <c r="H91" s="14">
        <v>45879</v>
      </c>
      <c r="I91" s="11">
        <v>23</v>
      </c>
      <c r="J91" s="11">
        <v>194.87</v>
      </c>
      <c r="K91" s="11">
        <v>4482.01</v>
      </c>
      <c r="L91" s="11">
        <v>0.1</v>
      </c>
      <c r="M91" s="11">
        <v>0.02</v>
      </c>
      <c r="N91" s="11" t="s">
        <v>2775</v>
      </c>
      <c r="O91" s="11">
        <v>194.87</v>
      </c>
      <c r="P91" s="11" t="s">
        <v>2773</v>
      </c>
      <c r="Q91" s="11" t="s">
        <v>2773</v>
      </c>
      <c r="R91" s="11">
        <v>4033.8090000000002</v>
      </c>
      <c r="S91" s="11">
        <v>80.676180000000002</v>
      </c>
      <c r="T91" s="11" t="s">
        <v>2774</v>
      </c>
      <c r="U91" s="12" t="b">
        <v>0</v>
      </c>
    </row>
    <row r="92" spans="1:21">
      <c r="A92" s="7" t="s">
        <v>413</v>
      </c>
      <c r="B92" s="8" t="s">
        <v>414</v>
      </c>
      <c r="C92" s="8" t="s">
        <v>415</v>
      </c>
      <c r="D92" s="8" t="s">
        <v>416</v>
      </c>
      <c r="E92" s="8" t="s">
        <v>417</v>
      </c>
      <c r="F92" s="8" t="s">
        <v>18</v>
      </c>
      <c r="G92" s="8" t="s">
        <v>19</v>
      </c>
      <c r="H92" s="13">
        <v>45885</v>
      </c>
      <c r="I92" s="8">
        <v>16</v>
      </c>
      <c r="J92" s="8">
        <v>52.65</v>
      </c>
      <c r="K92" s="8">
        <v>842.4</v>
      </c>
      <c r="L92" s="8">
        <v>0.05</v>
      </c>
      <c r="M92" s="8">
        <v>0.02</v>
      </c>
      <c r="N92" s="8" t="s">
        <v>2772</v>
      </c>
      <c r="O92" s="8">
        <v>52.65</v>
      </c>
      <c r="P92" s="8" t="s">
        <v>2773</v>
      </c>
      <c r="Q92" s="8" t="s">
        <v>2773</v>
      </c>
      <c r="R92" s="8">
        <v>800.28</v>
      </c>
      <c r="S92" s="8">
        <v>16.005600000000001</v>
      </c>
      <c r="T92" s="8" t="s">
        <v>2774</v>
      </c>
      <c r="U92" s="9" t="b">
        <v>0</v>
      </c>
    </row>
    <row r="93" spans="1:21">
      <c r="A93" s="10" t="s">
        <v>418</v>
      </c>
      <c r="B93" s="11" t="s">
        <v>117</v>
      </c>
      <c r="C93" s="11" t="s">
        <v>2781</v>
      </c>
      <c r="D93" s="11" t="s">
        <v>343</v>
      </c>
      <c r="E93" s="11" t="s">
        <v>2588</v>
      </c>
      <c r="F93" s="11" t="s">
        <v>114</v>
      </c>
      <c r="G93" s="11" t="s">
        <v>115</v>
      </c>
      <c r="H93" s="14">
        <v>45876</v>
      </c>
      <c r="I93" s="11">
        <v>13</v>
      </c>
      <c r="J93" s="11">
        <v>91.13</v>
      </c>
      <c r="K93" s="11">
        <v>1184.69</v>
      </c>
      <c r="L93" s="11">
        <v>0.1</v>
      </c>
      <c r="M93" s="11">
        <v>0.02</v>
      </c>
      <c r="N93" s="11" t="s">
        <v>2775</v>
      </c>
      <c r="O93" s="11">
        <v>91.13</v>
      </c>
      <c r="P93" s="11" t="s">
        <v>2773</v>
      </c>
      <c r="Q93" s="11" t="s">
        <v>2773</v>
      </c>
      <c r="R93" s="11">
        <v>1066.221</v>
      </c>
      <c r="S93" s="11">
        <v>21.32442</v>
      </c>
      <c r="T93" s="11" t="s">
        <v>2774</v>
      </c>
      <c r="U93" s="12" t="b">
        <v>0</v>
      </c>
    </row>
    <row r="94" spans="1:21">
      <c r="A94" s="7" t="s">
        <v>419</v>
      </c>
      <c r="B94" s="8" t="s">
        <v>42</v>
      </c>
      <c r="C94" s="8" t="s">
        <v>43</v>
      </c>
      <c r="D94" s="8" t="s">
        <v>420</v>
      </c>
      <c r="E94" s="8" t="s">
        <v>421</v>
      </c>
      <c r="F94" s="8" t="s">
        <v>396</v>
      </c>
      <c r="G94" s="8" t="s">
        <v>397</v>
      </c>
      <c r="H94" s="13">
        <v>45897</v>
      </c>
      <c r="I94" s="8">
        <v>5</v>
      </c>
      <c r="J94" s="8">
        <v>194.87</v>
      </c>
      <c r="K94" s="8">
        <v>974.35</v>
      </c>
      <c r="L94" s="8">
        <v>0.1</v>
      </c>
      <c r="M94" s="8">
        <v>0.02</v>
      </c>
      <c r="N94" s="8" t="s">
        <v>2775</v>
      </c>
      <c r="O94" s="8">
        <v>194.87</v>
      </c>
      <c r="P94" s="8" t="s">
        <v>2773</v>
      </c>
      <c r="Q94" s="8" t="s">
        <v>2773</v>
      </c>
      <c r="R94" s="8">
        <v>876.91499999999996</v>
      </c>
      <c r="S94" s="8">
        <v>17.5383</v>
      </c>
      <c r="T94" s="8" t="s">
        <v>2774</v>
      </c>
      <c r="U94" s="9" t="b">
        <v>0</v>
      </c>
    </row>
    <row r="95" spans="1:21">
      <c r="A95" s="10" t="s">
        <v>425</v>
      </c>
      <c r="B95" s="11" t="s">
        <v>42</v>
      </c>
      <c r="C95" s="11" t="s">
        <v>43</v>
      </c>
      <c r="D95" s="11" t="s">
        <v>346</v>
      </c>
      <c r="E95" s="11" t="s">
        <v>347</v>
      </c>
      <c r="F95" s="11" t="s">
        <v>396</v>
      </c>
      <c r="G95" s="11" t="s">
        <v>397</v>
      </c>
      <c r="H95" s="14">
        <v>45879</v>
      </c>
      <c r="I95" s="11">
        <v>1</v>
      </c>
      <c r="J95" s="11">
        <v>194.87</v>
      </c>
      <c r="K95" s="11">
        <v>194.87</v>
      </c>
      <c r="L95" s="11">
        <v>0.1</v>
      </c>
      <c r="M95" s="11">
        <v>0.02</v>
      </c>
      <c r="N95" s="11" t="s">
        <v>2775</v>
      </c>
      <c r="O95" s="11">
        <v>194.87</v>
      </c>
      <c r="P95" s="11" t="s">
        <v>2773</v>
      </c>
      <c r="Q95" s="11" t="s">
        <v>2773</v>
      </c>
      <c r="R95" s="11">
        <v>175.38300000000001</v>
      </c>
      <c r="S95" s="11">
        <v>3.5076600000000004</v>
      </c>
      <c r="T95" s="11" t="s">
        <v>2774</v>
      </c>
      <c r="U95" s="12" t="b">
        <v>0</v>
      </c>
    </row>
    <row r="96" spans="1:21">
      <c r="A96" s="7" t="s">
        <v>426</v>
      </c>
      <c r="B96" s="8" t="s">
        <v>110</v>
      </c>
      <c r="C96" s="8" t="s">
        <v>111</v>
      </c>
      <c r="D96" s="8" t="s">
        <v>105</v>
      </c>
      <c r="E96" s="8" t="s">
        <v>106</v>
      </c>
      <c r="F96" s="8" t="s">
        <v>90</v>
      </c>
      <c r="G96" s="8" t="s">
        <v>91</v>
      </c>
      <c r="H96" s="13">
        <v>45891</v>
      </c>
      <c r="I96" s="8">
        <v>19</v>
      </c>
      <c r="J96" s="8">
        <v>50.51</v>
      </c>
      <c r="K96" s="8">
        <v>959.69</v>
      </c>
      <c r="L96" s="8">
        <v>0</v>
      </c>
      <c r="M96" s="8">
        <v>0.02</v>
      </c>
      <c r="N96" s="8" t="s">
        <v>2776</v>
      </c>
      <c r="O96" s="8">
        <v>50.51</v>
      </c>
      <c r="P96" s="8" t="s">
        <v>2773</v>
      </c>
      <c r="Q96" s="8" t="s">
        <v>2773</v>
      </c>
      <c r="R96" s="8">
        <v>959.69</v>
      </c>
      <c r="S96" s="8">
        <v>19.193800000000003</v>
      </c>
      <c r="T96" s="8" t="s">
        <v>2774</v>
      </c>
      <c r="U96" s="9" t="b">
        <v>0</v>
      </c>
    </row>
    <row r="97" spans="1:21">
      <c r="A97" s="10" t="s">
        <v>427</v>
      </c>
      <c r="B97" s="11" t="s">
        <v>55</v>
      </c>
      <c r="C97" s="11" t="s">
        <v>56</v>
      </c>
      <c r="D97" s="11" t="s">
        <v>317</v>
      </c>
      <c r="E97" s="11" t="s">
        <v>318</v>
      </c>
      <c r="F97" s="11" t="s">
        <v>25</v>
      </c>
      <c r="G97" s="11" t="s">
        <v>26</v>
      </c>
      <c r="H97" s="14">
        <v>45881</v>
      </c>
      <c r="I97" s="11">
        <v>16</v>
      </c>
      <c r="J97" s="11">
        <v>120.83</v>
      </c>
      <c r="K97" s="11">
        <v>1933.28</v>
      </c>
      <c r="L97" s="11">
        <v>0.1</v>
      </c>
      <c r="M97" s="11">
        <v>0.02</v>
      </c>
      <c r="N97" s="11" t="s">
        <v>2775</v>
      </c>
      <c r="O97" s="11">
        <v>120.83</v>
      </c>
      <c r="P97" s="11" t="s">
        <v>2773</v>
      </c>
      <c r="Q97" s="11" t="s">
        <v>2773</v>
      </c>
      <c r="R97" s="11">
        <v>1739.952</v>
      </c>
      <c r="S97" s="11">
        <v>34.799039999999998</v>
      </c>
      <c r="T97" s="11" t="s">
        <v>2774</v>
      </c>
      <c r="U97" s="12" t="b">
        <v>0</v>
      </c>
    </row>
    <row r="98" spans="1:21">
      <c r="A98" s="7" t="s">
        <v>428</v>
      </c>
      <c r="B98" s="8" t="s">
        <v>145</v>
      </c>
      <c r="C98" s="8" t="s">
        <v>146</v>
      </c>
      <c r="D98" s="8" t="s">
        <v>429</v>
      </c>
      <c r="E98" s="8" t="s">
        <v>430</v>
      </c>
      <c r="F98" s="8" t="s">
        <v>174</v>
      </c>
      <c r="G98" s="8" t="s">
        <v>175</v>
      </c>
      <c r="H98" s="13">
        <v>45884</v>
      </c>
      <c r="I98" s="8">
        <v>13</v>
      </c>
      <c r="J98" s="8">
        <v>183.4</v>
      </c>
      <c r="K98" s="8">
        <v>2384.1999999999998</v>
      </c>
      <c r="L98" s="8">
        <v>0.1</v>
      </c>
      <c r="M98" s="8">
        <v>0.02</v>
      </c>
      <c r="N98" s="8" t="s">
        <v>2775</v>
      </c>
      <c r="O98" s="8">
        <v>183.4</v>
      </c>
      <c r="P98" s="8" t="s">
        <v>2773</v>
      </c>
      <c r="Q98" s="8" t="s">
        <v>2773</v>
      </c>
      <c r="R98" s="8">
        <v>2145.7799999999997</v>
      </c>
      <c r="S98" s="8">
        <v>42.915599999999998</v>
      </c>
      <c r="T98" s="8" t="s">
        <v>2774</v>
      </c>
      <c r="U98" s="9" t="b">
        <v>0</v>
      </c>
    </row>
    <row r="99" spans="1:21">
      <c r="A99" s="10" t="s">
        <v>431</v>
      </c>
      <c r="B99" s="11" t="s">
        <v>42</v>
      </c>
      <c r="C99" s="11" t="s">
        <v>43</v>
      </c>
      <c r="D99" s="11" t="s">
        <v>232</v>
      </c>
      <c r="E99" s="11" t="s">
        <v>233</v>
      </c>
      <c r="F99" s="11" t="s">
        <v>302</v>
      </c>
      <c r="G99" s="11" t="s">
        <v>303</v>
      </c>
      <c r="H99" s="14">
        <v>45877</v>
      </c>
      <c r="I99" s="11">
        <v>23</v>
      </c>
      <c r="J99" s="11">
        <v>39.090000000000003</v>
      </c>
      <c r="K99" s="11">
        <v>899.07</v>
      </c>
      <c r="L99" s="11">
        <v>0</v>
      </c>
      <c r="M99" s="11">
        <v>0.02</v>
      </c>
      <c r="N99" s="11" t="s">
        <v>2776</v>
      </c>
      <c r="O99" s="11">
        <v>39.090000000000003</v>
      </c>
      <c r="P99" s="11" t="s">
        <v>2773</v>
      </c>
      <c r="Q99" s="11" t="s">
        <v>2773</v>
      </c>
      <c r="R99" s="11">
        <v>899.07</v>
      </c>
      <c r="S99" s="11">
        <v>17.981400000000001</v>
      </c>
      <c r="T99" s="11" t="s">
        <v>2774</v>
      </c>
      <c r="U99" s="12" t="b">
        <v>0</v>
      </c>
    </row>
    <row r="100" spans="1:21">
      <c r="A100" s="7" t="s">
        <v>432</v>
      </c>
      <c r="B100" s="8" t="s">
        <v>135</v>
      </c>
      <c r="C100" s="8" t="s">
        <v>136</v>
      </c>
      <c r="D100" s="8" t="s">
        <v>433</v>
      </c>
      <c r="E100" s="8" t="s">
        <v>434</v>
      </c>
      <c r="F100" s="8" t="s">
        <v>59</v>
      </c>
      <c r="G100" s="8" t="s">
        <v>60</v>
      </c>
      <c r="H100" s="13">
        <v>45883</v>
      </c>
      <c r="I100" s="8">
        <v>25</v>
      </c>
      <c r="J100" s="8">
        <v>71.86</v>
      </c>
      <c r="K100" s="8">
        <v>1796.5</v>
      </c>
      <c r="L100" s="8">
        <v>0.05</v>
      </c>
      <c r="M100" s="8">
        <v>0.02</v>
      </c>
      <c r="N100" s="8" t="s">
        <v>2772</v>
      </c>
      <c r="O100" s="8">
        <v>71.86</v>
      </c>
      <c r="P100" s="8" t="s">
        <v>2773</v>
      </c>
      <c r="Q100" s="8" t="s">
        <v>2773</v>
      </c>
      <c r="R100" s="8">
        <v>1706.675</v>
      </c>
      <c r="S100" s="8">
        <v>34.133499999999998</v>
      </c>
      <c r="T100" s="8" t="s">
        <v>2774</v>
      </c>
      <c r="U100" s="9" t="b">
        <v>0</v>
      </c>
    </row>
    <row r="101" spans="1:21">
      <c r="A101" s="10" t="s">
        <v>436</v>
      </c>
      <c r="B101" s="11" t="s">
        <v>246</v>
      </c>
      <c r="C101" s="11" t="s">
        <v>247</v>
      </c>
      <c r="D101" s="11" t="s">
        <v>150</v>
      </c>
      <c r="E101" s="11" t="s">
        <v>151</v>
      </c>
      <c r="F101" s="11" t="s">
        <v>240</v>
      </c>
      <c r="G101" s="11" t="s">
        <v>241</v>
      </c>
      <c r="H101" s="14">
        <v>45895</v>
      </c>
      <c r="I101" s="11">
        <v>22</v>
      </c>
      <c r="J101" s="11">
        <v>130.94</v>
      </c>
      <c r="K101" s="11">
        <v>2880.68</v>
      </c>
      <c r="L101" s="11">
        <v>0.05</v>
      </c>
      <c r="M101" s="11">
        <v>0.02</v>
      </c>
      <c r="N101" s="11" t="s">
        <v>2772</v>
      </c>
      <c r="O101" s="11">
        <v>130.94</v>
      </c>
      <c r="P101" s="11" t="s">
        <v>2773</v>
      </c>
      <c r="Q101" s="11" t="s">
        <v>2773</v>
      </c>
      <c r="R101" s="11">
        <v>2736.6459999999997</v>
      </c>
      <c r="S101" s="11">
        <v>54.732919999999993</v>
      </c>
      <c r="T101" s="11" t="s">
        <v>2774</v>
      </c>
      <c r="U101" s="12" t="b">
        <v>0</v>
      </c>
    </row>
    <row r="102" spans="1:21">
      <c r="A102" s="7" t="s">
        <v>437</v>
      </c>
      <c r="B102" s="8" t="s">
        <v>35</v>
      </c>
      <c r="C102" s="8" t="s">
        <v>36</v>
      </c>
      <c r="D102" s="8" t="s">
        <v>438</v>
      </c>
      <c r="E102" s="8" t="s">
        <v>439</v>
      </c>
      <c r="F102" s="8" t="s">
        <v>275</v>
      </c>
      <c r="G102" s="8" t="s">
        <v>276</v>
      </c>
      <c r="H102" s="13">
        <v>45900</v>
      </c>
      <c r="I102" s="8">
        <v>16</v>
      </c>
      <c r="J102" s="8">
        <v>44.71</v>
      </c>
      <c r="K102" s="8">
        <v>715.36</v>
      </c>
      <c r="L102" s="8">
        <v>0</v>
      </c>
      <c r="M102" s="8">
        <v>0.02</v>
      </c>
      <c r="N102" s="8" t="s">
        <v>2776</v>
      </c>
      <c r="O102" s="8">
        <v>44.71</v>
      </c>
      <c r="P102" s="8" t="s">
        <v>2773</v>
      </c>
      <c r="Q102" s="8" t="s">
        <v>2773</v>
      </c>
      <c r="R102" s="8">
        <v>715.36</v>
      </c>
      <c r="S102" s="8">
        <v>14.3072</v>
      </c>
      <c r="T102" s="8" t="s">
        <v>2774</v>
      </c>
      <c r="U102" s="9" t="b">
        <v>0</v>
      </c>
    </row>
    <row r="103" spans="1:21">
      <c r="A103" s="10" t="s">
        <v>440</v>
      </c>
      <c r="B103" s="11" t="s">
        <v>14</v>
      </c>
      <c r="C103" s="11" t="s">
        <v>2782</v>
      </c>
      <c r="D103" s="11" t="s">
        <v>441</v>
      </c>
      <c r="E103" s="11" t="s">
        <v>2589</v>
      </c>
      <c r="F103" s="11" t="s">
        <v>396</v>
      </c>
      <c r="G103" s="11" t="s">
        <v>397</v>
      </c>
      <c r="H103" s="14">
        <v>45880</v>
      </c>
      <c r="I103" s="11">
        <v>19</v>
      </c>
      <c r="J103" s="11">
        <v>194.87</v>
      </c>
      <c r="K103" s="11">
        <v>3702.53</v>
      </c>
      <c r="L103" s="11">
        <v>0.1</v>
      </c>
      <c r="M103" s="11">
        <v>0.02</v>
      </c>
      <c r="N103" s="11" t="s">
        <v>2775</v>
      </c>
      <c r="O103" s="11">
        <v>194.87</v>
      </c>
      <c r="P103" s="11" t="s">
        <v>2773</v>
      </c>
      <c r="Q103" s="11" t="s">
        <v>2773</v>
      </c>
      <c r="R103" s="11">
        <v>3332.277</v>
      </c>
      <c r="S103" s="11">
        <v>66.645539999999997</v>
      </c>
      <c r="T103" s="11" t="s">
        <v>2774</v>
      </c>
      <c r="U103" s="12" t="b">
        <v>0</v>
      </c>
    </row>
    <row r="104" spans="1:21">
      <c r="A104" s="7" t="s">
        <v>446</v>
      </c>
      <c r="B104" s="8" t="s">
        <v>414</v>
      </c>
      <c r="C104" s="8" t="s">
        <v>2783</v>
      </c>
      <c r="D104" s="8" t="s">
        <v>343</v>
      </c>
      <c r="E104" s="8" t="s">
        <v>2588</v>
      </c>
      <c r="F104" s="8" t="s">
        <v>139</v>
      </c>
      <c r="G104" s="8" t="s">
        <v>140</v>
      </c>
      <c r="H104" s="13">
        <v>45883</v>
      </c>
      <c r="I104" s="8">
        <v>5</v>
      </c>
      <c r="J104" s="8">
        <v>113.94</v>
      </c>
      <c r="K104" s="8">
        <v>569.70000000000005</v>
      </c>
      <c r="L104" s="8">
        <v>0.05</v>
      </c>
      <c r="M104" s="8">
        <v>0.02</v>
      </c>
      <c r="N104" s="8" t="s">
        <v>2772</v>
      </c>
      <c r="O104" s="8">
        <v>113.94</v>
      </c>
      <c r="P104" s="8" t="s">
        <v>2773</v>
      </c>
      <c r="Q104" s="8" t="s">
        <v>2773</v>
      </c>
      <c r="R104" s="8">
        <v>541.21500000000003</v>
      </c>
      <c r="S104" s="8">
        <v>10.824300000000001</v>
      </c>
      <c r="T104" s="8" t="s">
        <v>2774</v>
      </c>
      <c r="U104" s="9" t="b">
        <v>0</v>
      </c>
    </row>
    <row r="105" spans="1:21">
      <c r="A105" s="10" t="s">
        <v>447</v>
      </c>
      <c r="B105" s="11" t="s">
        <v>47</v>
      </c>
      <c r="C105" s="11" t="s">
        <v>48</v>
      </c>
      <c r="D105" s="11" t="s">
        <v>448</v>
      </c>
      <c r="E105" s="11" t="s">
        <v>449</v>
      </c>
      <c r="F105" s="11" t="s">
        <v>450</v>
      </c>
      <c r="G105" s="11" t="s">
        <v>451</v>
      </c>
      <c r="H105" s="14">
        <v>45885</v>
      </c>
      <c r="I105" s="11">
        <v>3</v>
      </c>
      <c r="J105" s="11">
        <v>45.4</v>
      </c>
      <c r="K105" s="11">
        <v>136.19999999999999</v>
      </c>
      <c r="L105" s="11">
        <v>0</v>
      </c>
      <c r="M105" s="11">
        <v>0.02</v>
      </c>
      <c r="N105" s="11" t="s">
        <v>2776</v>
      </c>
      <c r="O105" s="11">
        <v>45.4</v>
      </c>
      <c r="P105" s="11" t="s">
        <v>2773</v>
      </c>
      <c r="Q105" s="11" t="s">
        <v>2773</v>
      </c>
      <c r="R105" s="11">
        <v>136.19999999999999</v>
      </c>
      <c r="S105" s="11">
        <v>2.7239999999999998</v>
      </c>
      <c r="T105" s="11" t="s">
        <v>2774</v>
      </c>
      <c r="U105" s="12" t="b">
        <v>0</v>
      </c>
    </row>
    <row r="106" spans="1:21">
      <c r="A106" s="7" t="s">
        <v>452</v>
      </c>
      <c r="B106" s="8" t="s">
        <v>246</v>
      </c>
      <c r="C106" s="8" t="s">
        <v>247</v>
      </c>
      <c r="D106" s="8" t="s">
        <v>453</v>
      </c>
      <c r="E106" s="8" t="s">
        <v>454</v>
      </c>
      <c r="F106" s="8" t="s">
        <v>85</v>
      </c>
      <c r="G106" s="8" t="s">
        <v>86</v>
      </c>
      <c r="H106" s="13">
        <v>45882</v>
      </c>
      <c r="I106" s="8">
        <v>23</v>
      </c>
      <c r="J106" s="8">
        <v>72.040000000000006</v>
      </c>
      <c r="K106" s="8">
        <v>1656.92</v>
      </c>
      <c r="L106" s="8">
        <v>0.05</v>
      </c>
      <c r="M106" s="8">
        <v>0.02</v>
      </c>
      <c r="N106" s="8" t="s">
        <v>2772</v>
      </c>
      <c r="O106" s="8">
        <v>72.040000000000006</v>
      </c>
      <c r="P106" s="8" t="s">
        <v>2773</v>
      </c>
      <c r="Q106" s="8" t="s">
        <v>2773</v>
      </c>
      <c r="R106" s="8">
        <v>1574.0740000000001</v>
      </c>
      <c r="S106" s="8">
        <v>31.481480000000001</v>
      </c>
      <c r="T106" s="8" t="s">
        <v>2774</v>
      </c>
      <c r="U106" s="9" t="b">
        <v>0</v>
      </c>
    </row>
    <row r="107" spans="1:21">
      <c r="A107" s="10" t="s">
        <v>456</v>
      </c>
      <c r="B107" s="11" t="s">
        <v>259</v>
      </c>
      <c r="C107" s="11" t="s">
        <v>260</v>
      </c>
      <c r="D107" s="11" t="s">
        <v>150</v>
      </c>
      <c r="E107" s="11" t="s">
        <v>151</v>
      </c>
      <c r="F107" s="11" t="s">
        <v>32</v>
      </c>
      <c r="G107" s="11" t="s">
        <v>33</v>
      </c>
      <c r="H107" s="14">
        <v>45892</v>
      </c>
      <c r="I107" s="11">
        <v>21</v>
      </c>
      <c r="J107" s="11">
        <v>88.32</v>
      </c>
      <c r="K107" s="11">
        <v>1854.72</v>
      </c>
      <c r="L107" s="11">
        <v>0</v>
      </c>
      <c r="M107" s="11">
        <v>0.02</v>
      </c>
      <c r="N107" s="11" t="s">
        <v>2776</v>
      </c>
      <c r="O107" s="11">
        <v>88.32</v>
      </c>
      <c r="P107" s="11" t="s">
        <v>2773</v>
      </c>
      <c r="Q107" s="11" t="s">
        <v>2773</v>
      </c>
      <c r="R107" s="11">
        <v>1854.72</v>
      </c>
      <c r="S107" s="11">
        <v>37.0944</v>
      </c>
      <c r="T107" s="11" t="s">
        <v>2774</v>
      </c>
      <c r="U107" s="12" t="b">
        <v>0</v>
      </c>
    </row>
    <row r="108" spans="1:21">
      <c r="A108" s="7" t="s">
        <v>457</v>
      </c>
      <c r="B108" s="8" t="s">
        <v>67</v>
      </c>
      <c r="C108" s="8" t="s">
        <v>68</v>
      </c>
      <c r="D108" s="8" t="s">
        <v>261</v>
      </c>
      <c r="E108" s="8" t="s">
        <v>262</v>
      </c>
      <c r="F108" s="8" t="s">
        <v>396</v>
      </c>
      <c r="G108" s="8" t="s">
        <v>397</v>
      </c>
      <c r="H108" s="13">
        <v>45871</v>
      </c>
      <c r="I108" s="8">
        <v>18</v>
      </c>
      <c r="J108" s="8">
        <v>194.87</v>
      </c>
      <c r="K108" s="8">
        <v>3507.66</v>
      </c>
      <c r="L108" s="8">
        <v>0.1</v>
      </c>
      <c r="M108" s="8">
        <v>0.02</v>
      </c>
      <c r="N108" s="8" t="s">
        <v>2775</v>
      </c>
      <c r="O108" s="8">
        <v>194.87</v>
      </c>
      <c r="P108" s="8" t="s">
        <v>2773</v>
      </c>
      <c r="Q108" s="8" t="s">
        <v>2773</v>
      </c>
      <c r="R108" s="8">
        <v>3156.8939999999998</v>
      </c>
      <c r="S108" s="8">
        <v>63.137879999999996</v>
      </c>
      <c r="T108" s="8" t="s">
        <v>2774</v>
      </c>
      <c r="U108" s="9" t="b">
        <v>0</v>
      </c>
    </row>
    <row r="109" spans="1:21">
      <c r="A109" s="10" t="s">
        <v>458</v>
      </c>
      <c r="B109" s="11" t="s">
        <v>28</v>
      </c>
      <c r="C109" s="11" t="s">
        <v>29</v>
      </c>
      <c r="D109" s="11" t="s">
        <v>459</v>
      </c>
      <c r="E109" s="11" t="s">
        <v>460</v>
      </c>
      <c r="F109" s="11" t="s">
        <v>59</v>
      </c>
      <c r="G109" s="11" t="s">
        <v>60</v>
      </c>
      <c r="H109" s="14">
        <v>45899</v>
      </c>
      <c r="I109" s="11">
        <v>22</v>
      </c>
      <c r="J109" s="11">
        <v>71.86</v>
      </c>
      <c r="K109" s="11">
        <v>1580.92</v>
      </c>
      <c r="L109" s="11">
        <v>0.05</v>
      </c>
      <c r="M109" s="11">
        <v>0.02</v>
      </c>
      <c r="N109" s="11" t="s">
        <v>2772</v>
      </c>
      <c r="O109" s="11">
        <v>71.86</v>
      </c>
      <c r="P109" s="11" t="s">
        <v>2773</v>
      </c>
      <c r="Q109" s="11" t="s">
        <v>2773</v>
      </c>
      <c r="R109" s="11">
        <v>1501.874</v>
      </c>
      <c r="S109" s="11">
        <v>30.037480000000002</v>
      </c>
      <c r="T109" s="11" t="s">
        <v>2774</v>
      </c>
      <c r="U109" s="12" t="b">
        <v>0</v>
      </c>
    </row>
    <row r="110" spans="1:21">
      <c r="A110" s="7" t="s">
        <v>461</v>
      </c>
      <c r="B110" s="8" t="s">
        <v>187</v>
      </c>
      <c r="C110" s="8" t="s">
        <v>188</v>
      </c>
      <c r="D110" s="8" t="s">
        <v>462</v>
      </c>
      <c r="E110" s="8" t="s">
        <v>463</v>
      </c>
      <c r="F110" s="8" t="s">
        <v>107</v>
      </c>
      <c r="G110" s="8" t="s">
        <v>108</v>
      </c>
      <c r="H110" s="13">
        <v>45873</v>
      </c>
      <c r="I110" s="8">
        <v>14</v>
      </c>
      <c r="J110" s="8">
        <v>179.53</v>
      </c>
      <c r="K110" s="8">
        <v>2513.42</v>
      </c>
      <c r="L110" s="8">
        <v>0.1</v>
      </c>
      <c r="M110" s="8">
        <v>0.02</v>
      </c>
      <c r="N110" s="8" t="s">
        <v>2775</v>
      </c>
      <c r="O110" s="8">
        <v>179.53</v>
      </c>
      <c r="P110" s="8" t="s">
        <v>2773</v>
      </c>
      <c r="Q110" s="8" t="s">
        <v>2773</v>
      </c>
      <c r="R110" s="8">
        <v>2262.078</v>
      </c>
      <c r="S110" s="8">
        <v>45.24156</v>
      </c>
      <c r="T110" s="8" t="s">
        <v>2774</v>
      </c>
      <c r="U110" s="9" t="b">
        <v>0</v>
      </c>
    </row>
    <row r="111" spans="1:21">
      <c r="A111" s="10" t="s">
        <v>464</v>
      </c>
      <c r="B111" s="11" t="s">
        <v>93</v>
      </c>
      <c r="C111" s="11" t="s">
        <v>2784</v>
      </c>
      <c r="D111" s="11" t="s">
        <v>377</v>
      </c>
      <c r="E111" s="11" t="s">
        <v>2590</v>
      </c>
      <c r="F111" s="11" t="s">
        <v>179</v>
      </c>
      <c r="G111" s="11" t="s">
        <v>180</v>
      </c>
      <c r="H111" s="14">
        <v>45884</v>
      </c>
      <c r="I111" s="11">
        <v>4</v>
      </c>
      <c r="J111" s="11">
        <v>125.42</v>
      </c>
      <c r="K111" s="11">
        <v>501.68</v>
      </c>
      <c r="L111" s="11">
        <v>0.1</v>
      </c>
      <c r="M111" s="11">
        <v>0.02</v>
      </c>
      <c r="N111" s="11" t="s">
        <v>2775</v>
      </c>
      <c r="O111" s="11">
        <v>125.42</v>
      </c>
      <c r="P111" s="11" t="s">
        <v>2773</v>
      </c>
      <c r="Q111" s="11" t="s">
        <v>2773</v>
      </c>
      <c r="R111" s="11">
        <v>451.512</v>
      </c>
      <c r="S111" s="11">
        <v>9.0302400000000009</v>
      </c>
      <c r="T111" s="11" t="s">
        <v>2774</v>
      </c>
      <c r="U111" s="12" t="b">
        <v>0</v>
      </c>
    </row>
    <row r="112" spans="1:21">
      <c r="A112" s="7" t="s">
        <v>465</v>
      </c>
      <c r="B112" s="8" t="s">
        <v>182</v>
      </c>
      <c r="C112" s="8" t="s">
        <v>183</v>
      </c>
      <c r="D112" s="8" t="s">
        <v>76</v>
      </c>
      <c r="E112" s="8" t="s">
        <v>77</v>
      </c>
      <c r="F112" s="8" t="s">
        <v>293</v>
      </c>
      <c r="G112" s="8" t="s">
        <v>294</v>
      </c>
      <c r="H112" s="13">
        <v>45871</v>
      </c>
      <c r="I112" s="8">
        <v>1</v>
      </c>
      <c r="J112" s="8">
        <v>114.99</v>
      </c>
      <c r="K112" s="8">
        <v>114.99</v>
      </c>
      <c r="L112" s="8">
        <v>0.05</v>
      </c>
      <c r="M112" s="8">
        <v>0.02</v>
      </c>
      <c r="N112" s="8" t="s">
        <v>2772</v>
      </c>
      <c r="O112" s="8">
        <v>114.99</v>
      </c>
      <c r="P112" s="8" t="s">
        <v>2773</v>
      </c>
      <c r="Q112" s="8" t="s">
        <v>2773</v>
      </c>
      <c r="R112" s="8">
        <v>109.2405</v>
      </c>
      <c r="S112" s="8">
        <v>2.1848100000000001</v>
      </c>
      <c r="T112" s="8" t="s">
        <v>2774</v>
      </c>
      <c r="U112" s="9" t="b">
        <v>0</v>
      </c>
    </row>
    <row r="113" spans="1:21">
      <c r="A113" s="10" t="s">
        <v>466</v>
      </c>
      <c r="B113" s="11" t="s">
        <v>145</v>
      </c>
      <c r="C113" s="11" t="s">
        <v>146</v>
      </c>
      <c r="D113" s="11" t="s">
        <v>467</v>
      </c>
      <c r="E113" s="11" t="s">
        <v>468</v>
      </c>
      <c r="F113" s="11" t="s">
        <v>196</v>
      </c>
      <c r="G113" s="11" t="s">
        <v>197</v>
      </c>
      <c r="H113" s="14">
        <v>45881</v>
      </c>
      <c r="I113" s="11">
        <v>12</v>
      </c>
      <c r="J113" s="11">
        <v>77.5</v>
      </c>
      <c r="K113" s="11">
        <v>930</v>
      </c>
      <c r="L113" s="11">
        <v>0.05</v>
      </c>
      <c r="M113" s="11">
        <v>0.02</v>
      </c>
      <c r="N113" s="11" t="s">
        <v>2772</v>
      </c>
      <c r="O113" s="11">
        <v>77.5</v>
      </c>
      <c r="P113" s="11" t="s">
        <v>2773</v>
      </c>
      <c r="Q113" s="11" t="s">
        <v>2773</v>
      </c>
      <c r="R113" s="11">
        <v>883.5</v>
      </c>
      <c r="S113" s="11">
        <v>17.670000000000002</v>
      </c>
      <c r="T113" s="11" t="s">
        <v>2774</v>
      </c>
      <c r="U113" s="12" t="b">
        <v>0</v>
      </c>
    </row>
    <row r="114" spans="1:21">
      <c r="A114" s="7" t="s">
        <v>469</v>
      </c>
      <c r="B114" s="8" t="s">
        <v>81</v>
      </c>
      <c r="C114" s="8" t="s">
        <v>82</v>
      </c>
      <c r="D114" s="8" t="s">
        <v>470</v>
      </c>
      <c r="E114" s="8" t="s">
        <v>471</v>
      </c>
      <c r="F114" s="8" t="s">
        <v>18</v>
      </c>
      <c r="G114" s="8" t="s">
        <v>19</v>
      </c>
      <c r="H114" s="13">
        <v>45888</v>
      </c>
      <c r="I114" s="8">
        <v>14</v>
      </c>
      <c r="J114" s="8">
        <v>52.65</v>
      </c>
      <c r="K114" s="8">
        <v>737.1</v>
      </c>
      <c r="L114" s="8">
        <v>0.05</v>
      </c>
      <c r="M114" s="8">
        <v>0.02</v>
      </c>
      <c r="N114" s="8" t="s">
        <v>2772</v>
      </c>
      <c r="O114" s="8">
        <v>52.65</v>
      </c>
      <c r="P114" s="8" t="s">
        <v>2773</v>
      </c>
      <c r="Q114" s="8" t="s">
        <v>2773</v>
      </c>
      <c r="R114" s="8">
        <v>700.245</v>
      </c>
      <c r="S114" s="8">
        <v>14.004900000000001</v>
      </c>
      <c r="T114" s="8" t="s">
        <v>2774</v>
      </c>
      <c r="U114" s="9" t="b">
        <v>0</v>
      </c>
    </row>
    <row r="115" spans="1:21">
      <c r="A115" s="10" t="s">
        <v>472</v>
      </c>
      <c r="B115" s="11" t="s">
        <v>208</v>
      </c>
      <c r="C115" s="11" t="s">
        <v>209</v>
      </c>
      <c r="D115" s="11" t="s">
        <v>323</v>
      </c>
      <c r="E115" s="11" t="s">
        <v>324</v>
      </c>
      <c r="F115" s="11" t="s">
        <v>129</v>
      </c>
      <c r="G115" s="11" t="s">
        <v>130</v>
      </c>
      <c r="H115" s="14">
        <v>45872</v>
      </c>
      <c r="I115" s="11">
        <v>6</v>
      </c>
      <c r="J115" s="11">
        <v>92.19</v>
      </c>
      <c r="K115" s="11">
        <v>553.14</v>
      </c>
      <c r="L115" s="11">
        <v>0.05</v>
      </c>
      <c r="M115" s="11">
        <v>0.02</v>
      </c>
      <c r="N115" s="11" t="s">
        <v>2772</v>
      </c>
      <c r="O115" s="11">
        <v>92.19</v>
      </c>
      <c r="P115" s="11" t="s">
        <v>2773</v>
      </c>
      <c r="Q115" s="11" t="s">
        <v>2773</v>
      </c>
      <c r="R115" s="11">
        <v>525.48299999999995</v>
      </c>
      <c r="S115" s="11">
        <v>10.509659999999998</v>
      </c>
      <c r="T115" s="11" t="s">
        <v>2774</v>
      </c>
      <c r="U115" s="12" t="b">
        <v>0</v>
      </c>
    </row>
    <row r="116" spans="1:21">
      <c r="A116" s="7" t="s">
        <v>473</v>
      </c>
      <c r="B116" s="8" t="s">
        <v>28</v>
      </c>
      <c r="C116" s="8" t="s">
        <v>29</v>
      </c>
      <c r="D116" s="8" t="s">
        <v>150</v>
      </c>
      <c r="E116" s="8" t="s">
        <v>151</v>
      </c>
      <c r="F116" s="8" t="s">
        <v>166</v>
      </c>
      <c r="G116" s="8" t="s">
        <v>167</v>
      </c>
      <c r="H116" s="13">
        <v>45885</v>
      </c>
      <c r="I116" s="8">
        <v>8</v>
      </c>
      <c r="J116" s="8">
        <v>176.86</v>
      </c>
      <c r="K116" s="8">
        <v>1414.88</v>
      </c>
      <c r="L116" s="8">
        <v>0.1</v>
      </c>
      <c r="M116" s="8">
        <v>0.02</v>
      </c>
      <c r="N116" s="8" t="s">
        <v>2775</v>
      </c>
      <c r="O116" s="8">
        <v>176.86</v>
      </c>
      <c r="P116" s="8" t="s">
        <v>2773</v>
      </c>
      <c r="Q116" s="8" t="s">
        <v>2773</v>
      </c>
      <c r="R116" s="8">
        <v>1273.3920000000001</v>
      </c>
      <c r="S116" s="8">
        <v>25.467840000000002</v>
      </c>
      <c r="T116" s="8" t="s">
        <v>2774</v>
      </c>
      <c r="U116" s="9" t="b">
        <v>0</v>
      </c>
    </row>
    <row r="117" spans="1:21">
      <c r="A117" s="10" t="s">
        <v>474</v>
      </c>
      <c r="B117" s="11" t="s">
        <v>42</v>
      </c>
      <c r="C117" s="11" t="s">
        <v>43</v>
      </c>
      <c r="D117" s="11" t="s">
        <v>95</v>
      </c>
      <c r="E117" s="11" t="s">
        <v>96</v>
      </c>
      <c r="F117" s="11" t="s">
        <v>78</v>
      </c>
      <c r="G117" s="11" t="s">
        <v>79</v>
      </c>
      <c r="H117" s="14">
        <v>45890</v>
      </c>
      <c r="I117" s="11">
        <v>15</v>
      </c>
      <c r="J117" s="11">
        <v>139.22</v>
      </c>
      <c r="K117" s="11">
        <v>2088.3000000000002</v>
      </c>
      <c r="L117" s="11">
        <v>0.05</v>
      </c>
      <c r="M117" s="11">
        <v>0.02</v>
      </c>
      <c r="N117" s="11" t="s">
        <v>2772</v>
      </c>
      <c r="O117" s="11">
        <v>139.22</v>
      </c>
      <c r="P117" s="11" t="s">
        <v>2773</v>
      </c>
      <c r="Q117" s="11" t="s">
        <v>2773</v>
      </c>
      <c r="R117" s="11">
        <v>1983.8850000000002</v>
      </c>
      <c r="S117" s="11">
        <v>39.677700000000009</v>
      </c>
      <c r="T117" s="11" t="s">
        <v>2774</v>
      </c>
      <c r="U117" s="12" t="b">
        <v>0</v>
      </c>
    </row>
    <row r="118" spans="1:21">
      <c r="A118" s="7" t="s">
        <v>475</v>
      </c>
      <c r="B118" s="8" t="s">
        <v>230</v>
      </c>
      <c r="C118" s="8" t="s">
        <v>231</v>
      </c>
      <c r="D118" s="8" t="s">
        <v>476</v>
      </c>
      <c r="E118" s="8" t="s">
        <v>477</v>
      </c>
      <c r="F118" s="8" t="s">
        <v>18</v>
      </c>
      <c r="G118" s="8" t="s">
        <v>19</v>
      </c>
      <c r="H118" s="13">
        <v>45898</v>
      </c>
      <c r="I118" s="8">
        <v>1</v>
      </c>
      <c r="J118" s="8">
        <v>52.65</v>
      </c>
      <c r="K118" s="8">
        <v>52.65</v>
      </c>
      <c r="L118" s="8">
        <v>0.05</v>
      </c>
      <c r="M118" s="8">
        <v>0.02</v>
      </c>
      <c r="N118" s="8" t="s">
        <v>2772</v>
      </c>
      <c r="O118" s="8">
        <v>52.65</v>
      </c>
      <c r="P118" s="8" t="s">
        <v>2773</v>
      </c>
      <c r="Q118" s="8" t="s">
        <v>2773</v>
      </c>
      <c r="R118" s="8">
        <v>50.017499999999998</v>
      </c>
      <c r="S118" s="8">
        <v>1.0003500000000001</v>
      </c>
      <c r="T118" s="8" t="s">
        <v>2774</v>
      </c>
      <c r="U118" s="9" t="b">
        <v>0</v>
      </c>
    </row>
    <row r="119" spans="1:21">
      <c r="A119" s="10" t="s">
        <v>478</v>
      </c>
      <c r="B119" s="11" t="s">
        <v>246</v>
      </c>
      <c r="C119" s="11" t="s">
        <v>247</v>
      </c>
      <c r="D119" s="11" t="s">
        <v>227</v>
      </c>
      <c r="E119" s="11" t="s">
        <v>228</v>
      </c>
      <c r="F119" s="11" t="s">
        <v>326</v>
      </c>
      <c r="G119" s="11" t="s">
        <v>327</v>
      </c>
      <c r="H119" s="14">
        <v>45887</v>
      </c>
      <c r="I119" s="11">
        <v>22</v>
      </c>
      <c r="J119" s="11">
        <v>63.32</v>
      </c>
      <c r="K119" s="11">
        <v>1393.04</v>
      </c>
      <c r="L119" s="11">
        <v>0</v>
      </c>
      <c r="M119" s="11">
        <v>0.02</v>
      </c>
      <c r="N119" s="11" t="s">
        <v>2776</v>
      </c>
      <c r="O119" s="11">
        <v>63.32</v>
      </c>
      <c r="P119" s="11" t="s">
        <v>2773</v>
      </c>
      <c r="Q119" s="11" t="s">
        <v>2773</v>
      </c>
      <c r="R119" s="11">
        <v>1393.04</v>
      </c>
      <c r="S119" s="11">
        <v>27.860800000000001</v>
      </c>
      <c r="T119" s="11" t="s">
        <v>2774</v>
      </c>
      <c r="U119" s="12" t="b">
        <v>0</v>
      </c>
    </row>
    <row r="120" spans="1:21">
      <c r="A120" s="7" t="s">
        <v>479</v>
      </c>
      <c r="B120" s="8" t="s">
        <v>182</v>
      </c>
      <c r="C120" s="8" t="s">
        <v>183</v>
      </c>
      <c r="D120" s="8" t="s">
        <v>314</v>
      </c>
      <c r="E120" s="8" t="s">
        <v>315</v>
      </c>
      <c r="F120" s="8" t="s">
        <v>25</v>
      </c>
      <c r="G120" s="8" t="s">
        <v>26</v>
      </c>
      <c r="H120" s="13">
        <v>45888</v>
      </c>
      <c r="I120" s="8">
        <v>12</v>
      </c>
      <c r="J120" s="8">
        <v>120.83</v>
      </c>
      <c r="K120" s="8">
        <v>1449.96</v>
      </c>
      <c r="L120" s="8">
        <v>0.1</v>
      </c>
      <c r="M120" s="8">
        <v>0.02</v>
      </c>
      <c r="N120" s="8" t="s">
        <v>2775</v>
      </c>
      <c r="O120" s="8">
        <v>120.83</v>
      </c>
      <c r="P120" s="8" t="s">
        <v>2773</v>
      </c>
      <c r="Q120" s="8" t="s">
        <v>2773</v>
      </c>
      <c r="R120" s="8">
        <v>1304.9639999999999</v>
      </c>
      <c r="S120" s="8">
        <v>26.09928</v>
      </c>
      <c r="T120" s="8" t="s">
        <v>2774</v>
      </c>
      <c r="U120" s="9" t="b">
        <v>0</v>
      </c>
    </row>
    <row r="121" spans="1:21">
      <c r="A121" s="10" t="s">
        <v>480</v>
      </c>
      <c r="B121" s="11" t="s">
        <v>187</v>
      </c>
      <c r="C121" s="11" t="s">
        <v>188</v>
      </c>
      <c r="D121" s="11" t="s">
        <v>52</v>
      </c>
      <c r="E121" s="11" t="s">
        <v>53</v>
      </c>
      <c r="F121" s="11" t="s">
        <v>450</v>
      </c>
      <c r="G121" s="11" t="s">
        <v>451</v>
      </c>
      <c r="H121" s="14">
        <v>45878</v>
      </c>
      <c r="I121" s="11">
        <v>23</v>
      </c>
      <c r="J121" s="11">
        <v>45.4</v>
      </c>
      <c r="K121" s="11">
        <v>1044.2</v>
      </c>
      <c r="L121" s="11">
        <v>0</v>
      </c>
      <c r="M121" s="11">
        <v>0.02</v>
      </c>
      <c r="N121" s="11" t="s">
        <v>2776</v>
      </c>
      <c r="O121" s="11">
        <v>45.4</v>
      </c>
      <c r="P121" s="11" t="s">
        <v>2773</v>
      </c>
      <c r="Q121" s="11" t="s">
        <v>2773</v>
      </c>
      <c r="R121" s="11">
        <v>1044.2</v>
      </c>
      <c r="S121" s="11">
        <v>20.884</v>
      </c>
      <c r="T121" s="11" t="s">
        <v>2774</v>
      </c>
      <c r="U121" s="12" t="b">
        <v>0</v>
      </c>
    </row>
    <row r="122" spans="1:21">
      <c r="A122" s="7" t="s">
        <v>481</v>
      </c>
      <c r="B122" s="8" t="s">
        <v>306</v>
      </c>
      <c r="C122" s="8" t="s">
        <v>307</v>
      </c>
      <c r="D122" s="8" t="s">
        <v>482</v>
      </c>
      <c r="E122" s="8" t="s">
        <v>483</v>
      </c>
      <c r="F122" s="8" t="s">
        <v>293</v>
      </c>
      <c r="G122" s="8" t="s">
        <v>294</v>
      </c>
      <c r="H122" s="13">
        <v>45897</v>
      </c>
      <c r="I122" s="8">
        <v>13</v>
      </c>
      <c r="J122" s="8">
        <v>114.99</v>
      </c>
      <c r="K122" s="8">
        <v>1494.87</v>
      </c>
      <c r="L122" s="8">
        <v>0.05</v>
      </c>
      <c r="M122" s="8">
        <v>0.02</v>
      </c>
      <c r="N122" s="8" t="s">
        <v>2772</v>
      </c>
      <c r="O122" s="8">
        <v>114.99</v>
      </c>
      <c r="P122" s="8" t="s">
        <v>2773</v>
      </c>
      <c r="Q122" s="8" t="s">
        <v>2773</v>
      </c>
      <c r="R122" s="8">
        <v>1420.1264999999999</v>
      </c>
      <c r="S122" s="8">
        <v>28.402529999999999</v>
      </c>
      <c r="T122" s="8" t="s">
        <v>2774</v>
      </c>
      <c r="U122" s="9" t="b">
        <v>0</v>
      </c>
    </row>
    <row r="123" spans="1:21">
      <c r="A123" s="10" t="s">
        <v>484</v>
      </c>
      <c r="B123" s="11" t="s">
        <v>55</v>
      </c>
      <c r="C123" s="11" t="s">
        <v>56</v>
      </c>
      <c r="D123" s="11" t="s">
        <v>485</v>
      </c>
      <c r="E123" s="11" t="s">
        <v>486</v>
      </c>
      <c r="F123" s="11" t="s">
        <v>59</v>
      </c>
      <c r="G123" s="11" t="s">
        <v>60</v>
      </c>
      <c r="H123" s="14">
        <v>45881</v>
      </c>
      <c r="I123" s="11">
        <v>19</v>
      </c>
      <c r="J123" s="11">
        <v>71.86</v>
      </c>
      <c r="K123" s="11">
        <v>1365.34</v>
      </c>
      <c r="L123" s="11">
        <v>0.05</v>
      </c>
      <c r="M123" s="11">
        <v>0.02</v>
      </c>
      <c r="N123" s="11" t="s">
        <v>2772</v>
      </c>
      <c r="O123" s="11">
        <v>71.86</v>
      </c>
      <c r="P123" s="11" t="s">
        <v>2773</v>
      </c>
      <c r="Q123" s="11" t="s">
        <v>2773</v>
      </c>
      <c r="R123" s="11">
        <v>1297.0729999999999</v>
      </c>
      <c r="S123" s="11">
        <v>25.941459999999999</v>
      </c>
      <c r="T123" s="11" t="s">
        <v>2774</v>
      </c>
      <c r="U123" s="12" t="b">
        <v>0</v>
      </c>
    </row>
    <row r="124" spans="1:21">
      <c r="A124" s="7" t="s">
        <v>487</v>
      </c>
      <c r="B124" s="8" t="s">
        <v>135</v>
      </c>
      <c r="C124" s="8" t="s">
        <v>136</v>
      </c>
      <c r="D124" s="8" t="s">
        <v>488</v>
      </c>
      <c r="E124" s="8" t="s">
        <v>489</v>
      </c>
      <c r="F124" s="8" t="s">
        <v>275</v>
      </c>
      <c r="G124" s="8" t="s">
        <v>276</v>
      </c>
      <c r="H124" s="13">
        <v>45870</v>
      </c>
      <c r="I124" s="8">
        <v>10</v>
      </c>
      <c r="J124" s="8">
        <v>44.71</v>
      </c>
      <c r="K124" s="8">
        <v>447.1</v>
      </c>
      <c r="L124" s="8">
        <v>0</v>
      </c>
      <c r="M124" s="8">
        <v>0.02</v>
      </c>
      <c r="N124" s="8" t="s">
        <v>2776</v>
      </c>
      <c r="O124" s="8">
        <v>44.71</v>
      </c>
      <c r="P124" s="8" t="s">
        <v>2773</v>
      </c>
      <c r="Q124" s="8" t="s">
        <v>2773</v>
      </c>
      <c r="R124" s="8">
        <v>447.1</v>
      </c>
      <c r="S124" s="8">
        <v>8.9420000000000002</v>
      </c>
      <c r="T124" s="8" t="s">
        <v>2774</v>
      </c>
      <c r="U124" s="9" t="b">
        <v>0</v>
      </c>
    </row>
    <row r="125" spans="1:21">
      <c r="A125" s="10" t="s">
        <v>490</v>
      </c>
      <c r="B125" s="11" t="s">
        <v>35</v>
      </c>
      <c r="C125" s="11" t="s">
        <v>36</v>
      </c>
      <c r="D125" s="11" t="s">
        <v>391</v>
      </c>
      <c r="E125" s="11" t="s">
        <v>392</v>
      </c>
      <c r="F125" s="11" t="s">
        <v>240</v>
      </c>
      <c r="G125" s="11" t="s">
        <v>241</v>
      </c>
      <c r="H125" s="14">
        <v>45888</v>
      </c>
      <c r="I125" s="11">
        <v>1</v>
      </c>
      <c r="J125" s="11">
        <v>130.94</v>
      </c>
      <c r="K125" s="11">
        <v>130.94</v>
      </c>
      <c r="L125" s="11">
        <v>0.05</v>
      </c>
      <c r="M125" s="11">
        <v>0.02</v>
      </c>
      <c r="N125" s="11" t="s">
        <v>2772</v>
      </c>
      <c r="O125" s="11">
        <v>130.94</v>
      </c>
      <c r="P125" s="11" t="s">
        <v>2773</v>
      </c>
      <c r="Q125" s="11" t="s">
        <v>2773</v>
      </c>
      <c r="R125" s="11">
        <v>124.393</v>
      </c>
      <c r="S125" s="11">
        <v>2.48786</v>
      </c>
      <c r="T125" s="11" t="s">
        <v>2774</v>
      </c>
      <c r="U125" s="12" t="b">
        <v>0</v>
      </c>
    </row>
    <row r="126" spans="1:21">
      <c r="A126" s="7" t="s">
        <v>491</v>
      </c>
      <c r="B126" s="8" t="s">
        <v>47</v>
      </c>
      <c r="C126" s="8" t="s">
        <v>48</v>
      </c>
      <c r="D126" s="8" t="s">
        <v>202</v>
      </c>
      <c r="E126" s="8" t="s">
        <v>203</v>
      </c>
      <c r="F126" s="8" t="s">
        <v>174</v>
      </c>
      <c r="G126" s="8" t="s">
        <v>175</v>
      </c>
      <c r="H126" s="13">
        <v>45899</v>
      </c>
      <c r="I126" s="8">
        <v>2</v>
      </c>
      <c r="J126" s="8">
        <v>183.4</v>
      </c>
      <c r="K126" s="8">
        <v>366.8</v>
      </c>
      <c r="L126" s="8">
        <v>0.1</v>
      </c>
      <c r="M126" s="8">
        <v>0.02</v>
      </c>
      <c r="N126" s="8" t="s">
        <v>2775</v>
      </c>
      <c r="O126" s="8">
        <v>183.4</v>
      </c>
      <c r="P126" s="8" t="s">
        <v>2773</v>
      </c>
      <c r="Q126" s="8" t="s">
        <v>2773</v>
      </c>
      <c r="R126" s="8">
        <v>330.12</v>
      </c>
      <c r="S126" s="8">
        <v>6.6024000000000003</v>
      </c>
      <c r="T126" s="8" t="s">
        <v>2774</v>
      </c>
      <c r="U126" s="9" t="b">
        <v>0</v>
      </c>
    </row>
    <row r="127" spans="1:21">
      <c r="A127" s="10" t="s">
        <v>492</v>
      </c>
      <c r="B127" s="11" t="s">
        <v>28</v>
      </c>
      <c r="C127" s="11" t="s">
        <v>29</v>
      </c>
      <c r="D127" s="11" t="s">
        <v>493</v>
      </c>
      <c r="E127" s="11" t="s">
        <v>494</v>
      </c>
      <c r="F127" s="11" t="s">
        <v>396</v>
      </c>
      <c r="G127" s="11" t="s">
        <v>397</v>
      </c>
      <c r="H127" s="14">
        <v>45894</v>
      </c>
      <c r="I127" s="11">
        <v>10</v>
      </c>
      <c r="J127" s="11">
        <v>194.87</v>
      </c>
      <c r="K127" s="11">
        <v>1948.7</v>
      </c>
      <c r="L127" s="11">
        <v>0.1</v>
      </c>
      <c r="M127" s="11">
        <v>0.02</v>
      </c>
      <c r="N127" s="11" t="s">
        <v>2775</v>
      </c>
      <c r="O127" s="11">
        <v>194.87</v>
      </c>
      <c r="P127" s="11" t="s">
        <v>2773</v>
      </c>
      <c r="Q127" s="11" t="s">
        <v>2773</v>
      </c>
      <c r="R127" s="11">
        <v>1753.83</v>
      </c>
      <c r="S127" s="11">
        <v>35.076599999999999</v>
      </c>
      <c r="T127" s="11" t="s">
        <v>2774</v>
      </c>
      <c r="U127" s="12" t="b">
        <v>0</v>
      </c>
    </row>
    <row r="128" spans="1:21">
      <c r="A128" s="7" t="s">
        <v>495</v>
      </c>
      <c r="B128" s="8" t="s">
        <v>246</v>
      </c>
      <c r="C128" s="8" t="s">
        <v>247</v>
      </c>
      <c r="D128" s="8" t="s">
        <v>462</v>
      </c>
      <c r="E128" s="8" t="s">
        <v>463</v>
      </c>
      <c r="F128" s="8" t="s">
        <v>166</v>
      </c>
      <c r="G128" s="8" t="s">
        <v>167</v>
      </c>
      <c r="H128" s="13">
        <v>45877</v>
      </c>
      <c r="I128" s="8">
        <v>12</v>
      </c>
      <c r="J128" s="8">
        <v>176.86</v>
      </c>
      <c r="K128" s="8">
        <v>2122.3200000000002</v>
      </c>
      <c r="L128" s="8">
        <v>0.1</v>
      </c>
      <c r="M128" s="8">
        <v>0.02</v>
      </c>
      <c r="N128" s="8" t="s">
        <v>2775</v>
      </c>
      <c r="O128" s="8">
        <v>176.86</v>
      </c>
      <c r="P128" s="8" t="s">
        <v>2773</v>
      </c>
      <c r="Q128" s="8" t="s">
        <v>2773</v>
      </c>
      <c r="R128" s="8">
        <v>1910.0880000000002</v>
      </c>
      <c r="S128" s="8">
        <v>38.201760000000007</v>
      </c>
      <c r="T128" s="8" t="s">
        <v>2774</v>
      </c>
      <c r="U128" s="9" t="b">
        <v>0</v>
      </c>
    </row>
    <row r="129" spans="1:21">
      <c r="A129" s="10" t="s">
        <v>496</v>
      </c>
      <c r="B129" s="11" t="s">
        <v>159</v>
      </c>
      <c r="C129" s="11" t="s">
        <v>2785</v>
      </c>
      <c r="D129" s="11" t="s">
        <v>394</v>
      </c>
      <c r="E129" s="11" t="s">
        <v>2591</v>
      </c>
      <c r="F129" s="11" t="s">
        <v>166</v>
      </c>
      <c r="G129" s="11" t="s">
        <v>167</v>
      </c>
      <c r="H129" s="14">
        <v>45894</v>
      </c>
      <c r="I129" s="11">
        <v>22</v>
      </c>
      <c r="J129" s="11">
        <v>176.86</v>
      </c>
      <c r="K129" s="11">
        <v>3890.92</v>
      </c>
      <c r="L129" s="11">
        <v>0.1</v>
      </c>
      <c r="M129" s="11">
        <v>0.02</v>
      </c>
      <c r="N129" s="11" t="s">
        <v>2775</v>
      </c>
      <c r="O129" s="11">
        <v>176.86</v>
      </c>
      <c r="P129" s="11" t="s">
        <v>2773</v>
      </c>
      <c r="Q129" s="11" t="s">
        <v>2773</v>
      </c>
      <c r="R129" s="11">
        <v>3501.828</v>
      </c>
      <c r="S129" s="11">
        <v>70.036559999999994</v>
      </c>
      <c r="T129" s="11" t="s">
        <v>2774</v>
      </c>
      <c r="U129" s="12" t="b">
        <v>0</v>
      </c>
    </row>
    <row r="130" spans="1:21">
      <c r="A130" s="7" t="s">
        <v>497</v>
      </c>
      <c r="B130" s="8" t="s">
        <v>110</v>
      </c>
      <c r="C130" s="8" t="s">
        <v>111</v>
      </c>
      <c r="D130" s="8" t="s">
        <v>498</v>
      </c>
      <c r="E130" s="8" t="s">
        <v>499</v>
      </c>
      <c r="F130" s="8" t="s">
        <v>191</v>
      </c>
      <c r="G130" s="8" t="s">
        <v>192</v>
      </c>
      <c r="H130" s="13">
        <v>45890</v>
      </c>
      <c r="I130" s="8">
        <v>5</v>
      </c>
      <c r="J130" s="8">
        <v>144.35</v>
      </c>
      <c r="K130" s="8">
        <v>721.75</v>
      </c>
      <c r="L130" s="8">
        <v>0.1</v>
      </c>
      <c r="M130" s="8">
        <v>0.02</v>
      </c>
      <c r="N130" s="8" t="s">
        <v>2775</v>
      </c>
      <c r="O130" s="8">
        <v>144.35</v>
      </c>
      <c r="P130" s="8" t="s">
        <v>2773</v>
      </c>
      <c r="Q130" s="8" t="s">
        <v>2773</v>
      </c>
      <c r="R130" s="8">
        <v>649.57500000000005</v>
      </c>
      <c r="S130" s="8">
        <v>12.991500000000002</v>
      </c>
      <c r="T130" s="8" t="s">
        <v>2774</v>
      </c>
      <c r="U130" s="9" t="b">
        <v>0</v>
      </c>
    </row>
    <row r="131" spans="1:21">
      <c r="A131" s="10" t="s">
        <v>500</v>
      </c>
      <c r="B131" s="11" t="s">
        <v>386</v>
      </c>
      <c r="C131" s="11" t="s">
        <v>387</v>
      </c>
      <c r="D131" s="11" t="s">
        <v>57</v>
      </c>
      <c r="E131" s="11" t="s">
        <v>58</v>
      </c>
      <c r="F131" s="11" t="s">
        <v>191</v>
      </c>
      <c r="G131" s="11" t="s">
        <v>192</v>
      </c>
      <c r="H131" s="14">
        <v>45895</v>
      </c>
      <c r="I131" s="11">
        <v>10</v>
      </c>
      <c r="J131" s="11">
        <v>144.35</v>
      </c>
      <c r="K131" s="11">
        <v>1443.5</v>
      </c>
      <c r="L131" s="11">
        <v>0.1</v>
      </c>
      <c r="M131" s="11">
        <v>0.02</v>
      </c>
      <c r="N131" s="11" t="s">
        <v>2775</v>
      </c>
      <c r="O131" s="11">
        <v>144.35</v>
      </c>
      <c r="P131" s="11" t="s">
        <v>2773</v>
      </c>
      <c r="Q131" s="11" t="s">
        <v>2773</v>
      </c>
      <c r="R131" s="11">
        <v>1299.1500000000001</v>
      </c>
      <c r="S131" s="11">
        <v>25.983000000000004</v>
      </c>
      <c r="T131" s="11" t="s">
        <v>2774</v>
      </c>
      <c r="U131" s="12" t="b">
        <v>0</v>
      </c>
    </row>
    <row r="132" spans="1:21">
      <c r="A132" s="7" t="s">
        <v>501</v>
      </c>
      <c r="B132" s="8" t="s">
        <v>306</v>
      </c>
      <c r="C132" s="8" t="s">
        <v>307</v>
      </c>
      <c r="D132" s="8" t="s">
        <v>502</v>
      </c>
      <c r="E132" s="8" t="s">
        <v>503</v>
      </c>
      <c r="F132" s="8" t="s">
        <v>100</v>
      </c>
      <c r="G132" s="8" t="s">
        <v>101</v>
      </c>
      <c r="H132" s="13">
        <v>45874</v>
      </c>
      <c r="I132" s="8">
        <v>24</v>
      </c>
      <c r="J132" s="8">
        <v>181.7</v>
      </c>
      <c r="K132" s="8">
        <v>4360.8</v>
      </c>
      <c r="L132" s="8">
        <v>0.1</v>
      </c>
      <c r="M132" s="8">
        <v>0.02</v>
      </c>
      <c r="N132" s="8" t="s">
        <v>2775</v>
      </c>
      <c r="O132" s="8">
        <v>181.7</v>
      </c>
      <c r="P132" s="8" t="s">
        <v>2773</v>
      </c>
      <c r="Q132" s="8" t="s">
        <v>2773</v>
      </c>
      <c r="R132" s="8">
        <v>3924.7200000000003</v>
      </c>
      <c r="S132" s="8">
        <v>78.494400000000013</v>
      </c>
      <c r="T132" s="8" t="s">
        <v>2774</v>
      </c>
      <c r="U132" s="9" t="b">
        <v>0</v>
      </c>
    </row>
    <row r="133" spans="1:21">
      <c r="A133" s="10" t="s">
        <v>504</v>
      </c>
      <c r="B133" s="11" t="s">
        <v>423</v>
      </c>
      <c r="C133" s="11" t="s">
        <v>424</v>
      </c>
      <c r="D133" s="11" t="s">
        <v>488</v>
      </c>
      <c r="E133" s="11" t="s">
        <v>489</v>
      </c>
      <c r="F133" s="11" t="s">
        <v>85</v>
      </c>
      <c r="G133" s="11" t="s">
        <v>86</v>
      </c>
      <c r="H133" s="14">
        <v>45875</v>
      </c>
      <c r="I133" s="11">
        <v>14</v>
      </c>
      <c r="J133" s="11">
        <v>72.040000000000006</v>
      </c>
      <c r="K133" s="11">
        <v>1008.56</v>
      </c>
      <c r="L133" s="11">
        <v>0.05</v>
      </c>
      <c r="M133" s="11">
        <v>0.02</v>
      </c>
      <c r="N133" s="11" t="s">
        <v>2772</v>
      </c>
      <c r="O133" s="11">
        <v>72.040000000000006</v>
      </c>
      <c r="P133" s="11" t="s">
        <v>2773</v>
      </c>
      <c r="Q133" s="11" t="s">
        <v>2773</v>
      </c>
      <c r="R133" s="11">
        <v>958.13199999999995</v>
      </c>
      <c r="S133" s="11">
        <v>19.16264</v>
      </c>
      <c r="T133" s="11" t="s">
        <v>2774</v>
      </c>
      <c r="U133" s="12" t="b">
        <v>0</v>
      </c>
    </row>
    <row r="134" spans="1:21">
      <c r="A134" s="7" t="s">
        <v>505</v>
      </c>
      <c r="B134" s="8" t="s">
        <v>254</v>
      </c>
      <c r="C134" s="8" t="s">
        <v>255</v>
      </c>
      <c r="D134" s="8" t="s">
        <v>506</v>
      </c>
      <c r="E134" s="8" t="s">
        <v>507</v>
      </c>
      <c r="F134" s="8" t="s">
        <v>174</v>
      </c>
      <c r="G134" s="8" t="s">
        <v>175</v>
      </c>
      <c r="H134" s="13">
        <v>45886</v>
      </c>
      <c r="I134" s="8">
        <v>12</v>
      </c>
      <c r="J134" s="8">
        <v>183.4</v>
      </c>
      <c r="K134" s="8">
        <v>2200.8000000000002</v>
      </c>
      <c r="L134" s="8">
        <v>0.1</v>
      </c>
      <c r="M134" s="8">
        <v>0.02</v>
      </c>
      <c r="N134" s="8" t="s">
        <v>2775</v>
      </c>
      <c r="O134" s="8">
        <v>183.4</v>
      </c>
      <c r="P134" s="8" t="s">
        <v>2773</v>
      </c>
      <c r="Q134" s="8" t="s">
        <v>2773</v>
      </c>
      <c r="R134" s="8">
        <v>1980.7200000000003</v>
      </c>
      <c r="S134" s="8">
        <v>39.614400000000003</v>
      </c>
      <c r="T134" s="8" t="s">
        <v>2774</v>
      </c>
      <c r="U134" s="9" t="b">
        <v>0</v>
      </c>
    </row>
    <row r="135" spans="1:21">
      <c r="A135" s="10" t="s">
        <v>508</v>
      </c>
      <c r="B135" s="11" t="s">
        <v>414</v>
      </c>
      <c r="C135" s="11" t="s">
        <v>415</v>
      </c>
      <c r="D135" s="11" t="s">
        <v>224</v>
      </c>
      <c r="E135" s="11" t="s">
        <v>225</v>
      </c>
      <c r="F135" s="11" t="s">
        <v>90</v>
      </c>
      <c r="G135" s="11" t="s">
        <v>91</v>
      </c>
      <c r="H135" s="14">
        <v>45899</v>
      </c>
      <c r="I135" s="11">
        <v>9</v>
      </c>
      <c r="J135" s="11">
        <v>50.51</v>
      </c>
      <c r="K135" s="11">
        <v>454.59</v>
      </c>
      <c r="L135" s="11">
        <v>0</v>
      </c>
      <c r="M135" s="11">
        <v>0.02</v>
      </c>
      <c r="N135" s="11" t="s">
        <v>2776</v>
      </c>
      <c r="O135" s="11">
        <v>50.51</v>
      </c>
      <c r="P135" s="11" t="s">
        <v>2773</v>
      </c>
      <c r="Q135" s="11" t="s">
        <v>2773</v>
      </c>
      <c r="R135" s="11">
        <v>454.59</v>
      </c>
      <c r="S135" s="11">
        <v>9.0917999999999992</v>
      </c>
      <c r="T135" s="11" t="s">
        <v>2774</v>
      </c>
      <c r="U135" s="12" t="b">
        <v>0</v>
      </c>
    </row>
    <row r="136" spans="1:21">
      <c r="A136" s="7" t="s">
        <v>509</v>
      </c>
      <c r="B136" s="8" t="s">
        <v>35</v>
      </c>
      <c r="C136" s="8" t="s">
        <v>2786</v>
      </c>
      <c r="D136" s="8" t="s">
        <v>510</v>
      </c>
      <c r="E136" s="8" t="s">
        <v>2592</v>
      </c>
      <c r="F136" s="8" t="s">
        <v>450</v>
      </c>
      <c r="G136" s="8" t="s">
        <v>451</v>
      </c>
      <c r="H136" s="13">
        <v>45893</v>
      </c>
      <c r="I136" s="8">
        <v>10</v>
      </c>
      <c r="J136" s="8">
        <v>45.4</v>
      </c>
      <c r="K136" s="8">
        <v>454</v>
      </c>
      <c r="L136" s="8">
        <v>0</v>
      </c>
      <c r="M136" s="8">
        <v>0.02</v>
      </c>
      <c r="N136" s="8" t="s">
        <v>2776</v>
      </c>
      <c r="O136" s="8">
        <v>45.4</v>
      </c>
      <c r="P136" s="8" t="s">
        <v>2773</v>
      </c>
      <c r="Q136" s="8" t="s">
        <v>2773</v>
      </c>
      <c r="R136" s="8">
        <v>454</v>
      </c>
      <c r="S136" s="8">
        <v>9.08</v>
      </c>
      <c r="T136" s="8" t="s">
        <v>2774</v>
      </c>
      <c r="U136" s="9" t="b">
        <v>0</v>
      </c>
    </row>
    <row r="137" spans="1:21">
      <c r="A137" s="10" t="s">
        <v>512</v>
      </c>
      <c r="B137" s="11" t="s">
        <v>47</v>
      </c>
      <c r="C137" s="11" t="s">
        <v>48</v>
      </c>
      <c r="D137" s="11" t="s">
        <v>513</v>
      </c>
      <c r="E137" s="11" t="s">
        <v>514</v>
      </c>
      <c r="F137" s="11" t="s">
        <v>319</v>
      </c>
      <c r="G137" s="11" t="s">
        <v>320</v>
      </c>
      <c r="H137" s="14">
        <v>45900</v>
      </c>
      <c r="I137" s="11">
        <v>15</v>
      </c>
      <c r="J137" s="11">
        <v>93.41</v>
      </c>
      <c r="K137" s="11">
        <v>1401.15</v>
      </c>
      <c r="L137" s="11">
        <v>0</v>
      </c>
      <c r="M137" s="11">
        <v>0.02</v>
      </c>
      <c r="N137" s="11" t="s">
        <v>2776</v>
      </c>
      <c r="O137" s="11">
        <v>93.41</v>
      </c>
      <c r="P137" s="11" t="s">
        <v>2773</v>
      </c>
      <c r="Q137" s="11" t="s">
        <v>2773</v>
      </c>
      <c r="R137" s="11">
        <v>1401.15</v>
      </c>
      <c r="S137" s="11">
        <v>28.023000000000003</v>
      </c>
      <c r="T137" s="11" t="s">
        <v>2774</v>
      </c>
      <c r="U137" s="12" t="b">
        <v>0</v>
      </c>
    </row>
    <row r="138" spans="1:21">
      <c r="A138" s="7" t="s">
        <v>515</v>
      </c>
      <c r="B138" s="8" t="s">
        <v>423</v>
      </c>
      <c r="C138" s="8" t="s">
        <v>424</v>
      </c>
      <c r="D138" s="8" t="s">
        <v>516</v>
      </c>
      <c r="E138" s="8" t="s">
        <v>517</v>
      </c>
      <c r="F138" s="8" t="s">
        <v>107</v>
      </c>
      <c r="G138" s="8" t="s">
        <v>108</v>
      </c>
      <c r="H138" s="13">
        <v>45897</v>
      </c>
      <c r="I138" s="8">
        <v>8</v>
      </c>
      <c r="J138" s="8">
        <v>179.53</v>
      </c>
      <c r="K138" s="8">
        <v>1436.24</v>
      </c>
      <c r="L138" s="8">
        <v>0.1</v>
      </c>
      <c r="M138" s="8">
        <v>0.02</v>
      </c>
      <c r="N138" s="8" t="s">
        <v>2775</v>
      </c>
      <c r="O138" s="8">
        <v>179.53</v>
      </c>
      <c r="P138" s="8" t="s">
        <v>2773</v>
      </c>
      <c r="Q138" s="8" t="s">
        <v>2773</v>
      </c>
      <c r="R138" s="8">
        <v>1292.616</v>
      </c>
      <c r="S138" s="8">
        <v>25.852319999999999</v>
      </c>
      <c r="T138" s="8" t="s">
        <v>2774</v>
      </c>
      <c r="U138" s="9" t="b">
        <v>0</v>
      </c>
    </row>
    <row r="139" spans="1:21">
      <c r="A139" s="10" t="s">
        <v>518</v>
      </c>
      <c r="B139" s="11" t="s">
        <v>208</v>
      </c>
      <c r="C139" s="11" t="s">
        <v>209</v>
      </c>
      <c r="D139" s="11" t="s">
        <v>127</v>
      </c>
      <c r="E139" s="11" t="s">
        <v>128</v>
      </c>
      <c r="F139" s="11" t="s">
        <v>191</v>
      </c>
      <c r="G139" s="11" t="s">
        <v>192</v>
      </c>
      <c r="H139" s="14">
        <v>45900</v>
      </c>
      <c r="I139" s="11">
        <v>13</v>
      </c>
      <c r="J139" s="11">
        <v>144.35</v>
      </c>
      <c r="K139" s="11">
        <v>1876.55</v>
      </c>
      <c r="L139" s="11">
        <v>0.1</v>
      </c>
      <c r="M139" s="11">
        <v>0.02</v>
      </c>
      <c r="N139" s="11" t="s">
        <v>2775</v>
      </c>
      <c r="O139" s="11">
        <v>144.35</v>
      </c>
      <c r="P139" s="11" t="s">
        <v>2773</v>
      </c>
      <c r="Q139" s="11" t="s">
        <v>2773</v>
      </c>
      <c r="R139" s="11">
        <v>1688.895</v>
      </c>
      <c r="S139" s="11">
        <v>33.777900000000002</v>
      </c>
      <c r="T139" s="11" t="s">
        <v>2774</v>
      </c>
      <c r="U139" s="12" t="b">
        <v>0</v>
      </c>
    </row>
    <row r="140" spans="1:21">
      <c r="A140" s="7" t="s">
        <v>519</v>
      </c>
      <c r="B140" s="8" t="s">
        <v>47</v>
      </c>
      <c r="C140" s="8" t="s">
        <v>48</v>
      </c>
      <c r="D140" s="8" t="s">
        <v>23</v>
      </c>
      <c r="E140" s="8" t="s">
        <v>24</v>
      </c>
      <c r="F140" s="8" t="s">
        <v>114</v>
      </c>
      <c r="G140" s="8" t="s">
        <v>115</v>
      </c>
      <c r="H140" s="13">
        <v>45895</v>
      </c>
      <c r="I140" s="8">
        <v>3</v>
      </c>
      <c r="J140" s="8">
        <v>91.13</v>
      </c>
      <c r="K140" s="8">
        <v>273.39</v>
      </c>
      <c r="L140" s="8">
        <v>0.1</v>
      </c>
      <c r="M140" s="8">
        <v>0.02</v>
      </c>
      <c r="N140" s="8" t="s">
        <v>2775</v>
      </c>
      <c r="O140" s="8">
        <v>91.13</v>
      </c>
      <c r="P140" s="8" t="s">
        <v>2773</v>
      </c>
      <c r="Q140" s="8" t="s">
        <v>2773</v>
      </c>
      <c r="R140" s="8">
        <v>246.05099999999999</v>
      </c>
      <c r="S140" s="8">
        <v>4.9210199999999995</v>
      </c>
      <c r="T140" s="8" t="s">
        <v>2774</v>
      </c>
      <c r="U140" s="9" t="b">
        <v>0</v>
      </c>
    </row>
    <row r="141" spans="1:21">
      <c r="A141" s="10" t="s">
        <v>520</v>
      </c>
      <c r="B141" s="11" t="s">
        <v>74</v>
      </c>
      <c r="C141" s="11" t="s">
        <v>75</v>
      </c>
      <c r="D141" s="11" t="s">
        <v>296</v>
      </c>
      <c r="E141" s="11" t="s">
        <v>297</v>
      </c>
      <c r="F141" s="11" t="s">
        <v>18</v>
      </c>
      <c r="G141" s="11" t="s">
        <v>19</v>
      </c>
      <c r="H141" s="14">
        <v>45884</v>
      </c>
      <c r="I141" s="11">
        <v>4</v>
      </c>
      <c r="J141" s="11">
        <v>52.65</v>
      </c>
      <c r="K141" s="11">
        <v>210.6</v>
      </c>
      <c r="L141" s="11">
        <v>0.05</v>
      </c>
      <c r="M141" s="11">
        <v>0.02</v>
      </c>
      <c r="N141" s="11" t="s">
        <v>2772</v>
      </c>
      <c r="O141" s="11">
        <v>52.65</v>
      </c>
      <c r="P141" s="11" t="s">
        <v>2773</v>
      </c>
      <c r="Q141" s="11" t="s">
        <v>2773</v>
      </c>
      <c r="R141" s="11">
        <v>200.07</v>
      </c>
      <c r="S141" s="11">
        <v>4.0014000000000003</v>
      </c>
      <c r="T141" s="11" t="s">
        <v>2774</v>
      </c>
      <c r="U141" s="12" t="b">
        <v>0</v>
      </c>
    </row>
    <row r="142" spans="1:21">
      <c r="A142" s="7" t="s">
        <v>521</v>
      </c>
      <c r="B142" s="8" t="s">
        <v>103</v>
      </c>
      <c r="C142" s="8" t="s">
        <v>104</v>
      </c>
      <c r="D142" s="8" t="s">
        <v>522</v>
      </c>
      <c r="E142" s="8" t="s">
        <v>523</v>
      </c>
      <c r="F142" s="8" t="s">
        <v>107</v>
      </c>
      <c r="G142" s="8" t="s">
        <v>108</v>
      </c>
      <c r="H142" s="13">
        <v>45888</v>
      </c>
      <c r="I142" s="8">
        <v>9</v>
      </c>
      <c r="J142" s="8">
        <v>179.53</v>
      </c>
      <c r="K142" s="8">
        <v>1615.77</v>
      </c>
      <c r="L142" s="8">
        <v>0.1</v>
      </c>
      <c r="M142" s="8">
        <v>0.02</v>
      </c>
      <c r="N142" s="8" t="s">
        <v>2775</v>
      </c>
      <c r="O142" s="8">
        <v>179.53</v>
      </c>
      <c r="P142" s="8" t="s">
        <v>2773</v>
      </c>
      <c r="Q142" s="8" t="s">
        <v>2773</v>
      </c>
      <c r="R142" s="8">
        <v>1454.193</v>
      </c>
      <c r="S142" s="8">
        <v>29.083860000000001</v>
      </c>
      <c r="T142" s="8" t="s">
        <v>2774</v>
      </c>
      <c r="U142" s="9" t="b">
        <v>0</v>
      </c>
    </row>
    <row r="143" spans="1:21">
      <c r="A143" s="10" t="s">
        <v>524</v>
      </c>
      <c r="B143" s="11" t="s">
        <v>74</v>
      </c>
      <c r="C143" s="11" t="s">
        <v>75</v>
      </c>
      <c r="D143" s="11" t="s">
        <v>525</v>
      </c>
      <c r="E143" s="11" t="s">
        <v>526</v>
      </c>
      <c r="F143" s="11" t="s">
        <v>166</v>
      </c>
      <c r="G143" s="11" t="s">
        <v>167</v>
      </c>
      <c r="H143" s="14">
        <v>45873</v>
      </c>
      <c r="I143" s="11">
        <v>12</v>
      </c>
      <c r="J143" s="11">
        <v>176.86</v>
      </c>
      <c r="K143" s="11">
        <v>2122.3200000000002</v>
      </c>
      <c r="L143" s="11">
        <v>0.1</v>
      </c>
      <c r="M143" s="11">
        <v>0.02</v>
      </c>
      <c r="N143" s="11" t="s">
        <v>2775</v>
      </c>
      <c r="O143" s="11">
        <v>176.86</v>
      </c>
      <c r="P143" s="11" t="s">
        <v>2773</v>
      </c>
      <c r="Q143" s="11" t="s">
        <v>2773</v>
      </c>
      <c r="R143" s="11">
        <v>1910.0880000000002</v>
      </c>
      <c r="S143" s="11">
        <v>38.201760000000007</v>
      </c>
      <c r="T143" s="11" t="s">
        <v>2774</v>
      </c>
      <c r="U143" s="12" t="b">
        <v>0</v>
      </c>
    </row>
    <row r="144" spans="1:21">
      <c r="A144" s="7" t="s">
        <v>527</v>
      </c>
      <c r="B144" s="8" t="s">
        <v>208</v>
      </c>
      <c r="C144" s="8" t="s">
        <v>209</v>
      </c>
      <c r="D144" s="8" t="s">
        <v>340</v>
      </c>
      <c r="E144" s="8" t="s">
        <v>341</v>
      </c>
      <c r="F144" s="8" t="s">
        <v>25</v>
      </c>
      <c r="G144" s="8" t="s">
        <v>26</v>
      </c>
      <c r="H144" s="13">
        <v>45898</v>
      </c>
      <c r="I144" s="8">
        <v>20</v>
      </c>
      <c r="J144" s="8">
        <v>120.83</v>
      </c>
      <c r="K144" s="8">
        <v>2416.6</v>
      </c>
      <c r="L144" s="8">
        <v>0.1</v>
      </c>
      <c r="M144" s="8">
        <v>0.02</v>
      </c>
      <c r="N144" s="8" t="s">
        <v>2775</v>
      </c>
      <c r="O144" s="8">
        <v>120.83</v>
      </c>
      <c r="P144" s="8" t="s">
        <v>2773</v>
      </c>
      <c r="Q144" s="8" t="s">
        <v>2773</v>
      </c>
      <c r="R144" s="8">
        <v>2174.94</v>
      </c>
      <c r="S144" s="8">
        <v>43.498800000000003</v>
      </c>
      <c r="T144" s="8" t="s">
        <v>2774</v>
      </c>
      <c r="U144" s="9" t="b">
        <v>0</v>
      </c>
    </row>
    <row r="145" spans="1:21">
      <c r="A145" s="10" t="s">
        <v>528</v>
      </c>
      <c r="B145" s="11" t="s">
        <v>259</v>
      </c>
      <c r="C145" s="11" t="s">
        <v>260</v>
      </c>
      <c r="D145" s="11" t="s">
        <v>243</v>
      </c>
      <c r="E145" s="11" t="s">
        <v>244</v>
      </c>
      <c r="F145" s="11" t="s">
        <v>326</v>
      </c>
      <c r="G145" s="11" t="s">
        <v>327</v>
      </c>
      <c r="H145" s="14">
        <v>45890</v>
      </c>
      <c r="I145" s="11">
        <v>8</v>
      </c>
      <c r="J145" s="11">
        <v>63.32</v>
      </c>
      <c r="K145" s="11">
        <v>506.56</v>
      </c>
      <c r="L145" s="11">
        <v>0</v>
      </c>
      <c r="M145" s="11">
        <v>0.02</v>
      </c>
      <c r="N145" s="11" t="s">
        <v>2776</v>
      </c>
      <c r="O145" s="11">
        <v>63.32</v>
      </c>
      <c r="P145" s="11" t="s">
        <v>2773</v>
      </c>
      <c r="Q145" s="11" t="s">
        <v>2773</v>
      </c>
      <c r="R145" s="11">
        <v>506.56</v>
      </c>
      <c r="S145" s="11">
        <v>10.1312</v>
      </c>
      <c r="T145" s="11" t="s">
        <v>2774</v>
      </c>
      <c r="U145" s="12" t="b">
        <v>0</v>
      </c>
    </row>
    <row r="146" spans="1:21">
      <c r="A146" s="7" t="s">
        <v>529</v>
      </c>
      <c r="B146" s="8" t="s">
        <v>423</v>
      </c>
      <c r="C146" s="8" t="s">
        <v>424</v>
      </c>
      <c r="D146" s="8" t="s">
        <v>377</v>
      </c>
      <c r="E146" s="8" t="s">
        <v>378</v>
      </c>
      <c r="F146" s="8" t="s">
        <v>90</v>
      </c>
      <c r="G146" s="8" t="s">
        <v>91</v>
      </c>
      <c r="H146" s="13">
        <v>45879</v>
      </c>
      <c r="I146" s="8">
        <v>23</v>
      </c>
      <c r="J146" s="8">
        <v>50.51</v>
      </c>
      <c r="K146" s="8">
        <v>1161.73</v>
      </c>
      <c r="L146" s="8">
        <v>0</v>
      </c>
      <c r="M146" s="8">
        <v>0.02</v>
      </c>
      <c r="N146" s="8" t="s">
        <v>2776</v>
      </c>
      <c r="O146" s="8">
        <v>50.51</v>
      </c>
      <c r="P146" s="8" t="s">
        <v>2773</v>
      </c>
      <c r="Q146" s="8" t="s">
        <v>2773</v>
      </c>
      <c r="R146" s="8">
        <v>1161.73</v>
      </c>
      <c r="S146" s="8">
        <v>23.2346</v>
      </c>
      <c r="T146" s="8" t="s">
        <v>2774</v>
      </c>
      <c r="U146" s="9" t="b">
        <v>0</v>
      </c>
    </row>
    <row r="147" spans="1:21">
      <c r="A147" s="10" t="s">
        <v>530</v>
      </c>
      <c r="B147" s="11" t="s">
        <v>159</v>
      </c>
      <c r="C147" s="11" t="s">
        <v>160</v>
      </c>
      <c r="D147" s="11" t="s">
        <v>83</v>
      </c>
      <c r="E147" s="11" t="s">
        <v>84</v>
      </c>
      <c r="F147" s="11" t="s">
        <v>71</v>
      </c>
      <c r="G147" s="11" t="s">
        <v>72</v>
      </c>
      <c r="H147" s="14">
        <v>45900</v>
      </c>
      <c r="I147" s="11">
        <v>2</v>
      </c>
      <c r="J147" s="11">
        <v>123.65</v>
      </c>
      <c r="K147" s="11">
        <v>247.3</v>
      </c>
      <c r="L147" s="11">
        <v>0.05</v>
      </c>
      <c r="M147" s="11">
        <v>0.02</v>
      </c>
      <c r="N147" s="11" t="s">
        <v>2772</v>
      </c>
      <c r="O147" s="11">
        <v>123.65</v>
      </c>
      <c r="P147" s="11" t="s">
        <v>2773</v>
      </c>
      <c r="Q147" s="11" t="s">
        <v>2773</v>
      </c>
      <c r="R147" s="11">
        <v>234.935</v>
      </c>
      <c r="S147" s="11">
        <v>4.6987000000000005</v>
      </c>
      <c r="T147" s="11" t="s">
        <v>2774</v>
      </c>
      <c r="U147" s="12" t="b">
        <v>0</v>
      </c>
    </row>
    <row r="148" spans="1:21">
      <c r="A148" s="7" t="s">
        <v>531</v>
      </c>
      <c r="B148" s="8" t="s">
        <v>14</v>
      </c>
      <c r="C148" s="8" t="s">
        <v>2782</v>
      </c>
      <c r="D148" s="8" t="s">
        <v>532</v>
      </c>
      <c r="E148" s="8" t="s">
        <v>2593</v>
      </c>
      <c r="F148" s="8" t="s">
        <v>275</v>
      </c>
      <c r="G148" s="8" t="s">
        <v>276</v>
      </c>
      <c r="H148" s="13">
        <v>45873</v>
      </c>
      <c r="I148" s="8">
        <v>4</v>
      </c>
      <c r="J148" s="8">
        <v>44.71</v>
      </c>
      <c r="K148" s="8">
        <v>178.84</v>
      </c>
      <c r="L148" s="8">
        <v>0</v>
      </c>
      <c r="M148" s="8">
        <v>0.02</v>
      </c>
      <c r="N148" s="8" t="s">
        <v>2776</v>
      </c>
      <c r="O148" s="8">
        <v>44.71</v>
      </c>
      <c r="P148" s="8" t="s">
        <v>2773</v>
      </c>
      <c r="Q148" s="8" t="s">
        <v>2773</v>
      </c>
      <c r="R148" s="8">
        <v>178.84</v>
      </c>
      <c r="S148" s="8">
        <v>3.5768</v>
      </c>
      <c r="T148" s="8" t="s">
        <v>2774</v>
      </c>
      <c r="U148" s="9" t="b">
        <v>0</v>
      </c>
    </row>
    <row r="149" spans="1:21">
      <c r="A149" s="10" t="s">
        <v>534</v>
      </c>
      <c r="B149" s="11" t="s">
        <v>117</v>
      </c>
      <c r="C149" s="11" t="s">
        <v>118</v>
      </c>
      <c r="D149" s="11" t="s">
        <v>284</v>
      </c>
      <c r="E149" s="11" t="s">
        <v>285</v>
      </c>
      <c r="F149" s="11" t="s">
        <v>78</v>
      </c>
      <c r="G149" s="11" t="s">
        <v>79</v>
      </c>
      <c r="H149" s="14">
        <v>45881</v>
      </c>
      <c r="I149" s="11">
        <v>15</v>
      </c>
      <c r="J149" s="11">
        <v>139.22</v>
      </c>
      <c r="K149" s="11">
        <v>2088.3000000000002</v>
      </c>
      <c r="L149" s="11">
        <v>0.05</v>
      </c>
      <c r="M149" s="11">
        <v>0.02</v>
      </c>
      <c r="N149" s="11" t="s">
        <v>2772</v>
      </c>
      <c r="O149" s="11">
        <v>139.22</v>
      </c>
      <c r="P149" s="11" t="s">
        <v>2773</v>
      </c>
      <c r="Q149" s="11" t="s">
        <v>2773</v>
      </c>
      <c r="R149" s="11">
        <v>1983.8850000000002</v>
      </c>
      <c r="S149" s="11">
        <v>39.677700000000009</v>
      </c>
      <c r="T149" s="11" t="s">
        <v>2774</v>
      </c>
      <c r="U149" s="12" t="b">
        <v>0</v>
      </c>
    </row>
    <row r="150" spans="1:21">
      <c r="A150" s="7" t="s">
        <v>535</v>
      </c>
      <c r="B150" s="8" t="s">
        <v>208</v>
      </c>
      <c r="C150" s="8" t="s">
        <v>209</v>
      </c>
      <c r="D150" s="8" t="s">
        <v>493</v>
      </c>
      <c r="E150" s="8" t="s">
        <v>494</v>
      </c>
      <c r="F150" s="8" t="s">
        <v>179</v>
      </c>
      <c r="G150" s="8" t="s">
        <v>180</v>
      </c>
      <c r="H150" s="13">
        <v>45883</v>
      </c>
      <c r="I150" s="8">
        <v>18</v>
      </c>
      <c r="J150" s="8">
        <v>125.42</v>
      </c>
      <c r="K150" s="8">
        <v>2257.56</v>
      </c>
      <c r="L150" s="8">
        <v>0.1</v>
      </c>
      <c r="M150" s="8">
        <v>0.02</v>
      </c>
      <c r="N150" s="8" t="s">
        <v>2775</v>
      </c>
      <c r="O150" s="8">
        <v>125.42</v>
      </c>
      <c r="P150" s="8" t="s">
        <v>2773</v>
      </c>
      <c r="Q150" s="8" t="s">
        <v>2773</v>
      </c>
      <c r="R150" s="8">
        <v>2031.8039999999999</v>
      </c>
      <c r="S150" s="8">
        <v>40.63608</v>
      </c>
      <c r="T150" s="8" t="s">
        <v>2774</v>
      </c>
      <c r="U150" s="9" t="b">
        <v>0</v>
      </c>
    </row>
    <row r="151" spans="1:21">
      <c r="A151" s="10" t="s">
        <v>540</v>
      </c>
      <c r="B151" s="11" t="s">
        <v>230</v>
      </c>
      <c r="C151" s="11" t="s">
        <v>231</v>
      </c>
      <c r="D151" s="11" t="s">
        <v>502</v>
      </c>
      <c r="E151" s="11" t="s">
        <v>503</v>
      </c>
      <c r="F151" s="11" t="s">
        <v>179</v>
      </c>
      <c r="G151" s="11" t="s">
        <v>180</v>
      </c>
      <c r="H151" s="14">
        <v>45884</v>
      </c>
      <c r="I151" s="11">
        <v>7</v>
      </c>
      <c r="J151" s="11">
        <v>125.42</v>
      </c>
      <c r="K151" s="11">
        <v>877.94</v>
      </c>
      <c r="L151" s="11">
        <v>0.1</v>
      </c>
      <c r="M151" s="11">
        <v>0.02</v>
      </c>
      <c r="N151" s="11" t="s">
        <v>2775</v>
      </c>
      <c r="O151" s="11">
        <v>125.42</v>
      </c>
      <c r="P151" s="11" t="s">
        <v>2773</v>
      </c>
      <c r="Q151" s="11" t="s">
        <v>2773</v>
      </c>
      <c r="R151" s="11">
        <v>790.14600000000007</v>
      </c>
      <c r="S151" s="11">
        <v>15.802920000000002</v>
      </c>
      <c r="T151" s="11" t="s">
        <v>2774</v>
      </c>
      <c r="U151" s="12" t="b">
        <v>0</v>
      </c>
    </row>
    <row r="152" spans="1:21">
      <c r="A152" s="7" t="s">
        <v>541</v>
      </c>
      <c r="B152" s="8" t="s">
        <v>306</v>
      </c>
      <c r="C152" s="8" t="s">
        <v>307</v>
      </c>
      <c r="D152" s="8" t="s">
        <v>542</v>
      </c>
      <c r="E152" s="8" t="s">
        <v>543</v>
      </c>
      <c r="F152" s="8" t="s">
        <v>234</v>
      </c>
      <c r="G152" s="8" t="s">
        <v>235</v>
      </c>
      <c r="H152" s="13">
        <v>45891</v>
      </c>
      <c r="I152" s="8">
        <v>4</v>
      </c>
      <c r="J152" s="8">
        <v>37.18</v>
      </c>
      <c r="K152" s="8">
        <v>148.72</v>
      </c>
      <c r="L152" s="8">
        <v>0</v>
      </c>
      <c r="M152" s="8">
        <v>0.02</v>
      </c>
      <c r="N152" s="8" t="s">
        <v>2776</v>
      </c>
      <c r="O152" s="8">
        <v>37.18</v>
      </c>
      <c r="P152" s="8" t="s">
        <v>2773</v>
      </c>
      <c r="Q152" s="8" t="s">
        <v>2773</v>
      </c>
      <c r="R152" s="8">
        <v>148.72</v>
      </c>
      <c r="S152" s="8">
        <v>2.9744000000000002</v>
      </c>
      <c r="T152" s="8" t="s">
        <v>2774</v>
      </c>
      <c r="U152" s="9" t="b">
        <v>0</v>
      </c>
    </row>
    <row r="153" spans="1:21">
      <c r="A153" s="10" t="s">
        <v>544</v>
      </c>
      <c r="B153" s="11" t="s">
        <v>103</v>
      </c>
      <c r="C153" s="11" t="s">
        <v>104</v>
      </c>
      <c r="D153" s="11" t="s">
        <v>545</v>
      </c>
      <c r="E153" s="11" t="s">
        <v>546</v>
      </c>
      <c r="F153" s="11" t="s">
        <v>326</v>
      </c>
      <c r="G153" s="11" t="s">
        <v>327</v>
      </c>
      <c r="H153" s="14">
        <v>45881</v>
      </c>
      <c r="I153" s="11">
        <v>21</v>
      </c>
      <c r="J153" s="11">
        <v>63.32</v>
      </c>
      <c r="K153" s="11">
        <v>1329.72</v>
      </c>
      <c r="L153" s="11">
        <v>0</v>
      </c>
      <c r="M153" s="11">
        <v>0.02</v>
      </c>
      <c r="N153" s="11" t="s">
        <v>2776</v>
      </c>
      <c r="O153" s="11">
        <v>63.32</v>
      </c>
      <c r="P153" s="11" t="s">
        <v>2773</v>
      </c>
      <c r="Q153" s="11" t="s">
        <v>2773</v>
      </c>
      <c r="R153" s="11">
        <v>1329.72</v>
      </c>
      <c r="S153" s="11">
        <v>26.5944</v>
      </c>
      <c r="T153" s="11" t="s">
        <v>2774</v>
      </c>
      <c r="U153" s="12" t="b">
        <v>0</v>
      </c>
    </row>
    <row r="154" spans="1:21">
      <c r="A154" s="7" t="s">
        <v>547</v>
      </c>
      <c r="B154" s="8" t="s">
        <v>14</v>
      </c>
      <c r="C154" s="8" t="s">
        <v>15</v>
      </c>
      <c r="D154" s="8" t="s">
        <v>548</v>
      </c>
      <c r="E154" s="8" t="s">
        <v>549</v>
      </c>
      <c r="F154" s="8" t="s">
        <v>18</v>
      </c>
      <c r="G154" s="8" t="s">
        <v>19</v>
      </c>
      <c r="H154" s="13">
        <v>45900</v>
      </c>
      <c r="I154" s="8">
        <v>4</v>
      </c>
      <c r="J154" s="8">
        <v>52.65</v>
      </c>
      <c r="K154" s="8">
        <v>210.6</v>
      </c>
      <c r="L154" s="8">
        <v>0.05</v>
      </c>
      <c r="M154" s="8">
        <v>0.02</v>
      </c>
      <c r="N154" s="8" t="s">
        <v>2772</v>
      </c>
      <c r="O154" s="8">
        <v>52.65</v>
      </c>
      <c r="P154" s="8" t="s">
        <v>2773</v>
      </c>
      <c r="Q154" s="8" t="s">
        <v>2773</v>
      </c>
      <c r="R154" s="8">
        <v>200.07</v>
      </c>
      <c r="S154" s="8">
        <v>4.0014000000000003</v>
      </c>
      <c r="T154" s="8" t="s">
        <v>2774</v>
      </c>
      <c r="U154" s="9" t="b">
        <v>0</v>
      </c>
    </row>
    <row r="155" spans="1:21">
      <c r="A155" s="10" t="s">
        <v>550</v>
      </c>
      <c r="B155" s="11" t="s">
        <v>47</v>
      </c>
      <c r="C155" s="11" t="s">
        <v>48</v>
      </c>
      <c r="D155" s="11" t="s">
        <v>525</v>
      </c>
      <c r="E155" s="11" t="s">
        <v>526</v>
      </c>
      <c r="F155" s="11" t="s">
        <v>25</v>
      </c>
      <c r="G155" s="11" t="s">
        <v>26</v>
      </c>
      <c r="H155" s="14">
        <v>45876</v>
      </c>
      <c r="I155" s="11">
        <v>22</v>
      </c>
      <c r="J155" s="11">
        <v>103.46</v>
      </c>
      <c r="K155" s="11">
        <v>2276.12</v>
      </c>
      <c r="L155" s="11">
        <v>0.1</v>
      </c>
      <c r="M155" s="11">
        <v>0.02</v>
      </c>
      <c r="N155" s="11" t="s">
        <v>2775</v>
      </c>
      <c r="O155" s="11">
        <v>120.83</v>
      </c>
      <c r="P155" s="11" t="s">
        <v>2773</v>
      </c>
      <c r="Q155" s="11" t="s">
        <v>2773</v>
      </c>
      <c r="R155" s="11">
        <v>2048.5079999999998</v>
      </c>
      <c r="S155" s="11">
        <v>40.97016</v>
      </c>
      <c r="T155" s="11" t="s">
        <v>2774</v>
      </c>
      <c r="U155" s="12" t="b">
        <v>0</v>
      </c>
    </row>
    <row r="156" spans="1:21">
      <c r="A156" s="7" t="s">
        <v>551</v>
      </c>
      <c r="B156" s="8" t="s">
        <v>159</v>
      </c>
      <c r="C156" s="8" t="s">
        <v>160</v>
      </c>
      <c r="D156" s="8" t="s">
        <v>52</v>
      </c>
      <c r="E156" s="8" t="s">
        <v>53</v>
      </c>
      <c r="F156" s="8" t="s">
        <v>100</v>
      </c>
      <c r="G156" s="8" t="s">
        <v>101</v>
      </c>
      <c r="H156" s="13">
        <v>45871</v>
      </c>
      <c r="I156" s="8">
        <v>1</v>
      </c>
      <c r="J156" s="8">
        <v>181.7</v>
      </c>
      <c r="K156" s="8">
        <v>181.7</v>
      </c>
      <c r="L156" s="8">
        <v>0.1</v>
      </c>
      <c r="M156" s="8">
        <v>0.02</v>
      </c>
      <c r="N156" s="8" t="s">
        <v>2775</v>
      </c>
      <c r="O156" s="8">
        <v>181.7</v>
      </c>
      <c r="P156" s="8" t="s">
        <v>2773</v>
      </c>
      <c r="Q156" s="8" t="s">
        <v>2773</v>
      </c>
      <c r="R156" s="8">
        <v>163.53</v>
      </c>
      <c r="S156" s="8">
        <v>3.2706</v>
      </c>
      <c r="T156" s="8" t="s">
        <v>2774</v>
      </c>
      <c r="U156" s="9" t="b">
        <v>0</v>
      </c>
    </row>
    <row r="157" spans="1:21">
      <c r="A157" s="10" t="s">
        <v>552</v>
      </c>
      <c r="B157" s="11" t="s">
        <v>246</v>
      </c>
      <c r="C157" s="11" t="s">
        <v>2787</v>
      </c>
      <c r="D157" s="11" t="s">
        <v>553</v>
      </c>
      <c r="E157" s="11" t="s">
        <v>2594</v>
      </c>
      <c r="F157" s="11" t="s">
        <v>18</v>
      </c>
      <c r="G157" s="11" t="s">
        <v>19</v>
      </c>
      <c r="H157" s="14">
        <v>45895</v>
      </c>
      <c r="I157" s="11">
        <v>5</v>
      </c>
      <c r="J157" s="11">
        <v>45.5</v>
      </c>
      <c r="K157" s="11">
        <v>227.5</v>
      </c>
      <c r="L157" s="11">
        <v>0.05</v>
      </c>
      <c r="M157" s="11">
        <v>0.02</v>
      </c>
      <c r="N157" s="11" t="s">
        <v>2772</v>
      </c>
      <c r="O157" s="11">
        <v>52.65</v>
      </c>
      <c r="P157" s="11" t="s">
        <v>2773</v>
      </c>
      <c r="Q157" s="11" t="s">
        <v>2773</v>
      </c>
      <c r="R157" s="11">
        <v>216.125</v>
      </c>
      <c r="S157" s="11">
        <v>4.3224999999999998</v>
      </c>
      <c r="T157" s="11" t="s">
        <v>2774</v>
      </c>
      <c r="U157" s="12" t="b">
        <v>0</v>
      </c>
    </row>
    <row r="158" spans="1:21">
      <c r="A158" s="7" t="s">
        <v>556</v>
      </c>
      <c r="B158" s="8" t="s">
        <v>254</v>
      </c>
      <c r="C158" s="8" t="s">
        <v>255</v>
      </c>
      <c r="D158" s="8" t="s">
        <v>557</v>
      </c>
      <c r="E158" s="8" t="s">
        <v>558</v>
      </c>
      <c r="F158" s="8" t="s">
        <v>59</v>
      </c>
      <c r="G158" s="8" t="s">
        <v>60</v>
      </c>
      <c r="H158" s="13">
        <v>45880</v>
      </c>
      <c r="I158" s="8">
        <v>8</v>
      </c>
      <c r="J158" s="8">
        <v>71.86</v>
      </c>
      <c r="K158" s="8">
        <v>574.88</v>
      </c>
      <c r="L158" s="8">
        <v>0.05</v>
      </c>
      <c r="M158" s="8">
        <v>0.02</v>
      </c>
      <c r="N158" s="8" t="s">
        <v>2772</v>
      </c>
      <c r="O158" s="8">
        <v>71.86</v>
      </c>
      <c r="P158" s="8" t="s">
        <v>2773</v>
      </c>
      <c r="Q158" s="8" t="s">
        <v>2773</v>
      </c>
      <c r="R158" s="8">
        <v>546.13599999999997</v>
      </c>
      <c r="S158" s="8">
        <v>10.92272</v>
      </c>
      <c r="T158" s="8" t="s">
        <v>2774</v>
      </c>
      <c r="U158" s="9" t="b">
        <v>0</v>
      </c>
    </row>
    <row r="159" spans="1:21">
      <c r="A159" s="10" t="s">
        <v>559</v>
      </c>
      <c r="B159" s="11" t="s">
        <v>93</v>
      </c>
      <c r="C159" s="11" t="s">
        <v>94</v>
      </c>
      <c r="D159" s="11" t="s">
        <v>470</v>
      </c>
      <c r="E159" s="11" t="s">
        <v>471</v>
      </c>
      <c r="F159" s="11" t="s">
        <v>174</v>
      </c>
      <c r="G159" s="11" t="s">
        <v>175</v>
      </c>
      <c r="H159" s="14">
        <v>45870</v>
      </c>
      <c r="I159" s="11">
        <v>20</v>
      </c>
      <c r="J159" s="11">
        <v>164.03</v>
      </c>
      <c r="K159" s="11">
        <v>3280.6</v>
      </c>
      <c r="L159" s="11">
        <v>0.1</v>
      </c>
      <c r="M159" s="11">
        <v>0.02</v>
      </c>
      <c r="N159" s="11" t="s">
        <v>2775</v>
      </c>
      <c r="O159" s="11">
        <v>183.4</v>
      </c>
      <c r="P159" s="11" t="s">
        <v>2773</v>
      </c>
      <c r="Q159" s="11" t="s">
        <v>2773</v>
      </c>
      <c r="R159" s="11">
        <v>2952.54</v>
      </c>
      <c r="S159" s="11">
        <v>59.050800000000002</v>
      </c>
      <c r="T159" s="11" t="s">
        <v>2774</v>
      </c>
      <c r="U159" s="12" t="b">
        <v>0</v>
      </c>
    </row>
    <row r="160" spans="1:21">
      <c r="A160" s="7" t="s">
        <v>560</v>
      </c>
      <c r="B160" s="8" t="s">
        <v>230</v>
      </c>
      <c r="C160" s="8" t="s">
        <v>231</v>
      </c>
      <c r="D160" s="8" t="s">
        <v>561</v>
      </c>
      <c r="E160" s="8" t="s">
        <v>562</v>
      </c>
      <c r="F160" s="8" t="s">
        <v>275</v>
      </c>
      <c r="G160" s="8" t="s">
        <v>276</v>
      </c>
      <c r="H160" s="13">
        <v>45887</v>
      </c>
      <c r="I160" s="8">
        <v>5</v>
      </c>
      <c r="J160" s="8">
        <v>44.71</v>
      </c>
      <c r="K160" s="8">
        <v>223.55</v>
      </c>
      <c r="L160" s="8">
        <v>0</v>
      </c>
      <c r="M160" s="8">
        <v>0.02</v>
      </c>
      <c r="N160" s="8" t="s">
        <v>2776</v>
      </c>
      <c r="O160" s="8">
        <v>44.71</v>
      </c>
      <c r="P160" s="8" t="s">
        <v>2773</v>
      </c>
      <c r="Q160" s="8" t="s">
        <v>2773</v>
      </c>
      <c r="R160" s="8">
        <v>223.55</v>
      </c>
      <c r="S160" s="8">
        <v>4.4710000000000001</v>
      </c>
      <c r="T160" s="8" t="s">
        <v>2774</v>
      </c>
      <c r="U160" s="9" t="b">
        <v>0</v>
      </c>
    </row>
    <row r="161" spans="1:21">
      <c r="A161" s="10" t="s">
        <v>564</v>
      </c>
      <c r="B161" s="11" t="s">
        <v>122</v>
      </c>
      <c r="C161" s="11" t="s">
        <v>123</v>
      </c>
      <c r="D161" s="11" t="s">
        <v>506</v>
      </c>
      <c r="E161" s="11" t="s">
        <v>507</v>
      </c>
      <c r="F161" s="11" t="s">
        <v>139</v>
      </c>
      <c r="G161" s="11" t="s">
        <v>140</v>
      </c>
      <c r="H161" s="14">
        <v>45888</v>
      </c>
      <c r="I161" s="11">
        <v>8</v>
      </c>
      <c r="J161" s="11">
        <v>113.94</v>
      </c>
      <c r="K161" s="11">
        <v>911.52</v>
      </c>
      <c r="L161" s="11">
        <v>0.05</v>
      </c>
      <c r="M161" s="11">
        <v>0.02</v>
      </c>
      <c r="N161" s="11" t="s">
        <v>2772</v>
      </c>
      <c r="O161" s="11">
        <v>113.94</v>
      </c>
      <c r="P161" s="11" t="s">
        <v>2773</v>
      </c>
      <c r="Q161" s="11" t="s">
        <v>2773</v>
      </c>
      <c r="R161" s="11">
        <v>865.94399999999996</v>
      </c>
      <c r="S161" s="11">
        <v>17.31888</v>
      </c>
      <c r="T161" s="11" t="s">
        <v>2774</v>
      </c>
      <c r="U161" s="12" t="b">
        <v>0</v>
      </c>
    </row>
    <row r="162" spans="1:21">
      <c r="A162" s="7" t="s">
        <v>571</v>
      </c>
      <c r="B162" s="8" t="s">
        <v>55</v>
      </c>
      <c r="C162" s="8" t="s">
        <v>56</v>
      </c>
      <c r="D162" s="8" t="s">
        <v>572</v>
      </c>
      <c r="E162" s="8" t="s">
        <v>573</v>
      </c>
      <c r="F162" s="8" t="s">
        <v>174</v>
      </c>
      <c r="G162" s="8" t="s">
        <v>175</v>
      </c>
      <c r="H162" s="13">
        <v>45888</v>
      </c>
      <c r="I162" s="8">
        <v>17</v>
      </c>
      <c r="J162" s="8">
        <v>183.4</v>
      </c>
      <c r="K162" s="8">
        <v>3117.8</v>
      </c>
      <c r="L162" s="8">
        <v>0.1</v>
      </c>
      <c r="M162" s="8">
        <v>0.02</v>
      </c>
      <c r="N162" s="8" t="s">
        <v>2775</v>
      </c>
      <c r="O162" s="8">
        <v>183.4</v>
      </c>
      <c r="P162" s="8" t="s">
        <v>2773</v>
      </c>
      <c r="Q162" s="8" t="s">
        <v>2773</v>
      </c>
      <c r="R162" s="8">
        <v>2806.02</v>
      </c>
      <c r="S162" s="8">
        <v>56.120400000000004</v>
      </c>
      <c r="T162" s="8" t="s">
        <v>2774</v>
      </c>
      <c r="U162" s="9" t="b">
        <v>0</v>
      </c>
    </row>
    <row r="163" spans="1:21">
      <c r="A163" s="10" t="s">
        <v>574</v>
      </c>
      <c r="B163" s="11" t="s">
        <v>386</v>
      </c>
      <c r="C163" s="11" t="s">
        <v>2788</v>
      </c>
      <c r="D163" s="11" t="s">
        <v>237</v>
      </c>
      <c r="E163" s="11" t="s">
        <v>2595</v>
      </c>
      <c r="F163" s="11" t="s">
        <v>396</v>
      </c>
      <c r="G163" s="11" t="s">
        <v>397</v>
      </c>
      <c r="H163" s="14">
        <v>45871</v>
      </c>
      <c r="I163" s="11">
        <v>20</v>
      </c>
      <c r="J163" s="11">
        <v>194.87</v>
      </c>
      <c r="K163" s="11">
        <v>3897.4</v>
      </c>
      <c r="L163" s="11">
        <v>0.1</v>
      </c>
      <c r="M163" s="11">
        <v>0.02</v>
      </c>
      <c r="N163" s="11" t="s">
        <v>2775</v>
      </c>
      <c r="O163" s="11">
        <v>194.87</v>
      </c>
      <c r="P163" s="11" t="s">
        <v>2773</v>
      </c>
      <c r="Q163" s="11" t="s">
        <v>2773</v>
      </c>
      <c r="R163" s="11">
        <v>3507.66</v>
      </c>
      <c r="S163" s="11">
        <v>70.153199999999998</v>
      </c>
      <c r="T163" s="11" t="s">
        <v>2774</v>
      </c>
      <c r="U163" s="12" t="b">
        <v>0</v>
      </c>
    </row>
    <row r="164" spans="1:21">
      <c r="A164" s="7" t="s">
        <v>575</v>
      </c>
      <c r="B164" s="8" t="s">
        <v>110</v>
      </c>
      <c r="C164" s="8" t="s">
        <v>111</v>
      </c>
      <c r="D164" s="8" t="s">
        <v>205</v>
      </c>
      <c r="E164" s="8" t="s">
        <v>206</v>
      </c>
      <c r="F164" s="8" t="s">
        <v>326</v>
      </c>
      <c r="G164" s="8" t="s">
        <v>327</v>
      </c>
      <c r="H164" s="13">
        <v>45886</v>
      </c>
      <c r="I164" s="8">
        <v>22</v>
      </c>
      <c r="J164" s="8">
        <v>63.32</v>
      </c>
      <c r="K164" s="8">
        <v>1393.04</v>
      </c>
      <c r="L164" s="8">
        <v>0</v>
      </c>
      <c r="M164" s="8">
        <v>0.02</v>
      </c>
      <c r="N164" s="8" t="s">
        <v>2776</v>
      </c>
      <c r="O164" s="8">
        <v>63.32</v>
      </c>
      <c r="P164" s="8" t="s">
        <v>2773</v>
      </c>
      <c r="Q164" s="8" t="s">
        <v>2773</v>
      </c>
      <c r="R164" s="8">
        <v>1393.04</v>
      </c>
      <c r="S164" s="8">
        <v>27.860800000000001</v>
      </c>
      <c r="T164" s="8" t="s">
        <v>2774</v>
      </c>
      <c r="U164" s="9" t="b">
        <v>0</v>
      </c>
    </row>
    <row r="165" spans="1:21">
      <c r="A165" s="10" t="s">
        <v>576</v>
      </c>
      <c r="B165" s="11" t="s">
        <v>187</v>
      </c>
      <c r="C165" s="11" t="s">
        <v>188</v>
      </c>
      <c r="D165" s="11" t="s">
        <v>476</v>
      </c>
      <c r="E165" s="11" t="s">
        <v>477</v>
      </c>
      <c r="F165" s="11" t="s">
        <v>191</v>
      </c>
      <c r="G165" s="11" t="s">
        <v>192</v>
      </c>
      <c r="H165" s="14">
        <v>45871</v>
      </c>
      <c r="I165" s="11">
        <v>1</v>
      </c>
      <c r="J165" s="11">
        <v>144.35</v>
      </c>
      <c r="K165" s="11">
        <v>144.35</v>
      </c>
      <c r="L165" s="11">
        <v>0.1</v>
      </c>
      <c r="M165" s="11">
        <v>0.02</v>
      </c>
      <c r="N165" s="11" t="s">
        <v>2775</v>
      </c>
      <c r="O165" s="11">
        <v>144.35</v>
      </c>
      <c r="P165" s="11" t="s">
        <v>2773</v>
      </c>
      <c r="Q165" s="11" t="s">
        <v>2773</v>
      </c>
      <c r="R165" s="11">
        <v>129.91499999999999</v>
      </c>
      <c r="S165" s="11">
        <v>2.5983000000000001</v>
      </c>
      <c r="T165" s="11" t="s">
        <v>2774</v>
      </c>
      <c r="U165" s="12" t="b">
        <v>0</v>
      </c>
    </row>
    <row r="166" spans="1:21">
      <c r="A166" s="7" t="s">
        <v>577</v>
      </c>
      <c r="B166" s="8" t="s">
        <v>55</v>
      </c>
      <c r="C166" s="8" t="s">
        <v>56</v>
      </c>
      <c r="D166" s="8" t="s">
        <v>482</v>
      </c>
      <c r="E166" s="8" t="s">
        <v>483</v>
      </c>
      <c r="F166" s="8" t="s">
        <v>215</v>
      </c>
      <c r="G166" s="8" t="s">
        <v>216</v>
      </c>
      <c r="H166" s="13">
        <v>45873</v>
      </c>
      <c r="I166" s="8">
        <v>22</v>
      </c>
      <c r="J166" s="8">
        <v>176.7</v>
      </c>
      <c r="K166" s="8">
        <v>3887.4</v>
      </c>
      <c r="L166" s="8">
        <v>0.1</v>
      </c>
      <c r="M166" s="8">
        <v>0.02</v>
      </c>
      <c r="N166" s="8" t="s">
        <v>2775</v>
      </c>
      <c r="O166" s="8">
        <v>176.7</v>
      </c>
      <c r="P166" s="8" t="s">
        <v>2773</v>
      </c>
      <c r="Q166" s="8" t="s">
        <v>2773</v>
      </c>
      <c r="R166" s="8">
        <v>3498.66</v>
      </c>
      <c r="S166" s="8">
        <v>69.973200000000006</v>
      </c>
      <c r="T166" s="8" t="s">
        <v>2774</v>
      </c>
      <c r="U166" s="9" t="b">
        <v>0</v>
      </c>
    </row>
    <row r="167" spans="1:21">
      <c r="A167" s="10" t="s">
        <v>578</v>
      </c>
      <c r="B167" s="11" t="s">
        <v>55</v>
      </c>
      <c r="C167" s="11" t="s">
        <v>56</v>
      </c>
      <c r="D167" s="11" t="s">
        <v>579</v>
      </c>
      <c r="E167" s="11" t="s">
        <v>580</v>
      </c>
      <c r="F167" s="11" t="s">
        <v>326</v>
      </c>
      <c r="G167" s="11" t="s">
        <v>327</v>
      </c>
      <c r="H167" s="14">
        <v>45898</v>
      </c>
      <c r="I167" s="11">
        <v>3</v>
      </c>
      <c r="J167" s="11">
        <v>63.32</v>
      </c>
      <c r="K167" s="11">
        <v>189.96</v>
      </c>
      <c r="L167" s="11">
        <v>0</v>
      </c>
      <c r="M167" s="11">
        <v>0.02</v>
      </c>
      <c r="N167" s="11" t="s">
        <v>2776</v>
      </c>
      <c r="O167" s="11">
        <v>63.32</v>
      </c>
      <c r="P167" s="11" t="s">
        <v>2773</v>
      </c>
      <c r="Q167" s="11" t="s">
        <v>2773</v>
      </c>
      <c r="R167" s="11">
        <v>189.96</v>
      </c>
      <c r="S167" s="11">
        <v>3.7992000000000004</v>
      </c>
      <c r="T167" s="11" t="s">
        <v>2774</v>
      </c>
      <c r="U167" s="12" t="b">
        <v>0</v>
      </c>
    </row>
    <row r="168" spans="1:21">
      <c r="A168" s="7" t="s">
        <v>581</v>
      </c>
      <c r="B168" s="8" t="s">
        <v>423</v>
      </c>
      <c r="C168" s="8" t="s">
        <v>424</v>
      </c>
      <c r="D168" s="8" t="s">
        <v>232</v>
      </c>
      <c r="E168" s="8" t="s">
        <v>233</v>
      </c>
      <c r="F168" s="8" t="s">
        <v>166</v>
      </c>
      <c r="G168" s="8" t="s">
        <v>167</v>
      </c>
      <c r="H168" s="13">
        <v>45874</v>
      </c>
      <c r="I168" s="8">
        <v>3</v>
      </c>
      <c r="J168" s="8">
        <v>176.86</v>
      </c>
      <c r="K168" s="8">
        <v>530.58000000000004</v>
      </c>
      <c r="L168" s="8">
        <v>0.1</v>
      </c>
      <c r="M168" s="8">
        <v>0.02</v>
      </c>
      <c r="N168" s="8" t="s">
        <v>2775</v>
      </c>
      <c r="O168" s="8">
        <v>176.86</v>
      </c>
      <c r="P168" s="8" t="s">
        <v>2773</v>
      </c>
      <c r="Q168" s="8" t="s">
        <v>2773</v>
      </c>
      <c r="R168" s="8">
        <v>477.52200000000005</v>
      </c>
      <c r="S168" s="8">
        <v>9.5504400000000018</v>
      </c>
      <c r="T168" s="8" t="s">
        <v>2774</v>
      </c>
      <c r="U168" s="9" t="b">
        <v>0</v>
      </c>
    </row>
    <row r="169" spans="1:21">
      <c r="A169" s="10" t="s">
        <v>582</v>
      </c>
      <c r="B169" s="11" t="s">
        <v>230</v>
      </c>
      <c r="C169" s="11" t="s">
        <v>231</v>
      </c>
      <c r="D169" s="11" t="s">
        <v>132</v>
      </c>
      <c r="E169" s="11" t="s">
        <v>133</v>
      </c>
      <c r="F169" s="11" t="s">
        <v>166</v>
      </c>
      <c r="G169" s="11" t="s">
        <v>167</v>
      </c>
      <c r="H169" s="14">
        <v>45892</v>
      </c>
      <c r="I169" s="11">
        <v>18</v>
      </c>
      <c r="J169" s="11">
        <v>176.86</v>
      </c>
      <c r="K169" s="11">
        <v>3183.48</v>
      </c>
      <c r="L169" s="11">
        <v>0.1</v>
      </c>
      <c r="M169" s="11">
        <v>0.02</v>
      </c>
      <c r="N169" s="11" t="s">
        <v>2775</v>
      </c>
      <c r="O169" s="11">
        <v>176.86</v>
      </c>
      <c r="P169" s="11" t="s">
        <v>2773</v>
      </c>
      <c r="Q169" s="11" t="s">
        <v>2773</v>
      </c>
      <c r="R169" s="11">
        <v>2865.1320000000001</v>
      </c>
      <c r="S169" s="11">
        <v>57.302640000000004</v>
      </c>
      <c r="T169" s="11" t="s">
        <v>2774</v>
      </c>
      <c r="U169" s="12" t="b">
        <v>0</v>
      </c>
    </row>
    <row r="170" spans="1:21">
      <c r="A170" s="7" t="s">
        <v>583</v>
      </c>
      <c r="B170" s="8" t="s">
        <v>145</v>
      </c>
      <c r="C170" s="8" t="s">
        <v>146</v>
      </c>
      <c r="D170" s="8" t="s">
        <v>150</v>
      </c>
      <c r="E170" s="8" t="s">
        <v>151</v>
      </c>
      <c r="F170" s="8" t="s">
        <v>275</v>
      </c>
      <c r="G170" s="8" t="s">
        <v>276</v>
      </c>
      <c r="H170" s="13">
        <v>45879</v>
      </c>
      <c r="I170" s="8">
        <v>17</v>
      </c>
      <c r="J170" s="8">
        <v>44.71</v>
      </c>
      <c r="K170" s="8">
        <v>760.07</v>
      </c>
      <c r="L170" s="8">
        <v>0</v>
      </c>
      <c r="M170" s="8">
        <v>0.02</v>
      </c>
      <c r="N170" s="8" t="s">
        <v>2776</v>
      </c>
      <c r="O170" s="8">
        <v>44.71</v>
      </c>
      <c r="P170" s="8" t="s">
        <v>2773</v>
      </c>
      <c r="Q170" s="8" t="s">
        <v>2773</v>
      </c>
      <c r="R170" s="8">
        <v>760.07</v>
      </c>
      <c r="S170" s="8">
        <v>15.201400000000001</v>
      </c>
      <c r="T170" s="8" t="s">
        <v>2774</v>
      </c>
      <c r="U170" s="9" t="b">
        <v>0</v>
      </c>
    </row>
    <row r="171" spans="1:21">
      <c r="A171" s="10" t="s">
        <v>584</v>
      </c>
      <c r="B171" s="11" t="s">
        <v>306</v>
      </c>
      <c r="C171" s="11" t="s">
        <v>307</v>
      </c>
      <c r="D171" s="11" t="s">
        <v>585</v>
      </c>
      <c r="E171" s="11" t="s">
        <v>586</v>
      </c>
      <c r="F171" s="11" t="s">
        <v>166</v>
      </c>
      <c r="G171" s="11" t="s">
        <v>167</v>
      </c>
      <c r="H171" s="14">
        <v>45895</v>
      </c>
      <c r="I171" s="11">
        <v>4</v>
      </c>
      <c r="J171" s="11">
        <v>176.86</v>
      </c>
      <c r="K171" s="11">
        <v>707.44</v>
      </c>
      <c r="L171" s="11">
        <v>0.1</v>
      </c>
      <c r="M171" s="11">
        <v>0.02</v>
      </c>
      <c r="N171" s="11" t="s">
        <v>2775</v>
      </c>
      <c r="O171" s="11">
        <v>176.86</v>
      </c>
      <c r="P171" s="11" t="s">
        <v>2773</v>
      </c>
      <c r="Q171" s="11" t="s">
        <v>2773</v>
      </c>
      <c r="R171" s="11">
        <v>636.69600000000003</v>
      </c>
      <c r="S171" s="11">
        <v>12.733920000000001</v>
      </c>
      <c r="T171" s="11" t="s">
        <v>2774</v>
      </c>
      <c r="U171" s="12" t="b">
        <v>0</v>
      </c>
    </row>
    <row r="172" spans="1:21">
      <c r="A172" s="7" t="s">
        <v>587</v>
      </c>
      <c r="B172" s="8" t="s">
        <v>62</v>
      </c>
      <c r="C172" s="8" t="s">
        <v>63</v>
      </c>
      <c r="D172" s="8" t="s">
        <v>408</v>
      </c>
      <c r="E172" s="8" t="s">
        <v>409</v>
      </c>
      <c r="F172" s="8" t="s">
        <v>234</v>
      </c>
      <c r="G172" s="8" t="s">
        <v>235</v>
      </c>
      <c r="H172" s="13">
        <v>45898</v>
      </c>
      <c r="I172" s="8">
        <v>21</v>
      </c>
      <c r="J172" s="8">
        <v>37.18</v>
      </c>
      <c r="K172" s="8">
        <v>780.78</v>
      </c>
      <c r="L172" s="8">
        <v>0</v>
      </c>
      <c r="M172" s="8">
        <v>0.02</v>
      </c>
      <c r="N172" s="8" t="s">
        <v>2776</v>
      </c>
      <c r="O172" s="8">
        <v>37.18</v>
      </c>
      <c r="P172" s="8" t="s">
        <v>2773</v>
      </c>
      <c r="Q172" s="8" t="s">
        <v>2773</v>
      </c>
      <c r="R172" s="8">
        <v>780.78</v>
      </c>
      <c r="S172" s="8">
        <v>15.615600000000001</v>
      </c>
      <c r="T172" s="8" t="s">
        <v>2774</v>
      </c>
      <c r="U172" s="9" t="b">
        <v>0</v>
      </c>
    </row>
    <row r="173" spans="1:21">
      <c r="A173" s="10" t="s">
        <v>588</v>
      </c>
      <c r="B173" s="11" t="s">
        <v>93</v>
      </c>
      <c r="C173" s="11" t="s">
        <v>94</v>
      </c>
      <c r="D173" s="11" t="s">
        <v>429</v>
      </c>
      <c r="E173" s="11" t="s">
        <v>430</v>
      </c>
      <c r="F173" s="11" t="s">
        <v>107</v>
      </c>
      <c r="G173" s="11" t="s">
        <v>108</v>
      </c>
      <c r="H173" s="14">
        <v>45883</v>
      </c>
      <c r="I173" s="11">
        <v>7</v>
      </c>
      <c r="J173" s="11">
        <v>179.53</v>
      </c>
      <c r="K173" s="11">
        <v>1256.71</v>
      </c>
      <c r="L173" s="11">
        <v>0.1</v>
      </c>
      <c r="M173" s="11">
        <v>0.02</v>
      </c>
      <c r="N173" s="11" t="s">
        <v>2775</v>
      </c>
      <c r="O173" s="11">
        <v>179.53</v>
      </c>
      <c r="P173" s="11" t="s">
        <v>2773</v>
      </c>
      <c r="Q173" s="11" t="s">
        <v>2773</v>
      </c>
      <c r="R173" s="11">
        <v>1131.039</v>
      </c>
      <c r="S173" s="11">
        <v>22.62078</v>
      </c>
      <c r="T173" s="11" t="s">
        <v>2774</v>
      </c>
      <c r="U173" s="12" t="b">
        <v>0</v>
      </c>
    </row>
    <row r="174" spans="1:21">
      <c r="A174" s="7" t="s">
        <v>589</v>
      </c>
      <c r="B174" s="8" t="s">
        <v>306</v>
      </c>
      <c r="C174" s="8" t="s">
        <v>307</v>
      </c>
      <c r="D174" s="8" t="s">
        <v>462</v>
      </c>
      <c r="E174" s="8" t="s">
        <v>463</v>
      </c>
      <c r="F174" s="8" t="s">
        <v>215</v>
      </c>
      <c r="G174" s="8" t="s">
        <v>216</v>
      </c>
      <c r="H174" s="13">
        <v>45882</v>
      </c>
      <c r="I174" s="8">
        <v>15</v>
      </c>
      <c r="J174" s="8">
        <v>176.7</v>
      </c>
      <c r="K174" s="8">
        <v>2650.5</v>
      </c>
      <c r="L174" s="8">
        <v>0.1</v>
      </c>
      <c r="M174" s="8">
        <v>0.02</v>
      </c>
      <c r="N174" s="8" t="s">
        <v>2775</v>
      </c>
      <c r="O174" s="8">
        <v>176.7</v>
      </c>
      <c r="P174" s="8" t="s">
        <v>2773</v>
      </c>
      <c r="Q174" s="8" t="s">
        <v>2773</v>
      </c>
      <c r="R174" s="8">
        <v>2385.4499999999998</v>
      </c>
      <c r="S174" s="8">
        <v>47.708999999999996</v>
      </c>
      <c r="T174" s="8" t="s">
        <v>2774</v>
      </c>
      <c r="U174" s="9" t="b">
        <v>0</v>
      </c>
    </row>
    <row r="175" spans="1:21">
      <c r="A175" s="10" t="s">
        <v>590</v>
      </c>
      <c r="B175" s="11" t="s">
        <v>81</v>
      </c>
      <c r="C175" s="11" t="s">
        <v>82</v>
      </c>
      <c r="D175" s="11" t="s">
        <v>591</v>
      </c>
      <c r="E175" s="11" t="s">
        <v>592</v>
      </c>
      <c r="F175" s="11" t="s">
        <v>71</v>
      </c>
      <c r="G175" s="11" t="s">
        <v>72</v>
      </c>
      <c r="H175" s="14">
        <v>45880</v>
      </c>
      <c r="I175" s="11">
        <v>14</v>
      </c>
      <c r="J175" s="11">
        <v>123.65</v>
      </c>
      <c r="K175" s="11">
        <v>1731.1</v>
      </c>
      <c r="L175" s="11">
        <v>0.05</v>
      </c>
      <c r="M175" s="11">
        <v>0.02</v>
      </c>
      <c r="N175" s="11" t="s">
        <v>2772</v>
      </c>
      <c r="O175" s="11">
        <v>123.65</v>
      </c>
      <c r="P175" s="11" t="s">
        <v>2773</v>
      </c>
      <c r="Q175" s="11" t="s">
        <v>2773</v>
      </c>
      <c r="R175" s="11">
        <v>1644.5449999999998</v>
      </c>
      <c r="S175" s="11">
        <v>32.890899999999995</v>
      </c>
      <c r="T175" s="11" t="s">
        <v>2774</v>
      </c>
      <c r="U175" s="12" t="b">
        <v>0</v>
      </c>
    </row>
    <row r="176" spans="1:21">
      <c r="A176" s="7" t="s">
        <v>593</v>
      </c>
      <c r="B176" s="8" t="s">
        <v>208</v>
      </c>
      <c r="C176" s="8" t="s">
        <v>209</v>
      </c>
      <c r="D176" s="8" t="s">
        <v>172</v>
      </c>
      <c r="E176" s="8" t="s">
        <v>173</v>
      </c>
      <c r="F176" s="8" t="s">
        <v>240</v>
      </c>
      <c r="G176" s="8" t="s">
        <v>241</v>
      </c>
      <c r="H176" s="13">
        <v>45891</v>
      </c>
      <c r="I176" s="8">
        <v>5</v>
      </c>
      <c r="J176" s="8">
        <v>130.94</v>
      </c>
      <c r="K176" s="8">
        <v>654.70000000000005</v>
      </c>
      <c r="L176" s="8">
        <v>0.05</v>
      </c>
      <c r="M176" s="8">
        <v>0.02</v>
      </c>
      <c r="N176" s="8" t="s">
        <v>2772</v>
      </c>
      <c r="O176" s="8">
        <v>130.94</v>
      </c>
      <c r="P176" s="8" t="s">
        <v>2773</v>
      </c>
      <c r="Q176" s="8" t="s">
        <v>2773</v>
      </c>
      <c r="R176" s="8">
        <v>621.96500000000003</v>
      </c>
      <c r="S176" s="8">
        <v>12.439300000000001</v>
      </c>
      <c r="T176" s="8" t="s">
        <v>2774</v>
      </c>
      <c r="U176" s="9" t="b">
        <v>0</v>
      </c>
    </row>
    <row r="177" spans="1:21">
      <c r="A177" s="10" t="s">
        <v>594</v>
      </c>
      <c r="B177" s="11" t="s">
        <v>42</v>
      </c>
      <c r="C177" s="11" t="s">
        <v>43</v>
      </c>
      <c r="D177" s="11" t="s">
        <v>49</v>
      </c>
      <c r="E177" s="11" t="s">
        <v>50</v>
      </c>
      <c r="F177" s="11" t="s">
        <v>196</v>
      </c>
      <c r="G177" s="11" t="s">
        <v>197</v>
      </c>
      <c r="H177" s="14">
        <v>45724</v>
      </c>
      <c r="I177" s="11">
        <v>3</v>
      </c>
      <c r="J177" s="11">
        <v>77.5</v>
      </c>
      <c r="K177" s="11">
        <v>232.5</v>
      </c>
      <c r="L177" s="11">
        <v>0.05</v>
      </c>
      <c r="M177" s="11">
        <v>0.02</v>
      </c>
      <c r="N177" s="11" t="s">
        <v>2772</v>
      </c>
      <c r="O177" s="11">
        <v>77.5</v>
      </c>
      <c r="P177" s="11" t="s">
        <v>2773</v>
      </c>
      <c r="Q177" s="11" t="s">
        <v>2773</v>
      </c>
      <c r="R177" s="11">
        <v>220.875</v>
      </c>
      <c r="S177" s="11">
        <v>4.4175000000000004</v>
      </c>
      <c r="T177" s="11" t="s">
        <v>2774</v>
      </c>
      <c r="U177" s="12" t="b">
        <v>0</v>
      </c>
    </row>
    <row r="178" spans="1:21">
      <c r="A178" s="7" t="s">
        <v>595</v>
      </c>
      <c r="B178" s="8" t="s">
        <v>81</v>
      </c>
      <c r="C178" s="8" t="s">
        <v>82</v>
      </c>
      <c r="D178" s="8" t="s">
        <v>596</v>
      </c>
      <c r="E178" s="8" t="s">
        <v>597</v>
      </c>
      <c r="F178" s="8" t="s">
        <v>107</v>
      </c>
      <c r="G178" s="8" t="s">
        <v>108</v>
      </c>
      <c r="H178" s="13">
        <v>45895</v>
      </c>
      <c r="I178" s="8">
        <v>12</v>
      </c>
      <c r="J178" s="8">
        <v>179.53</v>
      </c>
      <c r="K178" s="8">
        <v>2154.36</v>
      </c>
      <c r="L178" s="8">
        <v>0.1</v>
      </c>
      <c r="M178" s="8">
        <v>0.02</v>
      </c>
      <c r="N178" s="8" t="s">
        <v>2775</v>
      </c>
      <c r="O178" s="8">
        <v>179.53</v>
      </c>
      <c r="P178" s="8" t="s">
        <v>2773</v>
      </c>
      <c r="Q178" s="8" t="s">
        <v>2773</v>
      </c>
      <c r="R178" s="8">
        <v>1938.924</v>
      </c>
      <c r="S178" s="8">
        <v>38.778480000000002</v>
      </c>
      <c r="T178" s="8" t="s">
        <v>2774</v>
      </c>
      <c r="U178" s="9" t="b">
        <v>0</v>
      </c>
    </row>
    <row r="179" spans="1:21">
      <c r="A179" s="10" t="s">
        <v>598</v>
      </c>
      <c r="B179" s="11" t="s">
        <v>21</v>
      </c>
      <c r="C179" s="11" t="s">
        <v>22</v>
      </c>
      <c r="D179" s="11" t="s">
        <v>16</v>
      </c>
      <c r="E179" s="11" t="s">
        <v>17</v>
      </c>
      <c r="F179" s="11" t="s">
        <v>196</v>
      </c>
      <c r="G179" s="11" t="s">
        <v>197</v>
      </c>
      <c r="H179" s="14">
        <v>45887</v>
      </c>
      <c r="I179" s="11">
        <v>18</v>
      </c>
      <c r="J179" s="11">
        <v>77.5</v>
      </c>
      <c r="K179" s="11">
        <v>1395</v>
      </c>
      <c r="L179" s="11">
        <v>0.05</v>
      </c>
      <c r="M179" s="11">
        <v>0.02</v>
      </c>
      <c r="N179" s="11" t="s">
        <v>2772</v>
      </c>
      <c r="O179" s="11">
        <v>77.5</v>
      </c>
      <c r="P179" s="11" t="s">
        <v>2773</v>
      </c>
      <c r="Q179" s="11" t="s">
        <v>2773</v>
      </c>
      <c r="R179" s="11">
        <v>1325.25</v>
      </c>
      <c r="S179" s="11">
        <v>26.504999999999999</v>
      </c>
      <c r="T179" s="11" t="s">
        <v>2774</v>
      </c>
      <c r="U179" s="12" t="b">
        <v>0</v>
      </c>
    </row>
    <row r="180" spans="1:21">
      <c r="A180" s="7" t="s">
        <v>599</v>
      </c>
      <c r="B180" s="8" t="s">
        <v>145</v>
      </c>
      <c r="C180" s="8" t="s">
        <v>146</v>
      </c>
      <c r="D180" s="8" t="s">
        <v>169</v>
      </c>
      <c r="E180" s="8" t="s">
        <v>170</v>
      </c>
      <c r="F180" s="8" t="s">
        <v>78</v>
      </c>
      <c r="G180" s="8" t="s">
        <v>79</v>
      </c>
      <c r="H180" s="13">
        <v>45897</v>
      </c>
      <c r="I180" s="8">
        <v>12</v>
      </c>
      <c r="J180" s="8">
        <v>139.22</v>
      </c>
      <c r="K180" s="8">
        <v>1670.64</v>
      </c>
      <c r="L180" s="8">
        <v>0.05</v>
      </c>
      <c r="M180" s="8">
        <v>0.02</v>
      </c>
      <c r="N180" s="8" t="s">
        <v>2772</v>
      </c>
      <c r="O180" s="8">
        <v>139.22</v>
      </c>
      <c r="P180" s="8" t="s">
        <v>2773</v>
      </c>
      <c r="Q180" s="8" t="s">
        <v>2773</v>
      </c>
      <c r="R180" s="8">
        <v>1587.1080000000002</v>
      </c>
      <c r="S180" s="8">
        <v>31.742160000000005</v>
      </c>
      <c r="T180" s="8" t="s">
        <v>2774</v>
      </c>
      <c r="U180" s="9" t="b">
        <v>0</v>
      </c>
    </row>
    <row r="181" spans="1:21">
      <c r="A181" s="10" t="s">
        <v>600</v>
      </c>
      <c r="B181" s="11" t="s">
        <v>208</v>
      </c>
      <c r="C181" s="11" t="s">
        <v>209</v>
      </c>
      <c r="D181" s="11" t="s">
        <v>601</v>
      </c>
      <c r="E181" s="11" t="s">
        <v>602</v>
      </c>
      <c r="F181" s="11" t="s">
        <v>215</v>
      </c>
      <c r="G181" s="11" t="s">
        <v>216</v>
      </c>
      <c r="H181" s="14">
        <v>45871</v>
      </c>
      <c r="I181" s="11">
        <v>24</v>
      </c>
      <c r="J181" s="11">
        <v>176.7</v>
      </c>
      <c r="K181" s="11">
        <v>4240.8</v>
      </c>
      <c r="L181" s="11">
        <v>0.1</v>
      </c>
      <c r="M181" s="11">
        <v>0.02</v>
      </c>
      <c r="N181" s="11" t="s">
        <v>2775</v>
      </c>
      <c r="O181" s="11">
        <v>176.7</v>
      </c>
      <c r="P181" s="11" t="s">
        <v>2773</v>
      </c>
      <c r="Q181" s="11" t="s">
        <v>2773</v>
      </c>
      <c r="R181" s="11">
        <v>3816.7200000000003</v>
      </c>
      <c r="S181" s="11">
        <v>76.334400000000002</v>
      </c>
      <c r="T181" s="11" t="s">
        <v>2774</v>
      </c>
      <c r="U181" s="12" t="b">
        <v>0</v>
      </c>
    </row>
    <row r="182" spans="1:21">
      <c r="A182" s="7" t="s">
        <v>603</v>
      </c>
      <c r="B182" s="8" t="s">
        <v>187</v>
      </c>
      <c r="C182" s="8" t="s">
        <v>188</v>
      </c>
      <c r="D182" s="8" t="s">
        <v>420</v>
      </c>
      <c r="E182" s="8" t="s">
        <v>421</v>
      </c>
      <c r="F182" s="8" t="s">
        <v>293</v>
      </c>
      <c r="G182" s="8" t="s">
        <v>294</v>
      </c>
      <c r="H182" s="13">
        <v>45888</v>
      </c>
      <c r="I182" s="8">
        <v>4</v>
      </c>
      <c r="J182" s="8">
        <v>114.99</v>
      </c>
      <c r="K182" s="8">
        <v>459.96</v>
      </c>
      <c r="L182" s="8">
        <v>0.05</v>
      </c>
      <c r="M182" s="8">
        <v>0.02</v>
      </c>
      <c r="N182" s="8" t="s">
        <v>2772</v>
      </c>
      <c r="O182" s="8">
        <v>114.99</v>
      </c>
      <c r="P182" s="8" t="s">
        <v>2773</v>
      </c>
      <c r="Q182" s="8" t="s">
        <v>2773</v>
      </c>
      <c r="R182" s="8">
        <v>436.96199999999999</v>
      </c>
      <c r="S182" s="8">
        <v>8.7392400000000006</v>
      </c>
      <c r="T182" s="8" t="s">
        <v>2774</v>
      </c>
      <c r="U182" s="9" t="b">
        <v>0</v>
      </c>
    </row>
    <row r="183" spans="1:21">
      <c r="A183" s="10" t="s">
        <v>604</v>
      </c>
      <c r="B183" s="11" t="s">
        <v>414</v>
      </c>
      <c r="C183" s="11" t="s">
        <v>415</v>
      </c>
      <c r="D183" s="11" t="s">
        <v>147</v>
      </c>
      <c r="E183" s="11" t="s">
        <v>148</v>
      </c>
      <c r="F183" s="11" t="s">
        <v>78</v>
      </c>
      <c r="G183" s="11" t="s">
        <v>79</v>
      </c>
      <c r="H183" s="14">
        <v>45877</v>
      </c>
      <c r="I183" s="11">
        <v>16</v>
      </c>
      <c r="J183" s="11">
        <v>139.22</v>
      </c>
      <c r="K183" s="11">
        <v>2227.52</v>
      </c>
      <c r="L183" s="11">
        <v>0.05</v>
      </c>
      <c r="M183" s="11">
        <v>0.02</v>
      </c>
      <c r="N183" s="11" t="s">
        <v>2772</v>
      </c>
      <c r="O183" s="11">
        <v>139.22</v>
      </c>
      <c r="P183" s="11" t="s">
        <v>2773</v>
      </c>
      <c r="Q183" s="11" t="s">
        <v>2773</v>
      </c>
      <c r="R183" s="11">
        <v>2116.1439999999998</v>
      </c>
      <c r="S183" s="11">
        <v>42.322879999999998</v>
      </c>
      <c r="T183" s="11" t="s">
        <v>2774</v>
      </c>
      <c r="U183" s="12" t="b">
        <v>0</v>
      </c>
    </row>
    <row r="184" spans="1:21">
      <c r="A184" s="7" t="s">
        <v>605</v>
      </c>
      <c r="B184" s="8" t="s">
        <v>47</v>
      </c>
      <c r="C184" s="8" t="s">
        <v>48</v>
      </c>
      <c r="D184" s="8" t="s">
        <v>485</v>
      </c>
      <c r="E184" s="8" t="s">
        <v>486</v>
      </c>
      <c r="F184" s="8" t="s">
        <v>85</v>
      </c>
      <c r="G184" s="8" t="s">
        <v>86</v>
      </c>
      <c r="H184" s="13">
        <v>45881</v>
      </c>
      <c r="I184" s="8">
        <v>18</v>
      </c>
      <c r="J184" s="8">
        <v>72.040000000000006</v>
      </c>
      <c r="K184" s="8">
        <v>1296.72</v>
      </c>
      <c r="L184" s="8">
        <v>0.05</v>
      </c>
      <c r="M184" s="8">
        <v>0.02</v>
      </c>
      <c r="N184" s="8" t="s">
        <v>2772</v>
      </c>
      <c r="O184" s="8">
        <v>72.040000000000006</v>
      </c>
      <c r="P184" s="8" t="s">
        <v>2773</v>
      </c>
      <c r="Q184" s="8" t="s">
        <v>2773</v>
      </c>
      <c r="R184" s="8">
        <v>1231.884</v>
      </c>
      <c r="S184" s="8">
        <v>24.63768</v>
      </c>
      <c r="T184" s="8" t="s">
        <v>2774</v>
      </c>
      <c r="U184" s="9" t="b">
        <v>0</v>
      </c>
    </row>
    <row r="185" spans="1:21">
      <c r="A185" s="10" t="s">
        <v>606</v>
      </c>
      <c r="B185" s="11" t="s">
        <v>386</v>
      </c>
      <c r="C185" s="11" t="s">
        <v>387</v>
      </c>
      <c r="D185" s="11" t="s">
        <v>98</v>
      </c>
      <c r="E185" s="11" t="s">
        <v>99</v>
      </c>
      <c r="F185" s="11" t="s">
        <v>18</v>
      </c>
      <c r="G185" s="11" t="s">
        <v>19</v>
      </c>
      <c r="H185" s="14">
        <v>45895</v>
      </c>
      <c r="I185" s="11">
        <v>8</v>
      </c>
      <c r="J185" s="11">
        <v>52.65</v>
      </c>
      <c r="K185" s="11">
        <v>421.2</v>
      </c>
      <c r="L185" s="11">
        <v>0.05</v>
      </c>
      <c r="M185" s="11">
        <v>0.02</v>
      </c>
      <c r="N185" s="11" t="s">
        <v>2772</v>
      </c>
      <c r="O185" s="11">
        <v>52.65</v>
      </c>
      <c r="P185" s="11" t="s">
        <v>2773</v>
      </c>
      <c r="Q185" s="11" t="s">
        <v>2773</v>
      </c>
      <c r="R185" s="11">
        <v>400.14</v>
      </c>
      <c r="S185" s="11">
        <v>8.0028000000000006</v>
      </c>
      <c r="T185" s="11" t="s">
        <v>2774</v>
      </c>
      <c r="U185" s="12" t="b">
        <v>0</v>
      </c>
    </row>
    <row r="186" spans="1:21">
      <c r="A186" s="7" t="s">
        <v>611</v>
      </c>
      <c r="B186" s="8" t="s">
        <v>28</v>
      </c>
      <c r="C186" s="8" t="s">
        <v>29</v>
      </c>
      <c r="D186" s="8" t="s">
        <v>391</v>
      </c>
      <c r="E186" s="8" t="s">
        <v>392</v>
      </c>
      <c r="F186" s="8" t="s">
        <v>90</v>
      </c>
      <c r="G186" s="8" t="s">
        <v>91</v>
      </c>
      <c r="H186" s="13">
        <v>45870</v>
      </c>
      <c r="I186" s="8">
        <v>9</v>
      </c>
      <c r="J186" s="8">
        <v>50.51</v>
      </c>
      <c r="K186" s="8">
        <v>454.59</v>
      </c>
      <c r="L186" s="8">
        <v>0</v>
      </c>
      <c r="M186" s="8">
        <v>0.02</v>
      </c>
      <c r="N186" s="8" t="s">
        <v>2776</v>
      </c>
      <c r="O186" s="8">
        <v>50.51</v>
      </c>
      <c r="P186" s="8" t="s">
        <v>2773</v>
      </c>
      <c r="Q186" s="8" t="s">
        <v>2773</v>
      </c>
      <c r="R186" s="8">
        <v>454.59</v>
      </c>
      <c r="S186" s="8">
        <v>9.0917999999999992</v>
      </c>
      <c r="T186" s="8" t="s">
        <v>2774</v>
      </c>
      <c r="U186" s="9" t="b">
        <v>0</v>
      </c>
    </row>
    <row r="187" spans="1:21">
      <c r="A187" s="10" t="s">
        <v>612</v>
      </c>
      <c r="B187" s="11" t="s">
        <v>182</v>
      </c>
      <c r="C187" s="11" t="s">
        <v>183</v>
      </c>
      <c r="D187" s="11" t="s">
        <v>224</v>
      </c>
      <c r="E187" s="11" t="s">
        <v>225</v>
      </c>
      <c r="F187" s="11" t="s">
        <v>179</v>
      </c>
      <c r="G187" s="11" t="s">
        <v>180</v>
      </c>
      <c r="H187" s="14">
        <v>45899</v>
      </c>
      <c r="I187" s="11">
        <v>10</v>
      </c>
      <c r="J187" s="11">
        <v>125.42</v>
      </c>
      <c r="K187" s="11">
        <v>1254.2</v>
      </c>
      <c r="L187" s="11">
        <v>0.1</v>
      </c>
      <c r="M187" s="11">
        <v>0.02</v>
      </c>
      <c r="N187" s="11" t="s">
        <v>2775</v>
      </c>
      <c r="O187" s="11">
        <v>125.42</v>
      </c>
      <c r="P187" s="11" t="s">
        <v>2773</v>
      </c>
      <c r="Q187" s="11" t="s">
        <v>2773</v>
      </c>
      <c r="R187" s="11">
        <v>1128.78</v>
      </c>
      <c r="S187" s="11">
        <v>22.575600000000001</v>
      </c>
      <c r="T187" s="11" t="s">
        <v>2774</v>
      </c>
      <c r="U187" s="12" t="b">
        <v>0</v>
      </c>
    </row>
    <row r="188" spans="1:21">
      <c r="A188" s="7" t="s">
        <v>614</v>
      </c>
      <c r="B188" s="8" t="s">
        <v>208</v>
      </c>
      <c r="C188" s="8" t="s">
        <v>209</v>
      </c>
      <c r="D188" s="8" t="s">
        <v>615</v>
      </c>
      <c r="E188" s="8" t="s">
        <v>616</v>
      </c>
      <c r="F188" s="8" t="s">
        <v>196</v>
      </c>
      <c r="G188" s="8" t="s">
        <v>197</v>
      </c>
      <c r="H188" s="13">
        <v>45890</v>
      </c>
      <c r="I188" s="8">
        <v>24</v>
      </c>
      <c r="J188" s="8">
        <v>77.5</v>
      </c>
      <c r="K188" s="8">
        <v>1860</v>
      </c>
      <c r="L188" s="8">
        <v>0.05</v>
      </c>
      <c r="M188" s="8">
        <v>0.02</v>
      </c>
      <c r="N188" s="8" t="s">
        <v>2772</v>
      </c>
      <c r="O188" s="8">
        <v>77.5</v>
      </c>
      <c r="P188" s="8" t="s">
        <v>2773</v>
      </c>
      <c r="Q188" s="8" t="s">
        <v>2773</v>
      </c>
      <c r="R188" s="8">
        <v>1767</v>
      </c>
      <c r="S188" s="8">
        <v>35.340000000000003</v>
      </c>
      <c r="T188" s="8" t="s">
        <v>2774</v>
      </c>
      <c r="U188" s="9" t="b">
        <v>0</v>
      </c>
    </row>
    <row r="189" spans="1:21">
      <c r="A189" s="10" t="s">
        <v>617</v>
      </c>
      <c r="B189" s="11" t="s">
        <v>122</v>
      </c>
      <c r="C189" s="11" t="s">
        <v>2789</v>
      </c>
      <c r="D189" s="11" t="s">
        <v>618</v>
      </c>
      <c r="E189" s="11" t="s">
        <v>2596</v>
      </c>
      <c r="F189" s="11" t="s">
        <v>107</v>
      </c>
      <c r="G189" s="11" t="s">
        <v>108</v>
      </c>
      <c r="H189" s="14">
        <v>45882</v>
      </c>
      <c r="I189" s="11">
        <v>7</v>
      </c>
      <c r="J189" s="11">
        <v>179.53</v>
      </c>
      <c r="K189" s="11">
        <v>1256.71</v>
      </c>
      <c r="L189" s="11">
        <v>0.1</v>
      </c>
      <c r="M189" s="11">
        <v>0.02</v>
      </c>
      <c r="N189" s="11" t="s">
        <v>2775</v>
      </c>
      <c r="O189" s="11">
        <v>179.53</v>
      </c>
      <c r="P189" s="11" t="s">
        <v>2773</v>
      </c>
      <c r="Q189" s="11" t="s">
        <v>2773</v>
      </c>
      <c r="R189" s="11">
        <v>1131.039</v>
      </c>
      <c r="S189" s="11">
        <v>22.62078</v>
      </c>
      <c r="T189" s="11" t="s">
        <v>2774</v>
      </c>
      <c r="U189" s="12" t="b">
        <v>0</v>
      </c>
    </row>
    <row r="190" spans="1:21">
      <c r="A190" s="7" t="s">
        <v>620</v>
      </c>
      <c r="B190" s="8" t="s">
        <v>81</v>
      </c>
      <c r="C190" s="8" t="s">
        <v>82</v>
      </c>
      <c r="D190" s="8" t="s">
        <v>343</v>
      </c>
      <c r="E190" s="8" t="s">
        <v>344</v>
      </c>
      <c r="F190" s="8" t="s">
        <v>85</v>
      </c>
      <c r="G190" s="8" t="s">
        <v>86</v>
      </c>
      <c r="H190" s="13">
        <v>45879</v>
      </c>
      <c r="I190" s="8">
        <v>12</v>
      </c>
      <c r="J190" s="8">
        <v>72.040000000000006</v>
      </c>
      <c r="K190" s="8">
        <v>864.48</v>
      </c>
      <c r="L190" s="8">
        <v>0.05</v>
      </c>
      <c r="M190" s="8">
        <v>0.02</v>
      </c>
      <c r="N190" s="8" t="s">
        <v>2772</v>
      </c>
      <c r="O190" s="8">
        <v>72.040000000000006</v>
      </c>
      <c r="P190" s="8" t="s">
        <v>2773</v>
      </c>
      <c r="Q190" s="8" t="s">
        <v>2773</v>
      </c>
      <c r="R190" s="8">
        <v>821.25599999999997</v>
      </c>
      <c r="S190" s="8">
        <v>16.42512</v>
      </c>
      <c r="T190" s="8" t="s">
        <v>2774</v>
      </c>
      <c r="U190" s="9" t="b">
        <v>0</v>
      </c>
    </row>
    <row r="191" spans="1:21">
      <c r="A191" s="10" t="s">
        <v>621</v>
      </c>
      <c r="B191" s="11" t="s">
        <v>110</v>
      </c>
      <c r="C191" s="11" t="s">
        <v>111</v>
      </c>
      <c r="D191" s="11" t="s">
        <v>243</v>
      </c>
      <c r="E191" s="11" t="s">
        <v>244</v>
      </c>
      <c r="F191" s="11" t="s">
        <v>174</v>
      </c>
      <c r="G191" s="11" t="s">
        <v>175</v>
      </c>
      <c r="H191" s="14">
        <v>45889</v>
      </c>
      <c r="I191" s="11">
        <v>19</v>
      </c>
      <c r="J191" s="11">
        <v>183.4</v>
      </c>
      <c r="K191" s="11">
        <v>3484.6</v>
      </c>
      <c r="L191" s="11">
        <v>0.1</v>
      </c>
      <c r="M191" s="11">
        <v>0.02</v>
      </c>
      <c r="N191" s="11" t="s">
        <v>2775</v>
      </c>
      <c r="O191" s="11">
        <v>183.4</v>
      </c>
      <c r="P191" s="11" t="s">
        <v>2773</v>
      </c>
      <c r="Q191" s="11" t="s">
        <v>2773</v>
      </c>
      <c r="R191" s="11">
        <v>3136.14</v>
      </c>
      <c r="S191" s="11">
        <v>62.722799999999999</v>
      </c>
      <c r="T191" s="11" t="s">
        <v>2774</v>
      </c>
      <c r="U191" s="12" t="b">
        <v>0</v>
      </c>
    </row>
    <row r="192" spans="1:21">
      <c r="A192" s="7" t="s">
        <v>622</v>
      </c>
      <c r="B192" s="8" t="s">
        <v>423</v>
      </c>
      <c r="C192" s="8" t="s">
        <v>424</v>
      </c>
      <c r="D192" s="8" t="s">
        <v>299</v>
      </c>
      <c r="E192" s="8" t="s">
        <v>300</v>
      </c>
      <c r="F192" s="8" t="s">
        <v>78</v>
      </c>
      <c r="G192" s="8" t="s">
        <v>79</v>
      </c>
      <c r="H192" s="13">
        <v>45889</v>
      </c>
      <c r="I192" s="8">
        <v>25</v>
      </c>
      <c r="J192" s="8">
        <v>139.22</v>
      </c>
      <c r="K192" s="8">
        <v>3480.5</v>
      </c>
      <c r="L192" s="8">
        <v>0.05</v>
      </c>
      <c r="M192" s="8">
        <v>0.02</v>
      </c>
      <c r="N192" s="8" t="s">
        <v>2772</v>
      </c>
      <c r="O192" s="8">
        <v>139.22</v>
      </c>
      <c r="P192" s="8" t="s">
        <v>2773</v>
      </c>
      <c r="Q192" s="8" t="s">
        <v>2773</v>
      </c>
      <c r="R192" s="8">
        <v>3306.4749999999999</v>
      </c>
      <c r="S192" s="8">
        <v>66.129499999999993</v>
      </c>
      <c r="T192" s="8" t="s">
        <v>2774</v>
      </c>
      <c r="U192" s="9" t="b">
        <v>0</v>
      </c>
    </row>
    <row r="193" spans="1:21">
      <c r="A193" s="10" t="s">
        <v>623</v>
      </c>
      <c r="B193" s="11" t="s">
        <v>14</v>
      </c>
      <c r="C193" s="11" t="s">
        <v>15</v>
      </c>
      <c r="D193" s="11" t="s">
        <v>522</v>
      </c>
      <c r="E193" s="11" t="s">
        <v>523</v>
      </c>
      <c r="F193" s="11" t="s">
        <v>71</v>
      </c>
      <c r="G193" s="11" t="s">
        <v>72</v>
      </c>
      <c r="H193" s="14">
        <v>45891</v>
      </c>
      <c r="I193" s="11">
        <v>15</v>
      </c>
      <c r="J193" s="11">
        <v>123.65</v>
      </c>
      <c r="K193" s="11">
        <v>1854.75</v>
      </c>
      <c r="L193" s="11">
        <v>0.05</v>
      </c>
      <c r="M193" s="11">
        <v>0.02</v>
      </c>
      <c r="N193" s="11" t="s">
        <v>2772</v>
      </c>
      <c r="O193" s="11">
        <v>123.65</v>
      </c>
      <c r="P193" s="11" t="s">
        <v>2773</v>
      </c>
      <c r="Q193" s="11" t="s">
        <v>2773</v>
      </c>
      <c r="R193" s="11">
        <v>1762.0125</v>
      </c>
      <c r="S193" s="11">
        <v>35.240250000000003</v>
      </c>
      <c r="T193" s="11" t="s">
        <v>2774</v>
      </c>
      <c r="U193" s="12" t="b">
        <v>0</v>
      </c>
    </row>
    <row r="194" spans="1:21">
      <c r="A194" s="7" t="s">
        <v>625</v>
      </c>
      <c r="B194" s="8" t="s">
        <v>254</v>
      </c>
      <c r="C194" s="8" t="s">
        <v>255</v>
      </c>
      <c r="D194" s="8" t="s">
        <v>626</v>
      </c>
      <c r="E194" s="8" t="s">
        <v>627</v>
      </c>
      <c r="F194" s="8" t="s">
        <v>396</v>
      </c>
      <c r="G194" s="8" t="s">
        <v>397</v>
      </c>
      <c r="H194" s="13">
        <v>45883</v>
      </c>
      <c r="I194" s="8">
        <v>12</v>
      </c>
      <c r="J194" s="8">
        <v>194.87</v>
      </c>
      <c r="K194" s="8">
        <v>2338.44</v>
      </c>
      <c r="L194" s="8">
        <v>0.1</v>
      </c>
      <c r="M194" s="8">
        <v>0.02</v>
      </c>
      <c r="N194" s="8" t="s">
        <v>2775</v>
      </c>
      <c r="O194" s="8">
        <v>194.87</v>
      </c>
      <c r="P194" s="8" t="s">
        <v>2773</v>
      </c>
      <c r="Q194" s="8" t="s">
        <v>2773</v>
      </c>
      <c r="R194" s="8">
        <v>2104.596</v>
      </c>
      <c r="S194" s="8">
        <v>42.091920000000002</v>
      </c>
      <c r="T194" s="8" t="s">
        <v>2774</v>
      </c>
      <c r="U194" s="9" t="b">
        <v>0</v>
      </c>
    </row>
    <row r="195" spans="1:21">
      <c r="A195" s="10" t="s">
        <v>628</v>
      </c>
      <c r="B195" s="11" t="s">
        <v>386</v>
      </c>
      <c r="C195" s="11" t="s">
        <v>387</v>
      </c>
      <c r="D195" s="11" t="s">
        <v>629</v>
      </c>
      <c r="E195" s="11" t="s">
        <v>630</v>
      </c>
      <c r="F195" s="11" t="s">
        <v>191</v>
      </c>
      <c r="G195" s="11" t="s">
        <v>192</v>
      </c>
      <c r="H195" s="14">
        <v>45885</v>
      </c>
      <c r="I195" s="11">
        <v>19</v>
      </c>
      <c r="J195" s="11">
        <v>144.35</v>
      </c>
      <c r="K195" s="11">
        <v>2742.65</v>
      </c>
      <c r="L195" s="11">
        <v>0.1</v>
      </c>
      <c r="M195" s="11">
        <v>0.02</v>
      </c>
      <c r="N195" s="11" t="s">
        <v>2775</v>
      </c>
      <c r="O195" s="11">
        <v>144.35</v>
      </c>
      <c r="P195" s="11" t="s">
        <v>2773</v>
      </c>
      <c r="Q195" s="11" t="s">
        <v>2773</v>
      </c>
      <c r="R195" s="11">
        <v>2468.3850000000002</v>
      </c>
      <c r="S195" s="11">
        <v>49.367700000000006</v>
      </c>
      <c r="T195" s="11" t="s">
        <v>2774</v>
      </c>
      <c r="U195" s="12" t="b">
        <v>0</v>
      </c>
    </row>
    <row r="196" spans="1:21">
      <c r="A196" s="7" t="s">
        <v>631</v>
      </c>
      <c r="B196" s="8" t="s">
        <v>414</v>
      </c>
      <c r="C196" s="8" t="s">
        <v>415</v>
      </c>
      <c r="D196" s="8" t="s">
        <v>632</v>
      </c>
      <c r="E196" s="8" t="s">
        <v>633</v>
      </c>
      <c r="F196" s="8" t="s">
        <v>293</v>
      </c>
      <c r="G196" s="8" t="s">
        <v>294</v>
      </c>
      <c r="H196" s="13">
        <v>45882</v>
      </c>
      <c r="I196" s="8">
        <v>8</v>
      </c>
      <c r="J196" s="8">
        <v>114.99</v>
      </c>
      <c r="K196" s="8">
        <v>919.92</v>
      </c>
      <c r="L196" s="8">
        <v>0.05</v>
      </c>
      <c r="M196" s="8">
        <v>0.02</v>
      </c>
      <c r="N196" s="8" t="s">
        <v>2772</v>
      </c>
      <c r="O196" s="8">
        <v>114.99</v>
      </c>
      <c r="P196" s="8" t="s">
        <v>2773</v>
      </c>
      <c r="Q196" s="8" t="s">
        <v>2773</v>
      </c>
      <c r="R196" s="8">
        <v>873.92399999999998</v>
      </c>
      <c r="S196" s="8">
        <v>17.478480000000001</v>
      </c>
      <c r="T196" s="8" t="s">
        <v>2774</v>
      </c>
      <c r="U196" s="9" t="b">
        <v>0</v>
      </c>
    </row>
    <row r="197" spans="1:21">
      <c r="A197" s="10" t="s">
        <v>634</v>
      </c>
      <c r="B197" s="11" t="s">
        <v>28</v>
      </c>
      <c r="C197" s="11" t="s">
        <v>29</v>
      </c>
      <c r="D197" s="11" t="s">
        <v>635</v>
      </c>
      <c r="E197" s="11" t="s">
        <v>636</v>
      </c>
      <c r="F197" s="11" t="s">
        <v>139</v>
      </c>
      <c r="G197" s="11" t="s">
        <v>140</v>
      </c>
      <c r="H197" s="14">
        <v>45900</v>
      </c>
      <c r="I197" s="11">
        <v>10</v>
      </c>
      <c r="J197" s="11">
        <v>113.94</v>
      </c>
      <c r="K197" s="11">
        <v>1139.4000000000001</v>
      </c>
      <c r="L197" s="11">
        <v>0.05</v>
      </c>
      <c r="M197" s="11">
        <v>0.02</v>
      </c>
      <c r="N197" s="11" t="s">
        <v>2772</v>
      </c>
      <c r="O197" s="11">
        <v>113.94</v>
      </c>
      <c r="P197" s="11" t="s">
        <v>2773</v>
      </c>
      <c r="Q197" s="11" t="s">
        <v>2773</v>
      </c>
      <c r="R197" s="11">
        <v>1082.43</v>
      </c>
      <c r="S197" s="11">
        <v>21.648600000000002</v>
      </c>
      <c r="T197" s="11" t="s">
        <v>2774</v>
      </c>
      <c r="U197" s="12" t="b">
        <v>0</v>
      </c>
    </row>
    <row r="198" spans="1:21">
      <c r="A198" s="7" t="s">
        <v>638</v>
      </c>
      <c r="B198" s="8" t="s">
        <v>145</v>
      </c>
      <c r="C198" s="8" t="s">
        <v>146</v>
      </c>
      <c r="D198" s="8" t="s">
        <v>281</v>
      </c>
      <c r="E198" s="8" t="s">
        <v>282</v>
      </c>
      <c r="F198" s="8" t="s">
        <v>139</v>
      </c>
      <c r="G198" s="8" t="s">
        <v>140</v>
      </c>
      <c r="H198" s="13">
        <v>45883</v>
      </c>
      <c r="I198" s="8">
        <v>24</v>
      </c>
      <c r="J198" s="8">
        <v>113.94</v>
      </c>
      <c r="K198" s="8">
        <v>2734.56</v>
      </c>
      <c r="L198" s="8">
        <v>0.05</v>
      </c>
      <c r="M198" s="8">
        <v>0.02</v>
      </c>
      <c r="N198" s="8" t="s">
        <v>2772</v>
      </c>
      <c r="O198" s="8">
        <v>113.94</v>
      </c>
      <c r="P198" s="8" t="s">
        <v>2773</v>
      </c>
      <c r="Q198" s="8" t="s">
        <v>2773</v>
      </c>
      <c r="R198" s="8">
        <v>2597.8319999999999</v>
      </c>
      <c r="S198" s="8">
        <v>51.95664</v>
      </c>
      <c r="T198" s="8" t="s">
        <v>2774</v>
      </c>
      <c r="U198" s="9" t="b">
        <v>0</v>
      </c>
    </row>
    <row r="199" spans="1:21">
      <c r="A199" s="10" t="s">
        <v>639</v>
      </c>
      <c r="B199" s="11" t="s">
        <v>182</v>
      </c>
      <c r="C199" s="11" t="s">
        <v>183</v>
      </c>
      <c r="D199" s="11" t="s">
        <v>506</v>
      </c>
      <c r="E199" s="11" t="s">
        <v>507</v>
      </c>
      <c r="F199" s="11" t="s">
        <v>240</v>
      </c>
      <c r="G199" s="11" t="s">
        <v>241</v>
      </c>
      <c r="H199" s="14">
        <v>45877</v>
      </c>
      <c r="I199" s="11">
        <v>23</v>
      </c>
      <c r="J199" s="11">
        <v>130.94</v>
      </c>
      <c r="K199" s="11">
        <v>3011.62</v>
      </c>
      <c r="L199" s="11">
        <v>0.05</v>
      </c>
      <c r="M199" s="11">
        <v>0.02</v>
      </c>
      <c r="N199" s="11" t="s">
        <v>2772</v>
      </c>
      <c r="O199" s="11">
        <v>130.94</v>
      </c>
      <c r="P199" s="11" t="s">
        <v>2773</v>
      </c>
      <c r="Q199" s="11" t="s">
        <v>2773</v>
      </c>
      <c r="R199" s="11">
        <v>2861.0389999999998</v>
      </c>
      <c r="S199" s="11">
        <v>57.220779999999998</v>
      </c>
      <c r="T199" s="11" t="s">
        <v>2774</v>
      </c>
      <c r="U199" s="12" t="b">
        <v>0</v>
      </c>
    </row>
    <row r="200" spans="1:21">
      <c r="A200" s="7" t="s">
        <v>640</v>
      </c>
      <c r="B200" s="8" t="s">
        <v>414</v>
      </c>
      <c r="C200" s="8" t="s">
        <v>415</v>
      </c>
      <c r="D200" s="8" t="s">
        <v>641</v>
      </c>
      <c r="E200" s="8" t="s">
        <v>642</v>
      </c>
      <c r="F200" s="8" t="s">
        <v>90</v>
      </c>
      <c r="G200" s="8" t="s">
        <v>91</v>
      </c>
      <c r="H200" s="13">
        <v>45872</v>
      </c>
      <c r="I200" s="8">
        <v>12</v>
      </c>
      <c r="J200" s="8">
        <v>50.51</v>
      </c>
      <c r="K200" s="8">
        <v>606.12</v>
      </c>
      <c r="L200" s="8">
        <v>0</v>
      </c>
      <c r="M200" s="8">
        <v>0.02</v>
      </c>
      <c r="N200" s="8" t="s">
        <v>2776</v>
      </c>
      <c r="O200" s="8">
        <v>50.51</v>
      </c>
      <c r="P200" s="8" t="s">
        <v>2773</v>
      </c>
      <c r="Q200" s="8" t="s">
        <v>2773</v>
      </c>
      <c r="R200" s="8">
        <v>606.12</v>
      </c>
      <c r="S200" s="8">
        <v>12.122400000000001</v>
      </c>
      <c r="T200" s="8" t="s">
        <v>2774</v>
      </c>
      <c r="U200" s="9" t="b">
        <v>0</v>
      </c>
    </row>
    <row r="201" spans="1:21">
      <c r="A201" s="10" t="s">
        <v>643</v>
      </c>
      <c r="B201" s="11" t="s">
        <v>74</v>
      </c>
      <c r="C201" s="11" t="s">
        <v>75</v>
      </c>
      <c r="D201" s="11" t="s">
        <v>332</v>
      </c>
      <c r="E201" s="11" t="s">
        <v>333</v>
      </c>
      <c r="F201" s="11" t="s">
        <v>196</v>
      </c>
      <c r="G201" s="11" t="s">
        <v>197</v>
      </c>
      <c r="H201" s="14">
        <v>45884</v>
      </c>
      <c r="I201" s="11">
        <v>1</v>
      </c>
      <c r="J201" s="11">
        <v>77.5</v>
      </c>
      <c r="K201" s="11">
        <v>77.5</v>
      </c>
      <c r="L201" s="11">
        <v>0.05</v>
      </c>
      <c r="M201" s="11">
        <v>0.02</v>
      </c>
      <c r="N201" s="11" t="s">
        <v>2772</v>
      </c>
      <c r="O201" s="11">
        <v>77.5</v>
      </c>
      <c r="P201" s="11" t="s">
        <v>2773</v>
      </c>
      <c r="Q201" s="11" t="s">
        <v>2773</v>
      </c>
      <c r="R201" s="11">
        <v>73.625</v>
      </c>
      <c r="S201" s="11">
        <v>1.4724999999999999</v>
      </c>
      <c r="T201" s="11" t="s">
        <v>2774</v>
      </c>
      <c r="U201" s="12" t="b">
        <v>0</v>
      </c>
    </row>
    <row r="202" spans="1:21">
      <c r="A202" s="7" t="s">
        <v>644</v>
      </c>
      <c r="B202" s="8" t="s">
        <v>42</v>
      </c>
      <c r="C202" s="8" t="s">
        <v>43</v>
      </c>
      <c r="D202" s="8" t="s">
        <v>645</v>
      </c>
      <c r="E202" s="8" t="s">
        <v>646</v>
      </c>
      <c r="F202" s="8" t="s">
        <v>302</v>
      </c>
      <c r="G202" s="8" t="s">
        <v>303</v>
      </c>
      <c r="H202" s="13">
        <v>45883</v>
      </c>
      <c r="I202" s="8">
        <v>19</v>
      </c>
      <c r="J202" s="8">
        <v>39.090000000000003</v>
      </c>
      <c r="K202" s="8">
        <v>742.71</v>
      </c>
      <c r="L202" s="8">
        <v>0</v>
      </c>
      <c r="M202" s="8">
        <v>0.02</v>
      </c>
      <c r="N202" s="8" t="s">
        <v>2776</v>
      </c>
      <c r="O202" s="8">
        <v>39.090000000000003</v>
      </c>
      <c r="P202" s="8" t="s">
        <v>2773</v>
      </c>
      <c r="Q202" s="8" t="s">
        <v>2773</v>
      </c>
      <c r="R202" s="8">
        <v>742.71</v>
      </c>
      <c r="S202" s="8">
        <v>14.854200000000001</v>
      </c>
      <c r="T202" s="8" t="s">
        <v>2774</v>
      </c>
      <c r="U202" s="9" t="b">
        <v>0</v>
      </c>
    </row>
    <row r="203" spans="1:21">
      <c r="A203" s="10" t="s">
        <v>650</v>
      </c>
      <c r="B203" s="11" t="s">
        <v>386</v>
      </c>
      <c r="C203" s="11" t="s">
        <v>387</v>
      </c>
      <c r="D203" s="11" t="s">
        <v>648</v>
      </c>
      <c r="E203" s="11" t="s">
        <v>649</v>
      </c>
      <c r="F203" s="11" t="s">
        <v>139</v>
      </c>
      <c r="G203" s="11" t="s">
        <v>140</v>
      </c>
      <c r="H203" s="14">
        <v>45875</v>
      </c>
      <c r="I203" s="11">
        <v>11</v>
      </c>
      <c r="J203" s="11">
        <v>113.94</v>
      </c>
      <c r="K203" s="11">
        <v>1253.3399999999999</v>
      </c>
      <c r="L203" s="11">
        <v>0.05</v>
      </c>
      <c r="M203" s="11">
        <v>0.02</v>
      </c>
      <c r="N203" s="11" t="s">
        <v>2772</v>
      </c>
      <c r="O203" s="11">
        <v>113.94</v>
      </c>
      <c r="P203" s="11" t="s">
        <v>2773</v>
      </c>
      <c r="Q203" s="11" t="s">
        <v>2773</v>
      </c>
      <c r="R203" s="11">
        <v>1190.673</v>
      </c>
      <c r="S203" s="11">
        <v>23.813459999999999</v>
      </c>
      <c r="T203" s="11" t="s">
        <v>2774</v>
      </c>
      <c r="U203" s="12" t="b">
        <v>0</v>
      </c>
    </row>
    <row r="204" spans="1:21">
      <c r="A204" s="7" t="s">
        <v>651</v>
      </c>
      <c r="B204" s="8" t="s">
        <v>246</v>
      </c>
      <c r="C204" s="8" t="s">
        <v>247</v>
      </c>
      <c r="D204" s="8" t="s">
        <v>652</v>
      </c>
      <c r="E204" s="8" t="s">
        <v>653</v>
      </c>
      <c r="F204" s="8" t="s">
        <v>25</v>
      </c>
      <c r="G204" s="8" t="s">
        <v>26</v>
      </c>
      <c r="H204" s="13">
        <v>45899</v>
      </c>
      <c r="I204" s="8">
        <v>23</v>
      </c>
      <c r="J204" s="8">
        <v>120.83</v>
      </c>
      <c r="K204" s="8">
        <v>2779.09</v>
      </c>
      <c r="L204" s="8">
        <v>0.1</v>
      </c>
      <c r="M204" s="8">
        <v>0.02</v>
      </c>
      <c r="N204" s="8" t="s">
        <v>2775</v>
      </c>
      <c r="O204" s="8">
        <v>120.83</v>
      </c>
      <c r="P204" s="8" t="s">
        <v>2773</v>
      </c>
      <c r="Q204" s="8" t="s">
        <v>2773</v>
      </c>
      <c r="R204" s="8">
        <v>2501.181</v>
      </c>
      <c r="S204" s="8">
        <v>50.023620000000001</v>
      </c>
      <c r="T204" s="8" t="s">
        <v>2774</v>
      </c>
      <c r="U204" s="9" t="b">
        <v>0</v>
      </c>
    </row>
    <row r="205" spans="1:21">
      <c r="A205" s="10" t="s">
        <v>654</v>
      </c>
      <c r="B205" s="11" t="s">
        <v>103</v>
      </c>
      <c r="C205" s="11" t="s">
        <v>104</v>
      </c>
      <c r="D205" s="11" t="s">
        <v>655</v>
      </c>
      <c r="E205" s="11" t="s">
        <v>656</v>
      </c>
      <c r="F205" s="11" t="s">
        <v>215</v>
      </c>
      <c r="G205" s="11" t="s">
        <v>216</v>
      </c>
      <c r="H205" s="14">
        <v>45877</v>
      </c>
      <c r="I205" s="11">
        <v>4</v>
      </c>
      <c r="J205" s="11">
        <v>176.7</v>
      </c>
      <c r="K205" s="11">
        <v>706.8</v>
      </c>
      <c r="L205" s="11">
        <v>0.1</v>
      </c>
      <c r="M205" s="11">
        <v>0.02</v>
      </c>
      <c r="N205" s="11" t="s">
        <v>2775</v>
      </c>
      <c r="O205" s="11">
        <v>176.7</v>
      </c>
      <c r="P205" s="11" t="s">
        <v>2773</v>
      </c>
      <c r="Q205" s="11" t="s">
        <v>2773</v>
      </c>
      <c r="R205" s="11">
        <v>636.12</v>
      </c>
      <c r="S205" s="11">
        <v>12.7224</v>
      </c>
      <c r="T205" s="11" t="s">
        <v>2774</v>
      </c>
      <c r="U205" s="12" t="b">
        <v>0</v>
      </c>
    </row>
    <row r="206" spans="1:21">
      <c r="A206" s="7" t="s">
        <v>657</v>
      </c>
      <c r="B206" s="8" t="s">
        <v>81</v>
      </c>
      <c r="C206" s="8" t="s">
        <v>82</v>
      </c>
      <c r="D206" s="8" t="s">
        <v>557</v>
      </c>
      <c r="E206" s="8" t="s">
        <v>558</v>
      </c>
      <c r="F206" s="8" t="s">
        <v>215</v>
      </c>
      <c r="G206" s="8" t="s">
        <v>216</v>
      </c>
      <c r="H206" s="13">
        <v>45882</v>
      </c>
      <c r="I206" s="8">
        <v>3</v>
      </c>
      <c r="J206" s="8">
        <v>176.7</v>
      </c>
      <c r="K206" s="8">
        <v>530.1</v>
      </c>
      <c r="L206" s="8">
        <v>0.1</v>
      </c>
      <c r="M206" s="8">
        <v>0.02</v>
      </c>
      <c r="N206" s="8" t="s">
        <v>2775</v>
      </c>
      <c r="O206" s="8">
        <v>176.7</v>
      </c>
      <c r="P206" s="8" t="s">
        <v>2773</v>
      </c>
      <c r="Q206" s="8" t="s">
        <v>2773</v>
      </c>
      <c r="R206" s="8">
        <v>477.09000000000003</v>
      </c>
      <c r="S206" s="8">
        <v>9.5418000000000003</v>
      </c>
      <c r="T206" s="8" t="s">
        <v>2774</v>
      </c>
      <c r="U206" s="9" t="b">
        <v>0</v>
      </c>
    </row>
    <row r="207" spans="1:21">
      <c r="A207" s="10" t="s">
        <v>659</v>
      </c>
      <c r="B207" s="11" t="s">
        <v>93</v>
      </c>
      <c r="C207" s="11" t="s">
        <v>94</v>
      </c>
      <c r="D207" s="11" t="s">
        <v>660</v>
      </c>
      <c r="E207" s="11" t="s">
        <v>661</v>
      </c>
      <c r="F207" s="11" t="s">
        <v>196</v>
      </c>
      <c r="G207" s="11" t="s">
        <v>197</v>
      </c>
      <c r="H207" s="14">
        <v>45873</v>
      </c>
      <c r="I207" s="11">
        <v>21</v>
      </c>
      <c r="J207" s="11">
        <v>77.5</v>
      </c>
      <c r="K207" s="11">
        <v>1627.5</v>
      </c>
      <c r="L207" s="11">
        <v>0.05</v>
      </c>
      <c r="M207" s="11">
        <v>0.02</v>
      </c>
      <c r="N207" s="11" t="s">
        <v>2772</v>
      </c>
      <c r="O207" s="11">
        <v>77.5</v>
      </c>
      <c r="P207" s="11" t="s">
        <v>2773</v>
      </c>
      <c r="Q207" s="11" t="s">
        <v>2773</v>
      </c>
      <c r="R207" s="11">
        <v>1546.125</v>
      </c>
      <c r="S207" s="11">
        <v>30.922499999999999</v>
      </c>
      <c r="T207" s="11" t="s">
        <v>2774</v>
      </c>
      <c r="U207" s="12" t="b">
        <v>0</v>
      </c>
    </row>
    <row r="208" spans="1:21">
      <c r="A208" s="7" t="s">
        <v>665</v>
      </c>
      <c r="B208" s="8" t="s">
        <v>103</v>
      </c>
      <c r="C208" s="8" t="s">
        <v>104</v>
      </c>
      <c r="D208" s="8" t="s">
        <v>591</v>
      </c>
      <c r="E208" s="8" t="s">
        <v>592</v>
      </c>
      <c r="F208" s="8" t="s">
        <v>32</v>
      </c>
      <c r="G208" s="8" t="s">
        <v>33</v>
      </c>
      <c r="H208" s="13">
        <v>45896</v>
      </c>
      <c r="I208" s="8">
        <v>21</v>
      </c>
      <c r="J208" s="8">
        <v>88.32</v>
      </c>
      <c r="K208" s="8">
        <v>1854.72</v>
      </c>
      <c r="L208" s="8">
        <v>0</v>
      </c>
      <c r="M208" s="8">
        <v>0.02</v>
      </c>
      <c r="N208" s="8" t="s">
        <v>2776</v>
      </c>
      <c r="O208" s="8">
        <v>88.32</v>
      </c>
      <c r="P208" s="8" t="s">
        <v>2773</v>
      </c>
      <c r="Q208" s="8" t="s">
        <v>2773</v>
      </c>
      <c r="R208" s="8">
        <v>1854.72</v>
      </c>
      <c r="S208" s="8">
        <v>37.0944</v>
      </c>
      <c r="T208" s="8" t="s">
        <v>2774</v>
      </c>
      <c r="U208" s="9" t="b">
        <v>0</v>
      </c>
    </row>
    <row r="209" spans="1:21">
      <c r="A209" s="10" t="s">
        <v>666</v>
      </c>
      <c r="B209" s="11" t="s">
        <v>21</v>
      </c>
      <c r="C209" s="11" t="s">
        <v>22</v>
      </c>
      <c r="D209" s="11" t="s">
        <v>542</v>
      </c>
      <c r="E209" s="11" t="s">
        <v>543</v>
      </c>
      <c r="F209" s="11" t="s">
        <v>71</v>
      </c>
      <c r="G209" s="11" t="s">
        <v>72</v>
      </c>
      <c r="H209" s="14">
        <v>45876</v>
      </c>
      <c r="I209" s="11">
        <v>9</v>
      </c>
      <c r="J209" s="11">
        <v>123.65</v>
      </c>
      <c r="K209" s="11">
        <v>1112.8499999999999</v>
      </c>
      <c r="L209" s="11">
        <v>0.05</v>
      </c>
      <c r="M209" s="11">
        <v>0.02</v>
      </c>
      <c r="N209" s="11" t="s">
        <v>2772</v>
      </c>
      <c r="O209" s="11">
        <v>123.65</v>
      </c>
      <c r="P209" s="11" t="s">
        <v>2773</v>
      </c>
      <c r="Q209" s="11" t="s">
        <v>2773</v>
      </c>
      <c r="R209" s="11">
        <v>1057.2075</v>
      </c>
      <c r="S209" s="11">
        <v>21.14415</v>
      </c>
      <c r="T209" s="11" t="s">
        <v>2774</v>
      </c>
      <c r="U209" s="12" t="b">
        <v>0</v>
      </c>
    </row>
    <row r="210" spans="1:21">
      <c r="A210" s="7" t="s">
        <v>667</v>
      </c>
      <c r="B210" s="8" t="s">
        <v>182</v>
      </c>
      <c r="C210" s="8" t="s">
        <v>183</v>
      </c>
      <c r="D210" s="8" t="s">
        <v>668</v>
      </c>
      <c r="E210" s="8" t="s">
        <v>669</v>
      </c>
      <c r="F210" s="8" t="s">
        <v>78</v>
      </c>
      <c r="G210" s="8" t="s">
        <v>79</v>
      </c>
      <c r="H210" s="13">
        <v>45890</v>
      </c>
      <c r="I210" s="8">
        <v>25</v>
      </c>
      <c r="J210" s="8">
        <v>139.22</v>
      </c>
      <c r="K210" s="8">
        <v>3480.5</v>
      </c>
      <c r="L210" s="8">
        <v>0.05</v>
      </c>
      <c r="M210" s="8">
        <v>0.02</v>
      </c>
      <c r="N210" s="8" t="s">
        <v>2772</v>
      </c>
      <c r="O210" s="8">
        <v>139.22</v>
      </c>
      <c r="P210" s="8" t="s">
        <v>2773</v>
      </c>
      <c r="Q210" s="8" t="s">
        <v>2773</v>
      </c>
      <c r="R210" s="8">
        <v>3306.4749999999999</v>
      </c>
      <c r="S210" s="8">
        <v>66.129499999999993</v>
      </c>
      <c r="T210" s="8" t="s">
        <v>2774</v>
      </c>
      <c r="U210" s="9" t="b">
        <v>0</v>
      </c>
    </row>
    <row r="211" spans="1:21">
      <c r="A211" s="10" t="s">
        <v>670</v>
      </c>
      <c r="B211" s="11" t="s">
        <v>423</v>
      </c>
      <c r="C211" s="11" t="s">
        <v>424</v>
      </c>
      <c r="D211" s="11" t="s">
        <v>671</v>
      </c>
      <c r="E211" s="11" t="s">
        <v>672</v>
      </c>
      <c r="F211" s="11" t="s">
        <v>32</v>
      </c>
      <c r="G211" s="11" t="s">
        <v>33</v>
      </c>
      <c r="H211" s="14">
        <v>45885</v>
      </c>
      <c r="I211" s="11">
        <v>21</v>
      </c>
      <c r="J211" s="11">
        <v>88.32</v>
      </c>
      <c r="K211" s="11">
        <v>1854.72</v>
      </c>
      <c r="L211" s="11">
        <v>0</v>
      </c>
      <c r="M211" s="11">
        <v>0.02</v>
      </c>
      <c r="N211" s="11" t="s">
        <v>2776</v>
      </c>
      <c r="O211" s="11">
        <v>88.32</v>
      </c>
      <c r="P211" s="11" t="s">
        <v>2773</v>
      </c>
      <c r="Q211" s="11" t="s">
        <v>2773</v>
      </c>
      <c r="R211" s="11">
        <v>1854.72</v>
      </c>
      <c r="S211" s="11">
        <v>37.0944</v>
      </c>
      <c r="T211" s="11" t="s">
        <v>2774</v>
      </c>
      <c r="U211" s="12" t="b">
        <v>0</v>
      </c>
    </row>
    <row r="212" spans="1:21">
      <c r="A212" s="7" t="s">
        <v>678</v>
      </c>
      <c r="B212" s="8" t="s">
        <v>55</v>
      </c>
      <c r="C212" s="8" t="s">
        <v>56</v>
      </c>
      <c r="D212" s="8" t="s">
        <v>374</v>
      </c>
      <c r="E212" s="8" t="s">
        <v>375</v>
      </c>
      <c r="F212" s="8" t="s">
        <v>166</v>
      </c>
      <c r="G212" s="8" t="s">
        <v>167</v>
      </c>
      <c r="H212" s="13">
        <v>45888</v>
      </c>
      <c r="I212" s="8">
        <v>9</v>
      </c>
      <c r="J212" s="8">
        <v>176.86</v>
      </c>
      <c r="K212" s="8">
        <v>1591.74</v>
      </c>
      <c r="L212" s="8">
        <v>0.1</v>
      </c>
      <c r="M212" s="8">
        <v>0.02</v>
      </c>
      <c r="N212" s="8" t="s">
        <v>2775</v>
      </c>
      <c r="O212" s="8">
        <v>176.86</v>
      </c>
      <c r="P212" s="8" t="s">
        <v>2773</v>
      </c>
      <c r="Q212" s="8" t="s">
        <v>2773</v>
      </c>
      <c r="R212" s="8">
        <v>1432.566</v>
      </c>
      <c r="S212" s="8">
        <v>28.651320000000002</v>
      </c>
      <c r="T212" s="8" t="s">
        <v>2774</v>
      </c>
      <c r="U212" s="9" t="b">
        <v>0</v>
      </c>
    </row>
    <row r="213" spans="1:21">
      <c r="A213" s="10" t="s">
        <v>679</v>
      </c>
      <c r="B213" s="11" t="s">
        <v>14</v>
      </c>
      <c r="C213" s="11" t="s">
        <v>15</v>
      </c>
      <c r="D213" s="11" t="s">
        <v>680</v>
      </c>
      <c r="E213" s="11" t="s">
        <v>681</v>
      </c>
      <c r="F213" s="11" t="s">
        <v>396</v>
      </c>
      <c r="G213" s="11" t="s">
        <v>397</v>
      </c>
      <c r="H213" s="14">
        <v>45884</v>
      </c>
      <c r="I213" s="11">
        <v>10</v>
      </c>
      <c r="J213" s="11">
        <v>194.87</v>
      </c>
      <c r="K213" s="11">
        <v>1948.7</v>
      </c>
      <c r="L213" s="11">
        <v>0.1</v>
      </c>
      <c r="M213" s="11">
        <v>0.02</v>
      </c>
      <c r="N213" s="11" t="s">
        <v>2775</v>
      </c>
      <c r="O213" s="11">
        <v>194.87</v>
      </c>
      <c r="P213" s="11" t="s">
        <v>2773</v>
      </c>
      <c r="Q213" s="11" t="s">
        <v>2773</v>
      </c>
      <c r="R213" s="11">
        <v>1753.83</v>
      </c>
      <c r="S213" s="11">
        <v>35.076599999999999</v>
      </c>
      <c r="T213" s="11" t="s">
        <v>2774</v>
      </c>
      <c r="U213" s="12" t="b">
        <v>0</v>
      </c>
    </row>
    <row r="214" spans="1:21">
      <c r="A214" s="7" t="s">
        <v>682</v>
      </c>
      <c r="B214" s="8" t="s">
        <v>306</v>
      </c>
      <c r="C214" s="8" t="s">
        <v>307</v>
      </c>
      <c r="D214" s="8" t="s">
        <v>683</v>
      </c>
      <c r="E214" s="8" t="s">
        <v>684</v>
      </c>
      <c r="F214" s="8" t="s">
        <v>196</v>
      </c>
      <c r="G214" s="8" t="s">
        <v>197</v>
      </c>
      <c r="H214" s="13">
        <v>45872</v>
      </c>
      <c r="I214" s="8">
        <v>10</v>
      </c>
      <c r="J214" s="8">
        <v>77.5</v>
      </c>
      <c r="K214" s="8">
        <v>775</v>
      </c>
      <c r="L214" s="8">
        <v>0.05</v>
      </c>
      <c r="M214" s="8">
        <v>0.02</v>
      </c>
      <c r="N214" s="8" t="s">
        <v>2772</v>
      </c>
      <c r="O214" s="8">
        <v>77.5</v>
      </c>
      <c r="P214" s="8" t="s">
        <v>2773</v>
      </c>
      <c r="Q214" s="8" t="s">
        <v>2773</v>
      </c>
      <c r="R214" s="8">
        <v>736.25</v>
      </c>
      <c r="S214" s="8">
        <v>14.725</v>
      </c>
      <c r="T214" s="8" t="s">
        <v>2774</v>
      </c>
      <c r="U214" s="9" t="b">
        <v>0</v>
      </c>
    </row>
    <row r="215" spans="1:21">
      <c r="A215" s="10" t="s">
        <v>685</v>
      </c>
      <c r="B215" s="11" t="s">
        <v>159</v>
      </c>
      <c r="C215" s="11" t="s">
        <v>160</v>
      </c>
      <c r="D215" s="11" t="s">
        <v>686</v>
      </c>
      <c r="E215" s="11" t="s">
        <v>687</v>
      </c>
      <c r="F215" s="11" t="s">
        <v>71</v>
      </c>
      <c r="G215" s="11" t="s">
        <v>72</v>
      </c>
      <c r="H215" s="14">
        <v>45886</v>
      </c>
      <c r="I215" s="11">
        <v>20</v>
      </c>
      <c r="J215" s="11">
        <v>123.65</v>
      </c>
      <c r="K215" s="11">
        <v>2473</v>
      </c>
      <c r="L215" s="11">
        <v>0.05</v>
      </c>
      <c r="M215" s="11">
        <v>0.02</v>
      </c>
      <c r="N215" s="11" t="s">
        <v>2772</v>
      </c>
      <c r="O215" s="11">
        <v>123.65</v>
      </c>
      <c r="P215" s="11" t="s">
        <v>2773</v>
      </c>
      <c r="Q215" s="11" t="s">
        <v>2773</v>
      </c>
      <c r="R215" s="11">
        <v>2349.35</v>
      </c>
      <c r="S215" s="11">
        <v>46.987000000000002</v>
      </c>
      <c r="T215" s="11" t="s">
        <v>2774</v>
      </c>
      <c r="U215" s="12" t="b">
        <v>0</v>
      </c>
    </row>
    <row r="216" spans="1:21">
      <c r="A216" s="7" t="s">
        <v>688</v>
      </c>
      <c r="B216" s="8" t="s">
        <v>74</v>
      </c>
      <c r="C216" s="8" t="s">
        <v>75</v>
      </c>
      <c r="D216" s="8" t="s">
        <v>142</v>
      </c>
      <c r="E216" s="8" t="s">
        <v>143</v>
      </c>
      <c r="F216" s="8" t="s">
        <v>100</v>
      </c>
      <c r="G216" s="8" t="s">
        <v>101</v>
      </c>
      <c r="H216" s="13">
        <v>45898</v>
      </c>
      <c r="I216" s="8">
        <v>24</v>
      </c>
      <c r="J216" s="8">
        <v>181.7</v>
      </c>
      <c r="K216" s="8">
        <v>4360.8</v>
      </c>
      <c r="L216" s="8">
        <v>0.1</v>
      </c>
      <c r="M216" s="8">
        <v>0.02</v>
      </c>
      <c r="N216" s="8" t="s">
        <v>2775</v>
      </c>
      <c r="O216" s="8">
        <v>181.7</v>
      </c>
      <c r="P216" s="8" t="s">
        <v>2773</v>
      </c>
      <c r="Q216" s="8" t="s">
        <v>2773</v>
      </c>
      <c r="R216" s="8">
        <v>3924.7200000000003</v>
      </c>
      <c r="S216" s="8">
        <v>78.494400000000013</v>
      </c>
      <c r="T216" s="8" t="s">
        <v>2774</v>
      </c>
      <c r="U216" s="9" t="b">
        <v>0</v>
      </c>
    </row>
    <row r="217" spans="1:21">
      <c r="A217" s="10" t="s">
        <v>689</v>
      </c>
      <c r="B217" s="11" t="s">
        <v>14</v>
      </c>
      <c r="C217" s="11" t="s">
        <v>15</v>
      </c>
      <c r="D217" s="11" t="s">
        <v>237</v>
      </c>
      <c r="E217" s="11" t="s">
        <v>238</v>
      </c>
      <c r="F217" s="11" t="s">
        <v>326</v>
      </c>
      <c r="G217" s="11" t="s">
        <v>327</v>
      </c>
      <c r="H217" s="14">
        <v>45890</v>
      </c>
      <c r="I217" s="11">
        <v>19</v>
      </c>
      <c r="J217" s="11">
        <v>63.32</v>
      </c>
      <c r="K217" s="11">
        <v>1203.08</v>
      </c>
      <c r="L217" s="11">
        <v>0</v>
      </c>
      <c r="M217" s="11">
        <v>0.02</v>
      </c>
      <c r="N217" s="11" t="s">
        <v>2776</v>
      </c>
      <c r="O217" s="11">
        <v>63.32</v>
      </c>
      <c r="P217" s="11" t="s">
        <v>2773</v>
      </c>
      <c r="Q217" s="11" t="s">
        <v>2773</v>
      </c>
      <c r="R217" s="11">
        <v>1203.08</v>
      </c>
      <c r="S217" s="11">
        <v>24.061599999999999</v>
      </c>
      <c r="T217" s="11" t="s">
        <v>2774</v>
      </c>
      <c r="U217" s="12" t="b">
        <v>0</v>
      </c>
    </row>
    <row r="218" spans="1:21">
      <c r="A218" s="7" t="s">
        <v>690</v>
      </c>
      <c r="B218" s="8" t="s">
        <v>254</v>
      </c>
      <c r="C218" s="8" t="s">
        <v>255</v>
      </c>
      <c r="D218" s="8" t="s">
        <v>232</v>
      </c>
      <c r="E218" s="8" t="s">
        <v>233</v>
      </c>
      <c r="F218" s="8" t="s">
        <v>166</v>
      </c>
      <c r="G218" s="8" t="s">
        <v>167</v>
      </c>
      <c r="H218" s="13">
        <v>45874</v>
      </c>
      <c r="I218" s="8">
        <v>17</v>
      </c>
      <c r="J218" s="8">
        <v>176.86</v>
      </c>
      <c r="K218" s="8">
        <v>3006.62</v>
      </c>
      <c r="L218" s="8">
        <v>0.1</v>
      </c>
      <c r="M218" s="8">
        <v>0.02</v>
      </c>
      <c r="N218" s="8" t="s">
        <v>2775</v>
      </c>
      <c r="O218" s="8">
        <v>176.86</v>
      </c>
      <c r="P218" s="8" t="s">
        <v>2773</v>
      </c>
      <c r="Q218" s="8" t="s">
        <v>2773</v>
      </c>
      <c r="R218" s="8">
        <v>2705.9580000000001</v>
      </c>
      <c r="S218" s="8">
        <v>54.119160000000001</v>
      </c>
      <c r="T218" s="8" t="s">
        <v>2774</v>
      </c>
      <c r="U218" s="9" t="b">
        <v>0</v>
      </c>
    </row>
    <row r="219" spans="1:21">
      <c r="A219" s="10" t="s">
        <v>691</v>
      </c>
      <c r="B219" s="11" t="s">
        <v>14</v>
      </c>
      <c r="C219" s="11" t="s">
        <v>15</v>
      </c>
      <c r="D219" s="11" t="s">
        <v>237</v>
      </c>
      <c r="E219" s="11" t="s">
        <v>238</v>
      </c>
      <c r="F219" s="11" t="s">
        <v>71</v>
      </c>
      <c r="G219" s="11" t="s">
        <v>72</v>
      </c>
      <c r="H219" s="14">
        <v>45892</v>
      </c>
      <c r="I219" s="11">
        <v>11</v>
      </c>
      <c r="J219" s="11">
        <v>123.65</v>
      </c>
      <c r="K219" s="11">
        <v>1360.15</v>
      </c>
      <c r="L219" s="11">
        <v>0.05</v>
      </c>
      <c r="M219" s="11">
        <v>0.02</v>
      </c>
      <c r="N219" s="11" t="s">
        <v>2772</v>
      </c>
      <c r="O219" s="11">
        <v>123.65</v>
      </c>
      <c r="P219" s="11" t="s">
        <v>2773</v>
      </c>
      <c r="Q219" s="11" t="s">
        <v>2773</v>
      </c>
      <c r="R219" s="11">
        <v>1292.1425000000002</v>
      </c>
      <c r="S219" s="11">
        <v>25.842850000000002</v>
      </c>
      <c r="T219" s="11" t="s">
        <v>2774</v>
      </c>
      <c r="U219" s="12" t="b">
        <v>0</v>
      </c>
    </row>
    <row r="220" spans="1:21">
      <c r="A220" s="7" t="s">
        <v>692</v>
      </c>
      <c r="B220" s="8" t="s">
        <v>423</v>
      </c>
      <c r="C220" s="8" t="s">
        <v>424</v>
      </c>
      <c r="D220" s="8" t="s">
        <v>585</v>
      </c>
      <c r="E220" s="8" t="s">
        <v>586</v>
      </c>
      <c r="F220" s="8" t="s">
        <v>191</v>
      </c>
      <c r="G220" s="8" t="s">
        <v>192</v>
      </c>
      <c r="H220" s="13">
        <v>45877</v>
      </c>
      <c r="I220" s="8">
        <v>2</v>
      </c>
      <c r="J220" s="8">
        <v>144.35</v>
      </c>
      <c r="K220" s="8">
        <v>288.7</v>
      </c>
      <c r="L220" s="8">
        <v>0.1</v>
      </c>
      <c r="M220" s="8">
        <v>0.02</v>
      </c>
      <c r="N220" s="8" t="s">
        <v>2775</v>
      </c>
      <c r="O220" s="8">
        <v>144.35</v>
      </c>
      <c r="P220" s="8" t="s">
        <v>2773</v>
      </c>
      <c r="Q220" s="8" t="s">
        <v>2773</v>
      </c>
      <c r="R220" s="8">
        <v>259.83</v>
      </c>
      <c r="S220" s="8">
        <v>5.1966000000000001</v>
      </c>
      <c r="T220" s="8" t="s">
        <v>2774</v>
      </c>
      <c r="U220" s="9" t="b">
        <v>0</v>
      </c>
    </row>
    <row r="221" spans="1:21">
      <c r="A221" s="10" t="s">
        <v>693</v>
      </c>
      <c r="B221" s="11" t="s">
        <v>62</v>
      </c>
      <c r="C221" s="11" t="s">
        <v>63</v>
      </c>
      <c r="D221" s="11" t="s">
        <v>694</v>
      </c>
      <c r="E221" s="11" t="s">
        <v>695</v>
      </c>
      <c r="F221" s="11" t="s">
        <v>275</v>
      </c>
      <c r="G221" s="11" t="s">
        <v>276</v>
      </c>
      <c r="H221" s="14">
        <v>45886</v>
      </c>
      <c r="I221" s="11">
        <v>17</v>
      </c>
      <c r="J221" s="11">
        <v>44.71</v>
      </c>
      <c r="K221" s="11">
        <v>760.07</v>
      </c>
      <c r="L221" s="11">
        <v>0</v>
      </c>
      <c r="M221" s="11">
        <v>0.02</v>
      </c>
      <c r="N221" s="11" t="s">
        <v>2776</v>
      </c>
      <c r="O221" s="11">
        <v>44.71</v>
      </c>
      <c r="P221" s="11" t="s">
        <v>2773</v>
      </c>
      <c r="Q221" s="11" t="s">
        <v>2773</v>
      </c>
      <c r="R221" s="11">
        <v>760.07</v>
      </c>
      <c r="S221" s="11">
        <v>15.201400000000001</v>
      </c>
      <c r="T221" s="11" t="s">
        <v>2774</v>
      </c>
      <c r="U221" s="12" t="b">
        <v>0</v>
      </c>
    </row>
    <row r="222" spans="1:21">
      <c r="A222" s="7" t="s">
        <v>696</v>
      </c>
      <c r="B222" s="8" t="s">
        <v>28</v>
      </c>
      <c r="C222" s="8" t="s">
        <v>29</v>
      </c>
      <c r="D222" s="8" t="s">
        <v>697</v>
      </c>
      <c r="E222" s="8" t="s">
        <v>698</v>
      </c>
      <c r="F222" s="8" t="s">
        <v>240</v>
      </c>
      <c r="G222" s="8" t="s">
        <v>241</v>
      </c>
      <c r="H222" s="13">
        <v>45882</v>
      </c>
      <c r="I222" s="8">
        <v>10</v>
      </c>
      <c r="J222" s="8">
        <v>130.94</v>
      </c>
      <c r="K222" s="8">
        <v>1309.4000000000001</v>
      </c>
      <c r="L222" s="8">
        <v>0.05</v>
      </c>
      <c r="M222" s="8">
        <v>0.02</v>
      </c>
      <c r="N222" s="8" t="s">
        <v>2772</v>
      </c>
      <c r="O222" s="8">
        <v>130.94</v>
      </c>
      <c r="P222" s="8" t="s">
        <v>2773</v>
      </c>
      <c r="Q222" s="8" t="s">
        <v>2773</v>
      </c>
      <c r="R222" s="8">
        <v>1243.93</v>
      </c>
      <c r="S222" s="8">
        <v>24.878600000000002</v>
      </c>
      <c r="T222" s="8" t="s">
        <v>2774</v>
      </c>
      <c r="U222" s="9" t="b">
        <v>0</v>
      </c>
    </row>
    <row r="223" spans="1:21">
      <c r="A223" s="10" t="s">
        <v>699</v>
      </c>
      <c r="B223" s="11" t="s">
        <v>81</v>
      </c>
      <c r="C223" s="11" t="s">
        <v>2790</v>
      </c>
      <c r="D223" s="11" t="s">
        <v>700</v>
      </c>
      <c r="E223" s="11" t="s">
        <v>2597</v>
      </c>
      <c r="F223" s="11" t="s">
        <v>85</v>
      </c>
      <c r="G223" s="11" t="s">
        <v>86</v>
      </c>
      <c r="H223" s="14">
        <v>45871</v>
      </c>
      <c r="I223" s="11">
        <v>20</v>
      </c>
      <c r="J223" s="11">
        <v>72.040000000000006</v>
      </c>
      <c r="K223" s="11">
        <v>1440.8</v>
      </c>
      <c r="L223" s="11">
        <v>0.05</v>
      </c>
      <c r="M223" s="11">
        <v>0.02</v>
      </c>
      <c r="N223" s="11" t="s">
        <v>2772</v>
      </c>
      <c r="O223" s="11">
        <v>72.040000000000006</v>
      </c>
      <c r="P223" s="11" t="s">
        <v>2773</v>
      </c>
      <c r="Q223" s="11" t="s">
        <v>2773</v>
      </c>
      <c r="R223" s="11">
        <v>1368.76</v>
      </c>
      <c r="S223" s="11">
        <v>27.3752</v>
      </c>
      <c r="T223" s="11" t="s">
        <v>2774</v>
      </c>
      <c r="U223" s="12" t="b">
        <v>0</v>
      </c>
    </row>
    <row r="224" spans="1:21">
      <c r="A224" s="7" t="s">
        <v>702</v>
      </c>
      <c r="B224" s="8" t="s">
        <v>246</v>
      </c>
      <c r="C224" s="8" t="s">
        <v>247</v>
      </c>
      <c r="D224" s="8" t="s">
        <v>703</v>
      </c>
      <c r="E224" s="8" t="s">
        <v>704</v>
      </c>
      <c r="F224" s="8" t="s">
        <v>191</v>
      </c>
      <c r="G224" s="8" t="s">
        <v>192</v>
      </c>
      <c r="H224" s="13">
        <v>45880</v>
      </c>
      <c r="I224" s="8">
        <v>3</v>
      </c>
      <c r="J224" s="8">
        <v>144.35</v>
      </c>
      <c r="K224" s="8">
        <v>433.05</v>
      </c>
      <c r="L224" s="8">
        <v>0.1</v>
      </c>
      <c r="M224" s="8">
        <v>0.02</v>
      </c>
      <c r="N224" s="8" t="s">
        <v>2775</v>
      </c>
      <c r="O224" s="8">
        <v>144.35</v>
      </c>
      <c r="P224" s="8" t="s">
        <v>2773</v>
      </c>
      <c r="Q224" s="8" t="s">
        <v>2773</v>
      </c>
      <c r="R224" s="8">
        <v>389.745</v>
      </c>
      <c r="S224" s="8">
        <v>7.7949000000000002</v>
      </c>
      <c r="T224" s="8" t="s">
        <v>2774</v>
      </c>
      <c r="U224" s="9" t="b">
        <v>0</v>
      </c>
    </row>
    <row r="225" spans="1:21">
      <c r="A225" s="10" t="s">
        <v>705</v>
      </c>
      <c r="B225" s="11" t="s">
        <v>386</v>
      </c>
      <c r="C225" s="11" t="s">
        <v>387</v>
      </c>
      <c r="D225" s="11" t="s">
        <v>16</v>
      </c>
      <c r="E225" s="11" t="s">
        <v>17</v>
      </c>
      <c r="F225" s="11" t="s">
        <v>191</v>
      </c>
      <c r="G225" s="11" t="s">
        <v>192</v>
      </c>
      <c r="H225" s="14">
        <v>45878</v>
      </c>
      <c r="I225" s="11">
        <v>10</v>
      </c>
      <c r="J225" s="11">
        <v>144.35</v>
      </c>
      <c r="K225" s="11">
        <v>1443.5</v>
      </c>
      <c r="L225" s="11">
        <v>0.1</v>
      </c>
      <c r="M225" s="11">
        <v>0.02</v>
      </c>
      <c r="N225" s="11" t="s">
        <v>2775</v>
      </c>
      <c r="O225" s="11">
        <v>144.35</v>
      </c>
      <c r="P225" s="11" t="s">
        <v>2773</v>
      </c>
      <c r="Q225" s="11" t="s">
        <v>2773</v>
      </c>
      <c r="R225" s="11">
        <v>1299.1500000000001</v>
      </c>
      <c r="S225" s="11">
        <v>25.983000000000004</v>
      </c>
      <c r="T225" s="11" t="s">
        <v>2774</v>
      </c>
      <c r="U225" s="12" t="b">
        <v>0</v>
      </c>
    </row>
    <row r="226" spans="1:21">
      <c r="A226" s="7" t="s">
        <v>706</v>
      </c>
      <c r="B226" s="8" t="s">
        <v>110</v>
      </c>
      <c r="C226" s="8" t="s">
        <v>111</v>
      </c>
      <c r="D226" s="8" t="s">
        <v>686</v>
      </c>
      <c r="E226" s="8" t="s">
        <v>687</v>
      </c>
      <c r="F226" s="8" t="s">
        <v>191</v>
      </c>
      <c r="G226" s="8" t="s">
        <v>192</v>
      </c>
      <c r="H226" s="13">
        <v>45897</v>
      </c>
      <c r="I226" s="8">
        <v>20</v>
      </c>
      <c r="J226" s="8">
        <v>144.35</v>
      </c>
      <c r="K226" s="8">
        <v>2887</v>
      </c>
      <c r="L226" s="8">
        <v>0.1</v>
      </c>
      <c r="M226" s="8">
        <v>0.02</v>
      </c>
      <c r="N226" s="8" t="s">
        <v>2775</v>
      </c>
      <c r="O226" s="8">
        <v>144.35</v>
      </c>
      <c r="P226" s="8" t="s">
        <v>2773</v>
      </c>
      <c r="Q226" s="8" t="s">
        <v>2773</v>
      </c>
      <c r="R226" s="8">
        <v>2598.3000000000002</v>
      </c>
      <c r="S226" s="8">
        <v>51.966000000000008</v>
      </c>
      <c r="T226" s="8" t="s">
        <v>2774</v>
      </c>
      <c r="U226" s="9" t="b">
        <v>0</v>
      </c>
    </row>
    <row r="227" spans="1:21">
      <c r="A227" s="10" t="s">
        <v>707</v>
      </c>
      <c r="B227" s="11" t="s">
        <v>21</v>
      </c>
      <c r="C227" s="11" t="s">
        <v>22</v>
      </c>
      <c r="D227" s="11" t="s">
        <v>553</v>
      </c>
      <c r="E227" s="11" t="s">
        <v>554</v>
      </c>
      <c r="F227" s="11" t="s">
        <v>71</v>
      </c>
      <c r="G227" s="11" t="s">
        <v>72</v>
      </c>
      <c r="H227" s="14">
        <v>45874</v>
      </c>
      <c r="I227" s="11">
        <v>22</v>
      </c>
      <c r="J227" s="11">
        <v>123.65</v>
      </c>
      <c r="K227" s="11">
        <v>2720.3</v>
      </c>
      <c r="L227" s="11">
        <v>0.05</v>
      </c>
      <c r="M227" s="11">
        <v>0.02</v>
      </c>
      <c r="N227" s="11" t="s">
        <v>2772</v>
      </c>
      <c r="O227" s="11">
        <v>123.65</v>
      </c>
      <c r="P227" s="11" t="s">
        <v>2773</v>
      </c>
      <c r="Q227" s="11" t="s">
        <v>2773</v>
      </c>
      <c r="R227" s="11">
        <v>2584.2850000000003</v>
      </c>
      <c r="S227" s="11">
        <v>51.685700000000004</v>
      </c>
      <c r="T227" s="11" t="s">
        <v>2774</v>
      </c>
      <c r="U227" s="12" t="b">
        <v>0</v>
      </c>
    </row>
    <row r="228" spans="1:21">
      <c r="A228" s="7" t="s">
        <v>708</v>
      </c>
      <c r="B228" s="8" t="s">
        <v>42</v>
      </c>
      <c r="C228" s="8" t="s">
        <v>2791</v>
      </c>
      <c r="D228" s="8" t="s">
        <v>156</v>
      </c>
      <c r="E228" s="8" t="s">
        <v>2598</v>
      </c>
      <c r="F228" s="8" t="s">
        <v>293</v>
      </c>
      <c r="G228" s="8" t="s">
        <v>294</v>
      </c>
      <c r="H228" s="13">
        <v>45892</v>
      </c>
      <c r="I228" s="8">
        <v>21</v>
      </c>
      <c r="J228" s="8">
        <v>114.99</v>
      </c>
      <c r="K228" s="8">
        <v>2414.79</v>
      </c>
      <c r="L228" s="8">
        <v>0.05</v>
      </c>
      <c r="M228" s="8">
        <v>0.02</v>
      </c>
      <c r="N228" s="8" t="s">
        <v>2772</v>
      </c>
      <c r="O228" s="8">
        <v>114.99</v>
      </c>
      <c r="P228" s="8" t="s">
        <v>2773</v>
      </c>
      <c r="Q228" s="8" t="s">
        <v>2773</v>
      </c>
      <c r="R228" s="8">
        <v>2294.0504999999998</v>
      </c>
      <c r="S228" s="8">
        <v>45.881009999999996</v>
      </c>
      <c r="T228" s="8" t="s">
        <v>2774</v>
      </c>
      <c r="U228" s="9" t="b">
        <v>0</v>
      </c>
    </row>
    <row r="229" spans="1:21">
      <c r="A229" s="10" t="s">
        <v>709</v>
      </c>
      <c r="B229" s="11" t="s">
        <v>208</v>
      </c>
      <c r="C229" s="11" t="s">
        <v>209</v>
      </c>
      <c r="D229" s="11" t="s">
        <v>710</v>
      </c>
      <c r="E229" s="11" t="s">
        <v>711</v>
      </c>
      <c r="F229" s="11" t="s">
        <v>78</v>
      </c>
      <c r="G229" s="11" t="s">
        <v>79</v>
      </c>
      <c r="H229" s="14">
        <v>45900</v>
      </c>
      <c r="I229" s="11">
        <v>23</v>
      </c>
      <c r="J229" s="11">
        <v>139.22</v>
      </c>
      <c r="K229" s="11">
        <v>3202.06</v>
      </c>
      <c r="L229" s="11">
        <v>0.05</v>
      </c>
      <c r="M229" s="11">
        <v>0.02</v>
      </c>
      <c r="N229" s="11" t="s">
        <v>2772</v>
      </c>
      <c r="O229" s="11">
        <v>139.22</v>
      </c>
      <c r="P229" s="11" t="s">
        <v>2773</v>
      </c>
      <c r="Q229" s="11" t="s">
        <v>2773</v>
      </c>
      <c r="R229" s="11">
        <v>3041.9569999999999</v>
      </c>
      <c r="S229" s="11">
        <v>60.83914</v>
      </c>
      <c r="T229" s="11" t="s">
        <v>2774</v>
      </c>
      <c r="U229" s="12" t="b">
        <v>0</v>
      </c>
    </row>
    <row r="230" spans="1:21">
      <c r="A230" s="7" t="s">
        <v>712</v>
      </c>
      <c r="B230" s="8" t="s">
        <v>423</v>
      </c>
      <c r="C230" s="8" t="s">
        <v>2792</v>
      </c>
      <c r="D230" s="8" t="s">
        <v>184</v>
      </c>
      <c r="E230" s="8" t="s">
        <v>2599</v>
      </c>
      <c r="F230" s="8" t="s">
        <v>114</v>
      </c>
      <c r="G230" s="8" t="s">
        <v>115</v>
      </c>
      <c r="H230" s="13">
        <v>45895</v>
      </c>
      <c r="I230" s="8">
        <v>21</v>
      </c>
      <c r="J230" s="8">
        <v>91.13</v>
      </c>
      <c r="K230" s="8">
        <v>1913.73</v>
      </c>
      <c r="L230" s="8">
        <v>0.1</v>
      </c>
      <c r="M230" s="8">
        <v>0.02</v>
      </c>
      <c r="N230" s="8" t="s">
        <v>2775</v>
      </c>
      <c r="O230" s="8">
        <v>91.13</v>
      </c>
      <c r="P230" s="8" t="s">
        <v>2773</v>
      </c>
      <c r="Q230" s="8" t="s">
        <v>2773</v>
      </c>
      <c r="R230" s="8">
        <v>1722.357</v>
      </c>
      <c r="S230" s="8">
        <v>34.447139999999997</v>
      </c>
      <c r="T230" s="8" t="s">
        <v>2774</v>
      </c>
      <c r="U230" s="9" t="b">
        <v>0</v>
      </c>
    </row>
    <row r="231" spans="1:21">
      <c r="A231" s="10" t="s">
        <v>717</v>
      </c>
      <c r="B231" s="11" t="s">
        <v>208</v>
      </c>
      <c r="C231" s="11" t="s">
        <v>209</v>
      </c>
      <c r="D231" s="11" t="s">
        <v>273</v>
      </c>
      <c r="E231" s="11" t="s">
        <v>274</v>
      </c>
      <c r="F231" s="11" t="s">
        <v>396</v>
      </c>
      <c r="G231" s="11" t="s">
        <v>397</v>
      </c>
      <c r="H231" s="14">
        <v>45881</v>
      </c>
      <c r="I231" s="11">
        <v>1</v>
      </c>
      <c r="J231" s="11">
        <v>194.87</v>
      </c>
      <c r="K231" s="11">
        <v>194.87</v>
      </c>
      <c r="L231" s="11">
        <v>0.1</v>
      </c>
      <c r="M231" s="11">
        <v>0.02</v>
      </c>
      <c r="N231" s="11" t="s">
        <v>2775</v>
      </c>
      <c r="O231" s="11">
        <v>194.87</v>
      </c>
      <c r="P231" s="11" t="s">
        <v>2773</v>
      </c>
      <c r="Q231" s="11" t="s">
        <v>2773</v>
      </c>
      <c r="R231" s="11">
        <v>175.38300000000001</v>
      </c>
      <c r="S231" s="11">
        <v>3.5076600000000004</v>
      </c>
      <c r="T231" s="11" t="s">
        <v>2774</v>
      </c>
      <c r="U231" s="12" t="b">
        <v>0</v>
      </c>
    </row>
    <row r="232" spans="1:21">
      <c r="A232" s="7" t="s">
        <v>718</v>
      </c>
      <c r="B232" s="8" t="s">
        <v>187</v>
      </c>
      <c r="C232" s="8" t="s">
        <v>188</v>
      </c>
      <c r="D232" s="8" t="s">
        <v>719</v>
      </c>
      <c r="E232" s="8" t="s">
        <v>720</v>
      </c>
      <c r="F232" s="8" t="s">
        <v>32</v>
      </c>
      <c r="G232" s="8" t="s">
        <v>33</v>
      </c>
      <c r="H232" s="13">
        <v>45900</v>
      </c>
      <c r="I232" s="8">
        <v>11</v>
      </c>
      <c r="J232" s="8">
        <v>88.32</v>
      </c>
      <c r="K232" s="8">
        <v>971.52</v>
      </c>
      <c r="L232" s="8">
        <v>0</v>
      </c>
      <c r="M232" s="8">
        <v>0.02</v>
      </c>
      <c r="N232" s="8" t="s">
        <v>2776</v>
      </c>
      <c r="O232" s="8">
        <v>88.32</v>
      </c>
      <c r="P232" s="8" t="s">
        <v>2773</v>
      </c>
      <c r="Q232" s="8" t="s">
        <v>2773</v>
      </c>
      <c r="R232" s="8">
        <v>971.52</v>
      </c>
      <c r="S232" s="8">
        <v>19.430399999999999</v>
      </c>
      <c r="T232" s="8" t="s">
        <v>2774</v>
      </c>
      <c r="U232" s="9" t="b">
        <v>0</v>
      </c>
    </row>
    <row r="233" spans="1:21">
      <c r="A233" s="10" t="s">
        <v>721</v>
      </c>
      <c r="B233" s="11" t="s">
        <v>93</v>
      </c>
      <c r="C233" s="11" t="s">
        <v>94</v>
      </c>
      <c r="D233" s="11" t="s">
        <v>119</v>
      </c>
      <c r="E233" s="11" t="s">
        <v>120</v>
      </c>
      <c r="F233" s="11" t="s">
        <v>129</v>
      </c>
      <c r="G233" s="11" t="s">
        <v>130</v>
      </c>
      <c r="H233" s="14">
        <v>45874</v>
      </c>
      <c r="I233" s="11">
        <v>5</v>
      </c>
      <c r="J233" s="11">
        <v>92.19</v>
      </c>
      <c r="K233" s="11">
        <v>460.95</v>
      </c>
      <c r="L233" s="11">
        <v>0.05</v>
      </c>
      <c r="M233" s="11">
        <v>0.02</v>
      </c>
      <c r="N233" s="11" t="s">
        <v>2772</v>
      </c>
      <c r="O233" s="11">
        <v>92.19</v>
      </c>
      <c r="P233" s="11" t="s">
        <v>2773</v>
      </c>
      <c r="Q233" s="11" t="s">
        <v>2773</v>
      </c>
      <c r="R233" s="11">
        <v>437.90249999999997</v>
      </c>
      <c r="S233" s="11">
        <v>8.758049999999999</v>
      </c>
      <c r="T233" s="11" t="s">
        <v>2774</v>
      </c>
      <c r="U233" s="12" t="b">
        <v>0</v>
      </c>
    </row>
    <row r="234" spans="1:21">
      <c r="A234" s="7" t="s">
        <v>722</v>
      </c>
      <c r="B234" s="8" t="s">
        <v>423</v>
      </c>
      <c r="C234" s="8" t="s">
        <v>424</v>
      </c>
      <c r="D234" s="8" t="s">
        <v>488</v>
      </c>
      <c r="E234" s="8" t="s">
        <v>489</v>
      </c>
      <c r="F234" s="8" t="s">
        <v>234</v>
      </c>
      <c r="G234" s="8" t="s">
        <v>235</v>
      </c>
      <c r="H234" s="13">
        <v>45886</v>
      </c>
      <c r="I234" s="8">
        <v>4</v>
      </c>
      <c r="J234" s="8">
        <v>37.18</v>
      </c>
      <c r="K234" s="8">
        <v>148.72</v>
      </c>
      <c r="L234" s="8">
        <v>0</v>
      </c>
      <c r="M234" s="8">
        <v>0.02</v>
      </c>
      <c r="N234" s="8" t="s">
        <v>2776</v>
      </c>
      <c r="O234" s="8">
        <v>37.18</v>
      </c>
      <c r="P234" s="8" t="s">
        <v>2773</v>
      </c>
      <c r="Q234" s="8" t="s">
        <v>2773</v>
      </c>
      <c r="R234" s="8">
        <v>148.72</v>
      </c>
      <c r="S234" s="8">
        <v>2.9744000000000002</v>
      </c>
      <c r="T234" s="8" t="s">
        <v>2774</v>
      </c>
      <c r="U234" s="9" t="b">
        <v>0</v>
      </c>
    </row>
    <row r="235" spans="1:21">
      <c r="A235" s="10" t="s">
        <v>723</v>
      </c>
      <c r="B235" s="11" t="s">
        <v>93</v>
      </c>
      <c r="C235" s="11" t="s">
        <v>94</v>
      </c>
      <c r="D235" s="11" t="s">
        <v>69</v>
      </c>
      <c r="E235" s="11" t="s">
        <v>70</v>
      </c>
      <c r="F235" s="11" t="s">
        <v>90</v>
      </c>
      <c r="G235" s="11" t="s">
        <v>91</v>
      </c>
      <c r="H235" s="14">
        <v>45871</v>
      </c>
      <c r="I235" s="11">
        <v>17</v>
      </c>
      <c r="J235" s="11">
        <v>50.51</v>
      </c>
      <c r="K235" s="11">
        <v>858.67</v>
      </c>
      <c r="L235" s="11">
        <v>0</v>
      </c>
      <c r="M235" s="11">
        <v>0.02</v>
      </c>
      <c r="N235" s="11" t="s">
        <v>2776</v>
      </c>
      <c r="O235" s="11">
        <v>50.51</v>
      </c>
      <c r="P235" s="11" t="s">
        <v>2773</v>
      </c>
      <c r="Q235" s="11" t="s">
        <v>2773</v>
      </c>
      <c r="R235" s="11">
        <v>858.67</v>
      </c>
      <c r="S235" s="11">
        <v>17.173400000000001</v>
      </c>
      <c r="T235" s="11" t="s">
        <v>2774</v>
      </c>
      <c r="U235" s="12" t="b">
        <v>0</v>
      </c>
    </row>
    <row r="236" spans="1:21">
      <c r="A236" s="7" t="s">
        <v>724</v>
      </c>
      <c r="B236" s="8" t="s">
        <v>208</v>
      </c>
      <c r="C236" s="8" t="s">
        <v>209</v>
      </c>
      <c r="D236" s="8" t="s">
        <v>513</v>
      </c>
      <c r="E236" s="8" t="s">
        <v>514</v>
      </c>
      <c r="F236" s="8" t="s">
        <v>302</v>
      </c>
      <c r="G236" s="8" t="s">
        <v>303</v>
      </c>
      <c r="H236" s="13">
        <v>45874</v>
      </c>
      <c r="I236" s="8">
        <v>20</v>
      </c>
      <c r="J236" s="8">
        <v>39.090000000000003</v>
      </c>
      <c r="K236" s="8">
        <v>781.8</v>
      </c>
      <c r="L236" s="8">
        <v>0</v>
      </c>
      <c r="M236" s="8">
        <v>0.02</v>
      </c>
      <c r="N236" s="8" t="s">
        <v>2776</v>
      </c>
      <c r="O236" s="8">
        <v>39.090000000000003</v>
      </c>
      <c r="P236" s="8" t="s">
        <v>2773</v>
      </c>
      <c r="Q236" s="8" t="s">
        <v>2773</v>
      </c>
      <c r="R236" s="8">
        <v>781.8</v>
      </c>
      <c r="S236" s="8">
        <v>15.635999999999999</v>
      </c>
      <c r="T236" s="8" t="s">
        <v>2774</v>
      </c>
      <c r="U236" s="9" t="b">
        <v>0</v>
      </c>
    </row>
    <row r="237" spans="1:21">
      <c r="A237" s="10" t="s">
        <v>728</v>
      </c>
      <c r="B237" s="11" t="s">
        <v>62</v>
      </c>
      <c r="C237" s="11" t="s">
        <v>63</v>
      </c>
      <c r="D237" s="11" t="s">
        <v>388</v>
      </c>
      <c r="E237" s="11" t="s">
        <v>389</v>
      </c>
      <c r="F237" s="11" t="s">
        <v>166</v>
      </c>
      <c r="G237" s="11" t="s">
        <v>167</v>
      </c>
      <c r="H237" s="14">
        <v>45893</v>
      </c>
      <c r="I237" s="11">
        <v>6</v>
      </c>
      <c r="J237" s="11">
        <v>176.86</v>
      </c>
      <c r="K237" s="11">
        <v>1061.1600000000001</v>
      </c>
      <c r="L237" s="11">
        <v>0.1</v>
      </c>
      <c r="M237" s="11">
        <v>0.02</v>
      </c>
      <c r="N237" s="11" t="s">
        <v>2775</v>
      </c>
      <c r="O237" s="11">
        <v>176.86</v>
      </c>
      <c r="P237" s="11" t="s">
        <v>2773</v>
      </c>
      <c r="Q237" s="11" t="s">
        <v>2773</v>
      </c>
      <c r="R237" s="11">
        <v>955.0440000000001</v>
      </c>
      <c r="S237" s="11">
        <v>19.100880000000004</v>
      </c>
      <c r="T237" s="11" t="s">
        <v>2774</v>
      </c>
      <c r="U237" s="12" t="b">
        <v>0</v>
      </c>
    </row>
    <row r="238" spans="1:21">
      <c r="A238" s="7" t="s">
        <v>729</v>
      </c>
      <c r="B238" s="8" t="s">
        <v>306</v>
      </c>
      <c r="C238" s="8" t="s">
        <v>307</v>
      </c>
      <c r="D238" s="8" t="s">
        <v>730</v>
      </c>
      <c r="E238" s="8" t="s">
        <v>731</v>
      </c>
      <c r="F238" s="8" t="s">
        <v>215</v>
      </c>
      <c r="G238" s="8" t="s">
        <v>216</v>
      </c>
      <c r="H238" s="13">
        <v>45893</v>
      </c>
      <c r="I238" s="8">
        <v>22</v>
      </c>
      <c r="J238" s="8">
        <v>176.7</v>
      </c>
      <c r="K238" s="8">
        <v>3887.4</v>
      </c>
      <c r="L238" s="8">
        <v>0.1</v>
      </c>
      <c r="M238" s="8">
        <v>0.02</v>
      </c>
      <c r="N238" s="8" t="s">
        <v>2775</v>
      </c>
      <c r="O238" s="8">
        <v>176.7</v>
      </c>
      <c r="P238" s="8" t="s">
        <v>2773</v>
      </c>
      <c r="Q238" s="8" t="s">
        <v>2773</v>
      </c>
      <c r="R238" s="8">
        <v>3498.66</v>
      </c>
      <c r="S238" s="8">
        <v>69.973200000000006</v>
      </c>
      <c r="T238" s="8" t="s">
        <v>2774</v>
      </c>
      <c r="U238" s="9" t="b">
        <v>0</v>
      </c>
    </row>
    <row r="239" spans="1:21">
      <c r="A239" s="10" t="s">
        <v>732</v>
      </c>
      <c r="B239" s="11" t="s">
        <v>117</v>
      </c>
      <c r="C239" s="11" t="s">
        <v>118</v>
      </c>
      <c r="D239" s="11" t="s">
        <v>374</v>
      </c>
      <c r="E239" s="11" t="s">
        <v>375</v>
      </c>
      <c r="F239" s="11" t="s">
        <v>166</v>
      </c>
      <c r="G239" s="11" t="s">
        <v>167</v>
      </c>
      <c r="H239" s="14">
        <v>45893</v>
      </c>
      <c r="I239" s="11">
        <v>25</v>
      </c>
      <c r="J239" s="11">
        <v>176.86</v>
      </c>
      <c r="K239" s="11">
        <v>4421.5</v>
      </c>
      <c r="L239" s="11">
        <v>0.1</v>
      </c>
      <c r="M239" s="11">
        <v>0.02</v>
      </c>
      <c r="N239" s="11" t="s">
        <v>2775</v>
      </c>
      <c r="O239" s="11">
        <v>176.86</v>
      </c>
      <c r="P239" s="11" t="s">
        <v>2773</v>
      </c>
      <c r="Q239" s="11" t="s">
        <v>2773</v>
      </c>
      <c r="R239" s="11">
        <v>3979.35</v>
      </c>
      <c r="S239" s="11">
        <v>79.587000000000003</v>
      </c>
      <c r="T239" s="11" t="s">
        <v>2774</v>
      </c>
      <c r="U239" s="12" t="b">
        <v>0</v>
      </c>
    </row>
    <row r="240" spans="1:21">
      <c r="A240" s="7" t="s">
        <v>734</v>
      </c>
      <c r="B240" s="8" t="s">
        <v>246</v>
      </c>
      <c r="C240" s="8" t="s">
        <v>247</v>
      </c>
      <c r="D240" s="8" t="s">
        <v>205</v>
      </c>
      <c r="E240" s="8" t="s">
        <v>206</v>
      </c>
      <c r="F240" s="8" t="s">
        <v>25</v>
      </c>
      <c r="G240" s="8" t="s">
        <v>26</v>
      </c>
      <c r="H240" s="13">
        <v>45881</v>
      </c>
      <c r="I240" s="8">
        <v>7</v>
      </c>
      <c r="J240" s="8">
        <v>120.83</v>
      </c>
      <c r="K240" s="8">
        <v>845.81</v>
      </c>
      <c r="L240" s="8">
        <v>0.1</v>
      </c>
      <c r="M240" s="8">
        <v>0.02</v>
      </c>
      <c r="N240" s="8" t="s">
        <v>2775</v>
      </c>
      <c r="O240" s="8">
        <v>120.83</v>
      </c>
      <c r="P240" s="8" t="s">
        <v>2773</v>
      </c>
      <c r="Q240" s="8" t="s">
        <v>2773</v>
      </c>
      <c r="R240" s="8">
        <v>761.22899999999993</v>
      </c>
      <c r="S240" s="8">
        <v>15.22458</v>
      </c>
      <c r="T240" s="8" t="s">
        <v>2774</v>
      </c>
      <c r="U240" s="9" t="b">
        <v>0</v>
      </c>
    </row>
    <row r="241" spans="1:21">
      <c r="A241" s="10" t="s">
        <v>735</v>
      </c>
      <c r="B241" s="11" t="s">
        <v>208</v>
      </c>
      <c r="C241" s="11" t="s">
        <v>209</v>
      </c>
      <c r="D241" s="11" t="s">
        <v>736</v>
      </c>
      <c r="E241" s="11" t="s">
        <v>737</v>
      </c>
      <c r="F241" s="11" t="s">
        <v>275</v>
      </c>
      <c r="G241" s="11" t="s">
        <v>276</v>
      </c>
      <c r="H241" s="14">
        <v>45894</v>
      </c>
      <c r="I241" s="11">
        <v>15</v>
      </c>
      <c r="J241" s="11">
        <v>44.71</v>
      </c>
      <c r="K241" s="11">
        <v>670.65</v>
      </c>
      <c r="L241" s="11">
        <v>0</v>
      </c>
      <c r="M241" s="11">
        <v>0.02</v>
      </c>
      <c r="N241" s="11" t="s">
        <v>2776</v>
      </c>
      <c r="O241" s="11">
        <v>44.71</v>
      </c>
      <c r="P241" s="11" t="s">
        <v>2773</v>
      </c>
      <c r="Q241" s="11" t="s">
        <v>2773</v>
      </c>
      <c r="R241" s="11">
        <v>670.65</v>
      </c>
      <c r="S241" s="11">
        <v>13.413</v>
      </c>
      <c r="T241" s="11" t="s">
        <v>2774</v>
      </c>
      <c r="U241" s="12" t="b">
        <v>0</v>
      </c>
    </row>
    <row r="242" spans="1:21">
      <c r="A242" s="7" t="s">
        <v>738</v>
      </c>
      <c r="B242" s="8" t="s">
        <v>187</v>
      </c>
      <c r="C242" s="8" t="s">
        <v>188</v>
      </c>
      <c r="D242" s="8" t="s">
        <v>739</v>
      </c>
      <c r="E242" s="8" t="s">
        <v>740</v>
      </c>
      <c r="F242" s="8" t="s">
        <v>240</v>
      </c>
      <c r="G242" s="8" t="s">
        <v>241</v>
      </c>
      <c r="H242" s="13">
        <v>45883</v>
      </c>
      <c r="I242" s="8">
        <v>17</v>
      </c>
      <c r="J242" s="8">
        <v>130.94</v>
      </c>
      <c r="K242" s="8">
        <v>2225.98</v>
      </c>
      <c r="L242" s="8">
        <v>0.05</v>
      </c>
      <c r="M242" s="8">
        <v>0.02</v>
      </c>
      <c r="N242" s="8" t="s">
        <v>2772</v>
      </c>
      <c r="O242" s="8">
        <v>130.94</v>
      </c>
      <c r="P242" s="8" t="s">
        <v>2773</v>
      </c>
      <c r="Q242" s="8" t="s">
        <v>2773</v>
      </c>
      <c r="R242" s="8">
        <v>2114.681</v>
      </c>
      <c r="S242" s="8">
        <v>42.293620000000004</v>
      </c>
      <c r="T242" s="8" t="s">
        <v>2774</v>
      </c>
      <c r="U242" s="9" t="b">
        <v>0</v>
      </c>
    </row>
    <row r="243" spans="1:21">
      <c r="A243" s="10" t="s">
        <v>741</v>
      </c>
      <c r="B243" s="11" t="s">
        <v>182</v>
      </c>
      <c r="C243" s="11" t="s">
        <v>2793</v>
      </c>
      <c r="D243" s="11" t="s">
        <v>742</v>
      </c>
      <c r="E243" s="11" t="s">
        <v>2600</v>
      </c>
      <c r="F243" s="11" t="s">
        <v>129</v>
      </c>
      <c r="G243" s="11" t="s">
        <v>130</v>
      </c>
      <c r="H243" s="14">
        <v>45874</v>
      </c>
      <c r="I243" s="11">
        <v>20</v>
      </c>
      <c r="J243" s="11">
        <v>82.87</v>
      </c>
      <c r="K243" s="11">
        <v>1657.4</v>
      </c>
      <c r="L243" s="11">
        <v>0.05</v>
      </c>
      <c r="M243" s="11">
        <v>0.02</v>
      </c>
      <c r="N243" s="11" t="s">
        <v>2772</v>
      </c>
      <c r="O243" s="11">
        <v>92.19</v>
      </c>
      <c r="P243" s="11" t="s">
        <v>2773</v>
      </c>
      <c r="Q243" s="11" t="s">
        <v>2773</v>
      </c>
      <c r="R243" s="11">
        <v>1574.5300000000002</v>
      </c>
      <c r="S243" s="11">
        <v>31.490600000000004</v>
      </c>
      <c r="T243" s="11" t="s">
        <v>2774</v>
      </c>
      <c r="U243" s="12" t="b">
        <v>0</v>
      </c>
    </row>
    <row r="244" spans="1:21">
      <c r="A244" s="7" t="s">
        <v>744</v>
      </c>
      <c r="B244" s="8" t="s">
        <v>47</v>
      </c>
      <c r="C244" s="8" t="s">
        <v>48</v>
      </c>
      <c r="D244" s="8" t="s">
        <v>366</v>
      </c>
      <c r="E244" s="8" t="s">
        <v>367</v>
      </c>
      <c r="F244" s="8" t="s">
        <v>196</v>
      </c>
      <c r="G244" s="8" t="s">
        <v>197</v>
      </c>
      <c r="H244" s="13">
        <v>45897</v>
      </c>
      <c r="I244" s="8">
        <v>16</v>
      </c>
      <c r="J244" s="8">
        <v>77.5</v>
      </c>
      <c r="K244" s="8">
        <v>1240</v>
      </c>
      <c r="L244" s="8">
        <v>0.05</v>
      </c>
      <c r="M244" s="8">
        <v>0.02</v>
      </c>
      <c r="N244" s="8" t="s">
        <v>2772</v>
      </c>
      <c r="O244" s="8">
        <v>77.5</v>
      </c>
      <c r="P244" s="8" t="s">
        <v>2773</v>
      </c>
      <c r="Q244" s="8" t="s">
        <v>2773</v>
      </c>
      <c r="R244" s="8">
        <v>1178</v>
      </c>
      <c r="S244" s="8">
        <v>23.56</v>
      </c>
      <c r="T244" s="8" t="s">
        <v>2774</v>
      </c>
      <c r="U244" s="9" t="b">
        <v>0</v>
      </c>
    </row>
    <row r="245" spans="1:21">
      <c r="A245" s="10" t="s">
        <v>746</v>
      </c>
      <c r="B245" s="11" t="s">
        <v>414</v>
      </c>
      <c r="C245" s="11" t="s">
        <v>415</v>
      </c>
      <c r="D245" s="11" t="s">
        <v>213</v>
      </c>
      <c r="E245" s="11" t="s">
        <v>214</v>
      </c>
      <c r="F245" s="11" t="s">
        <v>78</v>
      </c>
      <c r="G245" s="11" t="s">
        <v>79</v>
      </c>
      <c r="H245" s="14">
        <v>45894</v>
      </c>
      <c r="I245" s="11">
        <v>3</v>
      </c>
      <c r="J245" s="11">
        <v>139.22</v>
      </c>
      <c r="K245" s="11">
        <v>417.66</v>
      </c>
      <c r="L245" s="11">
        <v>0.05</v>
      </c>
      <c r="M245" s="11">
        <v>0.02</v>
      </c>
      <c r="N245" s="11" t="s">
        <v>2772</v>
      </c>
      <c r="O245" s="11">
        <v>139.22</v>
      </c>
      <c r="P245" s="11" t="s">
        <v>2773</v>
      </c>
      <c r="Q245" s="11" t="s">
        <v>2773</v>
      </c>
      <c r="R245" s="11">
        <v>396.77700000000004</v>
      </c>
      <c r="S245" s="11">
        <v>7.9355400000000014</v>
      </c>
      <c r="T245" s="11" t="s">
        <v>2774</v>
      </c>
      <c r="U245" s="12" t="b">
        <v>0</v>
      </c>
    </row>
    <row r="246" spans="1:21">
      <c r="A246" s="7" t="s">
        <v>747</v>
      </c>
      <c r="B246" s="8" t="s">
        <v>182</v>
      </c>
      <c r="C246" s="8" t="s">
        <v>183</v>
      </c>
      <c r="D246" s="8" t="s">
        <v>224</v>
      </c>
      <c r="E246" s="8" t="s">
        <v>225</v>
      </c>
      <c r="F246" s="8" t="s">
        <v>25</v>
      </c>
      <c r="G246" s="8" t="s">
        <v>26</v>
      </c>
      <c r="H246" s="13">
        <v>45874</v>
      </c>
      <c r="I246" s="8">
        <v>17</v>
      </c>
      <c r="J246" s="8">
        <v>120.83</v>
      </c>
      <c r="K246" s="8">
        <v>2054.11</v>
      </c>
      <c r="L246" s="8">
        <v>0.1</v>
      </c>
      <c r="M246" s="8">
        <v>0.02</v>
      </c>
      <c r="N246" s="8" t="s">
        <v>2775</v>
      </c>
      <c r="O246" s="8">
        <v>120.83</v>
      </c>
      <c r="P246" s="8" t="s">
        <v>2773</v>
      </c>
      <c r="Q246" s="8" t="s">
        <v>2773</v>
      </c>
      <c r="R246" s="8">
        <v>1848.6990000000001</v>
      </c>
      <c r="S246" s="8">
        <v>36.973980000000005</v>
      </c>
      <c r="T246" s="8" t="s">
        <v>2774</v>
      </c>
      <c r="U246" s="9" t="b">
        <v>0</v>
      </c>
    </row>
    <row r="247" spans="1:21">
      <c r="A247" s="10" t="s">
        <v>748</v>
      </c>
      <c r="B247" s="11" t="s">
        <v>35</v>
      </c>
      <c r="C247" s="11" t="s">
        <v>36</v>
      </c>
      <c r="D247" s="11" t="s">
        <v>221</v>
      </c>
      <c r="E247" s="11" t="s">
        <v>222</v>
      </c>
      <c r="F247" s="11" t="s">
        <v>71</v>
      </c>
      <c r="G247" s="11" t="s">
        <v>72</v>
      </c>
      <c r="H247" s="14">
        <v>45896</v>
      </c>
      <c r="I247" s="11">
        <v>8</v>
      </c>
      <c r="J247" s="11">
        <v>123.65</v>
      </c>
      <c r="K247" s="11">
        <v>989.2</v>
      </c>
      <c r="L247" s="11">
        <v>0.05</v>
      </c>
      <c r="M247" s="11">
        <v>0.02</v>
      </c>
      <c r="N247" s="11" t="s">
        <v>2772</v>
      </c>
      <c r="O247" s="11">
        <v>123.65</v>
      </c>
      <c r="P247" s="11" t="s">
        <v>2773</v>
      </c>
      <c r="Q247" s="11" t="s">
        <v>2773</v>
      </c>
      <c r="R247" s="11">
        <v>939.74</v>
      </c>
      <c r="S247" s="11">
        <v>18.794800000000002</v>
      </c>
      <c r="T247" s="11" t="s">
        <v>2774</v>
      </c>
      <c r="U247" s="12" t="b">
        <v>0</v>
      </c>
    </row>
    <row r="248" spans="1:21">
      <c r="A248" s="7" t="s">
        <v>749</v>
      </c>
      <c r="B248" s="8" t="s">
        <v>306</v>
      </c>
      <c r="C248" s="8" t="s">
        <v>307</v>
      </c>
      <c r="D248" s="8" t="s">
        <v>156</v>
      </c>
      <c r="E248" s="8" t="s">
        <v>157</v>
      </c>
      <c r="F248" s="8" t="s">
        <v>356</v>
      </c>
      <c r="G248" s="8" t="s">
        <v>357</v>
      </c>
      <c r="H248" s="13">
        <v>45871</v>
      </c>
      <c r="I248" s="8">
        <v>14</v>
      </c>
      <c r="J248" s="8">
        <v>54.03</v>
      </c>
      <c r="K248" s="8">
        <v>756.42</v>
      </c>
      <c r="L248" s="8">
        <v>0</v>
      </c>
      <c r="M248" s="8">
        <v>0.02</v>
      </c>
      <c r="N248" s="8" t="s">
        <v>2776</v>
      </c>
      <c r="O248" s="8">
        <v>54.03</v>
      </c>
      <c r="P248" s="8" t="s">
        <v>2773</v>
      </c>
      <c r="Q248" s="8" t="s">
        <v>2773</v>
      </c>
      <c r="R248" s="8">
        <v>756.42</v>
      </c>
      <c r="S248" s="8">
        <v>15.128399999999999</v>
      </c>
      <c r="T248" s="8" t="s">
        <v>2774</v>
      </c>
      <c r="U248" s="9" t="b">
        <v>0</v>
      </c>
    </row>
    <row r="249" spans="1:21">
      <c r="A249" s="10" t="s">
        <v>750</v>
      </c>
      <c r="B249" s="11" t="s">
        <v>74</v>
      </c>
      <c r="C249" s="11" t="s">
        <v>75</v>
      </c>
      <c r="D249" s="11" t="s">
        <v>362</v>
      </c>
      <c r="E249" s="11" t="s">
        <v>363</v>
      </c>
      <c r="F249" s="11" t="s">
        <v>240</v>
      </c>
      <c r="G249" s="11" t="s">
        <v>241</v>
      </c>
      <c r="H249" s="14">
        <v>45872</v>
      </c>
      <c r="I249" s="11">
        <v>13</v>
      </c>
      <c r="J249" s="11">
        <v>130.94</v>
      </c>
      <c r="K249" s="11">
        <v>1702.22</v>
      </c>
      <c r="L249" s="11">
        <v>0.05</v>
      </c>
      <c r="M249" s="11">
        <v>0.02</v>
      </c>
      <c r="N249" s="11" t="s">
        <v>2772</v>
      </c>
      <c r="O249" s="11">
        <v>130.94</v>
      </c>
      <c r="P249" s="11" t="s">
        <v>2773</v>
      </c>
      <c r="Q249" s="11" t="s">
        <v>2773</v>
      </c>
      <c r="R249" s="11">
        <v>1617.1089999999999</v>
      </c>
      <c r="S249" s="11">
        <v>32.342179999999999</v>
      </c>
      <c r="T249" s="11" t="s">
        <v>2774</v>
      </c>
      <c r="U249" s="12" t="b">
        <v>0</v>
      </c>
    </row>
    <row r="250" spans="1:21">
      <c r="A250" s="7" t="s">
        <v>751</v>
      </c>
      <c r="B250" s="8" t="s">
        <v>103</v>
      </c>
      <c r="C250" s="8" t="s">
        <v>2794</v>
      </c>
      <c r="D250" s="8" t="s">
        <v>752</v>
      </c>
      <c r="E250" s="8" t="s">
        <v>2601</v>
      </c>
      <c r="F250" s="8" t="s">
        <v>139</v>
      </c>
      <c r="G250" s="8" t="s">
        <v>140</v>
      </c>
      <c r="H250" s="13">
        <v>45896</v>
      </c>
      <c r="I250" s="8">
        <v>4</v>
      </c>
      <c r="J250" s="8">
        <v>113.94</v>
      </c>
      <c r="K250" s="8">
        <v>455.76</v>
      </c>
      <c r="L250" s="8">
        <v>0.05</v>
      </c>
      <c r="M250" s="8">
        <v>0.02</v>
      </c>
      <c r="N250" s="8" t="s">
        <v>2772</v>
      </c>
      <c r="O250" s="8">
        <v>113.94</v>
      </c>
      <c r="P250" s="8" t="s">
        <v>2773</v>
      </c>
      <c r="Q250" s="8" t="s">
        <v>2773</v>
      </c>
      <c r="R250" s="8">
        <v>432.97199999999998</v>
      </c>
      <c r="S250" s="8">
        <v>8.65944</v>
      </c>
      <c r="T250" s="8" t="s">
        <v>2774</v>
      </c>
      <c r="U250" s="9" t="b">
        <v>0</v>
      </c>
    </row>
    <row r="251" spans="1:21">
      <c r="A251" s="10" t="s">
        <v>754</v>
      </c>
      <c r="B251" s="11" t="s">
        <v>62</v>
      </c>
      <c r="C251" s="11" t="s">
        <v>63</v>
      </c>
      <c r="D251" s="11" t="s">
        <v>438</v>
      </c>
      <c r="E251" s="11" t="s">
        <v>439</v>
      </c>
      <c r="F251" s="11" t="s">
        <v>85</v>
      </c>
      <c r="G251" s="11" t="s">
        <v>86</v>
      </c>
      <c r="H251" s="14">
        <v>45874</v>
      </c>
      <c r="I251" s="11">
        <v>5</v>
      </c>
      <c r="J251" s="11">
        <v>72.040000000000006</v>
      </c>
      <c r="K251" s="11">
        <v>360.2</v>
      </c>
      <c r="L251" s="11">
        <v>0.05</v>
      </c>
      <c r="M251" s="11">
        <v>0.02</v>
      </c>
      <c r="N251" s="11" t="s">
        <v>2772</v>
      </c>
      <c r="O251" s="11">
        <v>72.040000000000006</v>
      </c>
      <c r="P251" s="11" t="s">
        <v>2773</v>
      </c>
      <c r="Q251" s="11" t="s">
        <v>2773</v>
      </c>
      <c r="R251" s="11">
        <v>342.19</v>
      </c>
      <c r="S251" s="11">
        <v>6.8437999999999999</v>
      </c>
      <c r="T251" s="11" t="s">
        <v>2774</v>
      </c>
      <c r="U251" s="12" t="b">
        <v>0</v>
      </c>
    </row>
    <row r="252" spans="1:21">
      <c r="A252" s="7" t="s">
        <v>755</v>
      </c>
      <c r="B252" s="8" t="s">
        <v>14</v>
      </c>
      <c r="C252" s="8" t="s">
        <v>15</v>
      </c>
      <c r="D252" s="8" t="s">
        <v>64</v>
      </c>
      <c r="E252" s="8" t="s">
        <v>65</v>
      </c>
      <c r="F252" s="8" t="s">
        <v>326</v>
      </c>
      <c r="G252" s="8" t="s">
        <v>327</v>
      </c>
      <c r="H252" s="13">
        <v>45892</v>
      </c>
      <c r="I252" s="8">
        <v>16</v>
      </c>
      <c r="J252" s="8">
        <v>63.32</v>
      </c>
      <c r="K252" s="8">
        <v>1013.12</v>
      </c>
      <c r="L252" s="8">
        <v>0</v>
      </c>
      <c r="M252" s="8">
        <v>0.02</v>
      </c>
      <c r="N252" s="8" t="s">
        <v>2776</v>
      </c>
      <c r="O252" s="8">
        <v>63.32</v>
      </c>
      <c r="P252" s="8" t="s">
        <v>2773</v>
      </c>
      <c r="Q252" s="8" t="s">
        <v>2773</v>
      </c>
      <c r="R252" s="8">
        <v>1013.12</v>
      </c>
      <c r="S252" s="8">
        <v>20.2624</v>
      </c>
      <c r="T252" s="8" t="s">
        <v>2774</v>
      </c>
      <c r="U252" s="9" t="b">
        <v>0</v>
      </c>
    </row>
    <row r="253" spans="1:21">
      <c r="A253" s="10" t="s">
        <v>756</v>
      </c>
      <c r="B253" s="11" t="s">
        <v>35</v>
      </c>
      <c r="C253" s="11" t="s">
        <v>36</v>
      </c>
      <c r="D253" s="11" t="s">
        <v>757</v>
      </c>
      <c r="E253" s="11" t="s">
        <v>758</v>
      </c>
      <c r="F253" s="11" t="s">
        <v>107</v>
      </c>
      <c r="G253" s="11" t="s">
        <v>108</v>
      </c>
      <c r="H253" s="14">
        <v>45884</v>
      </c>
      <c r="I253" s="11">
        <v>16</v>
      </c>
      <c r="J253" s="11">
        <v>139.5</v>
      </c>
      <c r="K253" s="11">
        <v>2232</v>
      </c>
      <c r="L253" s="11">
        <v>0.1</v>
      </c>
      <c r="M253" s="11">
        <v>0.02</v>
      </c>
      <c r="N253" s="11" t="s">
        <v>2775</v>
      </c>
      <c r="O253" s="11">
        <v>179.53</v>
      </c>
      <c r="P253" s="11" t="s">
        <v>2773</v>
      </c>
      <c r="Q253" s="11" t="s">
        <v>2773</v>
      </c>
      <c r="R253" s="11">
        <v>2008.8</v>
      </c>
      <c r="S253" s="11">
        <v>40.176000000000002</v>
      </c>
      <c r="T253" s="11" t="s">
        <v>2774</v>
      </c>
      <c r="U253" s="12" t="b">
        <v>0</v>
      </c>
    </row>
    <row r="254" spans="1:21">
      <c r="A254" s="7" t="s">
        <v>759</v>
      </c>
      <c r="B254" s="8" t="s">
        <v>28</v>
      </c>
      <c r="C254" s="8" t="s">
        <v>29</v>
      </c>
      <c r="D254" s="8" t="s">
        <v>760</v>
      </c>
      <c r="E254" s="8" t="s">
        <v>761</v>
      </c>
      <c r="F254" s="8" t="s">
        <v>326</v>
      </c>
      <c r="G254" s="8" t="s">
        <v>327</v>
      </c>
      <c r="H254" s="13">
        <v>45908</v>
      </c>
      <c r="I254" s="8">
        <v>1</v>
      </c>
      <c r="J254" s="8">
        <v>63.32</v>
      </c>
      <c r="K254" s="8">
        <v>63.32</v>
      </c>
      <c r="L254" s="8">
        <v>0</v>
      </c>
      <c r="M254" s="8">
        <v>0.02</v>
      </c>
      <c r="N254" s="8" t="s">
        <v>2776</v>
      </c>
      <c r="O254" s="8">
        <v>63.32</v>
      </c>
      <c r="P254" s="8" t="s">
        <v>2773</v>
      </c>
      <c r="Q254" s="8" t="s">
        <v>2773</v>
      </c>
      <c r="R254" s="8">
        <v>63.32</v>
      </c>
      <c r="S254" s="8">
        <v>1.2664</v>
      </c>
      <c r="T254" s="8" t="s">
        <v>2774</v>
      </c>
      <c r="U254" s="9" t="b">
        <v>0</v>
      </c>
    </row>
    <row r="255" spans="1:21">
      <c r="A255" s="10" t="s">
        <v>762</v>
      </c>
      <c r="B255" s="11" t="s">
        <v>254</v>
      </c>
      <c r="C255" s="11" t="s">
        <v>255</v>
      </c>
      <c r="D255" s="11" t="s">
        <v>538</v>
      </c>
      <c r="E255" s="11" t="s">
        <v>539</v>
      </c>
      <c r="F255" s="11" t="s">
        <v>78</v>
      </c>
      <c r="G255" s="11" t="s">
        <v>79</v>
      </c>
      <c r="H255" s="14">
        <v>45889</v>
      </c>
      <c r="I255" s="11">
        <v>24</v>
      </c>
      <c r="J255" s="11">
        <v>139.22</v>
      </c>
      <c r="K255" s="11">
        <v>3341.28</v>
      </c>
      <c r="L255" s="11">
        <v>0.05</v>
      </c>
      <c r="M255" s="11">
        <v>0.02</v>
      </c>
      <c r="N255" s="11" t="s">
        <v>2772</v>
      </c>
      <c r="O255" s="11">
        <v>139.22</v>
      </c>
      <c r="P255" s="11" t="s">
        <v>2773</v>
      </c>
      <c r="Q255" s="11" t="s">
        <v>2773</v>
      </c>
      <c r="R255" s="11">
        <v>3174.2160000000003</v>
      </c>
      <c r="S255" s="11">
        <v>63.484320000000011</v>
      </c>
      <c r="T255" s="11" t="s">
        <v>2774</v>
      </c>
      <c r="U255" s="12" t="b">
        <v>0</v>
      </c>
    </row>
    <row r="256" spans="1:21">
      <c r="A256" s="7" t="s">
        <v>763</v>
      </c>
      <c r="B256" s="8" t="s">
        <v>414</v>
      </c>
      <c r="C256" s="8" t="s">
        <v>415</v>
      </c>
      <c r="D256" s="8" t="s">
        <v>273</v>
      </c>
      <c r="E256" s="8" t="s">
        <v>274</v>
      </c>
      <c r="F256" s="8" t="s">
        <v>71</v>
      </c>
      <c r="G256" s="8" t="s">
        <v>72</v>
      </c>
      <c r="H256" s="13">
        <v>45877</v>
      </c>
      <c r="I256" s="8">
        <v>10</v>
      </c>
      <c r="J256" s="8">
        <v>123.65</v>
      </c>
      <c r="K256" s="8">
        <v>1236.5</v>
      </c>
      <c r="L256" s="8">
        <v>0.05</v>
      </c>
      <c r="M256" s="8">
        <v>0.02</v>
      </c>
      <c r="N256" s="8" t="s">
        <v>2772</v>
      </c>
      <c r="O256" s="8">
        <v>123.65</v>
      </c>
      <c r="P256" s="8" t="s">
        <v>2773</v>
      </c>
      <c r="Q256" s="8" t="s">
        <v>2773</v>
      </c>
      <c r="R256" s="8">
        <v>1174.675</v>
      </c>
      <c r="S256" s="8">
        <v>23.493500000000001</v>
      </c>
      <c r="T256" s="8" t="s">
        <v>2774</v>
      </c>
      <c r="U256" s="9" t="b">
        <v>0</v>
      </c>
    </row>
    <row r="257" spans="1:21">
      <c r="A257" s="10" t="s">
        <v>764</v>
      </c>
      <c r="B257" s="11" t="s">
        <v>187</v>
      </c>
      <c r="C257" s="11" t="s">
        <v>188</v>
      </c>
      <c r="D257" s="11" t="s">
        <v>765</v>
      </c>
      <c r="E257" s="11" t="s">
        <v>766</v>
      </c>
      <c r="F257" s="11" t="s">
        <v>196</v>
      </c>
      <c r="G257" s="11" t="s">
        <v>197</v>
      </c>
      <c r="H257" s="14">
        <v>45890</v>
      </c>
      <c r="I257" s="11">
        <v>14</v>
      </c>
      <c r="J257" s="11">
        <v>77.5</v>
      </c>
      <c r="K257" s="11">
        <v>1085</v>
      </c>
      <c r="L257" s="11">
        <v>0.05</v>
      </c>
      <c r="M257" s="11">
        <v>0.02</v>
      </c>
      <c r="N257" s="11" t="s">
        <v>2772</v>
      </c>
      <c r="O257" s="11">
        <v>77.5</v>
      </c>
      <c r="P257" s="11" t="s">
        <v>2773</v>
      </c>
      <c r="Q257" s="11" t="s">
        <v>2773</v>
      </c>
      <c r="R257" s="11">
        <v>1030.75</v>
      </c>
      <c r="S257" s="11">
        <v>20.615000000000002</v>
      </c>
      <c r="T257" s="11" t="s">
        <v>2774</v>
      </c>
      <c r="U257" s="12" t="b">
        <v>0</v>
      </c>
    </row>
    <row r="258" spans="1:21">
      <c r="A258" s="7" t="s">
        <v>767</v>
      </c>
      <c r="B258" s="8" t="s">
        <v>246</v>
      </c>
      <c r="C258" s="8" t="s">
        <v>247</v>
      </c>
      <c r="D258" s="8" t="s">
        <v>132</v>
      </c>
      <c r="E258" s="8" t="s">
        <v>133</v>
      </c>
      <c r="F258" s="8" t="s">
        <v>25</v>
      </c>
      <c r="G258" s="8" t="s">
        <v>26</v>
      </c>
      <c r="H258" s="13">
        <v>45896</v>
      </c>
      <c r="I258" s="8">
        <v>4</v>
      </c>
      <c r="J258" s="8">
        <v>120.83</v>
      </c>
      <c r="K258" s="8">
        <v>483.32</v>
      </c>
      <c r="L258" s="8">
        <v>0.1</v>
      </c>
      <c r="M258" s="8">
        <v>0.02</v>
      </c>
      <c r="N258" s="8" t="s">
        <v>2775</v>
      </c>
      <c r="O258" s="8">
        <v>120.83</v>
      </c>
      <c r="P258" s="8" t="s">
        <v>2773</v>
      </c>
      <c r="Q258" s="8" t="s">
        <v>2773</v>
      </c>
      <c r="R258" s="8">
        <v>434.988</v>
      </c>
      <c r="S258" s="8">
        <v>8.6997599999999995</v>
      </c>
      <c r="T258" s="8" t="s">
        <v>2774</v>
      </c>
      <c r="U258" s="9" t="b">
        <v>0</v>
      </c>
    </row>
    <row r="259" spans="1:21">
      <c r="A259" s="10" t="s">
        <v>768</v>
      </c>
      <c r="B259" s="11" t="s">
        <v>67</v>
      </c>
      <c r="C259" s="11" t="s">
        <v>68</v>
      </c>
      <c r="D259" s="11" t="s">
        <v>769</v>
      </c>
      <c r="E259" s="11" t="s">
        <v>770</v>
      </c>
      <c r="F259" s="11" t="s">
        <v>100</v>
      </c>
      <c r="G259" s="11" t="s">
        <v>101</v>
      </c>
      <c r="H259" s="14">
        <v>45890</v>
      </c>
      <c r="I259" s="11">
        <v>1</v>
      </c>
      <c r="J259" s="11">
        <v>181.7</v>
      </c>
      <c r="K259" s="11">
        <v>181.7</v>
      </c>
      <c r="L259" s="11">
        <v>0.1</v>
      </c>
      <c r="M259" s="11">
        <v>0.02</v>
      </c>
      <c r="N259" s="11" t="s">
        <v>2775</v>
      </c>
      <c r="O259" s="11">
        <v>181.7</v>
      </c>
      <c r="P259" s="11" t="s">
        <v>2773</v>
      </c>
      <c r="Q259" s="11" t="s">
        <v>2773</v>
      </c>
      <c r="R259" s="11">
        <v>163.53</v>
      </c>
      <c r="S259" s="11">
        <v>3.2706</v>
      </c>
      <c r="T259" s="11" t="s">
        <v>2774</v>
      </c>
      <c r="U259" s="12" t="b">
        <v>0</v>
      </c>
    </row>
    <row r="260" spans="1:21">
      <c r="A260" s="7" t="s">
        <v>772</v>
      </c>
      <c r="B260" s="8" t="s">
        <v>81</v>
      </c>
      <c r="C260" s="8" t="s">
        <v>82</v>
      </c>
      <c r="D260" s="8" t="s">
        <v>773</v>
      </c>
      <c r="E260" s="8" t="s">
        <v>774</v>
      </c>
      <c r="F260" s="8" t="s">
        <v>166</v>
      </c>
      <c r="G260" s="8" t="s">
        <v>167</v>
      </c>
      <c r="H260" s="13">
        <v>45888</v>
      </c>
      <c r="I260" s="8">
        <v>8</v>
      </c>
      <c r="J260" s="8">
        <v>176.86</v>
      </c>
      <c r="K260" s="8">
        <v>1414.88</v>
      </c>
      <c r="L260" s="8">
        <v>0.1</v>
      </c>
      <c r="M260" s="8">
        <v>0.02</v>
      </c>
      <c r="N260" s="8" t="s">
        <v>2775</v>
      </c>
      <c r="O260" s="8">
        <v>176.86</v>
      </c>
      <c r="P260" s="8" t="s">
        <v>2773</v>
      </c>
      <c r="Q260" s="8" t="s">
        <v>2773</v>
      </c>
      <c r="R260" s="8">
        <v>1273.3920000000001</v>
      </c>
      <c r="S260" s="8">
        <v>25.467840000000002</v>
      </c>
      <c r="T260" s="8" t="s">
        <v>2774</v>
      </c>
      <c r="U260" s="9" t="b">
        <v>0</v>
      </c>
    </row>
    <row r="261" spans="1:21">
      <c r="A261" s="10" t="s">
        <v>775</v>
      </c>
      <c r="B261" s="11" t="s">
        <v>81</v>
      </c>
      <c r="C261" s="11" t="s">
        <v>82</v>
      </c>
      <c r="D261" s="11" t="s">
        <v>776</v>
      </c>
      <c r="E261" s="11" t="s">
        <v>777</v>
      </c>
      <c r="F261" s="11" t="s">
        <v>191</v>
      </c>
      <c r="G261" s="11" t="s">
        <v>192</v>
      </c>
      <c r="H261" s="14">
        <v>45886</v>
      </c>
      <c r="I261" s="11">
        <v>3</v>
      </c>
      <c r="J261" s="11">
        <v>144.35</v>
      </c>
      <c r="K261" s="11">
        <v>433.05</v>
      </c>
      <c r="L261" s="11">
        <v>0.1</v>
      </c>
      <c r="M261" s="11">
        <v>0.02</v>
      </c>
      <c r="N261" s="11" t="s">
        <v>2775</v>
      </c>
      <c r="O261" s="11">
        <v>144.35</v>
      </c>
      <c r="P261" s="11" t="s">
        <v>2773</v>
      </c>
      <c r="Q261" s="11" t="s">
        <v>2773</v>
      </c>
      <c r="R261" s="11">
        <v>389.745</v>
      </c>
      <c r="S261" s="11">
        <v>7.7949000000000002</v>
      </c>
      <c r="T261" s="11" t="s">
        <v>2774</v>
      </c>
      <c r="U261" s="12" t="b">
        <v>0</v>
      </c>
    </row>
    <row r="262" spans="1:21">
      <c r="A262" s="7" t="s">
        <v>778</v>
      </c>
      <c r="B262" s="8" t="s">
        <v>103</v>
      </c>
      <c r="C262" s="8" t="s">
        <v>104</v>
      </c>
      <c r="D262" s="8" t="s">
        <v>459</v>
      </c>
      <c r="E262" s="8" t="s">
        <v>460</v>
      </c>
      <c r="F262" s="8" t="s">
        <v>32</v>
      </c>
      <c r="G262" s="8" t="s">
        <v>33</v>
      </c>
      <c r="H262" s="13">
        <v>45886</v>
      </c>
      <c r="I262" s="8">
        <v>18</v>
      </c>
      <c r="J262" s="8">
        <v>88.32</v>
      </c>
      <c r="K262" s="8">
        <v>1589.76</v>
      </c>
      <c r="L262" s="8">
        <v>0</v>
      </c>
      <c r="M262" s="8">
        <v>0.02</v>
      </c>
      <c r="N262" s="8" t="s">
        <v>2776</v>
      </c>
      <c r="O262" s="8">
        <v>88.32</v>
      </c>
      <c r="P262" s="8" t="s">
        <v>2773</v>
      </c>
      <c r="Q262" s="8" t="s">
        <v>2773</v>
      </c>
      <c r="R262" s="8">
        <v>1589.76</v>
      </c>
      <c r="S262" s="8">
        <v>31.795200000000001</v>
      </c>
      <c r="T262" s="8" t="s">
        <v>2774</v>
      </c>
      <c r="U262" s="9" t="b">
        <v>0</v>
      </c>
    </row>
    <row r="263" spans="1:21">
      <c r="A263" s="10" t="s">
        <v>779</v>
      </c>
      <c r="B263" s="11" t="s">
        <v>246</v>
      </c>
      <c r="C263" s="11" t="s">
        <v>247</v>
      </c>
      <c r="D263" s="11" t="s">
        <v>585</v>
      </c>
      <c r="E263" s="11" t="s">
        <v>586</v>
      </c>
      <c r="F263" s="11" t="s">
        <v>114</v>
      </c>
      <c r="G263" s="11" t="s">
        <v>115</v>
      </c>
      <c r="H263" s="14">
        <v>45897</v>
      </c>
      <c r="I263" s="11">
        <v>13</v>
      </c>
      <c r="J263" s="11">
        <v>91.13</v>
      </c>
      <c r="K263" s="11">
        <v>1184.69</v>
      </c>
      <c r="L263" s="11">
        <v>0.1</v>
      </c>
      <c r="M263" s="11">
        <v>0.02</v>
      </c>
      <c r="N263" s="11" t="s">
        <v>2775</v>
      </c>
      <c r="O263" s="11">
        <v>91.13</v>
      </c>
      <c r="P263" s="11" t="s">
        <v>2773</v>
      </c>
      <c r="Q263" s="11" t="s">
        <v>2773</v>
      </c>
      <c r="R263" s="11">
        <v>1066.221</v>
      </c>
      <c r="S263" s="11">
        <v>21.32442</v>
      </c>
      <c r="T263" s="11" t="s">
        <v>2774</v>
      </c>
      <c r="U263" s="12" t="b">
        <v>0</v>
      </c>
    </row>
    <row r="264" spans="1:21">
      <c r="A264" s="7" t="s">
        <v>780</v>
      </c>
      <c r="B264" s="8" t="s">
        <v>55</v>
      </c>
      <c r="C264" s="8" t="s">
        <v>56</v>
      </c>
      <c r="D264" s="8" t="s">
        <v>730</v>
      </c>
      <c r="E264" s="8" t="s">
        <v>731</v>
      </c>
      <c r="F264" s="8" t="s">
        <v>166</v>
      </c>
      <c r="G264" s="8" t="s">
        <v>167</v>
      </c>
      <c r="H264" s="13">
        <v>45878</v>
      </c>
      <c r="I264" s="8">
        <v>12</v>
      </c>
      <c r="J264" s="8">
        <v>176.86</v>
      </c>
      <c r="K264" s="8">
        <v>2122.3200000000002</v>
      </c>
      <c r="L264" s="8">
        <v>0.1</v>
      </c>
      <c r="M264" s="8">
        <v>0.02</v>
      </c>
      <c r="N264" s="8" t="s">
        <v>2775</v>
      </c>
      <c r="O264" s="8">
        <v>176.86</v>
      </c>
      <c r="P264" s="8" t="s">
        <v>2773</v>
      </c>
      <c r="Q264" s="8" t="s">
        <v>2773</v>
      </c>
      <c r="R264" s="8">
        <v>1910.0880000000002</v>
      </c>
      <c r="S264" s="8">
        <v>38.201760000000007</v>
      </c>
      <c r="T264" s="8" t="s">
        <v>2774</v>
      </c>
      <c r="U264" s="9" t="b">
        <v>0</v>
      </c>
    </row>
    <row r="265" spans="1:21">
      <c r="A265" s="10" t="s">
        <v>781</v>
      </c>
      <c r="B265" s="11" t="s">
        <v>110</v>
      </c>
      <c r="C265" s="11" t="s">
        <v>111</v>
      </c>
      <c r="D265" s="11" t="s">
        <v>566</v>
      </c>
      <c r="E265" s="11" t="s">
        <v>567</v>
      </c>
      <c r="F265" s="11" t="s">
        <v>85</v>
      </c>
      <c r="G265" s="11" t="s">
        <v>86</v>
      </c>
      <c r="H265" s="14">
        <v>45881</v>
      </c>
      <c r="I265" s="11">
        <v>3</v>
      </c>
      <c r="J265" s="11">
        <v>72.040000000000006</v>
      </c>
      <c r="K265" s="11">
        <v>216.12</v>
      </c>
      <c r="L265" s="11">
        <v>0.05</v>
      </c>
      <c r="M265" s="11">
        <v>0.02</v>
      </c>
      <c r="N265" s="11" t="s">
        <v>2772</v>
      </c>
      <c r="O265" s="11">
        <v>72.040000000000006</v>
      </c>
      <c r="P265" s="11" t="s">
        <v>2773</v>
      </c>
      <c r="Q265" s="11" t="s">
        <v>2773</v>
      </c>
      <c r="R265" s="11">
        <v>205.31399999999999</v>
      </c>
      <c r="S265" s="11">
        <v>4.1062799999999999</v>
      </c>
      <c r="T265" s="11" t="s">
        <v>2774</v>
      </c>
      <c r="U265" s="12" t="b">
        <v>0</v>
      </c>
    </row>
    <row r="266" spans="1:21">
      <c r="A266" s="7" t="s">
        <v>782</v>
      </c>
      <c r="B266" s="8" t="s">
        <v>117</v>
      </c>
      <c r="C266" s="8" t="s">
        <v>118</v>
      </c>
      <c r="D266" s="8" t="s">
        <v>783</v>
      </c>
      <c r="E266" s="8" t="s">
        <v>784</v>
      </c>
      <c r="F266" s="8" t="s">
        <v>191</v>
      </c>
      <c r="G266" s="8" t="s">
        <v>192</v>
      </c>
      <c r="H266" s="13">
        <v>45894</v>
      </c>
      <c r="I266" s="8">
        <v>4</v>
      </c>
      <c r="J266" s="8">
        <v>144.35</v>
      </c>
      <c r="K266" s="8">
        <v>577.4</v>
      </c>
      <c r="L266" s="8">
        <v>0.1</v>
      </c>
      <c r="M266" s="8">
        <v>0.02</v>
      </c>
      <c r="N266" s="8" t="s">
        <v>2775</v>
      </c>
      <c r="O266" s="8">
        <v>144.35</v>
      </c>
      <c r="P266" s="8" t="s">
        <v>2773</v>
      </c>
      <c r="Q266" s="8" t="s">
        <v>2773</v>
      </c>
      <c r="R266" s="8">
        <v>519.66</v>
      </c>
      <c r="S266" s="8">
        <v>10.3932</v>
      </c>
      <c r="T266" s="8" t="s">
        <v>2774</v>
      </c>
      <c r="U266" s="9" t="b">
        <v>0</v>
      </c>
    </row>
    <row r="267" spans="1:21">
      <c r="A267" s="10" t="s">
        <v>785</v>
      </c>
      <c r="B267" s="11" t="s">
        <v>135</v>
      </c>
      <c r="C267" s="11" t="s">
        <v>2795</v>
      </c>
      <c r="D267" s="11" t="s">
        <v>112</v>
      </c>
      <c r="E267" s="11" t="s">
        <v>2602</v>
      </c>
      <c r="F267" s="11" t="s">
        <v>107</v>
      </c>
      <c r="G267" s="11" t="s">
        <v>108</v>
      </c>
      <c r="H267" s="14">
        <v>45871</v>
      </c>
      <c r="I267" s="11">
        <v>5</v>
      </c>
      <c r="J267" s="11">
        <v>179.53</v>
      </c>
      <c r="K267" s="11">
        <v>897.65</v>
      </c>
      <c r="L267" s="11">
        <v>0.1</v>
      </c>
      <c r="M267" s="11">
        <v>0.02</v>
      </c>
      <c r="N267" s="11" t="s">
        <v>2775</v>
      </c>
      <c r="O267" s="11">
        <v>179.53</v>
      </c>
      <c r="P267" s="11" t="s">
        <v>2773</v>
      </c>
      <c r="Q267" s="11" t="s">
        <v>2773</v>
      </c>
      <c r="R267" s="11">
        <v>807.88499999999999</v>
      </c>
      <c r="S267" s="11">
        <v>16.157699999999998</v>
      </c>
      <c r="T267" s="11" t="s">
        <v>2774</v>
      </c>
      <c r="U267" s="12" t="b">
        <v>0</v>
      </c>
    </row>
    <row r="268" spans="1:21">
      <c r="A268" s="7" t="s">
        <v>786</v>
      </c>
      <c r="B268" s="8" t="s">
        <v>103</v>
      </c>
      <c r="C268" s="8" t="s">
        <v>104</v>
      </c>
      <c r="D268" s="8" t="s">
        <v>545</v>
      </c>
      <c r="E268" s="8" t="s">
        <v>546</v>
      </c>
      <c r="F268" s="8" t="s">
        <v>85</v>
      </c>
      <c r="G268" s="8" t="s">
        <v>86</v>
      </c>
      <c r="H268" s="13">
        <v>45875</v>
      </c>
      <c r="I268" s="8">
        <v>21</v>
      </c>
      <c r="J268" s="8">
        <v>72.040000000000006</v>
      </c>
      <c r="K268" s="8">
        <v>1512.84</v>
      </c>
      <c r="L268" s="8">
        <v>0.05</v>
      </c>
      <c r="M268" s="8">
        <v>0.02</v>
      </c>
      <c r="N268" s="8" t="s">
        <v>2772</v>
      </c>
      <c r="O268" s="8">
        <v>72.040000000000006</v>
      </c>
      <c r="P268" s="8" t="s">
        <v>2773</v>
      </c>
      <c r="Q268" s="8" t="s">
        <v>2773</v>
      </c>
      <c r="R268" s="8">
        <v>1437.1979999999999</v>
      </c>
      <c r="S268" s="8">
        <v>28.743959999999998</v>
      </c>
      <c r="T268" s="8" t="s">
        <v>2774</v>
      </c>
      <c r="U268" s="9" t="b">
        <v>0</v>
      </c>
    </row>
    <row r="269" spans="1:21">
      <c r="A269" s="10" t="s">
        <v>787</v>
      </c>
      <c r="B269" s="11" t="s">
        <v>35</v>
      </c>
      <c r="C269" s="11" t="s">
        <v>36</v>
      </c>
      <c r="D269" s="11" t="s">
        <v>739</v>
      </c>
      <c r="E269" s="11" t="s">
        <v>740</v>
      </c>
      <c r="F269" s="11" t="s">
        <v>179</v>
      </c>
      <c r="G269" s="11" t="s">
        <v>180</v>
      </c>
      <c r="H269" s="14">
        <v>45885</v>
      </c>
      <c r="I269" s="11">
        <v>23</v>
      </c>
      <c r="J269" s="11">
        <v>106.56</v>
      </c>
      <c r="K269" s="11">
        <v>2450.88</v>
      </c>
      <c r="L269" s="11">
        <v>0.1</v>
      </c>
      <c r="M269" s="11">
        <v>0.02</v>
      </c>
      <c r="N269" s="11" t="s">
        <v>2775</v>
      </c>
      <c r="O269" s="11">
        <v>125.42</v>
      </c>
      <c r="P269" s="11" t="s">
        <v>2773</v>
      </c>
      <c r="Q269" s="11" t="s">
        <v>2773</v>
      </c>
      <c r="R269" s="11">
        <v>2205.7919999999999</v>
      </c>
      <c r="S269" s="11">
        <v>44.115839999999999</v>
      </c>
      <c r="T269" s="11" t="s">
        <v>2774</v>
      </c>
      <c r="U269" s="12" t="b">
        <v>0</v>
      </c>
    </row>
    <row r="270" spans="1:21">
      <c r="A270" s="7" t="s">
        <v>788</v>
      </c>
      <c r="B270" s="8" t="s">
        <v>159</v>
      </c>
      <c r="C270" s="8" t="s">
        <v>160</v>
      </c>
      <c r="D270" s="8" t="s">
        <v>719</v>
      </c>
      <c r="E270" s="8" t="s">
        <v>720</v>
      </c>
      <c r="F270" s="8" t="s">
        <v>319</v>
      </c>
      <c r="G270" s="8" t="s">
        <v>320</v>
      </c>
      <c r="H270" s="13">
        <v>45892</v>
      </c>
      <c r="I270" s="8">
        <v>3</v>
      </c>
      <c r="J270" s="8">
        <v>93.41</v>
      </c>
      <c r="K270" s="8">
        <v>280.23</v>
      </c>
      <c r="L270" s="8">
        <v>0</v>
      </c>
      <c r="M270" s="8">
        <v>0.02</v>
      </c>
      <c r="N270" s="8" t="s">
        <v>2776</v>
      </c>
      <c r="O270" s="8">
        <v>93.41</v>
      </c>
      <c r="P270" s="8" t="s">
        <v>2773</v>
      </c>
      <c r="Q270" s="8" t="s">
        <v>2773</v>
      </c>
      <c r="R270" s="8">
        <v>280.23</v>
      </c>
      <c r="S270" s="8">
        <v>5.6046000000000005</v>
      </c>
      <c r="T270" s="8" t="s">
        <v>2774</v>
      </c>
      <c r="U270" s="9" t="b">
        <v>0</v>
      </c>
    </row>
    <row r="271" spans="1:21">
      <c r="A271" s="10" t="s">
        <v>789</v>
      </c>
      <c r="B271" s="11" t="s">
        <v>93</v>
      </c>
      <c r="C271" s="11" t="s">
        <v>94</v>
      </c>
      <c r="D271" s="11" t="s">
        <v>476</v>
      </c>
      <c r="E271" s="11" t="s">
        <v>477</v>
      </c>
      <c r="F271" s="11" t="s">
        <v>139</v>
      </c>
      <c r="G271" s="11" t="s">
        <v>140</v>
      </c>
      <c r="H271" s="14">
        <v>45871</v>
      </c>
      <c r="I271" s="11">
        <v>7</v>
      </c>
      <c r="J271" s="11">
        <v>113.94</v>
      </c>
      <c r="K271" s="11">
        <v>797.58</v>
      </c>
      <c r="L271" s="11">
        <v>0.05</v>
      </c>
      <c r="M271" s="11">
        <v>0.02</v>
      </c>
      <c r="N271" s="11" t="s">
        <v>2772</v>
      </c>
      <c r="O271" s="11">
        <v>113.94</v>
      </c>
      <c r="P271" s="11" t="s">
        <v>2773</v>
      </c>
      <c r="Q271" s="11" t="s">
        <v>2773</v>
      </c>
      <c r="R271" s="11">
        <v>757.70100000000002</v>
      </c>
      <c r="S271" s="11">
        <v>15.154020000000001</v>
      </c>
      <c r="T271" s="11" t="s">
        <v>2774</v>
      </c>
      <c r="U271" s="12" t="b">
        <v>0</v>
      </c>
    </row>
    <row r="272" spans="1:21">
      <c r="A272" s="7" t="s">
        <v>790</v>
      </c>
      <c r="B272" s="8" t="s">
        <v>246</v>
      </c>
      <c r="C272" s="8" t="s">
        <v>247</v>
      </c>
      <c r="D272" s="8" t="s">
        <v>791</v>
      </c>
      <c r="E272" s="8" t="s">
        <v>792</v>
      </c>
      <c r="F272" s="8" t="s">
        <v>39</v>
      </c>
      <c r="G272" s="8" t="s">
        <v>40</v>
      </c>
      <c r="H272" s="13">
        <v>45899</v>
      </c>
      <c r="I272" s="8">
        <v>11</v>
      </c>
      <c r="J272" s="8">
        <v>87.21</v>
      </c>
      <c r="K272" s="8">
        <v>959.31</v>
      </c>
      <c r="L272" s="8">
        <v>0</v>
      </c>
      <c r="M272" s="8">
        <v>0.02</v>
      </c>
      <c r="N272" s="8" t="s">
        <v>2776</v>
      </c>
      <c r="O272" s="8">
        <v>87.21</v>
      </c>
      <c r="P272" s="8" t="s">
        <v>2773</v>
      </c>
      <c r="Q272" s="8" t="s">
        <v>2773</v>
      </c>
      <c r="R272" s="8">
        <v>959.31</v>
      </c>
      <c r="S272" s="8">
        <v>19.186199999999999</v>
      </c>
      <c r="T272" s="8" t="s">
        <v>2774</v>
      </c>
      <c r="U272" s="9" t="b">
        <v>0</v>
      </c>
    </row>
    <row r="273" spans="1:21">
      <c r="A273" s="10" t="s">
        <v>793</v>
      </c>
      <c r="B273" s="11" t="s">
        <v>187</v>
      </c>
      <c r="C273" s="11" t="s">
        <v>188</v>
      </c>
      <c r="D273" s="11" t="s">
        <v>794</v>
      </c>
      <c r="E273" s="11" t="s">
        <v>795</v>
      </c>
      <c r="F273" s="11" t="s">
        <v>240</v>
      </c>
      <c r="G273" s="11" t="s">
        <v>241</v>
      </c>
      <c r="H273" s="14">
        <v>45885</v>
      </c>
      <c r="I273" s="11">
        <v>18</v>
      </c>
      <c r="J273" s="11">
        <v>130.94</v>
      </c>
      <c r="K273" s="11">
        <v>2356.92</v>
      </c>
      <c r="L273" s="11">
        <v>0.05</v>
      </c>
      <c r="M273" s="11">
        <v>0.02</v>
      </c>
      <c r="N273" s="11" t="s">
        <v>2772</v>
      </c>
      <c r="O273" s="11">
        <v>130.94</v>
      </c>
      <c r="P273" s="11" t="s">
        <v>2773</v>
      </c>
      <c r="Q273" s="11" t="s">
        <v>2773</v>
      </c>
      <c r="R273" s="11">
        <v>2239.0740000000001</v>
      </c>
      <c r="S273" s="11">
        <v>44.781480000000002</v>
      </c>
      <c r="T273" s="11" t="s">
        <v>2774</v>
      </c>
      <c r="U273" s="12" t="b">
        <v>0</v>
      </c>
    </row>
    <row r="274" spans="1:21">
      <c r="A274" s="7" t="s">
        <v>797</v>
      </c>
      <c r="B274" s="8" t="s">
        <v>103</v>
      </c>
      <c r="C274" s="8" t="s">
        <v>104</v>
      </c>
      <c r="D274" s="8" t="s">
        <v>739</v>
      </c>
      <c r="E274" s="8" t="s">
        <v>740</v>
      </c>
      <c r="F274" s="8" t="s">
        <v>196</v>
      </c>
      <c r="G274" s="8" t="s">
        <v>197</v>
      </c>
      <c r="H274" s="13">
        <v>45880</v>
      </c>
      <c r="I274" s="8">
        <v>21</v>
      </c>
      <c r="J274" s="8">
        <v>77.5</v>
      </c>
      <c r="K274" s="8">
        <v>1627.5</v>
      </c>
      <c r="L274" s="8">
        <v>0.05</v>
      </c>
      <c r="M274" s="8">
        <v>0.02</v>
      </c>
      <c r="N274" s="8" t="s">
        <v>2772</v>
      </c>
      <c r="O274" s="8">
        <v>77.5</v>
      </c>
      <c r="P274" s="8" t="s">
        <v>2773</v>
      </c>
      <c r="Q274" s="8" t="s">
        <v>2773</v>
      </c>
      <c r="R274" s="8">
        <v>1546.125</v>
      </c>
      <c r="S274" s="8">
        <v>30.922499999999999</v>
      </c>
      <c r="T274" s="8" t="s">
        <v>2774</v>
      </c>
      <c r="U274" s="9" t="b">
        <v>0</v>
      </c>
    </row>
    <row r="275" spans="1:21">
      <c r="A275" s="10" t="s">
        <v>798</v>
      </c>
      <c r="B275" s="11" t="s">
        <v>230</v>
      </c>
      <c r="C275" s="11" t="s">
        <v>231</v>
      </c>
      <c r="D275" s="11" t="s">
        <v>765</v>
      </c>
      <c r="E275" s="11" t="s">
        <v>766</v>
      </c>
      <c r="F275" s="11" t="s">
        <v>174</v>
      </c>
      <c r="G275" s="11" t="s">
        <v>175</v>
      </c>
      <c r="H275" s="14">
        <v>45898</v>
      </c>
      <c r="I275" s="11">
        <v>14</v>
      </c>
      <c r="J275" s="11">
        <v>183.4</v>
      </c>
      <c r="K275" s="11">
        <v>2567.6</v>
      </c>
      <c r="L275" s="11">
        <v>0.1</v>
      </c>
      <c r="M275" s="11">
        <v>0.02</v>
      </c>
      <c r="N275" s="11" t="s">
        <v>2775</v>
      </c>
      <c r="O275" s="11">
        <v>183.4</v>
      </c>
      <c r="P275" s="11" t="s">
        <v>2773</v>
      </c>
      <c r="Q275" s="11" t="s">
        <v>2773</v>
      </c>
      <c r="R275" s="11">
        <v>2310.84</v>
      </c>
      <c r="S275" s="11">
        <v>46.216800000000006</v>
      </c>
      <c r="T275" s="11" t="s">
        <v>2774</v>
      </c>
      <c r="U275" s="12" t="b">
        <v>0</v>
      </c>
    </row>
    <row r="276" spans="1:21">
      <c r="A276" s="7" t="s">
        <v>799</v>
      </c>
      <c r="B276" s="8" t="s">
        <v>74</v>
      </c>
      <c r="C276" s="8" t="s">
        <v>2796</v>
      </c>
      <c r="D276" s="8" t="s">
        <v>493</v>
      </c>
      <c r="E276" s="8" t="s">
        <v>2603</v>
      </c>
      <c r="F276" s="8" t="s">
        <v>215</v>
      </c>
      <c r="G276" s="8" t="s">
        <v>216</v>
      </c>
      <c r="H276" s="13">
        <v>45880</v>
      </c>
      <c r="I276" s="8">
        <v>13</v>
      </c>
      <c r="J276" s="8">
        <v>176.7</v>
      </c>
      <c r="K276" s="8">
        <v>2297.1</v>
      </c>
      <c r="L276" s="8">
        <v>0.1</v>
      </c>
      <c r="M276" s="8">
        <v>0.02</v>
      </c>
      <c r="N276" s="8" t="s">
        <v>2775</v>
      </c>
      <c r="O276" s="8">
        <v>176.7</v>
      </c>
      <c r="P276" s="8" t="s">
        <v>2773</v>
      </c>
      <c r="Q276" s="8" t="s">
        <v>2773</v>
      </c>
      <c r="R276" s="8">
        <v>2067.39</v>
      </c>
      <c r="S276" s="8">
        <v>41.347799999999999</v>
      </c>
      <c r="T276" s="8" t="s">
        <v>2774</v>
      </c>
      <c r="U276" s="9" t="b">
        <v>0</v>
      </c>
    </row>
    <row r="277" spans="1:21">
      <c r="A277" s="10" t="s">
        <v>800</v>
      </c>
      <c r="B277" s="11" t="s">
        <v>182</v>
      </c>
      <c r="C277" s="11" t="s">
        <v>183</v>
      </c>
      <c r="D277" s="11" t="s">
        <v>769</v>
      </c>
      <c r="E277" s="11" t="s">
        <v>770</v>
      </c>
      <c r="F277" s="11" t="s">
        <v>179</v>
      </c>
      <c r="G277" s="11" t="s">
        <v>180</v>
      </c>
      <c r="H277" s="14">
        <v>45899</v>
      </c>
      <c r="I277" s="11">
        <v>12</v>
      </c>
      <c r="J277" s="11">
        <v>125.42</v>
      </c>
      <c r="K277" s="11">
        <v>1505.04</v>
      </c>
      <c r="L277" s="11">
        <v>0.1</v>
      </c>
      <c r="M277" s="11">
        <v>0.02</v>
      </c>
      <c r="N277" s="11" t="s">
        <v>2775</v>
      </c>
      <c r="O277" s="11">
        <v>125.42</v>
      </c>
      <c r="P277" s="11" t="s">
        <v>2773</v>
      </c>
      <c r="Q277" s="11" t="s">
        <v>2773</v>
      </c>
      <c r="R277" s="11">
        <v>1354.5360000000001</v>
      </c>
      <c r="S277" s="11">
        <v>27.090720000000001</v>
      </c>
      <c r="T277" s="11" t="s">
        <v>2774</v>
      </c>
      <c r="U277" s="12" t="b">
        <v>0</v>
      </c>
    </row>
    <row r="278" spans="1:21">
      <c r="A278" s="7" t="s">
        <v>801</v>
      </c>
      <c r="B278" s="8" t="s">
        <v>246</v>
      </c>
      <c r="C278" s="8" t="s">
        <v>247</v>
      </c>
      <c r="D278" s="8" t="s">
        <v>802</v>
      </c>
      <c r="E278" s="8" t="s">
        <v>803</v>
      </c>
      <c r="F278" s="8" t="s">
        <v>18</v>
      </c>
      <c r="G278" s="8" t="s">
        <v>19</v>
      </c>
      <c r="H278" s="13">
        <v>45893</v>
      </c>
      <c r="I278" s="8">
        <v>3</v>
      </c>
      <c r="J278" s="8">
        <v>52.65</v>
      </c>
      <c r="K278" s="8">
        <v>157.94999999999999</v>
      </c>
      <c r="L278" s="8">
        <v>0.05</v>
      </c>
      <c r="M278" s="8">
        <v>0.02</v>
      </c>
      <c r="N278" s="8" t="s">
        <v>2772</v>
      </c>
      <c r="O278" s="8">
        <v>52.65</v>
      </c>
      <c r="P278" s="8" t="s">
        <v>2773</v>
      </c>
      <c r="Q278" s="8" t="s">
        <v>2773</v>
      </c>
      <c r="R278" s="8">
        <v>150.05249999999998</v>
      </c>
      <c r="S278" s="8">
        <v>3.0010499999999998</v>
      </c>
      <c r="T278" s="8" t="s">
        <v>2774</v>
      </c>
      <c r="U278" s="9" t="b">
        <v>0</v>
      </c>
    </row>
    <row r="279" spans="1:21">
      <c r="A279" s="10" t="s">
        <v>804</v>
      </c>
      <c r="B279" s="11" t="s">
        <v>81</v>
      </c>
      <c r="C279" s="11" t="s">
        <v>82</v>
      </c>
      <c r="D279" s="11" t="s">
        <v>153</v>
      </c>
      <c r="E279" s="11" t="s">
        <v>154</v>
      </c>
      <c r="F279" s="11" t="s">
        <v>215</v>
      </c>
      <c r="G279" s="11" t="s">
        <v>216</v>
      </c>
      <c r="H279" s="14">
        <v>45887</v>
      </c>
      <c r="I279" s="11">
        <v>6</v>
      </c>
      <c r="J279" s="11">
        <v>176.7</v>
      </c>
      <c r="K279" s="11">
        <v>1060.2</v>
      </c>
      <c r="L279" s="11">
        <v>0.1</v>
      </c>
      <c r="M279" s="11">
        <v>0.02</v>
      </c>
      <c r="N279" s="11" t="s">
        <v>2775</v>
      </c>
      <c r="O279" s="11">
        <v>176.7</v>
      </c>
      <c r="P279" s="11" t="s">
        <v>2773</v>
      </c>
      <c r="Q279" s="11" t="s">
        <v>2773</v>
      </c>
      <c r="R279" s="11">
        <v>954.18000000000006</v>
      </c>
      <c r="S279" s="11">
        <v>19.083600000000001</v>
      </c>
      <c r="T279" s="11" t="s">
        <v>2774</v>
      </c>
      <c r="U279" s="12" t="b">
        <v>0</v>
      </c>
    </row>
    <row r="280" spans="1:21">
      <c r="A280" s="7" t="s">
        <v>805</v>
      </c>
      <c r="B280" s="8" t="s">
        <v>187</v>
      </c>
      <c r="C280" s="8" t="s">
        <v>188</v>
      </c>
      <c r="D280" s="8" t="s">
        <v>232</v>
      </c>
      <c r="E280" s="8" t="s">
        <v>233</v>
      </c>
      <c r="F280" s="8" t="s">
        <v>71</v>
      </c>
      <c r="G280" s="8" t="s">
        <v>72</v>
      </c>
      <c r="H280" s="13">
        <v>45891</v>
      </c>
      <c r="I280" s="8">
        <v>11</v>
      </c>
      <c r="J280" s="8">
        <v>123.65</v>
      </c>
      <c r="K280" s="8">
        <v>1360.15</v>
      </c>
      <c r="L280" s="8">
        <v>0.05</v>
      </c>
      <c r="M280" s="8">
        <v>0.02</v>
      </c>
      <c r="N280" s="8" t="s">
        <v>2772</v>
      </c>
      <c r="O280" s="8">
        <v>123.65</v>
      </c>
      <c r="P280" s="8" t="s">
        <v>2773</v>
      </c>
      <c r="Q280" s="8" t="s">
        <v>2773</v>
      </c>
      <c r="R280" s="8">
        <v>1292.1425000000002</v>
      </c>
      <c r="S280" s="8">
        <v>25.842850000000002</v>
      </c>
      <c r="T280" s="8" t="s">
        <v>2774</v>
      </c>
      <c r="U280" s="9" t="b">
        <v>0</v>
      </c>
    </row>
    <row r="281" spans="1:21">
      <c r="A281" s="10" t="s">
        <v>806</v>
      </c>
      <c r="B281" s="11" t="s">
        <v>187</v>
      </c>
      <c r="C281" s="11" t="s">
        <v>188</v>
      </c>
      <c r="D281" s="11" t="s">
        <v>807</v>
      </c>
      <c r="E281" s="11" t="s">
        <v>808</v>
      </c>
      <c r="F281" s="11" t="s">
        <v>25</v>
      </c>
      <c r="G281" s="11" t="s">
        <v>26</v>
      </c>
      <c r="H281" s="14">
        <v>45883</v>
      </c>
      <c r="I281" s="11">
        <v>23</v>
      </c>
      <c r="J281" s="11">
        <v>120.83</v>
      </c>
      <c r="K281" s="11">
        <v>2779.09</v>
      </c>
      <c r="L281" s="11">
        <v>0.1</v>
      </c>
      <c r="M281" s="11">
        <v>0.02</v>
      </c>
      <c r="N281" s="11" t="s">
        <v>2775</v>
      </c>
      <c r="O281" s="11">
        <v>120.83</v>
      </c>
      <c r="P281" s="11" t="s">
        <v>2773</v>
      </c>
      <c r="Q281" s="11" t="s">
        <v>2773</v>
      </c>
      <c r="R281" s="11">
        <v>2501.181</v>
      </c>
      <c r="S281" s="11">
        <v>50.023620000000001</v>
      </c>
      <c r="T281" s="11" t="s">
        <v>2774</v>
      </c>
      <c r="U281" s="12" t="b">
        <v>0</v>
      </c>
    </row>
    <row r="282" spans="1:21">
      <c r="A282" s="7" t="s">
        <v>809</v>
      </c>
      <c r="B282" s="8" t="s">
        <v>182</v>
      </c>
      <c r="C282" s="8" t="s">
        <v>183</v>
      </c>
      <c r="D282" s="8" t="s">
        <v>359</v>
      </c>
      <c r="E282" s="8" t="s">
        <v>360</v>
      </c>
      <c r="F282" s="8" t="s">
        <v>25</v>
      </c>
      <c r="G282" s="8" t="s">
        <v>26</v>
      </c>
      <c r="H282" s="13">
        <v>45871</v>
      </c>
      <c r="I282" s="8">
        <v>15</v>
      </c>
      <c r="J282" s="8">
        <v>120.83</v>
      </c>
      <c r="K282" s="8">
        <v>1812.45</v>
      </c>
      <c r="L282" s="8">
        <v>0.1</v>
      </c>
      <c r="M282" s="8">
        <v>0.02</v>
      </c>
      <c r="N282" s="8" t="s">
        <v>2775</v>
      </c>
      <c r="O282" s="8">
        <v>120.83</v>
      </c>
      <c r="P282" s="8" t="s">
        <v>2773</v>
      </c>
      <c r="Q282" s="8" t="s">
        <v>2773</v>
      </c>
      <c r="R282" s="8">
        <v>1631.2049999999999</v>
      </c>
      <c r="S282" s="8">
        <v>32.624099999999999</v>
      </c>
      <c r="T282" s="8" t="s">
        <v>2774</v>
      </c>
      <c r="U282" s="9" t="b">
        <v>0</v>
      </c>
    </row>
    <row r="283" spans="1:21">
      <c r="A283" s="10" t="s">
        <v>810</v>
      </c>
      <c r="B283" s="11" t="s">
        <v>110</v>
      </c>
      <c r="C283" s="11" t="s">
        <v>111</v>
      </c>
      <c r="D283" s="11" t="s">
        <v>680</v>
      </c>
      <c r="E283" s="11" t="s">
        <v>681</v>
      </c>
      <c r="F283" s="11" t="s">
        <v>166</v>
      </c>
      <c r="G283" s="11" t="s">
        <v>167</v>
      </c>
      <c r="H283" s="14">
        <v>45878</v>
      </c>
      <c r="I283" s="11">
        <v>14</v>
      </c>
      <c r="J283" s="11">
        <v>176.86</v>
      </c>
      <c r="K283" s="11">
        <v>2476.04</v>
      </c>
      <c r="L283" s="11">
        <v>0.1</v>
      </c>
      <c r="M283" s="11">
        <v>0.02</v>
      </c>
      <c r="N283" s="11" t="s">
        <v>2775</v>
      </c>
      <c r="O283" s="11">
        <v>176.86</v>
      </c>
      <c r="P283" s="11" t="s">
        <v>2773</v>
      </c>
      <c r="Q283" s="11" t="s">
        <v>2773</v>
      </c>
      <c r="R283" s="11">
        <v>2228.4360000000001</v>
      </c>
      <c r="S283" s="11">
        <v>44.568720000000006</v>
      </c>
      <c r="T283" s="11" t="s">
        <v>2774</v>
      </c>
      <c r="U283" s="12" t="b">
        <v>0</v>
      </c>
    </row>
    <row r="284" spans="1:21">
      <c r="A284" s="7" t="s">
        <v>811</v>
      </c>
      <c r="B284" s="8" t="s">
        <v>159</v>
      </c>
      <c r="C284" s="8" t="s">
        <v>160</v>
      </c>
      <c r="D284" s="8" t="s">
        <v>323</v>
      </c>
      <c r="E284" s="8" t="s">
        <v>324</v>
      </c>
      <c r="F284" s="8" t="s">
        <v>32</v>
      </c>
      <c r="G284" s="8" t="s">
        <v>33</v>
      </c>
      <c r="H284" s="13">
        <v>45891</v>
      </c>
      <c r="I284" s="8">
        <v>3</v>
      </c>
      <c r="J284" s="8">
        <v>88.32</v>
      </c>
      <c r="K284" s="8">
        <v>264.95999999999998</v>
      </c>
      <c r="L284" s="8">
        <v>0</v>
      </c>
      <c r="M284" s="8">
        <v>0.02</v>
      </c>
      <c r="N284" s="8" t="s">
        <v>2776</v>
      </c>
      <c r="O284" s="8">
        <v>88.32</v>
      </c>
      <c r="P284" s="8" t="s">
        <v>2773</v>
      </c>
      <c r="Q284" s="8" t="s">
        <v>2773</v>
      </c>
      <c r="R284" s="8">
        <v>264.95999999999998</v>
      </c>
      <c r="S284" s="8">
        <v>5.2991999999999999</v>
      </c>
      <c r="T284" s="8" t="s">
        <v>2774</v>
      </c>
      <c r="U284" s="9" t="b">
        <v>0</v>
      </c>
    </row>
    <row r="285" spans="1:21">
      <c r="A285" s="10" t="s">
        <v>812</v>
      </c>
      <c r="B285" s="11" t="s">
        <v>159</v>
      </c>
      <c r="C285" s="11" t="s">
        <v>160</v>
      </c>
      <c r="D285" s="11" t="s">
        <v>648</v>
      </c>
      <c r="E285" s="11" t="s">
        <v>649</v>
      </c>
      <c r="F285" s="11" t="s">
        <v>240</v>
      </c>
      <c r="G285" s="11" t="s">
        <v>241</v>
      </c>
      <c r="H285" s="14">
        <v>45891</v>
      </c>
      <c r="I285" s="11">
        <v>24</v>
      </c>
      <c r="J285" s="11">
        <v>130.94</v>
      </c>
      <c r="K285" s="11">
        <v>3142.56</v>
      </c>
      <c r="L285" s="11">
        <v>0.05</v>
      </c>
      <c r="M285" s="11">
        <v>0.02</v>
      </c>
      <c r="N285" s="11" t="s">
        <v>2772</v>
      </c>
      <c r="O285" s="11">
        <v>130.94</v>
      </c>
      <c r="P285" s="11" t="s">
        <v>2773</v>
      </c>
      <c r="Q285" s="11" t="s">
        <v>2773</v>
      </c>
      <c r="R285" s="11">
        <v>2985.4319999999998</v>
      </c>
      <c r="S285" s="11">
        <v>59.708639999999995</v>
      </c>
      <c r="T285" s="11" t="s">
        <v>2774</v>
      </c>
      <c r="U285" s="12" t="b">
        <v>0</v>
      </c>
    </row>
    <row r="286" spans="1:21">
      <c r="A286" s="7" t="s">
        <v>813</v>
      </c>
      <c r="B286" s="8" t="s">
        <v>182</v>
      </c>
      <c r="C286" s="8" t="s">
        <v>183</v>
      </c>
      <c r="D286" s="8" t="s">
        <v>814</v>
      </c>
      <c r="E286" s="8" t="s">
        <v>815</v>
      </c>
      <c r="F286" s="8" t="s">
        <v>78</v>
      </c>
      <c r="G286" s="8" t="s">
        <v>79</v>
      </c>
      <c r="H286" s="13">
        <v>45891</v>
      </c>
      <c r="I286" s="8">
        <v>20</v>
      </c>
      <c r="J286" s="8">
        <v>139.22</v>
      </c>
      <c r="K286" s="8">
        <v>2784.4</v>
      </c>
      <c r="L286" s="8">
        <v>0.05</v>
      </c>
      <c r="M286" s="8">
        <v>0.02</v>
      </c>
      <c r="N286" s="8" t="s">
        <v>2772</v>
      </c>
      <c r="O286" s="8">
        <v>139.22</v>
      </c>
      <c r="P286" s="8" t="s">
        <v>2773</v>
      </c>
      <c r="Q286" s="8" t="s">
        <v>2773</v>
      </c>
      <c r="R286" s="8">
        <v>2645.1800000000003</v>
      </c>
      <c r="S286" s="8">
        <v>52.903600000000004</v>
      </c>
      <c r="T286" s="8" t="s">
        <v>2774</v>
      </c>
      <c r="U286" s="9" t="b">
        <v>0</v>
      </c>
    </row>
    <row r="287" spans="1:21">
      <c r="A287" s="10" t="s">
        <v>816</v>
      </c>
      <c r="B287" s="11" t="s">
        <v>246</v>
      </c>
      <c r="C287" s="11" t="s">
        <v>247</v>
      </c>
      <c r="D287" s="11" t="s">
        <v>694</v>
      </c>
      <c r="E287" s="11" t="s">
        <v>695</v>
      </c>
      <c r="F287" s="11" t="s">
        <v>139</v>
      </c>
      <c r="G287" s="11" t="s">
        <v>140</v>
      </c>
      <c r="H287" s="14">
        <v>45877</v>
      </c>
      <c r="I287" s="11">
        <v>3</v>
      </c>
      <c r="J287" s="11">
        <v>113.94</v>
      </c>
      <c r="K287" s="11">
        <v>341.82</v>
      </c>
      <c r="L287" s="11">
        <v>0.05</v>
      </c>
      <c r="M287" s="11">
        <v>0.02</v>
      </c>
      <c r="N287" s="11" t="s">
        <v>2772</v>
      </c>
      <c r="O287" s="11">
        <v>113.94</v>
      </c>
      <c r="P287" s="11" t="s">
        <v>2773</v>
      </c>
      <c r="Q287" s="11" t="s">
        <v>2773</v>
      </c>
      <c r="R287" s="11">
        <v>324.72899999999998</v>
      </c>
      <c r="S287" s="11">
        <v>6.49458</v>
      </c>
      <c r="T287" s="11" t="s">
        <v>2774</v>
      </c>
      <c r="U287" s="12" t="b">
        <v>0</v>
      </c>
    </row>
    <row r="288" spans="1:21">
      <c r="A288" s="7" t="s">
        <v>820</v>
      </c>
      <c r="B288" s="8" t="s">
        <v>135</v>
      </c>
      <c r="C288" s="8" t="s">
        <v>2797</v>
      </c>
      <c r="D288" s="8" t="s">
        <v>502</v>
      </c>
      <c r="E288" s="8" t="s">
        <v>2604</v>
      </c>
      <c r="F288" s="8" t="s">
        <v>166</v>
      </c>
      <c r="G288" s="8" t="s">
        <v>167</v>
      </c>
      <c r="H288" s="13">
        <v>45884</v>
      </c>
      <c r="I288" s="8">
        <v>22</v>
      </c>
      <c r="J288" s="8">
        <v>176.86</v>
      </c>
      <c r="K288" s="8">
        <v>3890.92</v>
      </c>
      <c r="L288" s="8">
        <v>0.1</v>
      </c>
      <c r="M288" s="8">
        <v>0.02</v>
      </c>
      <c r="N288" s="8" t="s">
        <v>2775</v>
      </c>
      <c r="O288" s="8">
        <v>176.86</v>
      </c>
      <c r="P288" s="8" t="s">
        <v>2773</v>
      </c>
      <c r="Q288" s="8" t="s">
        <v>2773</v>
      </c>
      <c r="R288" s="8">
        <v>3501.828</v>
      </c>
      <c r="S288" s="8">
        <v>70.036559999999994</v>
      </c>
      <c r="T288" s="8" t="s">
        <v>2774</v>
      </c>
      <c r="U288" s="9" t="b">
        <v>0</v>
      </c>
    </row>
    <row r="289" spans="1:21">
      <c r="A289" s="10" t="s">
        <v>821</v>
      </c>
      <c r="B289" s="11" t="s">
        <v>103</v>
      </c>
      <c r="C289" s="11" t="s">
        <v>104</v>
      </c>
      <c r="D289" s="11" t="s">
        <v>822</v>
      </c>
      <c r="E289" s="11" t="s">
        <v>823</v>
      </c>
      <c r="F289" s="11" t="s">
        <v>25</v>
      </c>
      <c r="G289" s="11" t="s">
        <v>26</v>
      </c>
      <c r="H289" s="14">
        <v>45888</v>
      </c>
      <c r="I289" s="11">
        <v>3</v>
      </c>
      <c r="J289" s="11">
        <v>120.83</v>
      </c>
      <c r="K289" s="11">
        <v>362.49</v>
      </c>
      <c r="L289" s="11">
        <v>0.1</v>
      </c>
      <c r="M289" s="11">
        <v>0.02</v>
      </c>
      <c r="N289" s="11" t="s">
        <v>2775</v>
      </c>
      <c r="O289" s="11">
        <v>120.83</v>
      </c>
      <c r="P289" s="11" t="s">
        <v>2773</v>
      </c>
      <c r="Q289" s="11" t="s">
        <v>2773</v>
      </c>
      <c r="R289" s="11">
        <v>326.24099999999999</v>
      </c>
      <c r="S289" s="11">
        <v>6.5248200000000001</v>
      </c>
      <c r="T289" s="11" t="s">
        <v>2774</v>
      </c>
      <c r="U289" s="12" t="b">
        <v>0</v>
      </c>
    </row>
    <row r="290" spans="1:21">
      <c r="A290" s="7" t="s">
        <v>824</v>
      </c>
      <c r="B290" s="8" t="s">
        <v>21</v>
      </c>
      <c r="C290" s="8" t="s">
        <v>22</v>
      </c>
      <c r="D290" s="8" t="s">
        <v>825</v>
      </c>
      <c r="E290" s="8" t="s">
        <v>826</v>
      </c>
      <c r="F290" s="8" t="s">
        <v>240</v>
      </c>
      <c r="G290" s="8" t="s">
        <v>241</v>
      </c>
      <c r="H290" s="13">
        <v>45890</v>
      </c>
      <c r="I290" s="8">
        <v>11</v>
      </c>
      <c r="J290" s="8">
        <v>130.94</v>
      </c>
      <c r="K290" s="8">
        <v>1440.34</v>
      </c>
      <c r="L290" s="8">
        <v>0.05</v>
      </c>
      <c r="M290" s="8">
        <v>0.02</v>
      </c>
      <c r="N290" s="8" t="s">
        <v>2772</v>
      </c>
      <c r="O290" s="8">
        <v>130.94</v>
      </c>
      <c r="P290" s="8" t="s">
        <v>2773</v>
      </c>
      <c r="Q290" s="8" t="s">
        <v>2773</v>
      </c>
      <c r="R290" s="8">
        <v>1368.3229999999999</v>
      </c>
      <c r="S290" s="8">
        <v>27.366459999999996</v>
      </c>
      <c r="T290" s="8" t="s">
        <v>2774</v>
      </c>
      <c r="U290" s="9" t="b">
        <v>0</v>
      </c>
    </row>
    <row r="291" spans="1:21">
      <c r="A291" s="10" t="s">
        <v>827</v>
      </c>
      <c r="B291" s="11" t="s">
        <v>230</v>
      </c>
      <c r="C291" s="11" t="s">
        <v>231</v>
      </c>
      <c r="D291" s="11" t="s">
        <v>828</v>
      </c>
      <c r="E291" s="11" t="s">
        <v>829</v>
      </c>
      <c r="F291" s="11" t="s">
        <v>450</v>
      </c>
      <c r="G291" s="11" t="s">
        <v>451</v>
      </c>
      <c r="H291" s="14">
        <v>45893</v>
      </c>
      <c r="I291" s="11">
        <v>1</v>
      </c>
      <c r="J291" s="11">
        <v>45.4</v>
      </c>
      <c r="K291" s="11">
        <v>45.4</v>
      </c>
      <c r="L291" s="11">
        <v>0</v>
      </c>
      <c r="M291" s="11">
        <v>0.02</v>
      </c>
      <c r="N291" s="11" t="s">
        <v>2776</v>
      </c>
      <c r="O291" s="11">
        <v>45.4</v>
      </c>
      <c r="P291" s="11" t="s">
        <v>2773</v>
      </c>
      <c r="Q291" s="11" t="s">
        <v>2773</v>
      </c>
      <c r="R291" s="11">
        <v>45.4</v>
      </c>
      <c r="S291" s="11">
        <v>0.90800000000000003</v>
      </c>
      <c r="T291" s="11" t="s">
        <v>2774</v>
      </c>
      <c r="U291" s="12" t="b">
        <v>0</v>
      </c>
    </row>
    <row r="292" spans="1:21">
      <c r="A292" s="7" t="s">
        <v>830</v>
      </c>
      <c r="B292" s="8" t="s">
        <v>182</v>
      </c>
      <c r="C292" s="8" t="s">
        <v>2798</v>
      </c>
      <c r="D292" s="8" t="s">
        <v>769</v>
      </c>
      <c r="E292" s="8" t="s">
        <v>2605</v>
      </c>
      <c r="F292" s="8" t="s">
        <v>396</v>
      </c>
      <c r="G292" s="8" t="s">
        <v>397</v>
      </c>
      <c r="H292" s="13">
        <v>45873</v>
      </c>
      <c r="I292" s="8">
        <v>18</v>
      </c>
      <c r="J292" s="8">
        <v>194.87</v>
      </c>
      <c r="K292" s="8">
        <v>3507.66</v>
      </c>
      <c r="L292" s="8">
        <v>0.1</v>
      </c>
      <c r="M292" s="8">
        <v>0.02</v>
      </c>
      <c r="N292" s="8" t="s">
        <v>2775</v>
      </c>
      <c r="O292" s="8">
        <v>194.87</v>
      </c>
      <c r="P292" s="8" t="s">
        <v>2773</v>
      </c>
      <c r="Q292" s="8" t="s">
        <v>2773</v>
      </c>
      <c r="R292" s="8">
        <v>3156.8939999999998</v>
      </c>
      <c r="S292" s="8">
        <v>63.137879999999996</v>
      </c>
      <c r="T292" s="8" t="s">
        <v>2774</v>
      </c>
      <c r="U292" s="9" t="b">
        <v>0</v>
      </c>
    </row>
    <row r="293" spans="1:21">
      <c r="A293" s="10" t="s">
        <v>831</v>
      </c>
      <c r="B293" s="11" t="s">
        <v>230</v>
      </c>
      <c r="C293" s="11" t="s">
        <v>231</v>
      </c>
      <c r="D293" s="11" t="s">
        <v>700</v>
      </c>
      <c r="E293" s="11" t="s">
        <v>701</v>
      </c>
      <c r="F293" s="11" t="s">
        <v>18</v>
      </c>
      <c r="G293" s="11" t="s">
        <v>19</v>
      </c>
      <c r="H293" s="14">
        <v>45876</v>
      </c>
      <c r="I293" s="11">
        <v>15</v>
      </c>
      <c r="J293" s="11">
        <v>52.65</v>
      </c>
      <c r="K293" s="11">
        <v>789.75</v>
      </c>
      <c r="L293" s="11">
        <v>0.05</v>
      </c>
      <c r="M293" s="11">
        <v>0.02</v>
      </c>
      <c r="N293" s="11" t="s">
        <v>2772</v>
      </c>
      <c r="O293" s="11">
        <v>52.65</v>
      </c>
      <c r="P293" s="11" t="s">
        <v>2773</v>
      </c>
      <c r="Q293" s="11" t="s">
        <v>2773</v>
      </c>
      <c r="R293" s="11">
        <v>750.26250000000005</v>
      </c>
      <c r="S293" s="11">
        <v>15.005250000000002</v>
      </c>
      <c r="T293" s="11" t="s">
        <v>2774</v>
      </c>
      <c r="U293" s="12" t="b">
        <v>0</v>
      </c>
    </row>
    <row r="294" spans="1:21">
      <c r="A294" s="7" t="s">
        <v>832</v>
      </c>
      <c r="B294" s="8" t="s">
        <v>28</v>
      </c>
      <c r="C294" s="8" t="s">
        <v>29</v>
      </c>
      <c r="D294" s="8" t="s">
        <v>64</v>
      </c>
      <c r="E294" s="8" t="s">
        <v>65</v>
      </c>
      <c r="F294" s="8" t="s">
        <v>179</v>
      </c>
      <c r="G294" s="8" t="s">
        <v>180</v>
      </c>
      <c r="H294" s="13">
        <v>45876</v>
      </c>
      <c r="I294" s="8">
        <v>16</v>
      </c>
      <c r="J294" s="8">
        <v>125.42</v>
      </c>
      <c r="K294" s="8">
        <v>2006.72</v>
      </c>
      <c r="L294" s="8">
        <v>0.1</v>
      </c>
      <c r="M294" s="8">
        <v>0.02</v>
      </c>
      <c r="N294" s="8" t="s">
        <v>2775</v>
      </c>
      <c r="O294" s="8">
        <v>125.42</v>
      </c>
      <c r="P294" s="8" t="s">
        <v>2773</v>
      </c>
      <c r="Q294" s="8" t="s">
        <v>2773</v>
      </c>
      <c r="R294" s="8">
        <v>1806.048</v>
      </c>
      <c r="S294" s="8">
        <v>36.120960000000004</v>
      </c>
      <c r="T294" s="8" t="s">
        <v>2774</v>
      </c>
      <c r="U294" s="9" t="b">
        <v>0</v>
      </c>
    </row>
    <row r="295" spans="1:21">
      <c r="A295" s="10" t="s">
        <v>833</v>
      </c>
      <c r="B295" s="11" t="s">
        <v>386</v>
      </c>
      <c r="C295" s="11" t="s">
        <v>387</v>
      </c>
      <c r="D295" s="11" t="s">
        <v>834</v>
      </c>
      <c r="E295" s="11" t="s">
        <v>835</v>
      </c>
      <c r="F295" s="11" t="s">
        <v>234</v>
      </c>
      <c r="G295" s="11" t="s">
        <v>235</v>
      </c>
      <c r="H295" s="14">
        <v>45875</v>
      </c>
      <c r="I295" s="11">
        <v>15</v>
      </c>
      <c r="J295" s="11">
        <v>37.18</v>
      </c>
      <c r="K295" s="11">
        <v>557.70000000000005</v>
      </c>
      <c r="L295" s="11">
        <v>0</v>
      </c>
      <c r="M295" s="11">
        <v>0.02</v>
      </c>
      <c r="N295" s="11" t="s">
        <v>2776</v>
      </c>
      <c r="O295" s="11">
        <v>37.18</v>
      </c>
      <c r="P295" s="11" t="s">
        <v>2773</v>
      </c>
      <c r="Q295" s="11" t="s">
        <v>2773</v>
      </c>
      <c r="R295" s="11">
        <v>557.70000000000005</v>
      </c>
      <c r="S295" s="11">
        <v>11.154000000000002</v>
      </c>
      <c r="T295" s="11" t="s">
        <v>2774</v>
      </c>
      <c r="U295" s="12" t="b">
        <v>0</v>
      </c>
    </row>
    <row r="296" spans="1:21">
      <c r="A296" s="7" t="s">
        <v>836</v>
      </c>
      <c r="B296" s="8" t="s">
        <v>67</v>
      </c>
      <c r="C296" s="8" t="s">
        <v>68</v>
      </c>
      <c r="D296" s="8" t="s">
        <v>579</v>
      </c>
      <c r="E296" s="8" t="s">
        <v>580</v>
      </c>
      <c r="F296" s="8" t="s">
        <v>25</v>
      </c>
      <c r="G296" s="8" t="s">
        <v>26</v>
      </c>
      <c r="H296" s="13">
        <v>45895</v>
      </c>
      <c r="I296" s="8">
        <v>3</v>
      </c>
      <c r="J296" s="8">
        <v>120.83</v>
      </c>
      <c r="K296" s="8">
        <v>362.49</v>
      </c>
      <c r="L296" s="8">
        <v>0.1</v>
      </c>
      <c r="M296" s="8">
        <v>0.02</v>
      </c>
      <c r="N296" s="8" t="s">
        <v>2775</v>
      </c>
      <c r="O296" s="8">
        <v>120.83</v>
      </c>
      <c r="P296" s="8" t="s">
        <v>2773</v>
      </c>
      <c r="Q296" s="8" t="s">
        <v>2773</v>
      </c>
      <c r="R296" s="8">
        <v>326.24099999999999</v>
      </c>
      <c r="S296" s="8">
        <v>6.5248200000000001</v>
      </c>
      <c r="T296" s="8" t="s">
        <v>2774</v>
      </c>
      <c r="U296" s="9" t="b">
        <v>0</v>
      </c>
    </row>
    <row r="297" spans="1:21">
      <c r="A297" s="10" t="s">
        <v>837</v>
      </c>
      <c r="B297" s="11" t="s">
        <v>208</v>
      </c>
      <c r="C297" s="11" t="s">
        <v>209</v>
      </c>
      <c r="D297" s="11" t="s">
        <v>482</v>
      </c>
      <c r="E297" s="11" t="s">
        <v>483</v>
      </c>
      <c r="F297" s="11" t="s">
        <v>275</v>
      </c>
      <c r="G297" s="11" t="s">
        <v>276</v>
      </c>
      <c r="H297" s="14">
        <v>45881</v>
      </c>
      <c r="I297" s="11">
        <v>22</v>
      </c>
      <c r="J297" s="11">
        <v>35.07</v>
      </c>
      <c r="K297" s="11">
        <v>771.54</v>
      </c>
      <c r="L297" s="11">
        <v>0</v>
      </c>
      <c r="M297" s="11">
        <v>0.02</v>
      </c>
      <c r="N297" s="11" t="s">
        <v>2776</v>
      </c>
      <c r="O297" s="11">
        <v>44.71</v>
      </c>
      <c r="P297" s="11" t="s">
        <v>2773</v>
      </c>
      <c r="Q297" s="11" t="s">
        <v>2773</v>
      </c>
      <c r="R297" s="11">
        <v>771.54</v>
      </c>
      <c r="S297" s="11">
        <v>15.4308</v>
      </c>
      <c r="T297" s="11" t="s">
        <v>2774</v>
      </c>
      <c r="U297" s="12" t="b">
        <v>0</v>
      </c>
    </row>
    <row r="298" spans="1:21">
      <c r="A298" s="7" t="s">
        <v>841</v>
      </c>
      <c r="B298" s="8" t="s">
        <v>187</v>
      </c>
      <c r="C298" s="8" t="s">
        <v>2799</v>
      </c>
      <c r="D298" s="8" t="s">
        <v>213</v>
      </c>
      <c r="E298" s="8" t="s">
        <v>2582</v>
      </c>
      <c r="F298" s="8" t="s">
        <v>78</v>
      </c>
      <c r="G298" s="8" t="s">
        <v>79</v>
      </c>
      <c r="H298" s="13">
        <v>45899</v>
      </c>
      <c r="I298" s="8">
        <v>23</v>
      </c>
      <c r="J298" s="8">
        <v>139.22</v>
      </c>
      <c r="K298" s="8">
        <v>3202.06</v>
      </c>
      <c r="L298" s="8">
        <v>0.05</v>
      </c>
      <c r="M298" s="8">
        <v>0.02</v>
      </c>
      <c r="N298" s="8" t="s">
        <v>2772</v>
      </c>
      <c r="O298" s="8">
        <v>139.22</v>
      </c>
      <c r="P298" s="8" t="s">
        <v>2773</v>
      </c>
      <c r="Q298" s="8" t="s">
        <v>2773</v>
      </c>
      <c r="R298" s="8">
        <v>3041.9569999999999</v>
      </c>
      <c r="S298" s="8">
        <v>60.83914</v>
      </c>
      <c r="T298" s="8" t="s">
        <v>2774</v>
      </c>
      <c r="U298" s="9" t="b">
        <v>0</v>
      </c>
    </row>
    <row r="299" spans="1:21">
      <c r="A299" s="10" t="s">
        <v>842</v>
      </c>
      <c r="B299" s="11" t="s">
        <v>62</v>
      </c>
      <c r="C299" s="11" t="s">
        <v>63</v>
      </c>
      <c r="D299" s="11" t="s">
        <v>52</v>
      </c>
      <c r="E299" s="11" t="s">
        <v>53</v>
      </c>
      <c r="F299" s="11" t="s">
        <v>129</v>
      </c>
      <c r="G299" s="11" t="s">
        <v>130</v>
      </c>
      <c r="H299" s="14">
        <v>45886</v>
      </c>
      <c r="I299" s="11">
        <v>12</v>
      </c>
      <c r="J299" s="11">
        <v>92.19</v>
      </c>
      <c r="K299" s="11">
        <v>1106.28</v>
      </c>
      <c r="L299" s="11">
        <v>0.05</v>
      </c>
      <c r="M299" s="11">
        <v>0.02</v>
      </c>
      <c r="N299" s="11" t="s">
        <v>2772</v>
      </c>
      <c r="O299" s="11">
        <v>92.19</v>
      </c>
      <c r="P299" s="11" t="s">
        <v>2773</v>
      </c>
      <c r="Q299" s="11" t="s">
        <v>2773</v>
      </c>
      <c r="R299" s="11">
        <v>1050.9659999999999</v>
      </c>
      <c r="S299" s="11">
        <v>21.019319999999997</v>
      </c>
      <c r="T299" s="11" t="s">
        <v>2774</v>
      </c>
      <c r="U299" s="12" t="b">
        <v>0</v>
      </c>
    </row>
    <row r="300" spans="1:21">
      <c r="A300" s="7" t="s">
        <v>844</v>
      </c>
      <c r="B300" s="8" t="s">
        <v>246</v>
      </c>
      <c r="C300" s="8" t="s">
        <v>2787</v>
      </c>
      <c r="D300" s="8" t="s">
        <v>845</v>
      </c>
      <c r="E300" s="8" t="s">
        <v>2606</v>
      </c>
      <c r="F300" s="8" t="s">
        <v>139</v>
      </c>
      <c r="G300" s="8" t="s">
        <v>140</v>
      </c>
      <c r="H300" s="13">
        <v>45888</v>
      </c>
      <c r="I300" s="8">
        <v>18</v>
      </c>
      <c r="J300" s="8">
        <v>87.45</v>
      </c>
      <c r="K300" s="8">
        <v>1574.1</v>
      </c>
      <c r="L300" s="8">
        <v>0.05</v>
      </c>
      <c r="M300" s="8">
        <v>0.02</v>
      </c>
      <c r="N300" s="8" t="s">
        <v>2772</v>
      </c>
      <c r="O300" s="8">
        <v>113.94</v>
      </c>
      <c r="P300" s="8" t="s">
        <v>2773</v>
      </c>
      <c r="Q300" s="8" t="s">
        <v>2773</v>
      </c>
      <c r="R300" s="8">
        <v>1495.395</v>
      </c>
      <c r="S300" s="8">
        <v>29.907900000000001</v>
      </c>
      <c r="T300" s="8" t="s">
        <v>2774</v>
      </c>
      <c r="U300" s="9" t="b">
        <v>0</v>
      </c>
    </row>
    <row r="301" spans="1:21">
      <c r="A301" s="10" t="s">
        <v>848</v>
      </c>
      <c r="B301" s="11" t="s">
        <v>28</v>
      </c>
      <c r="C301" s="11" t="s">
        <v>29</v>
      </c>
      <c r="D301" s="11" t="s">
        <v>655</v>
      </c>
      <c r="E301" s="11" t="s">
        <v>656</v>
      </c>
      <c r="F301" s="11" t="s">
        <v>196</v>
      </c>
      <c r="G301" s="11" t="s">
        <v>197</v>
      </c>
      <c r="H301" s="14">
        <v>45892</v>
      </c>
      <c r="I301" s="11">
        <v>13</v>
      </c>
      <c r="J301" s="11">
        <v>77.5</v>
      </c>
      <c r="K301" s="11">
        <v>1007.5</v>
      </c>
      <c r="L301" s="11">
        <v>0.05</v>
      </c>
      <c r="M301" s="11">
        <v>0.02</v>
      </c>
      <c r="N301" s="11" t="s">
        <v>2772</v>
      </c>
      <c r="O301" s="11">
        <v>77.5</v>
      </c>
      <c r="P301" s="11" t="s">
        <v>2773</v>
      </c>
      <c r="Q301" s="11" t="s">
        <v>2773</v>
      </c>
      <c r="R301" s="11">
        <v>957.125</v>
      </c>
      <c r="S301" s="11">
        <v>19.142500000000002</v>
      </c>
      <c r="T301" s="11" t="s">
        <v>2774</v>
      </c>
      <c r="U301" s="12" t="b">
        <v>0</v>
      </c>
    </row>
    <row r="302" spans="1:21">
      <c r="A302" s="7" t="s">
        <v>849</v>
      </c>
      <c r="B302" s="8" t="s">
        <v>110</v>
      </c>
      <c r="C302" s="8" t="s">
        <v>111</v>
      </c>
      <c r="D302" s="8" t="s">
        <v>311</v>
      </c>
      <c r="E302" s="8" t="s">
        <v>312</v>
      </c>
      <c r="F302" s="8" t="s">
        <v>114</v>
      </c>
      <c r="G302" s="8" t="s">
        <v>115</v>
      </c>
      <c r="H302" s="13">
        <v>45883</v>
      </c>
      <c r="I302" s="8">
        <v>25</v>
      </c>
      <c r="J302" s="8">
        <v>91.13</v>
      </c>
      <c r="K302" s="8">
        <v>2278.25</v>
      </c>
      <c r="L302" s="8">
        <v>0.1</v>
      </c>
      <c r="M302" s="8">
        <v>0.02</v>
      </c>
      <c r="N302" s="8" t="s">
        <v>2775</v>
      </c>
      <c r="O302" s="8">
        <v>91.13</v>
      </c>
      <c r="P302" s="8" t="s">
        <v>2773</v>
      </c>
      <c r="Q302" s="8" t="s">
        <v>2773</v>
      </c>
      <c r="R302" s="8">
        <v>2050.4250000000002</v>
      </c>
      <c r="S302" s="8">
        <v>41.008500000000005</v>
      </c>
      <c r="T302" s="8" t="s">
        <v>2774</v>
      </c>
      <c r="U302" s="9" t="b">
        <v>0</v>
      </c>
    </row>
    <row r="303" spans="1:21">
      <c r="A303" s="10" t="s">
        <v>850</v>
      </c>
      <c r="B303" s="11" t="s">
        <v>35</v>
      </c>
      <c r="C303" s="11" t="s">
        <v>2800</v>
      </c>
      <c r="D303" s="11" t="s">
        <v>189</v>
      </c>
      <c r="E303" s="11" t="s">
        <v>2607</v>
      </c>
      <c r="F303" s="11" t="s">
        <v>196</v>
      </c>
      <c r="G303" s="11" t="s">
        <v>197</v>
      </c>
      <c r="H303" s="14">
        <v>45890</v>
      </c>
      <c r="I303" s="11">
        <v>11</v>
      </c>
      <c r="J303" s="11">
        <v>77.5</v>
      </c>
      <c r="K303" s="11">
        <v>852.5</v>
      </c>
      <c r="L303" s="11">
        <v>0.05</v>
      </c>
      <c r="M303" s="11">
        <v>0.02</v>
      </c>
      <c r="N303" s="11" t="s">
        <v>2772</v>
      </c>
      <c r="O303" s="11">
        <v>77.5</v>
      </c>
      <c r="P303" s="11" t="s">
        <v>2773</v>
      </c>
      <c r="Q303" s="11" t="s">
        <v>2773</v>
      </c>
      <c r="R303" s="11">
        <v>809.875</v>
      </c>
      <c r="S303" s="11">
        <v>16.197500000000002</v>
      </c>
      <c r="T303" s="11" t="s">
        <v>2774</v>
      </c>
      <c r="U303" s="12" t="b">
        <v>0</v>
      </c>
    </row>
    <row r="304" spans="1:21">
      <c r="A304" s="7" t="s">
        <v>851</v>
      </c>
      <c r="B304" s="8" t="s">
        <v>423</v>
      </c>
      <c r="C304" s="8" t="s">
        <v>424</v>
      </c>
      <c r="D304" s="8" t="s">
        <v>237</v>
      </c>
      <c r="E304" s="8" t="s">
        <v>238</v>
      </c>
      <c r="F304" s="8" t="s">
        <v>25</v>
      </c>
      <c r="G304" s="8" t="s">
        <v>26</v>
      </c>
      <c r="H304" s="13">
        <v>45881</v>
      </c>
      <c r="I304" s="8">
        <v>17</v>
      </c>
      <c r="J304" s="8">
        <v>120.83</v>
      </c>
      <c r="K304" s="8">
        <v>2054.11</v>
      </c>
      <c r="L304" s="8">
        <v>0.1</v>
      </c>
      <c r="M304" s="8">
        <v>0.02</v>
      </c>
      <c r="N304" s="8" t="s">
        <v>2775</v>
      </c>
      <c r="O304" s="8">
        <v>120.83</v>
      </c>
      <c r="P304" s="8" t="s">
        <v>2773</v>
      </c>
      <c r="Q304" s="8" t="s">
        <v>2773</v>
      </c>
      <c r="R304" s="8">
        <v>1848.6990000000001</v>
      </c>
      <c r="S304" s="8">
        <v>36.973980000000005</v>
      </c>
      <c r="T304" s="8" t="s">
        <v>2774</v>
      </c>
      <c r="U304" s="9" t="b">
        <v>0</v>
      </c>
    </row>
    <row r="305" spans="1:21">
      <c r="A305" s="10" t="s">
        <v>852</v>
      </c>
      <c r="B305" s="11" t="s">
        <v>21</v>
      </c>
      <c r="C305" s="11" t="s">
        <v>22</v>
      </c>
      <c r="D305" s="11" t="s">
        <v>853</v>
      </c>
      <c r="E305" s="11" t="s">
        <v>854</v>
      </c>
      <c r="F305" s="11" t="s">
        <v>174</v>
      </c>
      <c r="G305" s="11" t="s">
        <v>175</v>
      </c>
      <c r="H305" s="14">
        <v>45888</v>
      </c>
      <c r="I305" s="11">
        <v>21</v>
      </c>
      <c r="J305" s="11">
        <v>183.4</v>
      </c>
      <c r="K305" s="11">
        <v>3851.4</v>
      </c>
      <c r="L305" s="11">
        <v>0.1</v>
      </c>
      <c r="M305" s="11">
        <v>0.02</v>
      </c>
      <c r="N305" s="11" t="s">
        <v>2775</v>
      </c>
      <c r="O305" s="11">
        <v>183.4</v>
      </c>
      <c r="P305" s="11" t="s">
        <v>2773</v>
      </c>
      <c r="Q305" s="11" t="s">
        <v>2773</v>
      </c>
      <c r="R305" s="11">
        <v>3466.26</v>
      </c>
      <c r="S305" s="11">
        <v>69.325200000000009</v>
      </c>
      <c r="T305" s="11" t="s">
        <v>2774</v>
      </c>
      <c r="U305" s="12" t="b">
        <v>0</v>
      </c>
    </row>
    <row r="306" spans="1:21">
      <c r="A306" s="7" t="s">
        <v>855</v>
      </c>
      <c r="B306" s="8" t="s">
        <v>182</v>
      </c>
      <c r="C306" s="8" t="s">
        <v>183</v>
      </c>
      <c r="D306" s="8" t="s">
        <v>498</v>
      </c>
      <c r="E306" s="8" t="s">
        <v>499</v>
      </c>
      <c r="F306" s="8" t="s">
        <v>450</v>
      </c>
      <c r="G306" s="8" t="s">
        <v>451</v>
      </c>
      <c r="H306" s="13">
        <v>45886</v>
      </c>
      <c r="I306" s="8">
        <v>14</v>
      </c>
      <c r="J306" s="8">
        <v>45.4</v>
      </c>
      <c r="K306" s="8">
        <v>635.6</v>
      </c>
      <c r="L306" s="8">
        <v>0</v>
      </c>
      <c r="M306" s="8">
        <v>0.02</v>
      </c>
      <c r="N306" s="8" t="s">
        <v>2776</v>
      </c>
      <c r="O306" s="8">
        <v>45.4</v>
      </c>
      <c r="P306" s="8" t="s">
        <v>2773</v>
      </c>
      <c r="Q306" s="8" t="s">
        <v>2773</v>
      </c>
      <c r="R306" s="8">
        <v>635.6</v>
      </c>
      <c r="S306" s="8">
        <v>12.712000000000002</v>
      </c>
      <c r="T306" s="8" t="s">
        <v>2774</v>
      </c>
      <c r="U306" s="9" t="b">
        <v>0</v>
      </c>
    </row>
    <row r="307" spans="1:21">
      <c r="A307" s="10" t="s">
        <v>856</v>
      </c>
      <c r="B307" s="11" t="s">
        <v>42</v>
      </c>
      <c r="C307" s="11" t="s">
        <v>43</v>
      </c>
      <c r="D307" s="11" t="s">
        <v>635</v>
      </c>
      <c r="E307" s="11" t="s">
        <v>636</v>
      </c>
      <c r="F307" s="11" t="s">
        <v>90</v>
      </c>
      <c r="G307" s="11" t="s">
        <v>91</v>
      </c>
      <c r="H307" s="14">
        <v>45874</v>
      </c>
      <c r="I307" s="11">
        <v>17</v>
      </c>
      <c r="J307" s="11">
        <v>50.51</v>
      </c>
      <c r="K307" s="11">
        <v>858.67</v>
      </c>
      <c r="L307" s="11">
        <v>0</v>
      </c>
      <c r="M307" s="11">
        <v>0.02</v>
      </c>
      <c r="N307" s="11" t="s">
        <v>2776</v>
      </c>
      <c r="O307" s="11">
        <v>50.51</v>
      </c>
      <c r="P307" s="11" t="s">
        <v>2773</v>
      </c>
      <c r="Q307" s="11" t="s">
        <v>2773</v>
      </c>
      <c r="R307" s="11">
        <v>858.67</v>
      </c>
      <c r="S307" s="11">
        <v>17.173400000000001</v>
      </c>
      <c r="T307" s="11" t="s">
        <v>2774</v>
      </c>
      <c r="U307" s="12" t="b">
        <v>0</v>
      </c>
    </row>
    <row r="308" spans="1:21">
      <c r="A308" s="7" t="s">
        <v>857</v>
      </c>
      <c r="B308" s="8" t="s">
        <v>187</v>
      </c>
      <c r="C308" s="8" t="s">
        <v>188</v>
      </c>
      <c r="D308" s="8" t="s">
        <v>351</v>
      </c>
      <c r="E308" s="8" t="s">
        <v>352</v>
      </c>
      <c r="F308" s="8" t="s">
        <v>129</v>
      </c>
      <c r="G308" s="8" t="s">
        <v>130</v>
      </c>
      <c r="H308" s="13">
        <v>45877</v>
      </c>
      <c r="I308" s="8">
        <v>23</v>
      </c>
      <c r="J308" s="8">
        <v>92.19</v>
      </c>
      <c r="K308" s="8">
        <v>2120.37</v>
      </c>
      <c r="L308" s="8">
        <v>0.05</v>
      </c>
      <c r="M308" s="8">
        <v>0.02</v>
      </c>
      <c r="N308" s="8" t="s">
        <v>2772</v>
      </c>
      <c r="O308" s="8">
        <v>92.19</v>
      </c>
      <c r="P308" s="8" t="s">
        <v>2773</v>
      </c>
      <c r="Q308" s="8" t="s">
        <v>2773</v>
      </c>
      <c r="R308" s="8">
        <v>2014.3515</v>
      </c>
      <c r="S308" s="8">
        <v>40.287030000000001</v>
      </c>
      <c r="T308" s="8" t="s">
        <v>2774</v>
      </c>
      <c r="U308" s="9" t="b">
        <v>0</v>
      </c>
    </row>
    <row r="309" spans="1:21">
      <c r="A309" s="10" t="s">
        <v>858</v>
      </c>
      <c r="B309" s="11" t="s">
        <v>103</v>
      </c>
      <c r="C309" s="11" t="s">
        <v>104</v>
      </c>
      <c r="D309" s="11" t="s">
        <v>802</v>
      </c>
      <c r="E309" s="11" t="s">
        <v>803</v>
      </c>
      <c r="F309" s="11" t="s">
        <v>39</v>
      </c>
      <c r="G309" s="11" t="s">
        <v>40</v>
      </c>
      <c r="H309" s="14">
        <v>45878</v>
      </c>
      <c r="I309" s="11">
        <v>3</v>
      </c>
      <c r="J309" s="11">
        <v>87.21</v>
      </c>
      <c r="K309" s="11">
        <v>261.63</v>
      </c>
      <c r="L309" s="11">
        <v>0</v>
      </c>
      <c r="M309" s="11">
        <v>0.02</v>
      </c>
      <c r="N309" s="11" t="s">
        <v>2776</v>
      </c>
      <c r="O309" s="11">
        <v>87.21</v>
      </c>
      <c r="P309" s="11" t="s">
        <v>2773</v>
      </c>
      <c r="Q309" s="11" t="s">
        <v>2773</v>
      </c>
      <c r="R309" s="11">
        <v>261.63</v>
      </c>
      <c r="S309" s="11">
        <v>5.2325999999999997</v>
      </c>
      <c r="T309" s="11" t="s">
        <v>2774</v>
      </c>
      <c r="U309" s="12" t="b">
        <v>0</v>
      </c>
    </row>
    <row r="310" spans="1:21">
      <c r="A310" s="7" t="s">
        <v>859</v>
      </c>
      <c r="B310" s="8" t="s">
        <v>254</v>
      </c>
      <c r="C310" s="8" t="s">
        <v>255</v>
      </c>
      <c r="D310" s="8" t="s">
        <v>377</v>
      </c>
      <c r="E310" s="8" t="s">
        <v>378</v>
      </c>
      <c r="F310" s="8" t="s">
        <v>32</v>
      </c>
      <c r="G310" s="8" t="s">
        <v>33</v>
      </c>
      <c r="H310" s="13">
        <v>45874</v>
      </c>
      <c r="I310" s="8">
        <v>9</v>
      </c>
      <c r="J310" s="8">
        <v>88.32</v>
      </c>
      <c r="K310" s="8">
        <v>794.88</v>
      </c>
      <c r="L310" s="8">
        <v>0</v>
      </c>
      <c r="M310" s="8">
        <v>0.02</v>
      </c>
      <c r="N310" s="8" t="s">
        <v>2776</v>
      </c>
      <c r="O310" s="8">
        <v>88.32</v>
      </c>
      <c r="P310" s="8" t="s">
        <v>2773</v>
      </c>
      <c r="Q310" s="8" t="s">
        <v>2773</v>
      </c>
      <c r="R310" s="8">
        <v>794.88</v>
      </c>
      <c r="S310" s="8">
        <v>15.897600000000001</v>
      </c>
      <c r="T310" s="8" t="s">
        <v>2774</v>
      </c>
      <c r="U310" s="9" t="b">
        <v>0</v>
      </c>
    </row>
    <row r="311" spans="1:21">
      <c r="A311" s="10" t="s">
        <v>860</v>
      </c>
      <c r="B311" s="11" t="s">
        <v>159</v>
      </c>
      <c r="C311" s="11" t="s">
        <v>160</v>
      </c>
      <c r="D311" s="11" t="s">
        <v>532</v>
      </c>
      <c r="E311" s="11" t="s">
        <v>533</v>
      </c>
      <c r="F311" s="11" t="s">
        <v>166</v>
      </c>
      <c r="G311" s="11" t="s">
        <v>167</v>
      </c>
      <c r="H311" s="14">
        <v>45886</v>
      </c>
      <c r="I311" s="11">
        <v>3</v>
      </c>
      <c r="J311" s="11">
        <v>176.86</v>
      </c>
      <c r="K311" s="11">
        <v>530.58000000000004</v>
      </c>
      <c r="L311" s="11">
        <v>0.1</v>
      </c>
      <c r="M311" s="11">
        <v>0.02</v>
      </c>
      <c r="N311" s="11" t="s">
        <v>2775</v>
      </c>
      <c r="O311" s="11">
        <v>176.86</v>
      </c>
      <c r="P311" s="11" t="s">
        <v>2773</v>
      </c>
      <c r="Q311" s="11" t="s">
        <v>2773</v>
      </c>
      <c r="R311" s="11">
        <v>477.52200000000005</v>
      </c>
      <c r="S311" s="11">
        <v>9.5504400000000018</v>
      </c>
      <c r="T311" s="11" t="s">
        <v>2774</v>
      </c>
      <c r="U311" s="12" t="b">
        <v>0</v>
      </c>
    </row>
    <row r="312" spans="1:21">
      <c r="A312" s="7" t="s">
        <v>861</v>
      </c>
      <c r="B312" s="8" t="s">
        <v>159</v>
      </c>
      <c r="C312" s="8" t="s">
        <v>160</v>
      </c>
      <c r="D312" s="8" t="s">
        <v>660</v>
      </c>
      <c r="E312" s="8" t="s">
        <v>661</v>
      </c>
      <c r="F312" s="8" t="s">
        <v>100</v>
      </c>
      <c r="G312" s="8" t="s">
        <v>101</v>
      </c>
      <c r="H312" s="13">
        <v>45874</v>
      </c>
      <c r="I312" s="8">
        <v>19</v>
      </c>
      <c r="J312" s="8">
        <v>181.7</v>
      </c>
      <c r="K312" s="8">
        <v>3452.3</v>
      </c>
      <c r="L312" s="8">
        <v>0.1</v>
      </c>
      <c r="M312" s="8">
        <v>0.02</v>
      </c>
      <c r="N312" s="8" t="s">
        <v>2775</v>
      </c>
      <c r="O312" s="8">
        <v>181.7</v>
      </c>
      <c r="P312" s="8" t="s">
        <v>2773</v>
      </c>
      <c r="Q312" s="8" t="s">
        <v>2773</v>
      </c>
      <c r="R312" s="8">
        <v>3107.07</v>
      </c>
      <c r="S312" s="8">
        <v>62.141400000000004</v>
      </c>
      <c r="T312" s="8" t="s">
        <v>2774</v>
      </c>
      <c r="U312" s="9" t="b">
        <v>0</v>
      </c>
    </row>
    <row r="313" spans="1:21">
      <c r="A313" s="10" t="s">
        <v>862</v>
      </c>
      <c r="B313" s="11" t="s">
        <v>182</v>
      </c>
      <c r="C313" s="11" t="s">
        <v>183</v>
      </c>
      <c r="D313" s="11" t="s">
        <v>391</v>
      </c>
      <c r="E313" s="11" t="s">
        <v>392</v>
      </c>
      <c r="F313" s="11" t="s">
        <v>166</v>
      </c>
      <c r="G313" s="11" t="s">
        <v>167</v>
      </c>
      <c r="H313" s="14">
        <v>45880</v>
      </c>
      <c r="I313" s="11">
        <v>20</v>
      </c>
      <c r="J313" s="11">
        <v>176.86</v>
      </c>
      <c r="K313" s="11">
        <v>3537.2</v>
      </c>
      <c r="L313" s="11">
        <v>0.1</v>
      </c>
      <c r="M313" s="11">
        <v>0.02</v>
      </c>
      <c r="N313" s="11" t="s">
        <v>2775</v>
      </c>
      <c r="O313" s="11">
        <v>176.86</v>
      </c>
      <c r="P313" s="11" t="s">
        <v>2773</v>
      </c>
      <c r="Q313" s="11" t="s">
        <v>2773</v>
      </c>
      <c r="R313" s="11">
        <v>3183.4799999999996</v>
      </c>
      <c r="S313" s="11">
        <v>63.669599999999996</v>
      </c>
      <c r="T313" s="11" t="s">
        <v>2774</v>
      </c>
      <c r="U313" s="12" t="b">
        <v>0</v>
      </c>
    </row>
    <row r="314" spans="1:21">
      <c r="A314" s="7" t="s">
        <v>864</v>
      </c>
      <c r="B314" s="8" t="s">
        <v>14</v>
      </c>
      <c r="C314" s="8" t="s">
        <v>15</v>
      </c>
      <c r="D314" s="8" t="s">
        <v>865</v>
      </c>
      <c r="E314" s="8" t="s">
        <v>866</v>
      </c>
      <c r="F314" s="8" t="s">
        <v>174</v>
      </c>
      <c r="G314" s="8" t="s">
        <v>175</v>
      </c>
      <c r="H314" s="13">
        <v>45890</v>
      </c>
      <c r="I314" s="8">
        <v>9</v>
      </c>
      <c r="J314" s="8">
        <v>183.4</v>
      </c>
      <c r="K314" s="8">
        <v>1650.6</v>
      </c>
      <c r="L314" s="8">
        <v>0.1</v>
      </c>
      <c r="M314" s="8">
        <v>0.02</v>
      </c>
      <c r="N314" s="8" t="s">
        <v>2775</v>
      </c>
      <c r="O314" s="8">
        <v>183.4</v>
      </c>
      <c r="P314" s="8" t="s">
        <v>2773</v>
      </c>
      <c r="Q314" s="8" t="s">
        <v>2773</v>
      </c>
      <c r="R314" s="8">
        <v>1485.54</v>
      </c>
      <c r="S314" s="8">
        <v>29.710799999999999</v>
      </c>
      <c r="T314" s="8" t="s">
        <v>2774</v>
      </c>
      <c r="U314" s="9" t="b">
        <v>0</v>
      </c>
    </row>
    <row r="315" spans="1:21">
      <c r="A315" s="10" t="s">
        <v>867</v>
      </c>
      <c r="B315" s="11" t="s">
        <v>254</v>
      </c>
      <c r="C315" s="11" t="s">
        <v>255</v>
      </c>
      <c r="D315" s="11" t="s">
        <v>498</v>
      </c>
      <c r="E315" s="11" t="s">
        <v>499</v>
      </c>
      <c r="F315" s="11" t="s">
        <v>100</v>
      </c>
      <c r="G315" s="11" t="s">
        <v>101</v>
      </c>
      <c r="H315" s="14">
        <v>45890</v>
      </c>
      <c r="I315" s="11">
        <v>20</v>
      </c>
      <c r="J315" s="11">
        <v>181.7</v>
      </c>
      <c r="K315" s="11">
        <v>3634</v>
      </c>
      <c r="L315" s="11">
        <v>0.1</v>
      </c>
      <c r="M315" s="11">
        <v>0.02</v>
      </c>
      <c r="N315" s="11" t="s">
        <v>2775</v>
      </c>
      <c r="O315" s="11">
        <v>181.7</v>
      </c>
      <c r="P315" s="11" t="s">
        <v>2773</v>
      </c>
      <c r="Q315" s="11" t="s">
        <v>2773</v>
      </c>
      <c r="R315" s="11">
        <v>3270.6</v>
      </c>
      <c r="S315" s="11">
        <v>65.412000000000006</v>
      </c>
      <c r="T315" s="11" t="s">
        <v>2774</v>
      </c>
      <c r="U315" s="12" t="b">
        <v>0</v>
      </c>
    </row>
    <row r="316" spans="1:21">
      <c r="A316" s="7" t="s">
        <v>869</v>
      </c>
      <c r="B316" s="8" t="s">
        <v>159</v>
      </c>
      <c r="C316" s="8" t="s">
        <v>160</v>
      </c>
      <c r="D316" s="8" t="s">
        <v>532</v>
      </c>
      <c r="E316" s="8" t="s">
        <v>533</v>
      </c>
      <c r="F316" s="8" t="s">
        <v>396</v>
      </c>
      <c r="G316" s="8" t="s">
        <v>397</v>
      </c>
      <c r="H316" s="13">
        <v>45882</v>
      </c>
      <c r="I316" s="8">
        <v>22</v>
      </c>
      <c r="J316" s="8">
        <v>194.87</v>
      </c>
      <c r="K316" s="8">
        <v>4287.1400000000003</v>
      </c>
      <c r="L316" s="8">
        <v>0.1</v>
      </c>
      <c r="M316" s="8">
        <v>0.02</v>
      </c>
      <c r="N316" s="8" t="s">
        <v>2775</v>
      </c>
      <c r="O316" s="8">
        <v>194.87</v>
      </c>
      <c r="P316" s="8" t="s">
        <v>2773</v>
      </c>
      <c r="Q316" s="8" t="s">
        <v>2773</v>
      </c>
      <c r="R316" s="8">
        <v>3858.4260000000004</v>
      </c>
      <c r="S316" s="8">
        <v>77.168520000000015</v>
      </c>
      <c r="T316" s="8" t="s">
        <v>2774</v>
      </c>
      <c r="U316" s="9" t="b">
        <v>0</v>
      </c>
    </row>
    <row r="317" spans="1:21">
      <c r="A317" s="10" t="s">
        <v>871</v>
      </c>
      <c r="B317" s="11" t="s">
        <v>306</v>
      </c>
      <c r="C317" s="11" t="s">
        <v>307</v>
      </c>
      <c r="D317" s="11" t="s">
        <v>872</v>
      </c>
      <c r="E317" s="11" t="s">
        <v>873</v>
      </c>
      <c r="F317" s="11" t="s">
        <v>396</v>
      </c>
      <c r="G317" s="11" t="s">
        <v>397</v>
      </c>
      <c r="H317" s="14">
        <v>45880</v>
      </c>
      <c r="I317" s="11">
        <v>7</v>
      </c>
      <c r="J317" s="11">
        <v>194.87</v>
      </c>
      <c r="K317" s="11">
        <v>1364.09</v>
      </c>
      <c r="L317" s="11">
        <v>0.1</v>
      </c>
      <c r="M317" s="11">
        <v>0.02</v>
      </c>
      <c r="N317" s="11" t="s">
        <v>2775</v>
      </c>
      <c r="O317" s="11">
        <v>194.87</v>
      </c>
      <c r="P317" s="11" t="s">
        <v>2773</v>
      </c>
      <c r="Q317" s="11" t="s">
        <v>2773</v>
      </c>
      <c r="R317" s="11">
        <v>1227.681</v>
      </c>
      <c r="S317" s="11">
        <v>24.553620000000002</v>
      </c>
      <c r="T317" s="11" t="s">
        <v>2774</v>
      </c>
      <c r="U317" s="12" t="b">
        <v>0</v>
      </c>
    </row>
    <row r="318" spans="1:21">
      <c r="A318" s="7" t="s">
        <v>874</v>
      </c>
      <c r="B318" s="8" t="s">
        <v>28</v>
      </c>
      <c r="C318" s="8" t="s">
        <v>29</v>
      </c>
      <c r="D318" s="8" t="s">
        <v>516</v>
      </c>
      <c r="E318" s="8" t="s">
        <v>517</v>
      </c>
      <c r="F318" s="8" t="s">
        <v>293</v>
      </c>
      <c r="G318" s="8" t="s">
        <v>294</v>
      </c>
      <c r="H318" s="13">
        <v>45880</v>
      </c>
      <c r="I318" s="8">
        <v>23</v>
      </c>
      <c r="J318" s="8">
        <v>114.99</v>
      </c>
      <c r="K318" s="8">
        <v>2644.77</v>
      </c>
      <c r="L318" s="8">
        <v>0.05</v>
      </c>
      <c r="M318" s="8">
        <v>0.02</v>
      </c>
      <c r="N318" s="8" t="s">
        <v>2772</v>
      </c>
      <c r="O318" s="8">
        <v>114.99</v>
      </c>
      <c r="P318" s="8" t="s">
        <v>2773</v>
      </c>
      <c r="Q318" s="8" t="s">
        <v>2773</v>
      </c>
      <c r="R318" s="8">
        <v>2512.5315000000001</v>
      </c>
      <c r="S318" s="8">
        <v>50.250630000000001</v>
      </c>
      <c r="T318" s="8" t="s">
        <v>2774</v>
      </c>
      <c r="U318" s="9" t="b">
        <v>0</v>
      </c>
    </row>
    <row r="319" spans="1:21">
      <c r="A319" s="10" t="s">
        <v>875</v>
      </c>
      <c r="B319" s="11" t="s">
        <v>110</v>
      </c>
      <c r="C319" s="11" t="s">
        <v>111</v>
      </c>
      <c r="D319" s="11" t="s">
        <v>876</v>
      </c>
      <c r="E319" s="11" t="s">
        <v>877</v>
      </c>
      <c r="F319" s="11" t="s">
        <v>450</v>
      </c>
      <c r="G319" s="11" t="s">
        <v>451</v>
      </c>
      <c r="H319" s="14">
        <v>45894</v>
      </c>
      <c r="I319" s="11">
        <v>5</v>
      </c>
      <c r="J319" s="11">
        <v>45.4</v>
      </c>
      <c r="K319" s="11">
        <v>227</v>
      </c>
      <c r="L319" s="11">
        <v>0</v>
      </c>
      <c r="M319" s="11">
        <v>0.02</v>
      </c>
      <c r="N319" s="11" t="s">
        <v>2776</v>
      </c>
      <c r="O319" s="11">
        <v>45.4</v>
      </c>
      <c r="P319" s="11" t="s">
        <v>2773</v>
      </c>
      <c r="Q319" s="11" t="s">
        <v>2773</v>
      </c>
      <c r="R319" s="11">
        <v>227</v>
      </c>
      <c r="S319" s="11">
        <v>4.54</v>
      </c>
      <c r="T319" s="11" t="s">
        <v>2774</v>
      </c>
      <c r="U319" s="12" t="b">
        <v>0</v>
      </c>
    </row>
    <row r="320" spans="1:21">
      <c r="A320" s="7" t="s">
        <v>878</v>
      </c>
      <c r="B320" s="8" t="s">
        <v>103</v>
      </c>
      <c r="C320" s="8" t="s">
        <v>104</v>
      </c>
      <c r="D320" s="8" t="s">
        <v>794</v>
      </c>
      <c r="E320" s="8" t="s">
        <v>795</v>
      </c>
      <c r="F320" s="8" t="s">
        <v>100</v>
      </c>
      <c r="G320" s="8" t="s">
        <v>101</v>
      </c>
      <c r="H320" s="13">
        <v>45877</v>
      </c>
      <c r="I320" s="8">
        <v>11</v>
      </c>
      <c r="J320" s="8">
        <v>181.7</v>
      </c>
      <c r="K320" s="8">
        <v>1998.7</v>
      </c>
      <c r="L320" s="8">
        <v>0.1</v>
      </c>
      <c r="M320" s="8">
        <v>0.02</v>
      </c>
      <c r="N320" s="8" t="s">
        <v>2775</v>
      </c>
      <c r="O320" s="8">
        <v>181.7</v>
      </c>
      <c r="P320" s="8" t="s">
        <v>2773</v>
      </c>
      <c r="Q320" s="8" t="s">
        <v>2773</v>
      </c>
      <c r="R320" s="8">
        <v>1798.83</v>
      </c>
      <c r="S320" s="8">
        <v>35.976599999999998</v>
      </c>
      <c r="T320" s="8" t="s">
        <v>2774</v>
      </c>
      <c r="U320" s="9" t="b">
        <v>0</v>
      </c>
    </row>
    <row r="321" spans="1:21">
      <c r="A321" s="10" t="s">
        <v>880</v>
      </c>
      <c r="B321" s="11" t="s">
        <v>386</v>
      </c>
      <c r="C321" s="11" t="s">
        <v>387</v>
      </c>
      <c r="D321" s="11" t="s">
        <v>881</v>
      </c>
      <c r="E321" s="11" t="s">
        <v>882</v>
      </c>
      <c r="F321" s="11" t="s">
        <v>293</v>
      </c>
      <c r="G321" s="11" t="s">
        <v>294</v>
      </c>
      <c r="H321" s="14">
        <v>45897</v>
      </c>
      <c r="I321" s="11">
        <v>13</v>
      </c>
      <c r="J321" s="11">
        <v>114.99</v>
      </c>
      <c r="K321" s="11">
        <v>1494.87</v>
      </c>
      <c r="L321" s="11">
        <v>0.05</v>
      </c>
      <c r="M321" s="11">
        <v>0.02</v>
      </c>
      <c r="N321" s="11" t="s">
        <v>2772</v>
      </c>
      <c r="O321" s="11">
        <v>114.99</v>
      </c>
      <c r="P321" s="11" t="s">
        <v>2773</v>
      </c>
      <c r="Q321" s="11" t="s">
        <v>2773</v>
      </c>
      <c r="R321" s="11">
        <v>1420.1264999999999</v>
      </c>
      <c r="S321" s="11">
        <v>28.402529999999999</v>
      </c>
      <c r="T321" s="11" t="s">
        <v>2774</v>
      </c>
      <c r="U321" s="12" t="b">
        <v>0</v>
      </c>
    </row>
    <row r="322" spans="1:21">
      <c r="A322" s="7" t="s">
        <v>883</v>
      </c>
      <c r="B322" s="8" t="s">
        <v>28</v>
      </c>
      <c r="C322" s="8" t="s">
        <v>29</v>
      </c>
      <c r="D322" s="8" t="s">
        <v>569</v>
      </c>
      <c r="E322" s="8" t="s">
        <v>570</v>
      </c>
      <c r="F322" s="8" t="s">
        <v>18</v>
      </c>
      <c r="G322" s="8" t="s">
        <v>19</v>
      </c>
      <c r="H322" s="13">
        <v>45896</v>
      </c>
      <c r="I322" s="8">
        <v>6</v>
      </c>
      <c r="J322" s="8">
        <v>52.65</v>
      </c>
      <c r="K322" s="8">
        <v>315.89999999999998</v>
      </c>
      <c r="L322" s="8">
        <v>0.05</v>
      </c>
      <c r="M322" s="8">
        <v>0.02</v>
      </c>
      <c r="N322" s="8" t="s">
        <v>2772</v>
      </c>
      <c r="O322" s="8">
        <v>52.65</v>
      </c>
      <c r="P322" s="8" t="s">
        <v>2773</v>
      </c>
      <c r="Q322" s="8" t="s">
        <v>2773</v>
      </c>
      <c r="R322" s="8">
        <v>300.10499999999996</v>
      </c>
      <c r="S322" s="8">
        <v>6.0020999999999995</v>
      </c>
      <c r="T322" s="8" t="s">
        <v>2774</v>
      </c>
      <c r="U322" s="9" t="b">
        <v>0</v>
      </c>
    </row>
    <row r="323" spans="1:21">
      <c r="A323" s="10" t="s">
        <v>884</v>
      </c>
      <c r="B323" s="11" t="s">
        <v>145</v>
      </c>
      <c r="C323" s="11" t="s">
        <v>146</v>
      </c>
      <c r="D323" s="11" t="s">
        <v>189</v>
      </c>
      <c r="E323" s="11" t="s">
        <v>190</v>
      </c>
      <c r="F323" s="11" t="s">
        <v>107</v>
      </c>
      <c r="G323" s="11" t="s">
        <v>108</v>
      </c>
      <c r="H323" s="14">
        <v>45894</v>
      </c>
      <c r="I323" s="11">
        <v>7</v>
      </c>
      <c r="J323" s="11">
        <v>179.53</v>
      </c>
      <c r="K323" s="11">
        <v>1256.71</v>
      </c>
      <c r="L323" s="11">
        <v>0.1</v>
      </c>
      <c r="M323" s="11">
        <v>0.02</v>
      </c>
      <c r="N323" s="11" t="s">
        <v>2775</v>
      </c>
      <c r="O323" s="11">
        <v>179.53</v>
      </c>
      <c r="P323" s="11" t="s">
        <v>2773</v>
      </c>
      <c r="Q323" s="11" t="s">
        <v>2773</v>
      </c>
      <c r="R323" s="11">
        <v>1131.039</v>
      </c>
      <c r="S323" s="11">
        <v>22.62078</v>
      </c>
      <c r="T323" s="11" t="s">
        <v>2774</v>
      </c>
      <c r="U323" s="12" t="b">
        <v>0</v>
      </c>
    </row>
    <row r="324" spans="1:21">
      <c r="A324" s="7" t="s">
        <v>885</v>
      </c>
      <c r="B324" s="8" t="s">
        <v>182</v>
      </c>
      <c r="C324" s="8" t="s">
        <v>183</v>
      </c>
      <c r="D324" s="8" t="s">
        <v>769</v>
      </c>
      <c r="E324" s="8" t="s">
        <v>770</v>
      </c>
      <c r="F324" s="8" t="s">
        <v>275</v>
      </c>
      <c r="G324" s="8" t="s">
        <v>276</v>
      </c>
      <c r="H324" s="13">
        <v>45885</v>
      </c>
      <c r="I324" s="8">
        <v>15</v>
      </c>
      <c r="J324" s="8">
        <v>44.71</v>
      </c>
      <c r="K324" s="8">
        <v>670.65</v>
      </c>
      <c r="L324" s="8">
        <v>0</v>
      </c>
      <c r="M324" s="8">
        <v>0.02</v>
      </c>
      <c r="N324" s="8" t="s">
        <v>2776</v>
      </c>
      <c r="O324" s="8">
        <v>44.71</v>
      </c>
      <c r="P324" s="8" t="s">
        <v>2773</v>
      </c>
      <c r="Q324" s="8" t="s">
        <v>2773</v>
      </c>
      <c r="R324" s="8">
        <v>670.65</v>
      </c>
      <c r="S324" s="8">
        <v>13.413</v>
      </c>
      <c r="T324" s="8" t="s">
        <v>2774</v>
      </c>
      <c r="U324" s="9" t="b">
        <v>0</v>
      </c>
    </row>
    <row r="325" spans="1:21">
      <c r="A325" s="10" t="s">
        <v>886</v>
      </c>
      <c r="B325" s="11" t="s">
        <v>67</v>
      </c>
      <c r="C325" s="11" t="s">
        <v>68</v>
      </c>
      <c r="D325" s="11" t="s">
        <v>807</v>
      </c>
      <c r="E325" s="11" t="s">
        <v>808</v>
      </c>
      <c r="F325" s="11" t="s">
        <v>396</v>
      </c>
      <c r="G325" s="11" t="s">
        <v>397</v>
      </c>
      <c r="H325" s="14">
        <v>45900</v>
      </c>
      <c r="I325" s="11">
        <v>3</v>
      </c>
      <c r="J325" s="11">
        <v>194.87</v>
      </c>
      <c r="K325" s="11">
        <v>584.61</v>
      </c>
      <c r="L325" s="11">
        <v>0.1</v>
      </c>
      <c r="M325" s="11">
        <v>0.02</v>
      </c>
      <c r="N325" s="11" t="s">
        <v>2775</v>
      </c>
      <c r="O325" s="11">
        <v>194.87</v>
      </c>
      <c r="P325" s="11" t="s">
        <v>2773</v>
      </c>
      <c r="Q325" s="11" t="s">
        <v>2773</v>
      </c>
      <c r="R325" s="11">
        <v>526.149</v>
      </c>
      <c r="S325" s="11">
        <v>10.52298</v>
      </c>
      <c r="T325" s="11" t="s">
        <v>2774</v>
      </c>
      <c r="U325" s="12" t="b">
        <v>0</v>
      </c>
    </row>
    <row r="326" spans="1:21">
      <c r="A326" s="7" t="s">
        <v>887</v>
      </c>
      <c r="B326" s="8" t="s">
        <v>74</v>
      </c>
      <c r="C326" s="8" t="s">
        <v>75</v>
      </c>
      <c r="D326" s="8" t="s">
        <v>585</v>
      </c>
      <c r="E326" s="8" t="s">
        <v>586</v>
      </c>
      <c r="F326" s="8" t="s">
        <v>25</v>
      </c>
      <c r="G326" s="8" t="s">
        <v>26</v>
      </c>
      <c r="H326" s="13">
        <v>45876</v>
      </c>
      <c r="I326" s="8">
        <v>8</v>
      </c>
      <c r="J326" s="8">
        <v>120.83</v>
      </c>
      <c r="K326" s="8">
        <v>966.64</v>
      </c>
      <c r="L326" s="8">
        <v>0.1</v>
      </c>
      <c r="M326" s="8">
        <v>0.02</v>
      </c>
      <c r="N326" s="8" t="s">
        <v>2775</v>
      </c>
      <c r="O326" s="8">
        <v>120.83</v>
      </c>
      <c r="P326" s="8" t="s">
        <v>2773</v>
      </c>
      <c r="Q326" s="8" t="s">
        <v>2773</v>
      </c>
      <c r="R326" s="8">
        <v>869.976</v>
      </c>
      <c r="S326" s="8">
        <v>17.399519999999999</v>
      </c>
      <c r="T326" s="8" t="s">
        <v>2774</v>
      </c>
      <c r="U326" s="9" t="b">
        <v>0</v>
      </c>
    </row>
    <row r="327" spans="1:21">
      <c r="A327" s="10" t="s">
        <v>888</v>
      </c>
      <c r="B327" s="11" t="s">
        <v>135</v>
      </c>
      <c r="C327" s="11" t="s">
        <v>136</v>
      </c>
      <c r="D327" s="11" t="s">
        <v>680</v>
      </c>
      <c r="E327" s="11" t="s">
        <v>681</v>
      </c>
      <c r="F327" s="11" t="s">
        <v>196</v>
      </c>
      <c r="G327" s="11" t="s">
        <v>197</v>
      </c>
      <c r="H327" s="14">
        <v>45885</v>
      </c>
      <c r="I327" s="11">
        <v>10</v>
      </c>
      <c r="J327" s="11">
        <v>77.5</v>
      </c>
      <c r="K327" s="11">
        <v>775</v>
      </c>
      <c r="L327" s="11">
        <v>0.05</v>
      </c>
      <c r="M327" s="11">
        <v>0.02</v>
      </c>
      <c r="N327" s="11" t="s">
        <v>2772</v>
      </c>
      <c r="O327" s="11">
        <v>77.5</v>
      </c>
      <c r="P327" s="11" t="s">
        <v>2773</v>
      </c>
      <c r="Q327" s="11" t="s">
        <v>2773</v>
      </c>
      <c r="R327" s="11">
        <v>736.25</v>
      </c>
      <c r="S327" s="11">
        <v>14.725</v>
      </c>
      <c r="T327" s="11" t="s">
        <v>2774</v>
      </c>
      <c r="U327" s="12" t="b">
        <v>0</v>
      </c>
    </row>
    <row r="328" spans="1:21">
      <c r="A328" s="7" t="s">
        <v>889</v>
      </c>
      <c r="B328" s="8" t="s">
        <v>28</v>
      </c>
      <c r="C328" s="8" t="s">
        <v>29</v>
      </c>
      <c r="D328" s="8" t="s">
        <v>890</v>
      </c>
      <c r="E328" s="8" t="s">
        <v>891</v>
      </c>
      <c r="F328" s="8" t="s">
        <v>191</v>
      </c>
      <c r="G328" s="8" t="s">
        <v>192</v>
      </c>
      <c r="H328" s="13">
        <v>45879</v>
      </c>
      <c r="I328" s="8">
        <v>16</v>
      </c>
      <c r="J328" s="8">
        <v>144.35</v>
      </c>
      <c r="K328" s="8">
        <v>2309.6</v>
      </c>
      <c r="L328" s="8">
        <v>0.1</v>
      </c>
      <c r="M328" s="8">
        <v>0.02</v>
      </c>
      <c r="N328" s="8" t="s">
        <v>2775</v>
      </c>
      <c r="O328" s="8">
        <v>144.35</v>
      </c>
      <c r="P328" s="8" t="s">
        <v>2773</v>
      </c>
      <c r="Q328" s="8" t="s">
        <v>2773</v>
      </c>
      <c r="R328" s="8">
        <v>2078.64</v>
      </c>
      <c r="S328" s="8">
        <v>41.572800000000001</v>
      </c>
      <c r="T328" s="8" t="s">
        <v>2774</v>
      </c>
      <c r="U328" s="9" t="b">
        <v>0</v>
      </c>
    </row>
    <row r="329" spans="1:21">
      <c r="A329" s="10" t="s">
        <v>892</v>
      </c>
      <c r="B329" s="11" t="s">
        <v>259</v>
      </c>
      <c r="C329" s="11" t="s">
        <v>2801</v>
      </c>
      <c r="D329" s="11" t="s">
        <v>893</v>
      </c>
      <c r="E329" s="11" t="s">
        <v>2608</v>
      </c>
      <c r="F329" s="11" t="s">
        <v>234</v>
      </c>
      <c r="G329" s="11" t="s">
        <v>235</v>
      </c>
      <c r="H329" s="14">
        <v>45874</v>
      </c>
      <c r="I329" s="11">
        <v>14</v>
      </c>
      <c r="J329" s="11">
        <v>37.18</v>
      </c>
      <c r="K329" s="11">
        <v>520.52</v>
      </c>
      <c r="L329" s="11">
        <v>0</v>
      </c>
      <c r="M329" s="11">
        <v>0.02</v>
      </c>
      <c r="N329" s="11" t="s">
        <v>2776</v>
      </c>
      <c r="O329" s="11">
        <v>37.18</v>
      </c>
      <c r="P329" s="11" t="s">
        <v>2773</v>
      </c>
      <c r="Q329" s="11" t="s">
        <v>2773</v>
      </c>
      <c r="R329" s="11">
        <v>520.52</v>
      </c>
      <c r="S329" s="11">
        <v>10.410399999999999</v>
      </c>
      <c r="T329" s="11" t="s">
        <v>2774</v>
      </c>
      <c r="U329" s="12" t="b">
        <v>0</v>
      </c>
    </row>
    <row r="330" spans="1:21">
      <c r="A330" s="7" t="s">
        <v>895</v>
      </c>
      <c r="B330" s="8" t="s">
        <v>67</v>
      </c>
      <c r="C330" s="8" t="s">
        <v>68</v>
      </c>
      <c r="D330" s="8" t="s">
        <v>453</v>
      </c>
      <c r="E330" s="8" t="s">
        <v>454</v>
      </c>
      <c r="F330" s="8" t="s">
        <v>107</v>
      </c>
      <c r="G330" s="8" t="s">
        <v>108</v>
      </c>
      <c r="H330" s="13">
        <v>45882</v>
      </c>
      <c r="I330" s="8">
        <v>25</v>
      </c>
      <c r="J330" s="8">
        <v>179.53</v>
      </c>
      <c r="K330" s="8">
        <v>4488.25</v>
      </c>
      <c r="L330" s="8">
        <v>0.1</v>
      </c>
      <c r="M330" s="8">
        <v>0.02</v>
      </c>
      <c r="N330" s="8" t="s">
        <v>2775</v>
      </c>
      <c r="O330" s="8">
        <v>179.53</v>
      </c>
      <c r="P330" s="8" t="s">
        <v>2773</v>
      </c>
      <c r="Q330" s="8" t="s">
        <v>2773</v>
      </c>
      <c r="R330" s="8">
        <v>4039.4250000000002</v>
      </c>
      <c r="S330" s="8">
        <v>80.788499999999999</v>
      </c>
      <c r="T330" s="8" t="s">
        <v>2774</v>
      </c>
      <c r="U330" s="9" t="b">
        <v>0</v>
      </c>
    </row>
    <row r="331" spans="1:21">
      <c r="A331" s="10" t="s">
        <v>896</v>
      </c>
      <c r="B331" s="11" t="s">
        <v>103</v>
      </c>
      <c r="C331" s="11" t="s">
        <v>104</v>
      </c>
      <c r="D331" s="11" t="s">
        <v>730</v>
      </c>
      <c r="E331" s="11" t="s">
        <v>731</v>
      </c>
      <c r="F331" s="11" t="s">
        <v>215</v>
      </c>
      <c r="G331" s="11" t="s">
        <v>216</v>
      </c>
      <c r="H331" s="14">
        <v>45887</v>
      </c>
      <c r="I331" s="11">
        <v>19</v>
      </c>
      <c r="J331" s="11">
        <v>176.7</v>
      </c>
      <c r="K331" s="11">
        <v>3357.3</v>
      </c>
      <c r="L331" s="11">
        <v>0.1</v>
      </c>
      <c r="M331" s="11">
        <v>0.02</v>
      </c>
      <c r="N331" s="11" t="s">
        <v>2775</v>
      </c>
      <c r="O331" s="11">
        <v>176.7</v>
      </c>
      <c r="P331" s="11" t="s">
        <v>2773</v>
      </c>
      <c r="Q331" s="11" t="s">
        <v>2773</v>
      </c>
      <c r="R331" s="11">
        <v>3021.57</v>
      </c>
      <c r="S331" s="11">
        <v>60.431400000000004</v>
      </c>
      <c r="T331" s="11" t="s">
        <v>2774</v>
      </c>
      <c r="U331" s="12" t="b">
        <v>0</v>
      </c>
    </row>
    <row r="332" spans="1:21">
      <c r="A332" s="7" t="s">
        <v>897</v>
      </c>
      <c r="B332" s="8" t="s">
        <v>254</v>
      </c>
      <c r="C332" s="8" t="s">
        <v>255</v>
      </c>
      <c r="D332" s="8" t="s">
        <v>218</v>
      </c>
      <c r="E332" s="8" t="s">
        <v>219</v>
      </c>
      <c r="F332" s="8" t="s">
        <v>114</v>
      </c>
      <c r="G332" s="8" t="s">
        <v>115</v>
      </c>
      <c r="H332" s="13">
        <v>45882</v>
      </c>
      <c r="I332" s="8">
        <v>3</v>
      </c>
      <c r="J332" s="8">
        <v>91.13</v>
      </c>
      <c r="K332" s="8">
        <v>273.39</v>
      </c>
      <c r="L332" s="8">
        <v>0.1</v>
      </c>
      <c r="M332" s="8">
        <v>0.02</v>
      </c>
      <c r="N332" s="8" t="s">
        <v>2775</v>
      </c>
      <c r="O332" s="8">
        <v>91.13</v>
      </c>
      <c r="P332" s="8" t="s">
        <v>2773</v>
      </c>
      <c r="Q332" s="8" t="s">
        <v>2773</v>
      </c>
      <c r="R332" s="8">
        <v>246.05099999999999</v>
      </c>
      <c r="S332" s="8">
        <v>4.9210199999999995</v>
      </c>
      <c r="T332" s="8" t="s">
        <v>2774</v>
      </c>
      <c r="U332" s="9" t="b">
        <v>0</v>
      </c>
    </row>
    <row r="333" spans="1:21">
      <c r="A333" s="10" t="s">
        <v>898</v>
      </c>
      <c r="B333" s="11" t="s">
        <v>414</v>
      </c>
      <c r="C333" s="11" t="s">
        <v>415</v>
      </c>
      <c r="D333" s="11" t="s">
        <v>237</v>
      </c>
      <c r="E333" s="11" t="s">
        <v>238</v>
      </c>
      <c r="F333" s="11" t="s">
        <v>174</v>
      </c>
      <c r="G333" s="11" t="s">
        <v>175</v>
      </c>
      <c r="H333" s="14">
        <v>45896</v>
      </c>
      <c r="I333" s="11">
        <v>9</v>
      </c>
      <c r="J333" s="11">
        <v>183.4</v>
      </c>
      <c r="K333" s="11">
        <v>1650.6</v>
      </c>
      <c r="L333" s="11">
        <v>0.1</v>
      </c>
      <c r="M333" s="11">
        <v>0.02</v>
      </c>
      <c r="N333" s="11" t="s">
        <v>2775</v>
      </c>
      <c r="O333" s="11">
        <v>183.4</v>
      </c>
      <c r="P333" s="11" t="s">
        <v>2773</v>
      </c>
      <c r="Q333" s="11" t="s">
        <v>2773</v>
      </c>
      <c r="R333" s="11">
        <v>1485.54</v>
      </c>
      <c r="S333" s="11">
        <v>29.710799999999999</v>
      </c>
      <c r="T333" s="11" t="s">
        <v>2774</v>
      </c>
      <c r="U333" s="12" t="b">
        <v>0</v>
      </c>
    </row>
    <row r="334" spans="1:21">
      <c r="A334" s="7" t="s">
        <v>899</v>
      </c>
      <c r="B334" s="8" t="s">
        <v>28</v>
      </c>
      <c r="C334" s="8" t="s">
        <v>29</v>
      </c>
      <c r="D334" s="8" t="s">
        <v>900</v>
      </c>
      <c r="E334" s="8" t="s">
        <v>901</v>
      </c>
      <c r="F334" s="8" t="s">
        <v>166</v>
      </c>
      <c r="G334" s="8" t="s">
        <v>167</v>
      </c>
      <c r="H334" s="13">
        <v>45873</v>
      </c>
      <c r="I334" s="8">
        <v>5</v>
      </c>
      <c r="J334" s="8">
        <v>176.86</v>
      </c>
      <c r="K334" s="8">
        <v>884.3</v>
      </c>
      <c r="L334" s="8">
        <v>0.1</v>
      </c>
      <c r="M334" s="8">
        <v>0.02</v>
      </c>
      <c r="N334" s="8" t="s">
        <v>2775</v>
      </c>
      <c r="O334" s="8">
        <v>176.86</v>
      </c>
      <c r="P334" s="8" t="s">
        <v>2773</v>
      </c>
      <c r="Q334" s="8" t="s">
        <v>2773</v>
      </c>
      <c r="R334" s="8">
        <v>795.86999999999989</v>
      </c>
      <c r="S334" s="8">
        <v>15.917399999999999</v>
      </c>
      <c r="T334" s="8" t="s">
        <v>2774</v>
      </c>
      <c r="U334" s="9" t="b">
        <v>0</v>
      </c>
    </row>
    <row r="335" spans="1:21">
      <c r="A335" s="10" t="s">
        <v>902</v>
      </c>
      <c r="B335" s="11" t="s">
        <v>74</v>
      </c>
      <c r="C335" s="11" t="s">
        <v>75</v>
      </c>
      <c r="D335" s="11" t="s">
        <v>822</v>
      </c>
      <c r="E335" s="11" t="s">
        <v>823</v>
      </c>
      <c r="F335" s="11" t="s">
        <v>174</v>
      </c>
      <c r="G335" s="11" t="s">
        <v>175</v>
      </c>
      <c r="H335" s="14">
        <v>45887</v>
      </c>
      <c r="I335" s="11">
        <v>11</v>
      </c>
      <c r="J335" s="11">
        <v>183.4</v>
      </c>
      <c r="K335" s="11">
        <v>2017.4</v>
      </c>
      <c r="L335" s="11">
        <v>0.1</v>
      </c>
      <c r="M335" s="11">
        <v>0.02</v>
      </c>
      <c r="N335" s="11" t="s">
        <v>2775</v>
      </c>
      <c r="O335" s="11">
        <v>183.4</v>
      </c>
      <c r="P335" s="11" t="s">
        <v>2773</v>
      </c>
      <c r="Q335" s="11" t="s">
        <v>2773</v>
      </c>
      <c r="R335" s="11">
        <v>1815.66</v>
      </c>
      <c r="S335" s="11">
        <v>36.313200000000002</v>
      </c>
      <c r="T335" s="11" t="s">
        <v>2774</v>
      </c>
      <c r="U335" s="12" t="b">
        <v>0</v>
      </c>
    </row>
    <row r="336" spans="1:21">
      <c r="A336" s="7" t="s">
        <v>903</v>
      </c>
      <c r="B336" s="8" t="s">
        <v>103</v>
      </c>
      <c r="C336" s="8" t="s">
        <v>104</v>
      </c>
      <c r="D336" s="8" t="s">
        <v>626</v>
      </c>
      <c r="E336" s="8" t="s">
        <v>627</v>
      </c>
      <c r="F336" s="8" t="s">
        <v>78</v>
      </c>
      <c r="G336" s="8" t="s">
        <v>79</v>
      </c>
      <c r="H336" s="13">
        <v>45886</v>
      </c>
      <c r="I336" s="8">
        <v>20</v>
      </c>
      <c r="J336" s="8">
        <v>139.22</v>
      </c>
      <c r="K336" s="8">
        <v>2784.4</v>
      </c>
      <c r="L336" s="8">
        <v>0.05</v>
      </c>
      <c r="M336" s="8">
        <v>0.02</v>
      </c>
      <c r="N336" s="8" t="s">
        <v>2772</v>
      </c>
      <c r="O336" s="8">
        <v>139.22</v>
      </c>
      <c r="P336" s="8" t="s">
        <v>2773</v>
      </c>
      <c r="Q336" s="8" t="s">
        <v>2773</v>
      </c>
      <c r="R336" s="8">
        <v>2645.1800000000003</v>
      </c>
      <c r="S336" s="8">
        <v>52.903600000000004</v>
      </c>
      <c r="T336" s="8" t="s">
        <v>2774</v>
      </c>
      <c r="U336" s="9" t="b">
        <v>0</v>
      </c>
    </row>
    <row r="337" spans="1:21">
      <c r="A337" s="10" t="s">
        <v>904</v>
      </c>
      <c r="B337" s="11" t="s">
        <v>74</v>
      </c>
      <c r="C337" s="11" t="s">
        <v>75</v>
      </c>
      <c r="D337" s="11" t="s">
        <v>362</v>
      </c>
      <c r="E337" s="11" t="s">
        <v>363</v>
      </c>
      <c r="F337" s="11" t="s">
        <v>196</v>
      </c>
      <c r="G337" s="11" t="s">
        <v>197</v>
      </c>
      <c r="H337" s="14">
        <v>45874</v>
      </c>
      <c r="I337" s="11">
        <v>2</v>
      </c>
      <c r="J337" s="11">
        <v>77.5</v>
      </c>
      <c r="K337" s="11">
        <v>155</v>
      </c>
      <c r="L337" s="11">
        <v>0.05</v>
      </c>
      <c r="M337" s="11">
        <v>0.02</v>
      </c>
      <c r="N337" s="11" t="s">
        <v>2772</v>
      </c>
      <c r="O337" s="11">
        <v>77.5</v>
      </c>
      <c r="P337" s="11" t="s">
        <v>2773</v>
      </c>
      <c r="Q337" s="11" t="s">
        <v>2773</v>
      </c>
      <c r="R337" s="11">
        <v>147.25</v>
      </c>
      <c r="S337" s="11">
        <v>2.9449999999999998</v>
      </c>
      <c r="T337" s="11" t="s">
        <v>2774</v>
      </c>
      <c r="U337" s="12" t="b">
        <v>0</v>
      </c>
    </row>
    <row r="338" spans="1:21">
      <c r="A338" s="7" t="s">
        <v>905</v>
      </c>
      <c r="B338" s="8" t="s">
        <v>62</v>
      </c>
      <c r="C338" s="8" t="s">
        <v>63</v>
      </c>
      <c r="D338" s="8" t="s">
        <v>553</v>
      </c>
      <c r="E338" s="8" t="s">
        <v>554</v>
      </c>
      <c r="F338" s="8" t="s">
        <v>319</v>
      </c>
      <c r="G338" s="8" t="s">
        <v>320</v>
      </c>
      <c r="H338" s="13">
        <v>45884</v>
      </c>
      <c r="I338" s="8">
        <v>17</v>
      </c>
      <c r="J338" s="8">
        <v>93.41</v>
      </c>
      <c r="K338" s="8">
        <v>1587.97</v>
      </c>
      <c r="L338" s="8">
        <v>0</v>
      </c>
      <c r="M338" s="8">
        <v>0.02</v>
      </c>
      <c r="N338" s="8" t="s">
        <v>2776</v>
      </c>
      <c r="O338" s="8">
        <v>93.41</v>
      </c>
      <c r="P338" s="8" t="s">
        <v>2773</v>
      </c>
      <c r="Q338" s="8" t="s">
        <v>2773</v>
      </c>
      <c r="R338" s="8">
        <v>1587.97</v>
      </c>
      <c r="S338" s="8">
        <v>31.759400000000003</v>
      </c>
      <c r="T338" s="8" t="s">
        <v>2774</v>
      </c>
      <c r="U338" s="9" t="b">
        <v>0</v>
      </c>
    </row>
    <row r="339" spans="1:21">
      <c r="A339" s="10" t="s">
        <v>906</v>
      </c>
      <c r="B339" s="11" t="s">
        <v>21</v>
      </c>
      <c r="C339" s="11" t="s">
        <v>22</v>
      </c>
      <c r="D339" s="11" t="s">
        <v>907</v>
      </c>
      <c r="E339" s="11" t="s">
        <v>908</v>
      </c>
      <c r="F339" s="11" t="s">
        <v>39</v>
      </c>
      <c r="G339" s="11" t="s">
        <v>40</v>
      </c>
      <c r="H339" s="14">
        <v>45880</v>
      </c>
      <c r="I339" s="11">
        <v>5</v>
      </c>
      <c r="J339" s="11">
        <v>87.21</v>
      </c>
      <c r="K339" s="11">
        <v>436.05</v>
      </c>
      <c r="L339" s="11">
        <v>0</v>
      </c>
      <c r="M339" s="11">
        <v>0.02</v>
      </c>
      <c r="N339" s="11" t="s">
        <v>2776</v>
      </c>
      <c r="O339" s="11">
        <v>87.21</v>
      </c>
      <c r="P339" s="11" t="s">
        <v>2773</v>
      </c>
      <c r="Q339" s="11" t="s">
        <v>2773</v>
      </c>
      <c r="R339" s="11">
        <v>436.05</v>
      </c>
      <c r="S339" s="11">
        <v>8.7210000000000001</v>
      </c>
      <c r="T339" s="11" t="s">
        <v>2774</v>
      </c>
      <c r="U339" s="12" t="b">
        <v>0</v>
      </c>
    </row>
    <row r="340" spans="1:21">
      <c r="A340" s="7" t="s">
        <v>912</v>
      </c>
      <c r="B340" s="8" t="s">
        <v>110</v>
      </c>
      <c r="C340" s="8" t="s">
        <v>111</v>
      </c>
      <c r="D340" s="8" t="s">
        <v>890</v>
      </c>
      <c r="E340" s="8" t="s">
        <v>891</v>
      </c>
      <c r="F340" s="8" t="s">
        <v>293</v>
      </c>
      <c r="G340" s="8" t="s">
        <v>294</v>
      </c>
      <c r="H340" s="13">
        <v>45886</v>
      </c>
      <c r="I340" s="8">
        <v>11</v>
      </c>
      <c r="J340" s="8">
        <v>114.99</v>
      </c>
      <c r="K340" s="8">
        <v>1264.8900000000001</v>
      </c>
      <c r="L340" s="8">
        <v>0.05</v>
      </c>
      <c r="M340" s="8">
        <v>0.02</v>
      </c>
      <c r="N340" s="8" t="s">
        <v>2772</v>
      </c>
      <c r="O340" s="8">
        <v>114.99</v>
      </c>
      <c r="P340" s="8" t="s">
        <v>2773</v>
      </c>
      <c r="Q340" s="8" t="s">
        <v>2773</v>
      </c>
      <c r="R340" s="8">
        <v>1201.6455000000001</v>
      </c>
      <c r="S340" s="8">
        <v>24.032910000000001</v>
      </c>
      <c r="T340" s="8" t="s">
        <v>2774</v>
      </c>
      <c r="U340" s="9" t="b">
        <v>0</v>
      </c>
    </row>
    <row r="341" spans="1:21">
      <c r="A341" s="10" t="s">
        <v>913</v>
      </c>
      <c r="B341" s="11" t="s">
        <v>35</v>
      </c>
      <c r="C341" s="11" t="s">
        <v>36</v>
      </c>
      <c r="D341" s="11" t="s">
        <v>663</v>
      </c>
      <c r="E341" s="11" t="s">
        <v>664</v>
      </c>
      <c r="F341" s="11" t="s">
        <v>114</v>
      </c>
      <c r="G341" s="11" t="s">
        <v>115</v>
      </c>
      <c r="H341" s="14">
        <v>45888</v>
      </c>
      <c r="I341" s="11">
        <v>23</v>
      </c>
      <c r="J341" s="11">
        <v>91.13</v>
      </c>
      <c r="K341" s="11">
        <v>2095.9899999999998</v>
      </c>
      <c r="L341" s="11">
        <v>0.1</v>
      </c>
      <c r="M341" s="11">
        <v>0.02</v>
      </c>
      <c r="N341" s="11" t="s">
        <v>2775</v>
      </c>
      <c r="O341" s="11">
        <v>91.13</v>
      </c>
      <c r="P341" s="11" t="s">
        <v>2773</v>
      </c>
      <c r="Q341" s="11" t="s">
        <v>2773</v>
      </c>
      <c r="R341" s="11">
        <v>1886.3909999999998</v>
      </c>
      <c r="S341" s="11">
        <v>37.727820000000001</v>
      </c>
      <c r="T341" s="11" t="s">
        <v>2774</v>
      </c>
      <c r="U341" s="12" t="b">
        <v>0</v>
      </c>
    </row>
    <row r="342" spans="1:21">
      <c r="A342" s="7" t="s">
        <v>914</v>
      </c>
      <c r="B342" s="8" t="s">
        <v>187</v>
      </c>
      <c r="C342" s="8" t="s">
        <v>188</v>
      </c>
      <c r="D342" s="8" t="s">
        <v>49</v>
      </c>
      <c r="E342" s="8" t="s">
        <v>50</v>
      </c>
      <c r="F342" s="8" t="s">
        <v>319</v>
      </c>
      <c r="G342" s="8" t="s">
        <v>320</v>
      </c>
      <c r="H342" s="13">
        <v>45880</v>
      </c>
      <c r="I342" s="8">
        <v>12</v>
      </c>
      <c r="J342" s="8">
        <v>93.41</v>
      </c>
      <c r="K342" s="8">
        <v>1120.92</v>
      </c>
      <c r="L342" s="8">
        <v>0</v>
      </c>
      <c r="M342" s="8">
        <v>0.02</v>
      </c>
      <c r="N342" s="8" t="s">
        <v>2776</v>
      </c>
      <c r="O342" s="8">
        <v>93.41</v>
      </c>
      <c r="P342" s="8" t="s">
        <v>2773</v>
      </c>
      <c r="Q342" s="8" t="s">
        <v>2773</v>
      </c>
      <c r="R342" s="8">
        <v>1120.92</v>
      </c>
      <c r="S342" s="8">
        <v>22.418400000000002</v>
      </c>
      <c r="T342" s="8" t="s">
        <v>2774</v>
      </c>
      <c r="U342" s="9" t="b">
        <v>0</v>
      </c>
    </row>
    <row r="343" spans="1:21">
      <c r="A343" s="10" t="s">
        <v>915</v>
      </c>
      <c r="B343" s="11" t="s">
        <v>208</v>
      </c>
      <c r="C343" s="11" t="s">
        <v>209</v>
      </c>
      <c r="D343" s="11" t="s">
        <v>916</v>
      </c>
      <c r="E343" s="11" t="s">
        <v>917</v>
      </c>
      <c r="F343" s="11" t="s">
        <v>450</v>
      </c>
      <c r="G343" s="11" t="s">
        <v>451</v>
      </c>
      <c r="H343" s="14">
        <v>45879</v>
      </c>
      <c r="I343" s="11">
        <v>19</v>
      </c>
      <c r="J343" s="11">
        <v>45.4</v>
      </c>
      <c r="K343" s="11">
        <v>862.6</v>
      </c>
      <c r="L343" s="11">
        <v>0</v>
      </c>
      <c r="M343" s="11">
        <v>0.02</v>
      </c>
      <c r="N343" s="11" t="s">
        <v>2776</v>
      </c>
      <c r="O343" s="11">
        <v>45.4</v>
      </c>
      <c r="P343" s="11" t="s">
        <v>2773</v>
      </c>
      <c r="Q343" s="11" t="s">
        <v>2773</v>
      </c>
      <c r="R343" s="11">
        <v>862.6</v>
      </c>
      <c r="S343" s="11">
        <v>17.252000000000002</v>
      </c>
      <c r="T343" s="11" t="s">
        <v>2774</v>
      </c>
      <c r="U343" s="12" t="b">
        <v>0</v>
      </c>
    </row>
    <row r="344" spans="1:21">
      <c r="A344" s="7" t="s">
        <v>918</v>
      </c>
      <c r="B344" s="8" t="s">
        <v>246</v>
      </c>
      <c r="C344" s="8" t="s">
        <v>247</v>
      </c>
      <c r="D344" s="8" t="s">
        <v>127</v>
      </c>
      <c r="E344" s="8" t="s">
        <v>128</v>
      </c>
      <c r="F344" s="8" t="s">
        <v>302</v>
      </c>
      <c r="G344" s="8" t="s">
        <v>303</v>
      </c>
      <c r="H344" s="13">
        <v>45870</v>
      </c>
      <c r="I344" s="8">
        <v>21</v>
      </c>
      <c r="J344" s="8">
        <v>39.090000000000003</v>
      </c>
      <c r="K344" s="8">
        <v>820.89</v>
      </c>
      <c r="L344" s="8">
        <v>0</v>
      </c>
      <c r="M344" s="8">
        <v>0.02</v>
      </c>
      <c r="N344" s="8" t="s">
        <v>2776</v>
      </c>
      <c r="O344" s="8">
        <v>39.090000000000003</v>
      </c>
      <c r="P344" s="8" t="s">
        <v>2773</v>
      </c>
      <c r="Q344" s="8" t="s">
        <v>2773</v>
      </c>
      <c r="R344" s="8">
        <v>820.89</v>
      </c>
      <c r="S344" s="8">
        <v>16.4178</v>
      </c>
      <c r="T344" s="8" t="s">
        <v>2774</v>
      </c>
      <c r="U344" s="9" t="b">
        <v>0</v>
      </c>
    </row>
    <row r="345" spans="1:21">
      <c r="A345" s="10" t="s">
        <v>919</v>
      </c>
      <c r="B345" s="11" t="s">
        <v>28</v>
      </c>
      <c r="C345" s="11" t="s">
        <v>29</v>
      </c>
      <c r="D345" s="11" t="s">
        <v>49</v>
      </c>
      <c r="E345" s="11" t="s">
        <v>50</v>
      </c>
      <c r="F345" s="11" t="s">
        <v>18</v>
      </c>
      <c r="G345" s="11" t="s">
        <v>19</v>
      </c>
      <c r="H345" s="14">
        <v>45895</v>
      </c>
      <c r="I345" s="11">
        <v>21</v>
      </c>
      <c r="J345" s="11">
        <v>52.65</v>
      </c>
      <c r="K345" s="11">
        <v>1105.6500000000001</v>
      </c>
      <c r="L345" s="11">
        <v>0.05</v>
      </c>
      <c r="M345" s="11">
        <v>0.02</v>
      </c>
      <c r="N345" s="11" t="s">
        <v>2772</v>
      </c>
      <c r="O345" s="11">
        <v>52.65</v>
      </c>
      <c r="P345" s="11" t="s">
        <v>2773</v>
      </c>
      <c r="Q345" s="11" t="s">
        <v>2773</v>
      </c>
      <c r="R345" s="11">
        <v>1050.3675000000001</v>
      </c>
      <c r="S345" s="11">
        <v>21.007350000000002</v>
      </c>
      <c r="T345" s="11" t="s">
        <v>2774</v>
      </c>
      <c r="U345" s="12" t="b">
        <v>0</v>
      </c>
    </row>
    <row r="346" spans="1:21">
      <c r="A346" s="7" t="s">
        <v>920</v>
      </c>
      <c r="B346" s="8" t="s">
        <v>93</v>
      </c>
      <c r="C346" s="8" t="s">
        <v>94</v>
      </c>
      <c r="D346" s="8" t="s">
        <v>270</v>
      </c>
      <c r="E346" s="8" t="s">
        <v>271</v>
      </c>
      <c r="F346" s="8" t="s">
        <v>100</v>
      </c>
      <c r="G346" s="8" t="s">
        <v>101</v>
      </c>
      <c r="H346" s="13">
        <v>45871</v>
      </c>
      <c r="I346" s="8">
        <v>24</v>
      </c>
      <c r="J346" s="8">
        <v>181.7</v>
      </c>
      <c r="K346" s="8">
        <v>4360.8</v>
      </c>
      <c r="L346" s="8">
        <v>0.1</v>
      </c>
      <c r="M346" s="8">
        <v>0.02</v>
      </c>
      <c r="N346" s="8" t="s">
        <v>2775</v>
      </c>
      <c r="O346" s="8">
        <v>181.7</v>
      </c>
      <c r="P346" s="8" t="s">
        <v>2773</v>
      </c>
      <c r="Q346" s="8" t="s">
        <v>2773</v>
      </c>
      <c r="R346" s="8">
        <v>3924.7200000000003</v>
      </c>
      <c r="S346" s="8">
        <v>78.494400000000013</v>
      </c>
      <c r="T346" s="8" t="s">
        <v>2774</v>
      </c>
      <c r="U346" s="9" t="b">
        <v>0</v>
      </c>
    </row>
    <row r="347" spans="1:21">
      <c r="A347" s="10" t="s">
        <v>921</v>
      </c>
      <c r="B347" s="11" t="s">
        <v>135</v>
      </c>
      <c r="C347" s="11" t="s">
        <v>136</v>
      </c>
      <c r="D347" s="11" t="s">
        <v>311</v>
      </c>
      <c r="E347" s="11" t="s">
        <v>312</v>
      </c>
      <c r="F347" s="11" t="s">
        <v>129</v>
      </c>
      <c r="G347" s="11" t="s">
        <v>130</v>
      </c>
      <c r="H347" s="14">
        <v>45893</v>
      </c>
      <c r="I347" s="11">
        <v>21</v>
      </c>
      <c r="J347" s="11">
        <v>92.19</v>
      </c>
      <c r="K347" s="11">
        <v>1935.99</v>
      </c>
      <c r="L347" s="11">
        <v>0.05</v>
      </c>
      <c r="M347" s="11">
        <v>0.02</v>
      </c>
      <c r="N347" s="11" t="s">
        <v>2772</v>
      </c>
      <c r="O347" s="11">
        <v>92.19</v>
      </c>
      <c r="P347" s="11" t="s">
        <v>2773</v>
      </c>
      <c r="Q347" s="11" t="s">
        <v>2773</v>
      </c>
      <c r="R347" s="11">
        <v>1839.1904999999999</v>
      </c>
      <c r="S347" s="11">
        <v>36.783810000000003</v>
      </c>
      <c r="T347" s="11" t="s">
        <v>2774</v>
      </c>
      <c r="U347" s="12" t="b">
        <v>0</v>
      </c>
    </row>
    <row r="348" spans="1:21">
      <c r="A348" s="7" t="s">
        <v>922</v>
      </c>
      <c r="B348" s="8" t="s">
        <v>28</v>
      </c>
      <c r="C348" s="8" t="s">
        <v>29</v>
      </c>
      <c r="D348" s="8" t="s">
        <v>700</v>
      </c>
      <c r="E348" s="8" t="s">
        <v>701</v>
      </c>
      <c r="F348" s="8" t="s">
        <v>234</v>
      </c>
      <c r="G348" s="8" t="s">
        <v>235</v>
      </c>
      <c r="H348" s="13">
        <v>45896</v>
      </c>
      <c r="I348" s="8">
        <v>5</v>
      </c>
      <c r="J348" s="8">
        <v>37.18</v>
      </c>
      <c r="K348" s="8">
        <v>185.9</v>
      </c>
      <c r="L348" s="8">
        <v>0</v>
      </c>
      <c r="M348" s="8">
        <v>0.02</v>
      </c>
      <c r="N348" s="8" t="s">
        <v>2776</v>
      </c>
      <c r="O348" s="8">
        <v>37.18</v>
      </c>
      <c r="P348" s="8" t="s">
        <v>2773</v>
      </c>
      <c r="Q348" s="8" t="s">
        <v>2773</v>
      </c>
      <c r="R348" s="8">
        <v>185.9</v>
      </c>
      <c r="S348" s="8">
        <v>3.718</v>
      </c>
      <c r="T348" s="8" t="s">
        <v>2774</v>
      </c>
      <c r="U348" s="9" t="b">
        <v>0</v>
      </c>
    </row>
    <row r="349" spans="1:21">
      <c r="A349" s="10" t="s">
        <v>923</v>
      </c>
      <c r="B349" s="11" t="s">
        <v>208</v>
      </c>
      <c r="C349" s="11" t="s">
        <v>209</v>
      </c>
      <c r="D349" s="11" t="s">
        <v>199</v>
      </c>
      <c r="E349" s="11" t="s">
        <v>200</v>
      </c>
      <c r="F349" s="11" t="s">
        <v>139</v>
      </c>
      <c r="G349" s="11" t="s">
        <v>140</v>
      </c>
      <c r="H349" s="14">
        <v>45873</v>
      </c>
      <c r="I349" s="11">
        <v>23</v>
      </c>
      <c r="J349" s="11">
        <v>113.94</v>
      </c>
      <c r="K349" s="11">
        <v>2620.62</v>
      </c>
      <c r="L349" s="11">
        <v>0.05</v>
      </c>
      <c r="M349" s="11">
        <v>0.02</v>
      </c>
      <c r="N349" s="11" t="s">
        <v>2772</v>
      </c>
      <c r="O349" s="11">
        <v>113.94</v>
      </c>
      <c r="P349" s="11" t="s">
        <v>2773</v>
      </c>
      <c r="Q349" s="11" t="s">
        <v>2773</v>
      </c>
      <c r="R349" s="11">
        <v>2489.5889999999999</v>
      </c>
      <c r="S349" s="11">
        <v>49.791780000000003</v>
      </c>
      <c r="T349" s="11" t="s">
        <v>2774</v>
      </c>
      <c r="U349" s="12" t="b">
        <v>0</v>
      </c>
    </row>
    <row r="350" spans="1:21">
      <c r="A350" s="7" t="s">
        <v>924</v>
      </c>
      <c r="B350" s="8" t="s">
        <v>254</v>
      </c>
      <c r="C350" s="8" t="s">
        <v>2802</v>
      </c>
      <c r="D350" s="8" t="s">
        <v>566</v>
      </c>
      <c r="E350" s="8" t="s">
        <v>2609</v>
      </c>
      <c r="F350" s="8" t="s">
        <v>25</v>
      </c>
      <c r="G350" s="8" t="s">
        <v>26</v>
      </c>
      <c r="H350" s="13">
        <v>45874</v>
      </c>
      <c r="I350" s="8">
        <v>14</v>
      </c>
      <c r="J350" s="8">
        <v>120.83</v>
      </c>
      <c r="K350" s="8">
        <v>1691.62</v>
      </c>
      <c r="L350" s="8">
        <v>0.1</v>
      </c>
      <c r="M350" s="8">
        <v>0.02</v>
      </c>
      <c r="N350" s="8" t="s">
        <v>2775</v>
      </c>
      <c r="O350" s="8">
        <v>120.83</v>
      </c>
      <c r="P350" s="8" t="s">
        <v>2773</v>
      </c>
      <c r="Q350" s="8" t="s">
        <v>2773</v>
      </c>
      <c r="R350" s="8">
        <v>1522.4579999999999</v>
      </c>
      <c r="S350" s="8">
        <v>30.449159999999999</v>
      </c>
      <c r="T350" s="8" t="s">
        <v>2774</v>
      </c>
      <c r="U350" s="9" t="b">
        <v>0</v>
      </c>
    </row>
    <row r="351" spans="1:21">
      <c r="A351" s="10" t="s">
        <v>926</v>
      </c>
      <c r="B351" s="11" t="s">
        <v>28</v>
      </c>
      <c r="C351" s="11" t="s">
        <v>29</v>
      </c>
      <c r="D351" s="11" t="s">
        <v>927</v>
      </c>
      <c r="E351" s="11" t="s">
        <v>928</v>
      </c>
      <c r="F351" s="11" t="s">
        <v>302</v>
      </c>
      <c r="G351" s="11" t="s">
        <v>303</v>
      </c>
      <c r="H351" s="14">
        <v>45893</v>
      </c>
      <c r="I351" s="11">
        <v>24</v>
      </c>
      <c r="J351" s="11">
        <v>39.090000000000003</v>
      </c>
      <c r="K351" s="11">
        <v>938.16</v>
      </c>
      <c r="L351" s="11">
        <v>0</v>
      </c>
      <c r="M351" s="11">
        <v>0.02</v>
      </c>
      <c r="N351" s="11" t="s">
        <v>2776</v>
      </c>
      <c r="O351" s="11">
        <v>39.090000000000003</v>
      </c>
      <c r="P351" s="11" t="s">
        <v>2773</v>
      </c>
      <c r="Q351" s="11" t="s">
        <v>2773</v>
      </c>
      <c r="R351" s="11">
        <v>938.16</v>
      </c>
      <c r="S351" s="11">
        <v>18.763200000000001</v>
      </c>
      <c r="T351" s="11" t="s">
        <v>2774</v>
      </c>
      <c r="U351" s="12" t="b">
        <v>0</v>
      </c>
    </row>
    <row r="352" spans="1:21">
      <c r="A352" s="7" t="s">
        <v>930</v>
      </c>
      <c r="B352" s="8" t="s">
        <v>145</v>
      </c>
      <c r="C352" s="8" t="s">
        <v>146</v>
      </c>
      <c r="D352" s="8" t="s">
        <v>137</v>
      </c>
      <c r="E352" s="8" t="s">
        <v>138</v>
      </c>
      <c r="F352" s="8" t="s">
        <v>25</v>
      </c>
      <c r="G352" s="8" t="s">
        <v>26</v>
      </c>
      <c r="H352" s="13">
        <v>45880</v>
      </c>
      <c r="I352" s="8">
        <v>13</v>
      </c>
      <c r="J352" s="8">
        <v>120.83</v>
      </c>
      <c r="K352" s="8">
        <v>1570.79</v>
      </c>
      <c r="L352" s="8">
        <v>0.1</v>
      </c>
      <c r="M352" s="8">
        <v>0.02</v>
      </c>
      <c r="N352" s="8" t="s">
        <v>2775</v>
      </c>
      <c r="O352" s="8">
        <v>120.83</v>
      </c>
      <c r="P352" s="8" t="s">
        <v>2773</v>
      </c>
      <c r="Q352" s="8" t="s">
        <v>2773</v>
      </c>
      <c r="R352" s="8">
        <v>1413.711</v>
      </c>
      <c r="S352" s="8">
        <v>28.27422</v>
      </c>
      <c r="T352" s="8" t="s">
        <v>2774</v>
      </c>
      <c r="U352" s="9" t="b">
        <v>0</v>
      </c>
    </row>
    <row r="353" spans="1:21">
      <c r="A353" s="10" t="s">
        <v>931</v>
      </c>
      <c r="B353" s="11" t="s">
        <v>182</v>
      </c>
      <c r="C353" s="11" t="s">
        <v>183</v>
      </c>
      <c r="D353" s="11" t="s">
        <v>476</v>
      </c>
      <c r="E353" s="11" t="s">
        <v>477</v>
      </c>
      <c r="F353" s="11" t="s">
        <v>326</v>
      </c>
      <c r="G353" s="11" t="s">
        <v>327</v>
      </c>
      <c r="H353" s="14">
        <v>45887</v>
      </c>
      <c r="I353" s="11">
        <v>11</v>
      </c>
      <c r="J353" s="11">
        <v>52.61</v>
      </c>
      <c r="K353" s="11">
        <v>578.71</v>
      </c>
      <c r="L353" s="11">
        <v>0</v>
      </c>
      <c r="M353" s="11">
        <v>0.02</v>
      </c>
      <c r="N353" s="11" t="s">
        <v>2776</v>
      </c>
      <c r="O353" s="11">
        <v>63.32</v>
      </c>
      <c r="P353" s="11" t="s">
        <v>2773</v>
      </c>
      <c r="Q353" s="11" t="s">
        <v>2773</v>
      </c>
      <c r="R353" s="11">
        <v>578.71</v>
      </c>
      <c r="S353" s="11">
        <v>11.574200000000001</v>
      </c>
      <c r="T353" s="11" t="s">
        <v>2774</v>
      </c>
      <c r="U353" s="12" t="b">
        <v>0</v>
      </c>
    </row>
    <row r="354" spans="1:21">
      <c r="A354" s="7" t="s">
        <v>932</v>
      </c>
      <c r="B354" s="8" t="s">
        <v>103</v>
      </c>
      <c r="C354" s="8" t="s">
        <v>104</v>
      </c>
      <c r="D354" s="8" t="s">
        <v>933</v>
      </c>
      <c r="E354" s="8" t="s">
        <v>934</v>
      </c>
      <c r="F354" s="8" t="s">
        <v>174</v>
      </c>
      <c r="G354" s="8" t="s">
        <v>175</v>
      </c>
      <c r="H354" s="13">
        <v>45891</v>
      </c>
      <c r="I354" s="8">
        <v>24</v>
      </c>
      <c r="J354" s="8">
        <v>183.4</v>
      </c>
      <c r="K354" s="8">
        <v>4401.6000000000004</v>
      </c>
      <c r="L354" s="8">
        <v>0.1</v>
      </c>
      <c r="M354" s="8">
        <v>0.02</v>
      </c>
      <c r="N354" s="8" t="s">
        <v>2775</v>
      </c>
      <c r="O354" s="8">
        <v>183.4</v>
      </c>
      <c r="P354" s="8" t="s">
        <v>2773</v>
      </c>
      <c r="Q354" s="8" t="s">
        <v>2773</v>
      </c>
      <c r="R354" s="8">
        <v>3961.4400000000005</v>
      </c>
      <c r="S354" s="8">
        <v>79.228800000000007</v>
      </c>
      <c r="T354" s="8" t="s">
        <v>2774</v>
      </c>
      <c r="U354" s="9" t="b">
        <v>0</v>
      </c>
    </row>
    <row r="355" spans="1:21">
      <c r="A355" s="10" t="s">
        <v>935</v>
      </c>
      <c r="B355" s="11" t="s">
        <v>159</v>
      </c>
      <c r="C355" s="11" t="s">
        <v>160</v>
      </c>
      <c r="D355" s="11" t="s">
        <v>23</v>
      </c>
      <c r="E355" s="11" t="s">
        <v>24</v>
      </c>
      <c r="F355" s="11" t="s">
        <v>179</v>
      </c>
      <c r="G355" s="11" t="s">
        <v>180</v>
      </c>
      <c r="H355" s="14">
        <v>45885</v>
      </c>
      <c r="I355" s="11">
        <v>20</v>
      </c>
      <c r="J355" s="11">
        <v>107.7</v>
      </c>
      <c r="K355" s="11">
        <v>2154</v>
      </c>
      <c r="L355" s="11">
        <v>0.1</v>
      </c>
      <c r="M355" s="11">
        <v>0.02</v>
      </c>
      <c r="N355" s="11" t="s">
        <v>2775</v>
      </c>
      <c r="O355" s="11">
        <v>125.42</v>
      </c>
      <c r="P355" s="11" t="s">
        <v>2773</v>
      </c>
      <c r="Q355" s="11" t="s">
        <v>2773</v>
      </c>
      <c r="R355" s="11">
        <v>1938.6</v>
      </c>
      <c r="S355" s="11">
        <v>38.771999999999998</v>
      </c>
      <c r="T355" s="11" t="s">
        <v>2774</v>
      </c>
      <c r="U355" s="12" t="b">
        <v>0</v>
      </c>
    </row>
    <row r="356" spans="1:21">
      <c r="A356" s="7" t="s">
        <v>936</v>
      </c>
      <c r="B356" s="8" t="s">
        <v>254</v>
      </c>
      <c r="C356" s="8" t="s">
        <v>255</v>
      </c>
      <c r="D356" s="8" t="s">
        <v>828</v>
      </c>
      <c r="E356" s="8" t="s">
        <v>829</v>
      </c>
      <c r="F356" s="8" t="s">
        <v>18</v>
      </c>
      <c r="G356" s="8" t="s">
        <v>19</v>
      </c>
      <c r="H356" s="13">
        <v>45877</v>
      </c>
      <c r="I356" s="8">
        <v>10</v>
      </c>
      <c r="J356" s="8">
        <v>52.65</v>
      </c>
      <c r="K356" s="8">
        <v>526.5</v>
      </c>
      <c r="L356" s="8">
        <v>0.05</v>
      </c>
      <c r="M356" s="8">
        <v>0.02</v>
      </c>
      <c r="N356" s="8" t="s">
        <v>2772</v>
      </c>
      <c r="O356" s="8">
        <v>52.65</v>
      </c>
      <c r="P356" s="8" t="s">
        <v>2773</v>
      </c>
      <c r="Q356" s="8" t="s">
        <v>2773</v>
      </c>
      <c r="R356" s="8">
        <v>500.17500000000001</v>
      </c>
      <c r="S356" s="8">
        <v>10.003500000000001</v>
      </c>
      <c r="T356" s="8" t="s">
        <v>2774</v>
      </c>
      <c r="U356" s="9" t="b">
        <v>0</v>
      </c>
    </row>
    <row r="357" spans="1:21">
      <c r="A357" s="10" t="s">
        <v>937</v>
      </c>
      <c r="B357" s="11" t="s">
        <v>187</v>
      </c>
      <c r="C357" s="11" t="s">
        <v>188</v>
      </c>
      <c r="D357" s="11" t="s">
        <v>388</v>
      </c>
      <c r="E357" s="11" t="s">
        <v>389</v>
      </c>
      <c r="F357" s="11" t="s">
        <v>293</v>
      </c>
      <c r="G357" s="11" t="s">
        <v>294</v>
      </c>
      <c r="H357" s="14">
        <v>45892</v>
      </c>
      <c r="I357" s="11">
        <v>7</v>
      </c>
      <c r="J357" s="11">
        <v>114.99</v>
      </c>
      <c r="K357" s="11">
        <v>804.93</v>
      </c>
      <c r="L357" s="11">
        <v>0.05</v>
      </c>
      <c r="M357" s="11">
        <v>0.02</v>
      </c>
      <c r="N357" s="11" t="s">
        <v>2772</v>
      </c>
      <c r="O357" s="11">
        <v>114.99</v>
      </c>
      <c r="P357" s="11" t="s">
        <v>2773</v>
      </c>
      <c r="Q357" s="11" t="s">
        <v>2773</v>
      </c>
      <c r="R357" s="11">
        <v>764.68349999999998</v>
      </c>
      <c r="S357" s="11">
        <v>15.293670000000001</v>
      </c>
      <c r="T357" s="11" t="s">
        <v>2774</v>
      </c>
      <c r="U357" s="12" t="b">
        <v>0</v>
      </c>
    </row>
    <row r="358" spans="1:21">
      <c r="A358" s="7" t="s">
        <v>938</v>
      </c>
      <c r="B358" s="8" t="s">
        <v>62</v>
      </c>
      <c r="C358" s="8" t="s">
        <v>63</v>
      </c>
      <c r="D358" s="8" t="s">
        <v>264</v>
      </c>
      <c r="E358" s="8" t="s">
        <v>265</v>
      </c>
      <c r="F358" s="8" t="s">
        <v>293</v>
      </c>
      <c r="G358" s="8" t="s">
        <v>294</v>
      </c>
      <c r="H358" s="13">
        <v>45887</v>
      </c>
      <c r="I358" s="8">
        <v>12</v>
      </c>
      <c r="J358" s="8">
        <v>114.99</v>
      </c>
      <c r="K358" s="8">
        <v>1379.88</v>
      </c>
      <c r="L358" s="8">
        <v>0.05</v>
      </c>
      <c r="M358" s="8">
        <v>0.02</v>
      </c>
      <c r="N358" s="8" t="s">
        <v>2772</v>
      </c>
      <c r="O358" s="8">
        <v>114.99</v>
      </c>
      <c r="P358" s="8" t="s">
        <v>2773</v>
      </c>
      <c r="Q358" s="8" t="s">
        <v>2773</v>
      </c>
      <c r="R358" s="8">
        <v>1310.8860000000002</v>
      </c>
      <c r="S358" s="8">
        <v>26.217720000000003</v>
      </c>
      <c r="T358" s="8" t="s">
        <v>2774</v>
      </c>
      <c r="U358" s="9" t="b">
        <v>0</v>
      </c>
    </row>
    <row r="359" spans="1:21">
      <c r="A359" s="10" t="s">
        <v>943</v>
      </c>
      <c r="B359" s="11" t="s">
        <v>230</v>
      </c>
      <c r="C359" s="11" t="s">
        <v>231</v>
      </c>
      <c r="D359" s="11" t="s">
        <v>177</v>
      </c>
      <c r="E359" s="11" t="s">
        <v>178</v>
      </c>
      <c r="F359" s="11" t="s">
        <v>25</v>
      </c>
      <c r="G359" s="11" t="s">
        <v>26</v>
      </c>
      <c r="H359" s="14">
        <v>45896</v>
      </c>
      <c r="I359" s="11">
        <v>7</v>
      </c>
      <c r="J359" s="11">
        <v>120.83</v>
      </c>
      <c r="K359" s="11">
        <v>845.81</v>
      </c>
      <c r="L359" s="11">
        <v>0.1</v>
      </c>
      <c r="M359" s="11">
        <v>0.02</v>
      </c>
      <c r="N359" s="11" t="s">
        <v>2775</v>
      </c>
      <c r="O359" s="11">
        <v>120.83</v>
      </c>
      <c r="P359" s="11" t="s">
        <v>2773</v>
      </c>
      <c r="Q359" s="11" t="s">
        <v>2773</v>
      </c>
      <c r="R359" s="11">
        <v>761.22899999999993</v>
      </c>
      <c r="S359" s="11">
        <v>15.22458</v>
      </c>
      <c r="T359" s="11" t="s">
        <v>2774</v>
      </c>
      <c r="U359" s="12" t="b">
        <v>0</v>
      </c>
    </row>
    <row r="360" spans="1:21">
      <c r="A360" s="7" t="s">
        <v>944</v>
      </c>
      <c r="B360" s="8" t="s">
        <v>259</v>
      </c>
      <c r="C360" s="8" t="s">
        <v>260</v>
      </c>
      <c r="D360" s="8" t="s">
        <v>224</v>
      </c>
      <c r="E360" s="8" t="s">
        <v>225</v>
      </c>
      <c r="F360" s="8" t="s">
        <v>356</v>
      </c>
      <c r="G360" s="8" t="s">
        <v>357</v>
      </c>
      <c r="H360" s="13">
        <v>45878</v>
      </c>
      <c r="I360" s="8">
        <v>23</v>
      </c>
      <c r="J360" s="8">
        <v>54.03</v>
      </c>
      <c r="K360" s="8">
        <v>1242.69</v>
      </c>
      <c r="L360" s="8">
        <v>0</v>
      </c>
      <c r="M360" s="8">
        <v>0.02</v>
      </c>
      <c r="N360" s="8" t="s">
        <v>2776</v>
      </c>
      <c r="O360" s="8">
        <v>54.03</v>
      </c>
      <c r="P360" s="8" t="s">
        <v>2773</v>
      </c>
      <c r="Q360" s="8" t="s">
        <v>2773</v>
      </c>
      <c r="R360" s="8">
        <v>1242.69</v>
      </c>
      <c r="S360" s="8">
        <v>24.853800000000003</v>
      </c>
      <c r="T360" s="8" t="s">
        <v>2774</v>
      </c>
      <c r="U360" s="9" t="b">
        <v>0</v>
      </c>
    </row>
    <row r="361" spans="1:21">
      <c r="A361" s="10" t="s">
        <v>946</v>
      </c>
      <c r="B361" s="11" t="s">
        <v>117</v>
      </c>
      <c r="C361" s="11" t="s">
        <v>118</v>
      </c>
      <c r="D361" s="11" t="s">
        <v>881</v>
      </c>
      <c r="E361" s="11" t="s">
        <v>882</v>
      </c>
      <c r="F361" s="11" t="s">
        <v>191</v>
      </c>
      <c r="G361" s="11" t="s">
        <v>192</v>
      </c>
      <c r="H361" s="14">
        <v>45877</v>
      </c>
      <c r="I361" s="11">
        <v>17</v>
      </c>
      <c r="J361" s="11">
        <v>127.4</v>
      </c>
      <c r="K361" s="11">
        <v>2165.8000000000002</v>
      </c>
      <c r="L361" s="11">
        <v>0.1</v>
      </c>
      <c r="M361" s="11">
        <v>0.02</v>
      </c>
      <c r="N361" s="11" t="s">
        <v>2775</v>
      </c>
      <c r="O361" s="11">
        <v>144.35</v>
      </c>
      <c r="P361" s="11" t="s">
        <v>2773</v>
      </c>
      <c r="Q361" s="11" t="s">
        <v>2773</v>
      </c>
      <c r="R361" s="11">
        <v>1949.2200000000003</v>
      </c>
      <c r="S361" s="11">
        <v>38.984400000000008</v>
      </c>
      <c r="T361" s="11" t="s">
        <v>2774</v>
      </c>
      <c r="U361" s="12" t="b">
        <v>0</v>
      </c>
    </row>
    <row r="362" spans="1:21">
      <c r="A362" s="7" t="s">
        <v>947</v>
      </c>
      <c r="B362" s="8" t="s">
        <v>159</v>
      </c>
      <c r="C362" s="8" t="s">
        <v>160</v>
      </c>
      <c r="D362" s="8" t="s">
        <v>340</v>
      </c>
      <c r="E362" s="8" t="s">
        <v>341</v>
      </c>
      <c r="F362" s="8" t="s">
        <v>196</v>
      </c>
      <c r="G362" s="8" t="s">
        <v>197</v>
      </c>
      <c r="H362" s="13">
        <v>45880</v>
      </c>
      <c r="I362" s="8">
        <v>14</v>
      </c>
      <c r="J362" s="8">
        <v>77.5</v>
      </c>
      <c r="K362" s="8">
        <v>1085</v>
      </c>
      <c r="L362" s="8">
        <v>0.05</v>
      </c>
      <c r="M362" s="8">
        <v>0.02</v>
      </c>
      <c r="N362" s="8" t="s">
        <v>2772</v>
      </c>
      <c r="O362" s="8">
        <v>77.5</v>
      </c>
      <c r="P362" s="8" t="s">
        <v>2773</v>
      </c>
      <c r="Q362" s="8" t="s">
        <v>2773</v>
      </c>
      <c r="R362" s="8">
        <v>1030.75</v>
      </c>
      <c r="S362" s="8">
        <v>20.615000000000002</v>
      </c>
      <c r="T362" s="8" t="s">
        <v>2774</v>
      </c>
      <c r="U362" s="9" t="b">
        <v>0</v>
      </c>
    </row>
    <row r="363" spans="1:21">
      <c r="A363" s="10" t="s">
        <v>948</v>
      </c>
      <c r="B363" s="11" t="s">
        <v>62</v>
      </c>
      <c r="C363" s="11" t="s">
        <v>63</v>
      </c>
      <c r="D363" s="11" t="s">
        <v>927</v>
      </c>
      <c r="E363" s="11" t="s">
        <v>928</v>
      </c>
      <c r="F363" s="11" t="s">
        <v>71</v>
      </c>
      <c r="G363" s="11" t="s">
        <v>72</v>
      </c>
      <c r="H363" s="14">
        <v>45874</v>
      </c>
      <c r="I363" s="11">
        <v>25</v>
      </c>
      <c r="J363" s="11">
        <v>123.65</v>
      </c>
      <c r="K363" s="11">
        <v>3091.25</v>
      </c>
      <c r="L363" s="11">
        <v>0.05</v>
      </c>
      <c r="M363" s="11">
        <v>0.02</v>
      </c>
      <c r="N363" s="11" t="s">
        <v>2772</v>
      </c>
      <c r="O363" s="11">
        <v>123.65</v>
      </c>
      <c r="P363" s="11" t="s">
        <v>2773</v>
      </c>
      <c r="Q363" s="11" t="s">
        <v>2773</v>
      </c>
      <c r="R363" s="11">
        <v>2936.6875</v>
      </c>
      <c r="S363" s="11">
        <v>58.733750000000001</v>
      </c>
      <c r="T363" s="11" t="s">
        <v>2774</v>
      </c>
      <c r="U363" s="12" t="b">
        <v>0</v>
      </c>
    </row>
    <row r="364" spans="1:21">
      <c r="A364" s="7" t="s">
        <v>949</v>
      </c>
      <c r="B364" s="8" t="s">
        <v>122</v>
      </c>
      <c r="C364" s="8" t="s">
        <v>123</v>
      </c>
      <c r="D364" s="8" t="s">
        <v>44</v>
      </c>
      <c r="E364" s="8" t="s">
        <v>45</v>
      </c>
      <c r="F364" s="8" t="s">
        <v>450</v>
      </c>
      <c r="G364" s="8" t="s">
        <v>451</v>
      </c>
      <c r="H364" s="13">
        <v>45883</v>
      </c>
      <c r="I364" s="8">
        <v>6</v>
      </c>
      <c r="J364" s="8">
        <v>45.4</v>
      </c>
      <c r="K364" s="8">
        <v>272.39999999999998</v>
      </c>
      <c r="L364" s="8">
        <v>0</v>
      </c>
      <c r="M364" s="8">
        <v>0.02</v>
      </c>
      <c r="N364" s="8" t="s">
        <v>2776</v>
      </c>
      <c r="O364" s="8">
        <v>45.4</v>
      </c>
      <c r="P364" s="8" t="s">
        <v>2773</v>
      </c>
      <c r="Q364" s="8" t="s">
        <v>2773</v>
      </c>
      <c r="R364" s="8">
        <v>272.39999999999998</v>
      </c>
      <c r="S364" s="8">
        <v>5.4479999999999995</v>
      </c>
      <c r="T364" s="8" t="s">
        <v>2774</v>
      </c>
      <c r="U364" s="9" t="b">
        <v>0</v>
      </c>
    </row>
    <row r="365" spans="1:21">
      <c r="A365" s="10" t="s">
        <v>950</v>
      </c>
      <c r="B365" s="11" t="s">
        <v>159</v>
      </c>
      <c r="C365" s="11" t="s">
        <v>160</v>
      </c>
      <c r="D365" s="11" t="s">
        <v>49</v>
      </c>
      <c r="E365" s="11" t="s">
        <v>50</v>
      </c>
      <c r="F365" s="11" t="s">
        <v>25</v>
      </c>
      <c r="G365" s="11" t="s">
        <v>26</v>
      </c>
      <c r="H365" s="14">
        <v>45894</v>
      </c>
      <c r="I365" s="11">
        <v>7</v>
      </c>
      <c r="J365" s="11">
        <v>105.75</v>
      </c>
      <c r="K365" s="11">
        <v>740.25</v>
      </c>
      <c r="L365" s="11">
        <v>0.1</v>
      </c>
      <c r="M365" s="11">
        <v>0.02</v>
      </c>
      <c r="N365" s="11" t="s">
        <v>2775</v>
      </c>
      <c r="O365" s="11">
        <v>120.83</v>
      </c>
      <c r="P365" s="11" t="s">
        <v>2773</v>
      </c>
      <c r="Q365" s="11" t="s">
        <v>2773</v>
      </c>
      <c r="R365" s="11">
        <v>666.22500000000002</v>
      </c>
      <c r="S365" s="11">
        <v>13.3245</v>
      </c>
      <c r="T365" s="11" t="s">
        <v>2774</v>
      </c>
      <c r="U365" s="12" t="b">
        <v>0</v>
      </c>
    </row>
    <row r="366" spans="1:21">
      <c r="A366" s="7" t="s">
        <v>951</v>
      </c>
      <c r="B366" s="8" t="s">
        <v>187</v>
      </c>
      <c r="C366" s="8" t="s">
        <v>188</v>
      </c>
      <c r="D366" s="8" t="s">
        <v>232</v>
      </c>
      <c r="E366" s="8" t="s">
        <v>233</v>
      </c>
      <c r="F366" s="8" t="s">
        <v>293</v>
      </c>
      <c r="G366" s="8" t="s">
        <v>294</v>
      </c>
      <c r="H366" s="13">
        <v>45899</v>
      </c>
      <c r="I366" s="8">
        <v>2</v>
      </c>
      <c r="J366" s="8">
        <v>114.99</v>
      </c>
      <c r="K366" s="8">
        <v>229.98</v>
      </c>
      <c r="L366" s="8">
        <v>0.05</v>
      </c>
      <c r="M366" s="8">
        <v>0.02</v>
      </c>
      <c r="N366" s="8" t="s">
        <v>2772</v>
      </c>
      <c r="O366" s="8">
        <v>114.99</v>
      </c>
      <c r="P366" s="8" t="s">
        <v>2773</v>
      </c>
      <c r="Q366" s="8" t="s">
        <v>2773</v>
      </c>
      <c r="R366" s="8">
        <v>218.48099999999999</v>
      </c>
      <c r="S366" s="8">
        <v>4.3696200000000003</v>
      </c>
      <c r="T366" s="8" t="s">
        <v>2774</v>
      </c>
      <c r="U366" s="9" t="b">
        <v>0</v>
      </c>
    </row>
    <row r="367" spans="1:21">
      <c r="A367" s="10" t="s">
        <v>952</v>
      </c>
      <c r="B367" s="11" t="s">
        <v>93</v>
      </c>
      <c r="C367" s="11" t="s">
        <v>2784</v>
      </c>
      <c r="D367" s="11" t="s">
        <v>655</v>
      </c>
      <c r="E367" s="11" t="s">
        <v>2610</v>
      </c>
      <c r="F367" s="11" t="s">
        <v>191</v>
      </c>
      <c r="G367" s="11" t="s">
        <v>192</v>
      </c>
      <c r="H367" s="14">
        <v>45887</v>
      </c>
      <c r="I367" s="11">
        <v>8</v>
      </c>
      <c r="J367" s="11">
        <v>144.35</v>
      </c>
      <c r="K367" s="11">
        <v>1154.8</v>
      </c>
      <c r="L367" s="11">
        <v>0.1</v>
      </c>
      <c r="M367" s="11">
        <v>0.02</v>
      </c>
      <c r="N367" s="11" t="s">
        <v>2775</v>
      </c>
      <c r="O367" s="11">
        <v>144.35</v>
      </c>
      <c r="P367" s="11" t="s">
        <v>2773</v>
      </c>
      <c r="Q367" s="11" t="s">
        <v>2773</v>
      </c>
      <c r="R367" s="11">
        <v>1039.32</v>
      </c>
      <c r="S367" s="11">
        <v>20.7864</v>
      </c>
      <c r="T367" s="11" t="s">
        <v>2774</v>
      </c>
      <c r="U367" s="12" t="b">
        <v>0</v>
      </c>
    </row>
    <row r="368" spans="1:21">
      <c r="A368" s="7" t="s">
        <v>953</v>
      </c>
      <c r="B368" s="8" t="s">
        <v>110</v>
      </c>
      <c r="C368" s="8" t="s">
        <v>111</v>
      </c>
      <c r="D368" s="8" t="s">
        <v>127</v>
      </c>
      <c r="E368" s="8" t="s">
        <v>128</v>
      </c>
      <c r="F368" s="8" t="s">
        <v>234</v>
      </c>
      <c r="G368" s="8" t="s">
        <v>235</v>
      </c>
      <c r="H368" s="13">
        <v>45899</v>
      </c>
      <c r="I368" s="8">
        <v>2</v>
      </c>
      <c r="J368" s="8">
        <v>37.18</v>
      </c>
      <c r="K368" s="8">
        <v>74.36</v>
      </c>
      <c r="L368" s="8">
        <v>0</v>
      </c>
      <c r="M368" s="8">
        <v>0.02</v>
      </c>
      <c r="N368" s="8" t="s">
        <v>2776</v>
      </c>
      <c r="O368" s="8">
        <v>37.18</v>
      </c>
      <c r="P368" s="8" t="s">
        <v>2773</v>
      </c>
      <c r="Q368" s="8" t="s">
        <v>2773</v>
      </c>
      <c r="R368" s="8">
        <v>74.36</v>
      </c>
      <c r="S368" s="8">
        <v>1.4872000000000001</v>
      </c>
      <c r="T368" s="8" t="s">
        <v>2774</v>
      </c>
      <c r="U368" s="9" t="b">
        <v>0</v>
      </c>
    </row>
    <row r="369" spans="1:21">
      <c r="A369" s="10" t="s">
        <v>955</v>
      </c>
      <c r="B369" s="11" t="s">
        <v>42</v>
      </c>
      <c r="C369" s="11" t="s">
        <v>43</v>
      </c>
      <c r="D369" s="11" t="s">
        <v>683</v>
      </c>
      <c r="E369" s="11" t="s">
        <v>684</v>
      </c>
      <c r="F369" s="11" t="s">
        <v>275</v>
      </c>
      <c r="G369" s="11" t="s">
        <v>276</v>
      </c>
      <c r="H369" s="14">
        <v>45895</v>
      </c>
      <c r="I369" s="11">
        <v>13</v>
      </c>
      <c r="J369" s="11">
        <v>44.71</v>
      </c>
      <c r="K369" s="11">
        <v>581.23</v>
      </c>
      <c r="L369" s="11">
        <v>0</v>
      </c>
      <c r="M369" s="11">
        <v>0.02</v>
      </c>
      <c r="N369" s="11" t="s">
        <v>2776</v>
      </c>
      <c r="O369" s="11">
        <v>44.71</v>
      </c>
      <c r="P369" s="11" t="s">
        <v>2773</v>
      </c>
      <c r="Q369" s="11" t="s">
        <v>2773</v>
      </c>
      <c r="R369" s="11">
        <v>581.23</v>
      </c>
      <c r="S369" s="11">
        <v>11.624600000000001</v>
      </c>
      <c r="T369" s="11" t="s">
        <v>2774</v>
      </c>
      <c r="U369" s="12" t="b">
        <v>0</v>
      </c>
    </row>
    <row r="370" spans="1:21">
      <c r="A370" s="7" t="s">
        <v>956</v>
      </c>
      <c r="B370" s="8" t="s">
        <v>55</v>
      </c>
      <c r="C370" s="8" t="s">
        <v>56</v>
      </c>
      <c r="D370" s="8" t="s">
        <v>776</v>
      </c>
      <c r="E370" s="8" t="s">
        <v>777</v>
      </c>
      <c r="F370" s="8" t="s">
        <v>356</v>
      </c>
      <c r="G370" s="8" t="s">
        <v>357</v>
      </c>
      <c r="H370" s="13">
        <v>45898</v>
      </c>
      <c r="I370" s="8">
        <v>10</v>
      </c>
      <c r="J370" s="8">
        <v>54.03</v>
      </c>
      <c r="K370" s="8">
        <v>540.29999999999995</v>
      </c>
      <c r="L370" s="8">
        <v>0</v>
      </c>
      <c r="M370" s="8">
        <v>0.02</v>
      </c>
      <c r="N370" s="8" t="s">
        <v>2776</v>
      </c>
      <c r="O370" s="8">
        <v>54.03</v>
      </c>
      <c r="P370" s="8" t="s">
        <v>2773</v>
      </c>
      <c r="Q370" s="8" t="s">
        <v>2773</v>
      </c>
      <c r="R370" s="8">
        <v>540.29999999999995</v>
      </c>
      <c r="S370" s="8">
        <v>10.805999999999999</v>
      </c>
      <c r="T370" s="8" t="s">
        <v>2774</v>
      </c>
      <c r="U370" s="9" t="b">
        <v>0</v>
      </c>
    </row>
    <row r="371" spans="1:21">
      <c r="A371" s="10" t="s">
        <v>957</v>
      </c>
      <c r="B371" s="11" t="s">
        <v>14</v>
      </c>
      <c r="C371" s="11" t="s">
        <v>15</v>
      </c>
      <c r="D371" s="11" t="s">
        <v>893</v>
      </c>
      <c r="E371" s="11" t="s">
        <v>894</v>
      </c>
      <c r="F371" s="11" t="s">
        <v>293</v>
      </c>
      <c r="G371" s="11" t="s">
        <v>294</v>
      </c>
      <c r="H371" s="14">
        <v>45873</v>
      </c>
      <c r="I371" s="11">
        <v>20</v>
      </c>
      <c r="J371" s="11">
        <v>114.99</v>
      </c>
      <c r="K371" s="11">
        <v>2299.8000000000002</v>
      </c>
      <c r="L371" s="11">
        <v>0.05</v>
      </c>
      <c r="M371" s="11">
        <v>0.02</v>
      </c>
      <c r="N371" s="11" t="s">
        <v>2772</v>
      </c>
      <c r="O371" s="11">
        <v>114.99</v>
      </c>
      <c r="P371" s="11" t="s">
        <v>2773</v>
      </c>
      <c r="Q371" s="11" t="s">
        <v>2773</v>
      </c>
      <c r="R371" s="11">
        <v>2184.8100000000004</v>
      </c>
      <c r="S371" s="11">
        <v>43.696200000000012</v>
      </c>
      <c r="T371" s="11" t="s">
        <v>2774</v>
      </c>
      <c r="U371" s="12" t="b">
        <v>0</v>
      </c>
    </row>
    <row r="372" spans="1:21">
      <c r="A372" s="7" t="s">
        <v>958</v>
      </c>
      <c r="B372" s="8" t="s">
        <v>42</v>
      </c>
      <c r="C372" s="8" t="s">
        <v>43</v>
      </c>
      <c r="D372" s="8" t="s">
        <v>553</v>
      </c>
      <c r="E372" s="8" t="s">
        <v>554</v>
      </c>
      <c r="F372" s="8" t="s">
        <v>293</v>
      </c>
      <c r="G372" s="8" t="s">
        <v>294</v>
      </c>
      <c r="H372" s="13">
        <v>45887</v>
      </c>
      <c r="I372" s="8">
        <v>21</v>
      </c>
      <c r="J372" s="8">
        <v>114.99</v>
      </c>
      <c r="K372" s="8">
        <v>2414.79</v>
      </c>
      <c r="L372" s="8">
        <v>0.05</v>
      </c>
      <c r="M372" s="8">
        <v>0.02</v>
      </c>
      <c r="N372" s="8" t="s">
        <v>2772</v>
      </c>
      <c r="O372" s="8">
        <v>114.99</v>
      </c>
      <c r="P372" s="8" t="s">
        <v>2773</v>
      </c>
      <c r="Q372" s="8" t="s">
        <v>2773</v>
      </c>
      <c r="R372" s="8">
        <v>2294.0504999999998</v>
      </c>
      <c r="S372" s="8">
        <v>45.881009999999996</v>
      </c>
      <c r="T372" s="8" t="s">
        <v>2774</v>
      </c>
      <c r="U372" s="9" t="b">
        <v>0</v>
      </c>
    </row>
    <row r="373" spans="1:21">
      <c r="A373" s="10" t="s">
        <v>959</v>
      </c>
      <c r="B373" s="11" t="s">
        <v>414</v>
      </c>
      <c r="C373" s="11" t="s">
        <v>415</v>
      </c>
      <c r="D373" s="11" t="s">
        <v>845</v>
      </c>
      <c r="E373" s="11" t="s">
        <v>846</v>
      </c>
      <c r="F373" s="11" t="s">
        <v>39</v>
      </c>
      <c r="G373" s="11" t="s">
        <v>40</v>
      </c>
      <c r="H373" s="14">
        <v>45897</v>
      </c>
      <c r="I373" s="11">
        <v>5</v>
      </c>
      <c r="J373" s="11">
        <v>87.21</v>
      </c>
      <c r="K373" s="11">
        <v>436.05</v>
      </c>
      <c r="L373" s="11">
        <v>0</v>
      </c>
      <c r="M373" s="11">
        <v>0.02</v>
      </c>
      <c r="N373" s="11" t="s">
        <v>2776</v>
      </c>
      <c r="O373" s="11">
        <v>87.21</v>
      </c>
      <c r="P373" s="11" t="s">
        <v>2773</v>
      </c>
      <c r="Q373" s="11" t="s">
        <v>2773</v>
      </c>
      <c r="R373" s="11">
        <v>436.05</v>
      </c>
      <c r="S373" s="11">
        <v>8.7210000000000001</v>
      </c>
      <c r="T373" s="11" t="s">
        <v>2774</v>
      </c>
      <c r="U373" s="12" t="b">
        <v>0</v>
      </c>
    </row>
    <row r="374" spans="1:21">
      <c r="A374" s="7" t="s">
        <v>960</v>
      </c>
      <c r="B374" s="8" t="s">
        <v>414</v>
      </c>
      <c r="C374" s="8" t="s">
        <v>415</v>
      </c>
      <c r="D374" s="8" t="s">
        <v>227</v>
      </c>
      <c r="E374" s="8" t="s">
        <v>228</v>
      </c>
      <c r="F374" s="8" t="s">
        <v>18</v>
      </c>
      <c r="G374" s="8" t="s">
        <v>19</v>
      </c>
      <c r="H374" s="13">
        <v>45880</v>
      </c>
      <c r="I374" s="8">
        <v>4</v>
      </c>
      <c r="J374" s="8">
        <v>44.26</v>
      </c>
      <c r="K374" s="8">
        <v>177.04</v>
      </c>
      <c r="L374" s="8">
        <v>0.05</v>
      </c>
      <c r="M374" s="8">
        <v>0.02</v>
      </c>
      <c r="N374" s="8" t="s">
        <v>2772</v>
      </c>
      <c r="O374" s="8">
        <v>52.65</v>
      </c>
      <c r="P374" s="8" t="s">
        <v>2773</v>
      </c>
      <c r="Q374" s="8" t="s">
        <v>2773</v>
      </c>
      <c r="R374" s="8">
        <v>168.18799999999999</v>
      </c>
      <c r="S374" s="8">
        <v>3.3637599999999996</v>
      </c>
      <c r="T374" s="8" t="s">
        <v>2774</v>
      </c>
      <c r="U374" s="9" t="b">
        <v>0</v>
      </c>
    </row>
    <row r="375" spans="1:21">
      <c r="A375" s="10" t="s">
        <v>961</v>
      </c>
      <c r="B375" s="11" t="s">
        <v>182</v>
      </c>
      <c r="C375" s="11" t="s">
        <v>183</v>
      </c>
      <c r="D375" s="11" t="s">
        <v>783</v>
      </c>
      <c r="E375" s="11" t="s">
        <v>784</v>
      </c>
      <c r="F375" s="11" t="s">
        <v>25</v>
      </c>
      <c r="G375" s="11" t="s">
        <v>26</v>
      </c>
      <c r="H375" s="14">
        <v>45892</v>
      </c>
      <c r="I375" s="11">
        <v>9</v>
      </c>
      <c r="J375" s="11">
        <v>120.83</v>
      </c>
      <c r="K375" s="11">
        <v>1087.47</v>
      </c>
      <c r="L375" s="11">
        <v>0.1</v>
      </c>
      <c r="M375" s="11">
        <v>0.02</v>
      </c>
      <c r="N375" s="11" t="s">
        <v>2775</v>
      </c>
      <c r="O375" s="11">
        <v>120.83</v>
      </c>
      <c r="P375" s="11" t="s">
        <v>2773</v>
      </c>
      <c r="Q375" s="11" t="s">
        <v>2773</v>
      </c>
      <c r="R375" s="11">
        <v>978.72299999999996</v>
      </c>
      <c r="S375" s="11">
        <v>19.574459999999998</v>
      </c>
      <c r="T375" s="11" t="s">
        <v>2774</v>
      </c>
      <c r="U375" s="12" t="b">
        <v>0</v>
      </c>
    </row>
    <row r="376" spans="1:21">
      <c r="A376" s="7" t="s">
        <v>962</v>
      </c>
      <c r="B376" s="8" t="s">
        <v>182</v>
      </c>
      <c r="C376" s="8" t="s">
        <v>183</v>
      </c>
      <c r="D376" s="8" t="s">
        <v>296</v>
      </c>
      <c r="E376" s="8" t="s">
        <v>297</v>
      </c>
      <c r="F376" s="8" t="s">
        <v>107</v>
      </c>
      <c r="G376" s="8" t="s">
        <v>108</v>
      </c>
      <c r="H376" s="13">
        <v>45888</v>
      </c>
      <c r="I376" s="8">
        <v>10</v>
      </c>
      <c r="J376" s="8">
        <v>179.53</v>
      </c>
      <c r="K376" s="8">
        <v>1795.3</v>
      </c>
      <c r="L376" s="8">
        <v>0.1</v>
      </c>
      <c r="M376" s="8">
        <v>0.02</v>
      </c>
      <c r="N376" s="8" t="s">
        <v>2775</v>
      </c>
      <c r="O376" s="8">
        <v>179.53</v>
      </c>
      <c r="P376" s="8" t="s">
        <v>2773</v>
      </c>
      <c r="Q376" s="8" t="s">
        <v>2773</v>
      </c>
      <c r="R376" s="8">
        <v>1615.77</v>
      </c>
      <c r="S376" s="8">
        <v>32.315399999999997</v>
      </c>
      <c r="T376" s="8" t="s">
        <v>2774</v>
      </c>
      <c r="U376" s="9" t="b">
        <v>0</v>
      </c>
    </row>
    <row r="377" spans="1:21">
      <c r="A377" s="10" t="s">
        <v>963</v>
      </c>
      <c r="B377" s="11" t="s">
        <v>208</v>
      </c>
      <c r="C377" s="11" t="s">
        <v>209</v>
      </c>
      <c r="D377" s="11" t="s">
        <v>626</v>
      </c>
      <c r="E377" s="11" t="s">
        <v>627</v>
      </c>
      <c r="F377" s="11" t="s">
        <v>129</v>
      </c>
      <c r="G377" s="11" t="s">
        <v>130</v>
      </c>
      <c r="H377" s="14">
        <v>45897</v>
      </c>
      <c r="I377" s="11">
        <v>20</v>
      </c>
      <c r="J377" s="11">
        <v>92.19</v>
      </c>
      <c r="K377" s="11">
        <v>1843.8</v>
      </c>
      <c r="L377" s="11">
        <v>0.05</v>
      </c>
      <c r="M377" s="11">
        <v>0.02</v>
      </c>
      <c r="N377" s="11" t="s">
        <v>2772</v>
      </c>
      <c r="O377" s="11">
        <v>92.19</v>
      </c>
      <c r="P377" s="11" t="s">
        <v>2773</v>
      </c>
      <c r="Q377" s="11" t="s">
        <v>2773</v>
      </c>
      <c r="R377" s="11">
        <v>1751.61</v>
      </c>
      <c r="S377" s="11">
        <v>35.032199999999996</v>
      </c>
      <c r="T377" s="11" t="s">
        <v>2774</v>
      </c>
      <c r="U377" s="12" t="b">
        <v>0</v>
      </c>
    </row>
    <row r="378" spans="1:21">
      <c r="A378" s="7" t="s">
        <v>964</v>
      </c>
      <c r="B378" s="8" t="s">
        <v>159</v>
      </c>
      <c r="C378" s="8" t="s">
        <v>160</v>
      </c>
      <c r="D378" s="8" t="s">
        <v>648</v>
      </c>
      <c r="E378" s="8" t="s">
        <v>649</v>
      </c>
      <c r="F378" s="8" t="s">
        <v>90</v>
      </c>
      <c r="G378" s="8" t="s">
        <v>91</v>
      </c>
      <c r="H378" s="13">
        <v>45880</v>
      </c>
      <c r="I378" s="8">
        <v>17</v>
      </c>
      <c r="J378" s="8">
        <v>50.51</v>
      </c>
      <c r="K378" s="8">
        <v>858.67</v>
      </c>
      <c r="L378" s="8">
        <v>0</v>
      </c>
      <c r="M378" s="8">
        <v>0.02</v>
      </c>
      <c r="N378" s="8" t="s">
        <v>2776</v>
      </c>
      <c r="O378" s="8">
        <v>50.51</v>
      </c>
      <c r="P378" s="8" t="s">
        <v>2773</v>
      </c>
      <c r="Q378" s="8" t="s">
        <v>2773</v>
      </c>
      <c r="R378" s="8">
        <v>858.67</v>
      </c>
      <c r="S378" s="8">
        <v>17.173400000000001</v>
      </c>
      <c r="T378" s="8" t="s">
        <v>2774</v>
      </c>
      <c r="U378" s="9" t="b">
        <v>0</v>
      </c>
    </row>
    <row r="379" spans="1:21">
      <c r="A379" s="10" t="s">
        <v>965</v>
      </c>
      <c r="B379" s="11" t="s">
        <v>423</v>
      </c>
      <c r="C379" s="11" t="s">
        <v>424</v>
      </c>
      <c r="D379" s="11" t="s">
        <v>615</v>
      </c>
      <c r="E379" s="11" t="s">
        <v>616</v>
      </c>
      <c r="F379" s="11" t="s">
        <v>191</v>
      </c>
      <c r="G379" s="11" t="s">
        <v>192</v>
      </c>
      <c r="H379" s="14">
        <v>45874</v>
      </c>
      <c r="I379" s="11">
        <v>6</v>
      </c>
      <c r="J379" s="11">
        <v>144.35</v>
      </c>
      <c r="K379" s="11">
        <v>866.1</v>
      </c>
      <c r="L379" s="11">
        <v>0.1</v>
      </c>
      <c r="M379" s="11">
        <v>0.02</v>
      </c>
      <c r="N379" s="11" t="s">
        <v>2775</v>
      </c>
      <c r="O379" s="11">
        <v>144.35</v>
      </c>
      <c r="P379" s="11" t="s">
        <v>2773</v>
      </c>
      <c r="Q379" s="11" t="s">
        <v>2773</v>
      </c>
      <c r="R379" s="11">
        <v>779.49</v>
      </c>
      <c r="S379" s="11">
        <v>15.5898</v>
      </c>
      <c r="T379" s="11" t="s">
        <v>2774</v>
      </c>
      <c r="U379" s="12" t="b">
        <v>0</v>
      </c>
    </row>
    <row r="380" spans="1:21">
      <c r="A380" s="7" t="s">
        <v>966</v>
      </c>
      <c r="B380" s="8" t="s">
        <v>55</v>
      </c>
      <c r="C380" s="8" t="s">
        <v>56</v>
      </c>
      <c r="D380" s="8" t="s">
        <v>232</v>
      </c>
      <c r="E380" s="8" t="s">
        <v>233</v>
      </c>
      <c r="F380" s="8" t="s">
        <v>356</v>
      </c>
      <c r="G380" s="8" t="s">
        <v>357</v>
      </c>
      <c r="H380" s="13">
        <v>45878</v>
      </c>
      <c r="I380" s="8">
        <v>1</v>
      </c>
      <c r="J380" s="8">
        <v>54.03</v>
      </c>
      <c r="K380" s="8">
        <v>54.03</v>
      </c>
      <c r="L380" s="8">
        <v>0</v>
      </c>
      <c r="M380" s="8">
        <v>0.02</v>
      </c>
      <c r="N380" s="8" t="s">
        <v>2776</v>
      </c>
      <c r="O380" s="8">
        <v>54.03</v>
      </c>
      <c r="P380" s="8" t="s">
        <v>2773</v>
      </c>
      <c r="Q380" s="8" t="s">
        <v>2773</v>
      </c>
      <c r="R380" s="8">
        <v>54.03</v>
      </c>
      <c r="S380" s="8">
        <v>1.0806</v>
      </c>
      <c r="T380" s="8" t="s">
        <v>2774</v>
      </c>
      <c r="U380" s="9" t="b">
        <v>0</v>
      </c>
    </row>
    <row r="381" spans="1:21">
      <c r="A381" s="10" t="s">
        <v>968</v>
      </c>
      <c r="B381" s="11" t="s">
        <v>145</v>
      </c>
      <c r="C381" s="11" t="s">
        <v>146</v>
      </c>
      <c r="D381" s="11" t="s">
        <v>532</v>
      </c>
      <c r="E381" s="11" t="s">
        <v>533</v>
      </c>
      <c r="F381" s="11" t="s">
        <v>100</v>
      </c>
      <c r="G381" s="11" t="s">
        <v>101</v>
      </c>
      <c r="H381" s="14">
        <v>45870</v>
      </c>
      <c r="I381" s="11">
        <v>19</v>
      </c>
      <c r="J381" s="11">
        <v>181.7</v>
      </c>
      <c r="K381" s="11">
        <v>3452.3</v>
      </c>
      <c r="L381" s="11">
        <v>0.1</v>
      </c>
      <c r="M381" s="11">
        <v>0.02</v>
      </c>
      <c r="N381" s="11" t="s">
        <v>2775</v>
      </c>
      <c r="O381" s="11">
        <v>181.7</v>
      </c>
      <c r="P381" s="11" t="s">
        <v>2773</v>
      </c>
      <c r="Q381" s="11" t="s">
        <v>2773</v>
      </c>
      <c r="R381" s="11">
        <v>3107.07</v>
      </c>
      <c r="S381" s="11">
        <v>62.141400000000004</v>
      </c>
      <c r="T381" s="11" t="s">
        <v>2774</v>
      </c>
      <c r="U381" s="12" t="b">
        <v>0</v>
      </c>
    </row>
    <row r="382" spans="1:21">
      <c r="A382" s="7" t="s">
        <v>969</v>
      </c>
      <c r="B382" s="8" t="s">
        <v>230</v>
      </c>
      <c r="C382" s="8" t="s">
        <v>2803</v>
      </c>
      <c r="D382" s="8" t="s">
        <v>448</v>
      </c>
      <c r="E382" s="8" t="s">
        <v>2611</v>
      </c>
      <c r="F382" s="8" t="s">
        <v>85</v>
      </c>
      <c r="G382" s="8" t="s">
        <v>86</v>
      </c>
      <c r="H382" s="13">
        <v>45871</v>
      </c>
      <c r="I382" s="8">
        <v>8</v>
      </c>
      <c r="J382" s="8">
        <v>72.040000000000006</v>
      </c>
      <c r="K382" s="8">
        <v>576.32000000000005</v>
      </c>
      <c r="L382" s="8">
        <v>0.05</v>
      </c>
      <c r="M382" s="8">
        <v>0.02</v>
      </c>
      <c r="N382" s="8" t="s">
        <v>2772</v>
      </c>
      <c r="O382" s="8">
        <v>72.040000000000006</v>
      </c>
      <c r="P382" s="8" t="s">
        <v>2773</v>
      </c>
      <c r="Q382" s="8" t="s">
        <v>2773</v>
      </c>
      <c r="R382" s="8">
        <v>547.50400000000002</v>
      </c>
      <c r="S382" s="8">
        <v>10.95008</v>
      </c>
      <c r="T382" s="8" t="s">
        <v>2774</v>
      </c>
      <c r="U382" s="9" t="b">
        <v>0</v>
      </c>
    </row>
    <row r="383" spans="1:21">
      <c r="A383" s="10" t="s">
        <v>970</v>
      </c>
      <c r="B383" s="11" t="s">
        <v>208</v>
      </c>
      <c r="C383" s="11" t="s">
        <v>209</v>
      </c>
      <c r="D383" s="11" t="s">
        <v>281</v>
      </c>
      <c r="E383" s="11" t="s">
        <v>282</v>
      </c>
      <c r="F383" s="11" t="s">
        <v>25</v>
      </c>
      <c r="G383" s="11" t="s">
        <v>26</v>
      </c>
      <c r="H383" s="14">
        <v>45882</v>
      </c>
      <c r="I383" s="11">
        <v>6</v>
      </c>
      <c r="J383" s="11">
        <v>120.83</v>
      </c>
      <c r="K383" s="11">
        <v>724.98</v>
      </c>
      <c r="L383" s="11">
        <v>0.1</v>
      </c>
      <c r="M383" s="11">
        <v>0.02</v>
      </c>
      <c r="N383" s="11" t="s">
        <v>2775</v>
      </c>
      <c r="O383" s="11">
        <v>120.83</v>
      </c>
      <c r="P383" s="11" t="s">
        <v>2773</v>
      </c>
      <c r="Q383" s="11" t="s">
        <v>2773</v>
      </c>
      <c r="R383" s="11">
        <v>652.48199999999997</v>
      </c>
      <c r="S383" s="11">
        <v>13.04964</v>
      </c>
      <c r="T383" s="11" t="s">
        <v>2774</v>
      </c>
      <c r="U383" s="12" t="b">
        <v>0</v>
      </c>
    </row>
    <row r="384" spans="1:21">
      <c r="A384" s="7" t="s">
        <v>971</v>
      </c>
      <c r="B384" s="8" t="s">
        <v>208</v>
      </c>
      <c r="C384" s="8" t="s">
        <v>209</v>
      </c>
      <c r="D384" s="8" t="s">
        <v>362</v>
      </c>
      <c r="E384" s="8" t="s">
        <v>363</v>
      </c>
      <c r="F384" s="8" t="s">
        <v>356</v>
      </c>
      <c r="G384" s="8" t="s">
        <v>357</v>
      </c>
      <c r="H384" s="13">
        <v>45894</v>
      </c>
      <c r="I384" s="8">
        <v>23</v>
      </c>
      <c r="J384" s="8">
        <v>54.03</v>
      </c>
      <c r="K384" s="8">
        <v>1242.69</v>
      </c>
      <c r="L384" s="8">
        <v>0</v>
      </c>
      <c r="M384" s="8">
        <v>0.02</v>
      </c>
      <c r="N384" s="8" t="s">
        <v>2776</v>
      </c>
      <c r="O384" s="8">
        <v>54.03</v>
      </c>
      <c r="P384" s="8" t="s">
        <v>2773</v>
      </c>
      <c r="Q384" s="8" t="s">
        <v>2773</v>
      </c>
      <c r="R384" s="8">
        <v>1242.69</v>
      </c>
      <c r="S384" s="8">
        <v>24.853800000000003</v>
      </c>
      <c r="T384" s="8" t="s">
        <v>2774</v>
      </c>
      <c r="U384" s="9" t="b">
        <v>0</v>
      </c>
    </row>
    <row r="385" spans="1:21">
      <c r="A385" s="10" t="s">
        <v>972</v>
      </c>
      <c r="B385" s="11" t="s">
        <v>187</v>
      </c>
      <c r="C385" s="11" t="s">
        <v>188</v>
      </c>
      <c r="D385" s="11" t="s">
        <v>359</v>
      </c>
      <c r="E385" s="11" t="s">
        <v>360</v>
      </c>
      <c r="F385" s="11" t="s">
        <v>71</v>
      </c>
      <c r="G385" s="11" t="s">
        <v>72</v>
      </c>
      <c r="H385" s="14">
        <v>45881</v>
      </c>
      <c r="I385" s="11">
        <v>10</v>
      </c>
      <c r="J385" s="11">
        <v>123.65</v>
      </c>
      <c r="K385" s="11">
        <v>1236.5</v>
      </c>
      <c r="L385" s="11">
        <v>0.05</v>
      </c>
      <c r="M385" s="11">
        <v>0.02</v>
      </c>
      <c r="N385" s="11" t="s">
        <v>2772</v>
      </c>
      <c r="O385" s="11">
        <v>123.65</v>
      </c>
      <c r="P385" s="11" t="s">
        <v>2773</v>
      </c>
      <c r="Q385" s="11" t="s">
        <v>2773</v>
      </c>
      <c r="R385" s="11">
        <v>1174.675</v>
      </c>
      <c r="S385" s="11">
        <v>23.493500000000001</v>
      </c>
      <c r="T385" s="11" t="s">
        <v>2774</v>
      </c>
      <c r="U385" s="12" t="b">
        <v>0</v>
      </c>
    </row>
    <row r="386" spans="1:21">
      <c r="A386" s="7" t="s">
        <v>973</v>
      </c>
      <c r="B386" s="8" t="s">
        <v>28</v>
      </c>
      <c r="C386" s="8" t="s">
        <v>29</v>
      </c>
      <c r="D386" s="8" t="s">
        <v>267</v>
      </c>
      <c r="E386" s="8" t="s">
        <v>268</v>
      </c>
      <c r="F386" s="8" t="s">
        <v>59</v>
      </c>
      <c r="G386" s="8" t="s">
        <v>60</v>
      </c>
      <c r="H386" s="13">
        <v>45885</v>
      </c>
      <c r="I386" s="8">
        <v>5</v>
      </c>
      <c r="J386" s="8">
        <v>71.86</v>
      </c>
      <c r="K386" s="8">
        <v>359.3</v>
      </c>
      <c r="L386" s="8">
        <v>0.05</v>
      </c>
      <c r="M386" s="8">
        <v>0.02</v>
      </c>
      <c r="N386" s="8" t="s">
        <v>2772</v>
      </c>
      <c r="O386" s="8">
        <v>71.86</v>
      </c>
      <c r="P386" s="8" t="s">
        <v>2773</v>
      </c>
      <c r="Q386" s="8" t="s">
        <v>2773</v>
      </c>
      <c r="R386" s="8">
        <v>341.33500000000004</v>
      </c>
      <c r="S386" s="8">
        <v>6.8267000000000007</v>
      </c>
      <c r="T386" s="8" t="s">
        <v>2774</v>
      </c>
      <c r="U386" s="9" t="b">
        <v>0</v>
      </c>
    </row>
    <row r="387" spans="1:21">
      <c r="A387" s="10" t="s">
        <v>974</v>
      </c>
      <c r="B387" s="11" t="s">
        <v>21</v>
      </c>
      <c r="C387" s="11" t="s">
        <v>22</v>
      </c>
      <c r="D387" s="11" t="s">
        <v>343</v>
      </c>
      <c r="E387" s="11" t="s">
        <v>344</v>
      </c>
      <c r="F387" s="11" t="s">
        <v>107</v>
      </c>
      <c r="G387" s="11" t="s">
        <v>108</v>
      </c>
      <c r="H387" s="14">
        <v>45881</v>
      </c>
      <c r="I387" s="11">
        <v>20</v>
      </c>
      <c r="J387" s="11">
        <v>179.53</v>
      </c>
      <c r="K387" s="11">
        <v>3590.6</v>
      </c>
      <c r="L387" s="11">
        <v>0.1</v>
      </c>
      <c r="M387" s="11">
        <v>0.02</v>
      </c>
      <c r="N387" s="11" t="s">
        <v>2775</v>
      </c>
      <c r="O387" s="11">
        <v>179.53</v>
      </c>
      <c r="P387" s="11" t="s">
        <v>2773</v>
      </c>
      <c r="Q387" s="11" t="s">
        <v>2773</v>
      </c>
      <c r="R387" s="11">
        <v>3231.54</v>
      </c>
      <c r="S387" s="11">
        <v>64.630799999999994</v>
      </c>
      <c r="T387" s="11" t="s">
        <v>2774</v>
      </c>
      <c r="U387" s="12" t="b">
        <v>0</v>
      </c>
    </row>
    <row r="388" spans="1:21">
      <c r="A388" s="7" t="s">
        <v>975</v>
      </c>
      <c r="B388" s="8" t="s">
        <v>81</v>
      </c>
      <c r="C388" s="8" t="s">
        <v>82</v>
      </c>
      <c r="D388" s="8" t="s">
        <v>278</v>
      </c>
      <c r="E388" s="8" t="s">
        <v>279</v>
      </c>
      <c r="F388" s="8" t="s">
        <v>114</v>
      </c>
      <c r="G388" s="8" t="s">
        <v>115</v>
      </c>
      <c r="H388" s="13">
        <v>45894</v>
      </c>
      <c r="I388" s="8">
        <v>16</v>
      </c>
      <c r="J388" s="8">
        <v>73.52</v>
      </c>
      <c r="K388" s="8">
        <v>1176.32</v>
      </c>
      <c r="L388" s="8">
        <v>0.1</v>
      </c>
      <c r="M388" s="8">
        <v>0.02</v>
      </c>
      <c r="N388" s="8" t="s">
        <v>2775</v>
      </c>
      <c r="O388" s="8">
        <v>91.13</v>
      </c>
      <c r="P388" s="8" t="s">
        <v>2773</v>
      </c>
      <c r="Q388" s="8" t="s">
        <v>2773</v>
      </c>
      <c r="R388" s="8">
        <v>1058.6879999999999</v>
      </c>
      <c r="S388" s="8">
        <v>21.173759999999998</v>
      </c>
      <c r="T388" s="8" t="s">
        <v>2774</v>
      </c>
      <c r="U388" s="9" t="b">
        <v>0</v>
      </c>
    </row>
    <row r="389" spans="1:21">
      <c r="A389" s="10" t="s">
        <v>976</v>
      </c>
      <c r="B389" s="11" t="s">
        <v>259</v>
      </c>
      <c r="C389" s="11" t="s">
        <v>260</v>
      </c>
      <c r="D389" s="11" t="s">
        <v>23</v>
      </c>
      <c r="E389" s="11" t="s">
        <v>24</v>
      </c>
      <c r="F389" s="11" t="s">
        <v>191</v>
      </c>
      <c r="G389" s="11" t="s">
        <v>192</v>
      </c>
      <c r="H389" s="14">
        <v>45894</v>
      </c>
      <c r="I389" s="11">
        <v>7</v>
      </c>
      <c r="J389" s="11">
        <v>117.48</v>
      </c>
      <c r="K389" s="11">
        <v>822.36</v>
      </c>
      <c r="L389" s="11">
        <v>0.1</v>
      </c>
      <c r="M389" s="11">
        <v>0.02</v>
      </c>
      <c r="N389" s="11" t="s">
        <v>2775</v>
      </c>
      <c r="O389" s="11">
        <v>144.35</v>
      </c>
      <c r="P389" s="11" t="s">
        <v>2773</v>
      </c>
      <c r="Q389" s="11" t="s">
        <v>2773</v>
      </c>
      <c r="R389" s="11">
        <v>740.12400000000002</v>
      </c>
      <c r="S389" s="11">
        <v>14.802480000000001</v>
      </c>
      <c r="T389" s="11" t="s">
        <v>2774</v>
      </c>
      <c r="U389" s="12" t="b">
        <v>0</v>
      </c>
    </row>
    <row r="390" spans="1:21">
      <c r="A390" s="7" t="s">
        <v>977</v>
      </c>
      <c r="B390" s="8" t="s">
        <v>117</v>
      </c>
      <c r="C390" s="8" t="s">
        <v>118</v>
      </c>
      <c r="D390" s="8" t="s">
        <v>900</v>
      </c>
      <c r="E390" s="8" t="s">
        <v>901</v>
      </c>
      <c r="F390" s="8" t="s">
        <v>107</v>
      </c>
      <c r="G390" s="8" t="s">
        <v>108</v>
      </c>
      <c r="H390" s="13">
        <v>45886</v>
      </c>
      <c r="I390" s="8">
        <v>3</v>
      </c>
      <c r="J390" s="8">
        <v>179.53</v>
      </c>
      <c r="K390" s="8">
        <v>538.59</v>
      </c>
      <c r="L390" s="8">
        <v>0.1</v>
      </c>
      <c r="M390" s="8">
        <v>0.02</v>
      </c>
      <c r="N390" s="8" t="s">
        <v>2775</v>
      </c>
      <c r="O390" s="8">
        <v>179.53</v>
      </c>
      <c r="P390" s="8" t="s">
        <v>2773</v>
      </c>
      <c r="Q390" s="8" t="s">
        <v>2773</v>
      </c>
      <c r="R390" s="8">
        <v>484.73099999999999</v>
      </c>
      <c r="S390" s="8">
        <v>9.6946200000000005</v>
      </c>
      <c r="T390" s="8" t="s">
        <v>2774</v>
      </c>
      <c r="U390" s="9" t="b">
        <v>0</v>
      </c>
    </row>
    <row r="391" spans="1:21">
      <c r="A391" s="10" t="s">
        <v>978</v>
      </c>
      <c r="B391" s="11" t="s">
        <v>306</v>
      </c>
      <c r="C391" s="11" t="s">
        <v>307</v>
      </c>
      <c r="D391" s="11" t="s">
        <v>825</v>
      </c>
      <c r="E391" s="11" t="s">
        <v>826</v>
      </c>
      <c r="F391" s="11" t="s">
        <v>179</v>
      </c>
      <c r="G391" s="11" t="s">
        <v>180</v>
      </c>
      <c r="H391" s="14">
        <v>45899</v>
      </c>
      <c r="I391" s="11">
        <v>3</v>
      </c>
      <c r="J391" s="11">
        <v>125.42</v>
      </c>
      <c r="K391" s="11">
        <v>376.26</v>
      </c>
      <c r="L391" s="11">
        <v>0.1</v>
      </c>
      <c r="M391" s="11">
        <v>0.02</v>
      </c>
      <c r="N391" s="11" t="s">
        <v>2775</v>
      </c>
      <c r="O391" s="11">
        <v>125.42</v>
      </c>
      <c r="P391" s="11" t="s">
        <v>2773</v>
      </c>
      <c r="Q391" s="11" t="s">
        <v>2773</v>
      </c>
      <c r="R391" s="11">
        <v>338.63400000000001</v>
      </c>
      <c r="S391" s="11">
        <v>6.7726800000000003</v>
      </c>
      <c r="T391" s="11" t="s">
        <v>2774</v>
      </c>
      <c r="U391" s="12" t="b">
        <v>0</v>
      </c>
    </row>
    <row r="392" spans="1:21">
      <c r="A392" s="7" t="s">
        <v>979</v>
      </c>
      <c r="B392" s="8" t="s">
        <v>135</v>
      </c>
      <c r="C392" s="8" t="s">
        <v>2795</v>
      </c>
      <c r="D392" s="8" t="s">
        <v>916</v>
      </c>
      <c r="E392" s="8" t="s">
        <v>2612</v>
      </c>
      <c r="F392" s="8" t="s">
        <v>196</v>
      </c>
      <c r="G392" s="8" t="s">
        <v>197</v>
      </c>
      <c r="H392" s="13">
        <v>45898</v>
      </c>
      <c r="I392" s="8">
        <v>18</v>
      </c>
      <c r="J392" s="8">
        <v>77.5</v>
      </c>
      <c r="K392" s="8">
        <v>1395</v>
      </c>
      <c r="L392" s="8">
        <v>0.05</v>
      </c>
      <c r="M392" s="8">
        <v>0.02</v>
      </c>
      <c r="N392" s="8" t="s">
        <v>2772</v>
      </c>
      <c r="O392" s="8">
        <v>77.5</v>
      </c>
      <c r="P392" s="8" t="s">
        <v>2773</v>
      </c>
      <c r="Q392" s="8" t="s">
        <v>2773</v>
      </c>
      <c r="R392" s="8">
        <v>1325.25</v>
      </c>
      <c r="S392" s="8">
        <v>26.504999999999999</v>
      </c>
      <c r="T392" s="8" t="s">
        <v>2774</v>
      </c>
      <c r="U392" s="9" t="b">
        <v>0</v>
      </c>
    </row>
    <row r="393" spans="1:21">
      <c r="A393" s="10" t="s">
        <v>980</v>
      </c>
      <c r="B393" s="11" t="s">
        <v>414</v>
      </c>
      <c r="C393" s="11" t="s">
        <v>415</v>
      </c>
      <c r="D393" s="11" t="s">
        <v>791</v>
      </c>
      <c r="E393" s="11" t="s">
        <v>792</v>
      </c>
      <c r="F393" s="11" t="s">
        <v>100</v>
      </c>
      <c r="G393" s="11" t="s">
        <v>101</v>
      </c>
      <c r="H393" s="14">
        <v>45875</v>
      </c>
      <c r="I393" s="11">
        <v>5</v>
      </c>
      <c r="J393" s="11">
        <v>181.7</v>
      </c>
      <c r="K393" s="11">
        <v>908.5</v>
      </c>
      <c r="L393" s="11">
        <v>0.1</v>
      </c>
      <c r="M393" s="11">
        <v>0.02</v>
      </c>
      <c r="N393" s="11" t="s">
        <v>2775</v>
      </c>
      <c r="O393" s="11">
        <v>181.7</v>
      </c>
      <c r="P393" s="11" t="s">
        <v>2773</v>
      </c>
      <c r="Q393" s="11" t="s">
        <v>2773</v>
      </c>
      <c r="R393" s="11">
        <v>817.65</v>
      </c>
      <c r="S393" s="11">
        <v>16.353000000000002</v>
      </c>
      <c r="T393" s="11" t="s">
        <v>2774</v>
      </c>
      <c r="U393" s="12" t="b">
        <v>0</v>
      </c>
    </row>
    <row r="394" spans="1:21">
      <c r="A394" s="7" t="s">
        <v>981</v>
      </c>
      <c r="B394" s="8" t="s">
        <v>145</v>
      </c>
      <c r="C394" s="8" t="s">
        <v>146</v>
      </c>
      <c r="D394" s="8" t="s">
        <v>686</v>
      </c>
      <c r="E394" s="8" t="s">
        <v>687</v>
      </c>
      <c r="F394" s="8" t="s">
        <v>114</v>
      </c>
      <c r="G394" s="8" t="s">
        <v>115</v>
      </c>
      <c r="H394" s="13">
        <v>45891</v>
      </c>
      <c r="I394" s="8">
        <v>4</v>
      </c>
      <c r="J394" s="8">
        <v>91.13</v>
      </c>
      <c r="K394" s="8">
        <v>364.52</v>
      </c>
      <c r="L394" s="8">
        <v>0.1</v>
      </c>
      <c r="M394" s="8">
        <v>0.02</v>
      </c>
      <c r="N394" s="8" t="s">
        <v>2775</v>
      </c>
      <c r="O394" s="8">
        <v>91.13</v>
      </c>
      <c r="P394" s="8" t="s">
        <v>2773</v>
      </c>
      <c r="Q394" s="8" t="s">
        <v>2773</v>
      </c>
      <c r="R394" s="8">
        <v>328.06799999999998</v>
      </c>
      <c r="S394" s="8">
        <v>6.5613599999999996</v>
      </c>
      <c r="T394" s="8" t="s">
        <v>2774</v>
      </c>
      <c r="U394" s="9" t="b">
        <v>0</v>
      </c>
    </row>
    <row r="395" spans="1:21">
      <c r="A395" s="10" t="s">
        <v>982</v>
      </c>
      <c r="B395" s="11" t="s">
        <v>254</v>
      </c>
      <c r="C395" s="11" t="s">
        <v>255</v>
      </c>
      <c r="D395" s="11" t="s">
        <v>983</v>
      </c>
      <c r="E395" s="11" t="s">
        <v>984</v>
      </c>
      <c r="F395" s="11" t="s">
        <v>100</v>
      </c>
      <c r="G395" s="11" t="s">
        <v>101</v>
      </c>
      <c r="H395" s="14">
        <v>45898</v>
      </c>
      <c r="I395" s="11">
        <v>3</v>
      </c>
      <c r="J395" s="11">
        <v>181.7</v>
      </c>
      <c r="K395" s="11">
        <v>545.1</v>
      </c>
      <c r="L395" s="11">
        <v>0.1</v>
      </c>
      <c r="M395" s="11">
        <v>0.02</v>
      </c>
      <c r="N395" s="11" t="s">
        <v>2775</v>
      </c>
      <c r="O395" s="11">
        <v>181.7</v>
      </c>
      <c r="P395" s="11" t="s">
        <v>2773</v>
      </c>
      <c r="Q395" s="11" t="s">
        <v>2773</v>
      </c>
      <c r="R395" s="11">
        <v>490.59000000000003</v>
      </c>
      <c r="S395" s="11">
        <v>9.8118000000000016</v>
      </c>
      <c r="T395" s="11" t="s">
        <v>2774</v>
      </c>
      <c r="U395" s="12" t="b">
        <v>0</v>
      </c>
    </row>
    <row r="396" spans="1:21">
      <c r="A396" s="7" t="s">
        <v>985</v>
      </c>
      <c r="B396" s="8" t="s">
        <v>414</v>
      </c>
      <c r="C396" s="8" t="s">
        <v>415</v>
      </c>
      <c r="D396" s="8" t="s">
        <v>572</v>
      </c>
      <c r="E396" s="8" t="s">
        <v>573</v>
      </c>
      <c r="F396" s="8" t="s">
        <v>319</v>
      </c>
      <c r="G396" s="8" t="s">
        <v>320</v>
      </c>
      <c r="H396" s="13">
        <v>45874</v>
      </c>
      <c r="I396" s="8">
        <v>15</v>
      </c>
      <c r="J396" s="8">
        <v>93.41</v>
      </c>
      <c r="K396" s="8">
        <v>1401.15</v>
      </c>
      <c r="L396" s="8">
        <v>0</v>
      </c>
      <c r="M396" s="8">
        <v>0.02</v>
      </c>
      <c r="N396" s="8" t="s">
        <v>2776</v>
      </c>
      <c r="O396" s="8">
        <v>93.41</v>
      </c>
      <c r="P396" s="8" t="s">
        <v>2773</v>
      </c>
      <c r="Q396" s="8" t="s">
        <v>2773</v>
      </c>
      <c r="R396" s="8">
        <v>1401.15</v>
      </c>
      <c r="S396" s="8">
        <v>28.023000000000003</v>
      </c>
      <c r="T396" s="8" t="s">
        <v>2774</v>
      </c>
      <c r="U396" s="9" t="b">
        <v>0</v>
      </c>
    </row>
    <row r="397" spans="1:21">
      <c r="A397" s="10" t="s">
        <v>986</v>
      </c>
      <c r="B397" s="11" t="s">
        <v>414</v>
      </c>
      <c r="C397" s="11" t="s">
        <v>415</v>
      </c>
      <c r="D397" s="11" t="s">
        <v>872</v>
      </c>
      <c r="E397" s="11" t="s">
        <v>873</v>
      </c>
      <c r="F397" s="11" t="s">
        <v>25</v>
      </c>
      <c r="G397" s="11" t="s">
        <v>26</v>
      </c>
      <c r="H397" s="14">
        <v>45887</v>
      </c>
      <c r="I397" s="11">
        <v>2</v>
      </c>
      <c r="J397" s="11">
        <v>120.83</v>
      </c>
      <c r="K397" s="11">
        <v>241.66</v>
      </c>
      <c r="L397" s="11">
        <v>0.1</v>
      </c>
      <c r="M397" s="11">
        <v>0.02</v>
      </c>
      <c r="N397" s="11" t="s">
        <v>2775</v>
      </c>
      <c r="O397" s="11">
        <v>120.83</v>
      </c>
      <c r="P397" s="11" t="s">
        <v>2773</v>
      </c>
      <c r="Q397" s="11" t="s">
        <v>2773</v>
      </c>
      <c r="R397" s="11">
        <v>217.494</v>
      </c>
      <c r="S397" s="11">
        <v>4.3498799999999997</v>
      </c>
      <c r="T397" s="11" t="s">
        <v>2774</v>
      </c>
      <c r="U397" s="12" t="b">
        <v>0</v>
      </c>
    </row>
    <row r="398" spans="1:21">
      <c r="A398" s="7" t="s">
        <v>987</v>
      </c>
      <c r="B398" s="8" t="s">
        <v>306</v>
      </c>
      <c r="C398" s="8" t="s">
        <v>307</v>
      </c>
      <c r="D398" s="8" t="s">
        <v>522</v>
      </c>
      <c r="E398" s="8" t="s">
        <v>523</v>
      </c>
      <c r="F398" s="8" t="s">
        <v>319</v>
      </c>
      <c r="G398" s="8" t="s">
        <v>320</v>
      </c>
      <c r="H398" s="13">
        <v>45870</v>
      </c>
      <c r="I398" s="8">
        <v>24</v>
      </c>
      <c r="J398" s="8">
        <v>72.209999999999994</v>
      </c>
      <c r="K398" s="8">
        <v>1733.04</v>
      </c>
      <c r="L398" s="8">
        <v>0</v>
      </c>
      <c r="M398" s="8">
        <v>0.02</v>
      </c>
      <c r="N398" s="8" t="s">
        <v>2776</v>
      </c>
      <c r="O398" s="8">
        <v>93.41</v>
      </c>
      <c r="P398" s="8" t="s">
        <v>2773</v>
      </c>
      <c r="Q398" s="8" t="s">
        <v>2773</v>
      </c>
      <c r="R398" s="8">
        <v>1733.04</v>
      </c>
      <c r="S398" s="8">
        <v>34.660800000000002</v>
      </c>
      <c r="T398" s="8" t="s">
        <v>2774</v>
      </c>
      <c r="U398" s="9" t="b">
        <v>0</v>
      </c>
    </row>
    <row r="399" spans="1:21">
      <c r="A399" s="10" t="s">
        <v>988</v>
      </c>
      <c r="B399" s="11" t="s">
        <v>74</v>
      </c>
      <c r="C399" s="11" t="s">
        <v>75</v>
      </c>
      <c r="D399" s="11" t="s">
        <v>172</v>
      </c>
      <c r="E399" s="11" t="s">
        <v>173</v>
      </c>
      <c r="F399" s="11" t="s">
        <v>319</v>
      </c>
      <c r="G399" s="11" t="s">
        <v>320</v>
      </c>
      <c r="H399" s="14">
        <v>45876</v>
      </c>
      <c r="I399" s="11">
        <v>24</v>
      </c>
      <c r="J399" s="11">
        <v>93.41</v>
      </c>
      <c r="K399" s="11">
        <v>2241.84</v>
      </c>
      <c r="L399" s="11">
        <v>0</v>
      </c>
      <c r="M399" s="11">
        <v>0.02</v>
      </c>
      <c r="N399" s="11" t="s">
        <v>2776</v>
      </c>
      <c r="O399" s="11">
        <v>93.41</v>
      </c>
      <c r="P399" s="11" t="s">
        <v>2773</v>
      </c>
      <c r="Q399" s="11" t="s">
        <v>2773</v>
      </c>
      <c r="R399" s="11">
        <v>2241.84</v>
      </c>
      <c r="S399" s="11">
        <v>44.836800000000004</v>
      </c>
      <c r="T399" s="11" t="s">
        <v>2774</v>
      </c>
      <c r="U399" s="12" t="b">
        <v>0</v>
      </c>
    </row>
    <row r="400" spans="1:21">
      <c r="A400" s="7" t="s">
        <v>989</v>
      </c>
      <c r="B400" s="8" t="s">
        <v>135</v>
      </c>
      <c r="C400" s="8" t="s">
        <v>136</v>
      </c>
      <c r="D400" s="8" t="s">
        <v>314</v>
      </c>
      <c r="E400" s="8" t="s">
        <v>315</v>
      </c>
      <c r="F400" s="8" t="s">
        <v>196</v>
      </c>
      <c r="G400" s="8" t="s">
        <v>197</v>
      </c>
      <c r="H400" s="13">
        <v>45892</v>
      </c>
      <c r="I400" s="8">
        <v>12</v>
      </c>
      <c r="J400" s="8">
        <v>77.5</v>
      </c>
      <c r="K400" s="8">
        <v>930</v>
      </c>
      <c r="L400" s="8">
        <v>0.05</v>
      </c>
      <c r="M400" s="8">
        <v>0.02</v>
      </c>
      <c r="N400" s="8" t="s">
        <v>2772</v>
      </c>
      <c r="O400" s="8">
        <v>77.5</v>
      </c>
      <c r="P400" s="8" t="s">
        <v>2773</v>
      </c>
      <c r="Q400" s="8" t="s">
        <v>2773</v>
      </c>
      <c r="R400" s="8">
        <v>883.5</v>
      </c>
      <c r="S400" s="8">
        <v>17.670000000000002</v>
      </c>
      <c r="T400" s="8" t="s">
        <v>2774</v>
      </c>
      <c r="U400" s="9" t="b">
        <v>0</v>
      </c>
    </row>
    <row r="401" spans="1:21">
      <c r="A401" s="10" t="s">
        <v>990</v>
      </c>
      <c r="B401" s="11" t="s">
        <v>423</v>
      </c>
      <c r="C401" s="11" t="s">
        <v>424</v>
      </c>
      <c r="D401" s="11" t="s">
        <v>69</v>
      </c>
      <c r="E401" s="11" t="s">
        <v>70</v>
      </c>
      <c r="F401" s="11" t="s">
        <v>275</v>
      </c>
      <c r="G401" s="11" t="s">
        <v>276</v>
      </c>
      <c r="H401" s="14">
        <v>45899</v>
      </c>
      <c r="I401" s="11">
        <v>3</v>
      </c>
      <c r="J401" s="11">
        <v>44.71</v>
      </c>
      <c r="K401" s="11">
        <v>134.13</v>
      </c>
      <c r="L401" s="11">
        <v>0</v>
      </c>
      <c r="M401" s="11">
        <v>0.02</v>
      </c>
      <c r="N401" s="11" t="s">
        <v>2776</v>
      </c>
      <c r="O401" s="11">
        <v>44.71</v>
      </c>
      <c r="P401" s="11" t="s">
        <v>2773</v>
      </c>
      <c r="Q401" s="11" t="s">
        <v>2773</v>
      </c>
      <c r="R401" s="11">
        <v>134.13</v>
      </c>
      <c r="S401" s="11">
        <v>2.6825999999999999</v>
      </c>
      <c r="T401" s="11" t="s">
        <v>2774</v>
      </c>
      <c r="U401" s="12" t="b">
        <v>0</v>
      </c>
    </row>
    <row r="402" spans="1:21">
      <c r="A402" s="7" t="s">
        <v>991</v>
      </c>
      <c r="B402" s="8" t="s">
        <v>55</v>
      </c>
      <c r="C402" s="8" t="s">
        <v>56</v>
      </c>
      <c r="D402" s="8" t="s">
        <v>502</v>
      </c>
      <c r="E402" s="8" t="s">
        <v>503</v>
      </c>
      <c r="F402" s="8" t="s">
        <v>293</v>
      </c>
      <c r="G402" s="8" t="s">
        <v>294</v>
      </c>
      <c r="H402" s="13">
        <v>45894</v>
      </c>
      <c r="I402" s="8">
        <v>6</v>
      </c>
      <c r="J402" s="8">
        <v>114.99</v>
      </c>
      <c r="K402" s="8">
        <v>689.94</v>
      </c>
      <c r="L402" s="8">
        <v>0.05</v>
      </c>
      <c r="M402" s="8">
        <v>0.02</v>
      </c>
      <c r="N402" s="8" t="s">
        <v>2772</v>
      </c>
      <c r="O402" s="8">
        <v>114.99</v>
      </c>
      <c r="P402" s="8" t="s">
        <v>2773</v>
      </c>
      <c r="Q402" s="8" t="s">
        <v>2773</v>
      </c>
      <c r="R402" s="8">
        <v>655.4430000000001</v>
      </c>
      <c r="S402" s="8">
        <v>13.108860000000002</v>
      </c>
      <c r="T402" s="8" t="s">
        <v>2774</v>
      </c>
      <c r="U402" s="9" t="b">
        <v>0</v>
      </c>
    </row>
    <row r="403" spans="1:21">
      <c r="A403" s="10" t="s">
        <v>992</v>
      </c>
      <c r="B403" s="11" t="s">
        <v>21</v>
      </c>
      <c r="C403" s="11" t="s">
        <v>22</v>
      </c>
      <c r="D403" s="11" t="s">
        <v>498</v>
      </c>
      <c r="E403" s="11" t="s">
        <v>499</v>
      </c>
      <c r="F403" s="11" t="s">
        <v>191</v>
      </c>
      <c r="G403" s="11" t="s">
        <v>192</v>
      </c>
      <c r="H403" s="14">
        <v>45890</v>
      </c>
      <c r="I403" s="11">
        <v>24</v>
      </c>
      <c r="J403" s="11">
        <v>144.35</v>
      </c>
      <c r="K403" s="11">
        <v>3464.4</v>
      </c>
      <c r="L403" s="11">
        <v>0.1</v>
      </c>
      <c r="M403" s="11">
        <v>0.02</v>
      </c>
      <c r="N403" s="11" t="s">
        <v>2775</v>
      </c>
      <c r="O403" s="11">
        <v>144.35</v>
      </c>
      <c r="P403" s="11" t="s">
        <v>2773</v>
      </c>
      <c r="Q403" s="11" t="s">
        <v>2773</v>
      </c>
      <c r="R403" s="11">
        <v>3117.96</v>
      </c>
      <c r="S403" s="11">
        <v>62.359200000000001</v>
      </c>
      <c r="T403" s="11" t="s">
        <v>2774</v>
      </c>
      <c r="U403" s="12" t="b">
        <v>0</v>
      </c>
    </row>
    <row r="404" spans="1:21">
      <c r="A404" s="7" t="s">
        <v>993</v>
      </c>
      <c r="B404" s="8" t="s">
        <v>81</v>
      </c>
      <c r="C404" s="8" t="s">
        <v>82</v>
      </c>
      <c r="D404" s="8" t="s">
        <v>822</v>
      </c>
      <c r="E404" s="8" t="s">
        <v>823</v>
      </c>
      <c r="F404" s="8" t="s">
        <v>275</v>
      </c>
      <c r="G404" s="8" t="s">
        <v>276</v>
      </c>
      <c r="H404" s="13">
        <v>45884</v>
      </c>
      <c r="I404" s="8">
        <v>13</v>
      </c>
      <c r="J404" s="8">
        <v>44.71</v>
      </c>
      <c r="K404" s="8">
        <v>581.23</v>
      </c>
      <c r="L404" s="8">
        <v>0</v>
      </c>
      <c r="M404" s="8">
        <v>0.02</v>
      </c>
      <c r="N404" s="8" t="s">
        <v>2776</v>
      </c>
      <c r="O404" s="8">
        <v>44.71</v>
      </c>
      <c r="P404" s="8" t="s">
        <v>2773</v>
      </c>
      <c r="Q404" s="8" t="s">
        <v>2773</v>
      </c>
      <c r="R404" s="8">
        <v>581.23</v>
      </c>
      <c r="S404" s="8">
        <v>11.624600000000001</v>
      </c>
      <c r="T404" s="8" t="s">
        <v>2774</v>
      </c>
      <c r="U404" s="9" t="b">
        <v>0</v>
      </c>
    </row>
    <row r="405" spans="1:21">
      <c r="A405" s="10" t="s">
        <v>994</v>
      </c>
      <c r="B405" s="11" t="s">
        <v>47</v>
      </c>
      <c r="C405" s="11" t="s">
        <v>48</v>
      </c>
      <c r="D405" s="11" t="s">
        <v>726</v>
      </c>
      <c r="E405" s="11" t="s">
        <v>727</v>
      </c>
      <c r="F405" s="11" t="s">
        <v>240</v>
      </c>
      <c r="G405" s="11" t="s">
        <v>241</v>
      </c>
      <c r="H405" s="14">
        <v>45900</v>
      </c>
      <c r="I405" s="11">
        <v>22</v>
      </c>
      <c r="J405" s="11">
        <v>130.94</v>
      </c>
      <c r="K405" s="11">
        <v>2880.68</v>
      </c>
      <c r="L405" s="11">
        <v>0.05</v>
      </c>
      <c r="M405" s="11">
        <v>0.02</v>
      </c>
      <c r="N405" s="11" t="s">
        <v>2772</v>
      </c>
      <c r="O405" s="11">
        <v>130.94</v>
      </c>
      <c r="P405" s="11" t="s">
        <v>2773</v>
      </c>
      <c r="Q405" s="11" t="s">
        <v>2773</v>
      </c>
      <c r="R405" s="11">
        <v>2736.6459999999997</v>
      </c>
      <c r="S405" s="11">
        <v>54.732919999999993</v>
      </c>
      <c r="T405" s="11" t="s">
        <v>2774</v>
      </c>
      <c r="U405" s="12" t="b">
        <v>0</v>
      </c>
    </row>
    <row r="406" spans="1:21">
      <c r="A406" s="7" t="s">
        <v>995</v>
      </c>
      <c r="B406" s="8" t="s">
        <v>208</v>
      </c>
      <c r="C406" s="8" t="s">
        <v>209</v>
      </c>
      <c r="D406" s="8" t="s">
        <v>69</v>
      </c>
      <c r="E406" s="8" t="s">
        <v>70</v>
      </c>
      <c r="F406" s="8" t="s">
        <v>78</v>
      </c>
      <c r="G406" s="8" t="s">
        <v>79</v>
      </c>
      <c r="H406" s="13">
        <v>45873</v>
      </c>
      <c r="I406" s="8">
        <v>12</v>
      </c>
      <c r="J406" s="8">
        <v>139.22</v>
      </c>
      <c r="K406" s="8">
        <v>1670.64</v>
      </c>
      <c r="L406" s="8">
        <v>0.05</v>
      </c>
      <c r="M406" s="8">
        <v>0.02</v>
      </c>
      <c r="N406" s="8" t="s">
        <v>2772</v>
      </c>
      <c r="O406" s="8">
        <v>139.22</v>
      </c>
      <c r="P406" s="8" t="s">
        <v>2773</v>
      </c>
      <c r="Q406" s="8" t="s">
        <v>2773</v>
      </c>
      <c r="R406" s="8">
        <v>1587.1080000000002</v>
      </c>
      <c r="S406" s="8">
        <v>31.742160000000005</v>
      </c>
      <c r="T406" s="8" t="s">
        <v>2774</v>
      </c>
      <c r="U406" s="9" t="b">
        <v>0</v>
      </c>
    </row>
    <row r="407" spans="1:21">
      <c r="A407" s="10" t="s">
        <v>997</v>
      </c>
      <c r="B407" s="11" t="s">
        <v>117</v>
      </c>
      <c r="C407" s="11" t="s">
        <v>118</v>
      </c>
      <c r="D407" s="11" t="s">
        <v>538</v>
      </c>
      <c r="E407" s="11" t="s">
        <v>539</v>
      </c>
      <c r="F407" s="11" t="s">
        <v>139</v>
      </c>
      <c r="G407" s="11" t="s">
        <v>140</v>
      </c>
      <c r="H407" s="14">
        <v>45879</v>
      </c>
      <c r="I407" s="11">
        <v>1</v>
      </c>
      <c r="J407" s="11">
        <v>113.94</v>
      </c>
      <c r="K407" s="11">
        <v>113.94</v>
      </c>
      <c r="L407" s="11">
        <v>0.05</v>
      </c>
      <c r="M407" s="11">
        <v>0.02</v>
      </c>
      <c r="N407" s="11" t="s">
        <v>2772</v>
      </c>
      <c r="O407" s="11">
        <v>113.94</v>
      </c>
      <c r="P407" s="11" t="s">
        <v>2773</v>
      </c>
      <c r="Q407" s="11" t="s">
        <v>2773</v>
      </c>
      <c r="R407" s="11">
        <v>108.24299999999999</v>
      </c>
      <c r="S407" s="11">
        <v>2.16486</v>
      </c>
      <c r="T407" s="11" t="s">
        <v>2774</v>
      </c>
      <c r="U407" s="12" t="b">
        <v>0</v>
      </c>
    </row>
    <row r="408" spans="1:21">
      <c r="A408" s="7" t="s">
        <v>999</v>
      </c>
      <c r="B408" s="8" t="s">
        <v>74</v>
      </c>
      <c r="C408" s="8" t="s">
        <v>75</v>
      </c>
      <c r="D408" s="8" t="s">
        <v>525</v>
      </c>
      <c r="E408" s="8" t="s">
        <v>526</v>
      </c>
      <c r="F408" s="8" t="s">
        <v>59</v>
      </c>
      <c r="G408" s="8" t="s">
        <v>60</v>
      </c>
      <c r="H408" s="13">
        <v>45881</v>
      </c>
      <c r="I408" s="8">
        <v>15</v>
      </c>
      <c r="J408" s="8">
        <v>71.86</v>
      </c>
      <c r="K408" s="8">
        <v>1077.9000000000001</v>
      </c>
      <c r="L408" s="8">
        <v>0.05</v>
      </c>
      <c r="M408" s="8">
        <v>0.02</v>
      </c>
      <c r="N408" s="8" t="s">
        <v>2772</v>
      </c>
      <c r="O408" s="8">
        <v>71.86</v>
      </c>
      <c r="P408" s="8" t="s">
        <v>2773</v>
      </c>
      <c r="Q408" s="8" t="s">
        <v>2773</v>
      </c>
      <c r="R408" s="8">
        <v>1024.0050000000001</v>
      </c>
      <c r="S408" s="8">
        <v>20.480100000000004</v>
      </c>
      <c r="T408" s="8" t="s">
        <v>2774</v>
      </c>
      <c r="U408" s="9" t="b">
        <v>0</v>
      </c>
    </row>
    <row r="409" spans="1:21">
      <c r="A409" s="10" t="s">
        <v>1000</v>
      </c>
      <c r="B409" s="11" t="s">
        <v>21</v>
      </c>
      <c r="C409" s="11" t="s">
        <v>22</v>
      </c>
      <c r="D409" s="11" t="s">
        <v>251</v>
      </c>
      <c r="E409" s="11" t="s">
        <v>252</v>
      </c>
      <c r="F409" s="11" t="s">
        <v>129</v>
      </c>
      <c r="G409" s="11" t="s">
        <v>130</v>
      </c>
      <c r="H409" s="14">
        <v>45894</v>
      </c>
      <c r="I409" s="11">
        <v>24</v>
      </c>
      <c r="J409" s="11">
        <v>92.19</v>
      </c>
      <c r="K409" s="11">
        <v>2212.56</v>
      </c>
      <c r="L409" s="11">
        <v>0.05</v>
      </c>
      <c r="M409" s="11">
        <v>0.02</v>
      </c>
      <c r="N409" s="11" t="s">
        <v>2772</v>
      </c>
      <c r="O409" s="11">
        <v>92.19</v>
      </c>
      <c r="P409" s="11" t="s">
        <v>2773</v>
      </c>
      <c r="Q409" s="11" t="s">
        <v>2773</v>
      </c>
      <c r="R409" s="11">
        <v>2101.9319999999998</v>
      </c>
      <c r="S409" s="11">
        <v>42.038639999999994</v>
      </c>
      <c r="T409" s="11" t="s">
        <v>2774</v>
      </c>
      <c r="U409" s="12" t="b">
        <v>0</v>
      </c>
    </row>
    <row r="410" spans="1:21">
      <c r="A410" s="7" t="s">
        <v>1001</v>
      </c>
      <c r="B410" s="8" t="s">
        <v>386</v>
      </c>
      <c r="C410" s="8" t="s">
        <v>387</v>
      </c>
      <c r="D410" s="8" t="s">
        <v>502</v>
      </c>
      <c r="E410" s="8" t="s">
        <v>503</v>
      </c>
      <c r="F410" s="8" t="s">
        <v>319</v>
      </c>
      <c r="G410" s="8" t="s">
        <v>320</v>
      </c>
      <c r="H410" s="13">
        <v>45889</v>
      </c>
      <c r="I410" s="8">
        <v>14</v>
      </c>
      <c r="J410" s="8">
        <v>93.41</v>
      </c>
      <c r="K410" s="8">
        <v>1307.74</v>
      </c>
      <c r="L410" s="8">
        <v>0</v>
      </c>
      <c r="M410" s="8">
        <v>0.02</v>
      </c>
      <c r="N410" s="8" t="s">
        <v>2776</v>
      </c>
      <c r="O410" s="8">
        <v>93.41</v>
      </c>
      <c r="P410" s="8" t="s">
        <v>2773</v>
      </c>
      <c r="Q410" s="8" t="s">
        <v>2773</v>
      </c>
      <c r="R410" s="8">
        <v>1307.74</v>
      </c>
      <c r="S410" s="8">
        <v>26.154800000000002</v>
      </c>
      <c r="T410" s="8" t="s">
        <v>2774</v>
      </c>
      <c r="U410" s="9" t="b">
        <v>0</v>
      </c>
    </row>
    <row r="411" spans="1:21">
      <c r="A411" s="10" t="s">
        <v>1002</v>
      </c>
      <c r="B411" s="11" t="s">
        <v>93</v>
      </c>
      <c r="C411" s="11" t="s">
        <v>94</v>
      </c>
      <c r="D411" s="11" t="s">
        <v>566</v>
      </c>
      <c r="E411" s="11" t="s">
        <v>567</v>
      </c>
      <c r="F411" s="11" t="s">
        <v>18</v>
      </c>
      <c r="G411" s="11" t="s">
        <v>19</v>
      </c>
      <c r="H411" s="14">
        <v>45873</v>
      </c>
      <c r="I411" s="11">
        <v>3</v>
      </c>
      <c r="J411" s="11">
        <v>52.65</v>
      </c>
      <c r="K411" s="11">
        <v>157.94999999999999</v>
      </c>
      <c r="L411" s="11">
        <v>0.05</v>
      </c>
      <c r="M411" s="11">
        <v>0.02</v>
      </c>
      <c r="N411" s="11" t="s">
        <v>2772</v>
      </c>
      <c r="O411" s="11">
        <v>52.65</v>
      </c>
      <c r="P411" s="11" t="s">
        <v>2773</v>
      </c>
      <c r="Q411" s="11" t="s">
        <v>2773</v>
      </c>
      <c r="R411" s="11">
        <v>150.05249999999998</v>
      </c>
      <c r="S411" s="11">
        <v>3.0010499999999998</v>
      </c>
      <c r="T411" s="11" t="s">
        <v>2774</v>
      </c>
      <c r="U411" s="12" t="b">
        <v>0</v>
      </c>
    </row>
    <row r="412" spans="1:21">
      <c r="A412" s="7" t="s">
        <v>1003</v>
      </c>
      <c r="B412" s="8" t="s">
        <v>28</v>
      </c>
      <c r="C412" s="8" t="s">
        <v>29</v>
      </c>
      <c r="D412" s="8" t="s">
        <v>502</v>
      </c>
      <c r="E412" s="8" t="s">
        <v>503</v>
      </c>
      <c r="F412" s="8" t="s">
        <v>25</v>
      </c>
      <c r="G412" s="8" t="s">
        <v>26</v>
      </c>
      <c r="H412" s="13">
        <v>45892</v>
      </c>
      <c r="I412" s="8">
        <v>22</v>
      </c>
      <c r="J412" s="8">
        <v>120.83</v>
      </c>
      <c r="K412" s="8">
        <v>2658.26</v>
      </c>
      <c r="L412" s="8">
        <v>0.1</v>
      </c>
      <c r="M412" s="8">
        <v>0.02</v>
      </c>
      <c r="N412" s="8" t="s">
        <v>2775</v>
      </c>
      <c r="O412" s="8">
        <v>120.83</v>
      </c>
      <c r="P412" s="8" t="s">
        <v>2773</v>
      </c>
      <c r="Q412" s="8" t="s">
        <v>2773</v>
      </c>
      <c r="R412" s="8">
        <v>2392.4340000000002</v>
      </c>
      <c r="S412" s="8">
        <v>47.848680000000002</v>
      </c>
      <c r="T412" s="8" t="s">
        <v>2774</v>
      </c>
      <c r="U412" s="9" t="b">
        <v>0</v>
      </c>
    </row>
    <row r="413" spans="1:21">
      <c r="A413" s="10" t="s">
        <v>1004</v>
      </c>
      <c r="B413" s="11" t="s">
        <v>47</v>
      </c>
      <c r="C413" s="11" t="s">
        <v>48</v>
      </c>
      <c r="D413" s="11" t="s">
        <v>881</v>
      </c>
      <c r="E413" s="11" t="s">
        <v>882</v>
      </c>
      <c r="F413" s="11" t="s">
        <v>18</v>
      </c>
      <c r="G413" s="11" t="s">
        <v>19</v>
      </c>
      <c r="H413" s="14">
        <v>45882</v>
      </c>
      <c r="I413" s="11">
        <v>2</v>
      </c>
      <c r="J413" s="11">
        <v>52.65</v>
      </c>
      <c r="K413" s="11">
        <v>105.3</v>
      </c>
      <c r="L413" s="11">
        <v>0.05</v>
      </c>
      <c r="M413" s="11">
        <v>0.02</v>
      </c>
      <c r="N413" s="11" t="s">
        <v>2772</v>
      </c>
      <c r="O413" s="11">
        <v>52.65</v>
      </c>
      <c r="P413" s="11" t="s">
        <v>2773</v>
      </c>
      <c r="Q413" s="11" t="s">
        <v>2773</v>
      </c>
      <c r="R413" s="11">
        <v>100.035</v>
      </c>
      <c r="S413" s="11">
        <v>2.0007000000000001</v>
      </c>
      <c r="T413" s="11" t="s">
        <v>2774</v>
      </c>
      <c r="U413" s="12" t="b">
        <v>0</v>
      </c>
    </row>
    <row r="414" spans="1:21">
      <c r="A414" s="7" t="s">
        <v>1005</v>
      </c>
      <c r="B414" s="8" t="s">
        <v>306</v>
      </c>
      <c r="C414" s="8" t="s">
        <v>307</v>
      </c>
      <c r="D414" s="8" t="s">
        <v>340</v>
      </c>
      <c r="E414" s="8" t="s">
        <v>341</v>
      </c>
      <c r="F414" s="8" t="s">
        <v>114</v>
      </c>
      <c r="G414" s="8" t="s">
        <v>115</v>
      </c>
      <c r="H414" s="13">
        <v>45897</v>
      </c>
      <c r="I414" s="8">
        <v>25</v>
      </c>
      <c r="J414" s="8">
        <v>91.13</v>
      </c>
      <c r="K414" s="8">
        <v>2278.25</v>
      </c>
      <c r="L414" s="8">
        <v>0.1</v>
      </c>
      <c r="M414" s="8">
        <v>0.02</v>
      </c>
      <c r="N414" s="8" t="s">
        <v>2775</v>
      </c>
      <c r="O414" s="8">
        <v>91.13</v>
      </c>
      <c r="P414" s="8" t="s">
        <v>2773</v>
      </c>
      <c r="Q414" s="8" t="s">
        <v>2773</v>
      </c>
      <c r="R414" s="8">
        <v>2050.4250000000002</v>
      </c>
      <c r="S414" s="8">
        <v>41.008500000000005</v>
      </c>
      <c r="T414" s="8" t="s">
        <v>2774</v>
      </c>
      <c r="U414" s="9" t="b">
        <v>0</v>
      </c>
    </row>
    <row r="415" spans="1:21">
      <c r="A415" s="10" t="s">
        <v>1006</v>
      </c>
      <c r="B415" s="11" t="s">
        <v>93</v>
      </c>
      <c r="C415" s="11" t="s">
        <v>94</v>
      </c>
      <c r="D415" s="11" t="s">
        <v>635</v>
      </c>
      <c r="E415" s="11" t="s">
        <v>636</v>
      </c>
      <c r="F415" s="11" t="s">
        <v>78</v>
      </c>
      <c r="G415" s="11" t="s">
        <v>79</v>
      </c>
      <c r="H415" s="14">
        <v>45877</v>
      </c>
      <c r="I415" s="11">
        <v>10</v>
      </c>
      <c r="J415" s="11">
        <v>139.22</v>
      </c>
      <c r="K415" s="11">
        <v>1392.2</v>
      </c>
      <c r="L415" s="11">
        <v>0.05</v>
      </c>
      <c r="M415" s="11">
        <v>0.02</v>
      </c>
      <c r="N415" s="11" t="s">
        <v>2772</v>
      </c>
      <c r="O415" s="11">
        <v>139.22</v>
      </c>
      <c r="P415" s="11" t="s">
        <v>2773</v>
      </c>
      <c r="Q415" s="11" t="s">
        <v>2773</v>
      </c>
      <c r="R415" s="11">
        <v>1322.5900000000001</v>
      </c>
      <c r="S415" s="11">
        <v>26.451800000000002</v>
      </c>
      <c r="T415" s="11" t="s">
        <v>2774</v>
      </c>
      <c r="U415" s="12" t="b">
        <v>0</v>
      </c>
    </row>
    <row r="416" spans="1:21">
      <c r="A416" s="7" t="s">
        <v>1007</v>
      </c>
      <c r="B416" s="8" t="s">
        <v>35</v>
      </c>
      <c r="C416" s="8" t="s">
        <v>36</v>
      </c>
      <c r="D416" s="8" t="s">
        <v>783</v>
      </c>
      <c r="E416" s="8" t="s">
        <v>784</v>
      </c>
      <c r="F416" s="8" t="s">
        <v>100</v>
      </c>
      <c r="G416" s="8" t="s">
        <v>101</v>
      </c>
      <c r="H416" s="13">
        <v>45889</v>
      </c>
      <c r="I416" s="8">
        <v>19</v>
      </c>
      <c r="J416" s="8">
        <v>181.7</v>
      </c>
      <c r="K416" s="8">
        <v>3452.3</v>
      </c>
      <c r="L416" s="8">
        <v>0.1</v>
      </c>
      <c r="M416" s="8">
        <v>0.02</v>
      </c>
      <c r="N416" s="8" t="s">
        <v>2775</v>
      </c>
      <c r="O416" s="8">
        <v>181.7</v>
      </c>
      <c r="P416" s="8" t="s">
        <v>2773</v>
      </c>
      <c r="Q416" s="8" t="s">
        <v>2773</v>
      </c>
      <c r="R416" s="8">
        <v>3107.07</v>
      </c>
      <c r="S416" s="8">
        <v>62.141400000000004</v>
      </c>
      <c r="T416" s="8" t="s">
        <v>2774</v>
      </c>
      <c r="U416" s="9" t="b">
        <v>0</v>
      </c>
    </row>
    <row r="417" spans="1:21">
      <c r="A417" s="10" t="s">
        <v>1008</v>
      </c>
      <c r="B417" s="11" t="s">
        <v>93</v>
      </c>
      <c r="C417" s="11" t="s">
        <v>94</v>
      </c>
      <c r="D417" s="11" t="s">
        <v>522</v>
      </c>
      <c r="E417" s="11" t="s">
        <v>523</v>
      </c>
      <c r="F417" s="11" t="s">
        <v>319</v>
      </c>
      <c r="G417" s="11" t="s">
        <v>320</v>
      </c>
      <c r="H417" s="14">
        <v>45879</v>
      </c>
      <c r="I417" s="11">
        <v>8</v>
      </c>
      <c r="J417" s="11">
        <v>93.41</v>
      </c>
      <c r="K417" s="11">
        <v>747.28</v>
      </c>
      <c r="L417" s="11">
        <v>0</v>
      </c>
      <c r="M417" s="11">
        <v>0.02</v>
      </c>
      <c r="N417" s="11" t="s">
        <v>2776</v>
      </c>
      <c r="O417" s="11">
        <v>93.41</v>
      </c>
      <c r="P417" s="11" t="s">
        <v>2773</v>
      </c>
      <c r="Q417" s="11" t="s">
        <v>2773</v>
      </c>
      <c r="R417" s="11">
        <v>747.28</v>
      </c>
      <c r="S417" s="11">
        <v>14.945599999999999</v>
      </c>
      <c r="T417" s="11" t="s">
        <v>2774</v>
      </c>
      <c r="U417" s="12" t="b">
        <v>0</v>
      </c>
    </row>
    <row r="418" spans="1:21">
      <c r="A418" s="7" t="s">
        <v>1009</v>
      </c>
      <c r="B418" s="8" t="s">
        <v>67</v>
      </c>
      <c r="C418" s="8" t="s">
        <v>68</v>
      </c>
      <c r="D418" s="8" t="s">
        <v>516</v>
      </c>
      <c r="E418" s="8" t="s">
        <v>517</v>
      </c>
      <c r="F418" s="8" t="s">
        <v>275</v>
      </c>
      <c r="G418" s="8" t="s">
        <v>276</v>
      </c>
      <c r="H418" s="13">
        <v>45877</v>
      </c>
      <c r="I418" s="8">
        <v>17</v>
      </c>
      <c r="J418" s="8">
        <v>44.71</v>
      </c>
      <c r="K418" s="8">
        <v>760.07</v>
      </c>
      <c r="L418" s="8">
        <v>0</v>
      </c>
      <c r="M418" s="8">
        <v>0.02</v>
      </c>
      <c r="N418" s="8" t="s">
        <v>2776</v>
      </c>
      <c r="O418" s="8">
        <v>44.71</v>
      </c>
      <c r="P418" s="8" t="s">
        <v>2773</v>
      </c>
      <c r="Q418" s="8" t="s">
        <v>2773</v>
      </c>
      <c r="R418" s="8">
        <v>760.07</v>
      </c>
      <c r="S418" s="8">
        <v>15.201400000000001</v>
      </c>
      <c r="T418" s="8" t="s">
        <v>2774</v>
      </c>
      <c r="U418" s="9" t="b">
        <v>0</v>
      </c>
    </row>
    <row r="419" spans="1:21">
      <c r="A419" s="10" t="s">
        <v>1010</v>
      </c>
      <c r="B419" s="11" t="s">
        <v>81</v>
      </c>
      <c r="C419" s="11" t="s">
        <v>82</v>
      </c>
      <c r="D419" s="11" t="s">
        <v>105</v>
      </c>
      <c r="E419" s="11" t="s">
        <v>106</v>
      </c>
      <c r="F419" s="11" t="s">
        <v>18</v>
      </c>
      <c r="G419" s="11" t="s">
        <v>19</v>
      </c>
      <c r="H419" s="14">
        <v>45900</v>
      </c>
      <c r="I419" s="11">
        <v>18</v>
      </c>
      <c r="J419" s="11">
        <v>52.65</v>
      </c>
      <c r="K419" s="11">
        <v>947.7</v>
      </c>
      <c r="L419" s="11">
        <v>0.05</v>
      </c>
      <c r="M419" s="11">
        <v>0.02</v>
      </c>
      <c r="N419" s="11" t="s">
        <v>2772</v>
      </c>
      <c r="O419" s="11">
        <v>52.65</v>
      </c>
      <c r="P419" s="11" t="s">
        <v>2773</v>
      </c>
      <c r="Q419" s="11" t="s">
        <v>2773</v>
      </c>
      <c r="R419" s="11">
        <v>900.31500000000005</v>
      </c>
      <c r="S419" s="11">
        <v>18.006300000000003</v>
      </c>
      <c r="T419" s="11" t="s">
        <v>2774</v>
      </c>
      <c r="U419" s="12" t="b">
        <v>0</v>
      </c>
    </row>
    <row r="420" spans="1:21">
      <c r="A420" s="7" t="s">
        <v>1011</v>
      </c>
      <c r="B420" s="8" t="s">
        <v>135</v>
      </c>
      <c r="C420" s="8" t="s">
        <v>136</v>
      </c>
      <c r="D420" s="8" t="s">
        <v>112</v>
      </c>
      <c r="E420" s="8" t="s">
        <v>113</v>
      </c>
      <c r="F420" s="8" t="s">
        <v>326</v>
      </c>
      <c r="G420" s="8" t="s">
        <v>327</v>
      </c>
      <c r="H420" s="13">
        <v>45891</v>
      </c>
      <c r="I420" s="8">
        <v>21</v>
      </c>
      <c r="J420" s="8">
        <v>48.12</v>
      </c>
      <c r="K420" s="8">
        <v>1010.52</v>
      </c>
      <c r="L420" s="8">
        <v>0</v>
      </c>
      <c r="M420" s="8">
        <v>0.02</v>
      </c>
      <c r="N420" s="8" t="s">
        <v>2776</v>
      </c>
      <c r="O420" s="8">
        <v>63.32</v>
      </c>
      <c r="P420" s="8" t="s">
        <v>2773</v>
      </c>
      <c r="Q420" s="8" t="s">
        <v>2773</v>
      </c>
      <c r="R420" s="8">
        <v>1010.52</v>
      </c>
      <c r="S420" s="8">
        <v>20.2104</v>
      </c>
      <c r="T420" s="8" t="s">
        <v>2774</v>
      </c>
      <c r="U420" s="9" t="b">
        <v>0</v>
      </c>
    </row>
    <row r="421" spans="1:21">
      <c r="A421" s="10" t="s">
        <v>1012</v>
      </c>
      <c r="B421" s="11" t="s">
        <v>81</v>
      </c>
      <c r="C421" s="11" t="s">
        <v>2804</v>
      </c>
      <c r="D421" s="11" t="s">
        <v>16</v>
      </c>
      <c r="E421" s="11" t="s">
        <v>2613</v>
      </c>
      <c r="F421" s="11" t="s">
        <v>396</v>
      </c>
      <c r="G421" s="11" t="s">
        <v>397</v>
      </c>
      <c r="H421" s="14">
        <v>45900</v>
      </c>
      <c r="I421" s="11">
        <v>12</v>
      </c>
      <c r="J421" s="11">
        <v>194.87</v>
      </c>
      <c r="K421" s="11">
        <v>2338.44</v>
      </c>
      <c r="L421" s="11">
        <v>0.1</v>
      </c>
      <c r="M421" s="11">
        <v>0.02</v>
      </c>
      <c r="N421" s="11" t="s">
        <v>2775</v>
      </c>
      <c r="O421" s="11">
        <v>194.87</v>
      </c>
      <c r="P421" s="11" t="s">
        <v>2773</v>
      </c>
      <c r="Q421" s="11" t="s">
        <v>2773</v>
      </c>
      <c r="R421" s="11">
        <v>2104.596</v>
      </c>
      <c r="S421" s="11">
        <v>42.091920000000002</v>
      </c>
      <c r="T421" s="11" t="s">
        <v>2774</v>
      </c>
      <c r="U421" s="12" t="b">
        <v>0</v>
      </c>
    </row>
    <row r="422" spans="1:21">
      <c r="A422" s="7" t="s">
        <v>1013</v>
      </c>
      <c r="B422" s="8" t="s">
        <v>159</v>
      </c>
      <c r="C422" s="8" t="s">
        <v>160</v>
      </c>
      <c r="D422" s="8" t="s">
        <v>169</v>
      </c>
      <c r="E422" s="8" t="s">
        <v>170</v>
      </c>
      <c r="F422" s="8" t="s">
        <v>240</v>
      </c>
      <c r="G422" s="8" t="s">
        <v>241</v>
      </c>
      <c r="H422" s="13">
        <v>45880</v>
      </c>
      <c r="I422" s="8">
        <v>17</v>
      </c>
      <c r="J422" s="8">
        <v>130.94</v>
      </c>
      <c r="K422" s="8">
        <v>2225.98</v>
      </c>
      <c r="L422" s="8">
        <v>0.05</v>
      </c>
      <c r="M422" s="8">
        <v>0.02</v>
      </c>
      <c r="N422" s="8" t="s">
        <v>2772</v>
      </c>
      <c r="O422" s="8">
        <v>130.94</v>
      </c>
      <c r="P422" s="8" t="s">
        <v>2773</v>
      </c>
      <c r="Q422" s="8" t="s">
        <v>2773</v>
      </c>
      <c r="R422" s="8">
        <v>2114.681</v>
      </c>
      <c r="S422" s="8">
        <v>42.293620000000004</v>
      </c>
      <c r="T422" s="8" t="s">
        <v>2774</v>
      </c>
      <c r="U422" s="9" t="b">
        <v>0</v>
      </c>
    </row>
    <row r="423" spans="1:21">
      <c r="A423" s="10" t="s">
        <v>1014</v>
      </c>
      <c r="B423" s="11" t="s">
        <v>62</v>
      </c>
      <c r="C423" s="11" t="s">
        <v>63</v>
      </c>
      <c r="D423" s="11" t="s">
        <v>872</v>
      </c>
      <c r="E423" s="11" t="s">
        <v>873</v>
      </c>
      <c r="F423" s="11" t="s">
        <v>215</v>
      </c>
      <c r="G423" s="11" t="s">
        <v>216</v>
      </c>
      <c r="H423" s="14">
        <v>45882</v>
      </c>
      <c r="I423" s="11">
        <v>10</v>
      </c>
      <c r="J423" s="11">
        <v>176.7</v>
      </c>
      <c r="K423" s="11">
        <v>1767</v>
      </c>
      <c r="L423" s="11">
        <v>0.1</v>
      </c>
      <c r="M423" s="11">
        <v>0.02</v>
      </c>
      <c r="N423" s="11" t="s">
        <v>2775</v>
      </c>
      <c r="O423" s="11">
        <v>176.7</v>
      </c>
      <c r="P423" s="11" t="s">
        <v>2773</v>
      </c>
      <c r="Q423" s="11" t="s">
        <v>2773</v>
      </c>
      <c r="R423" s="11">
        <v>1590.3</v>
      </c>
      <c r="S423" s="11">
        <v>31.806000000000001</v>
      </c>
      <c r="T423" s="11" t="s">
        <v>2774</v>
      </c>
      <c r="U423" s="12" t="b">
        <v>0</v>
      </c>
    </row>
    <row r="424" spans="1:21">
      <c r="A424" s="7" t="s">
        <v>1015</v>
      </c>
      <c r="B424" s="8" t="s">
        <v>182</v>
      </c>
      <c r="C424" s="8" t="s">
        <v>183</v>
      </c>
      <c r="D424" s="8" t="s">
        <v>626</v>
      </c>
      <c r="E424" s="8" t="s">
        <v>627</v>
      </c>
      <c r="F424" s="8" t="s">
        <v>114</v>
      </c>
      <c r="G424" s="8" t="s">
        <v>115</v>
      </c>
      <c r="H424" s="13">
        <v>45897</v>
      </c>
      <c r="I424" s="8">
        <v>8</v>
      </c>
      <c r="J424" s="8">
        <v>91.13</v>
      </c>
      <c r="K424" s="8">
        <v>729.04</v>
      </c>
      <c r="L424" s="8">
        <v>0.1</v>
      </c>
      <c r="M424" s="8">
        <v>0.02</v>
      </c>
      <c r="N424" s="8" t="s">
        <v>2775</v>
      </c>
      <c r="O424" s="8">
        <v>91.13</v>
      </c>
      <c r="P424" s="8" t="s">
        <v>2773</v>
      </c>
      <c r="Q424" s="8" t="s">
        <v>2773</v>
      </c>
      <c r="R424" s="8">
        <v>656.13599999999997</v>
      </c>
      <c r="S424" s="8">
        <v>13.122719999999999</v>
      </c>
      <c r="T424" s="8" t="s">
        <v>2774</v>
      </c>
      <c r="U424" s="9" t="b">
        <v>0</v>
      </c>
    </row>
    <row r="425" spans="1:21">
      <c r="A425" s="10" t="s">
        <v>1016</v>
      </c>
      <c r="B425" s="11" t="s">
        <v>117</v>
      </c>
      <c r="C425" s="11" t="s">
        <v>118</v>
      </c>
      <c r="D425" s="11" t="s">
        <v>105</v>
      </c>
      <c r="E425" s="11" t="s">
        <v>106</v>
      </c>
      <c r="F425" s="11" t="s">
        <v>234</v>
      </c>
      <c r="G425" s="11" t="s">
        <v>235</v>
      </c>
      <c r="H425" s="14">
        <v>45895</v>
      </c>
      <c r="I425" s="11">
        <v>5</v>
      </c>
      <c r="J425" s="11">
        <v>37.18</v>
      </c>
      <c r="K425" s="11">
        <v>185.9</v>
      </c>
      <c r="L425" s="11">
        <v>0</v>
      </c>
      <c r="M425" s="11">
        <v>0.02</v>
      </c>
      <c r="N425" s="11" t="s">
        <v>2776</v>
      </c>
      <c r="O425" s="11">
        <v>37.18</v>
      </c>
      <c r="P425" s="11" t="s">
        <v>2773</v>
      </c>
      <c r="Q425" s="11" t="s">
        <v>2773</v>
      </c>
      <c r="R425" s="11">
        <v>185.9</v>
      </c>
      <c r="S425" s="11">
        <v>3.718</v>
      </c>
      <c r="T425" s="11" t="s">
        <v>2774</v>
      </c>
      <c r="U425" s="12" t="b">
        <v>0</v>
      </c>
    </row>
    <row r="426" spans="1:21">
      <c r="A426" s="7" t="s">
        <v>1017</v>
      </c>
      <c r="B426" s="8" t="s">
        <v>306</v>
      </c>
      <c r="C426" s="8" t="s">
        <v>307</v>
      </c>
      <c r="D426" s="8" t="s">
        <v>635</v>
      </c>
      <c r="E426" s="8" t="s">
        <v>636</v>
      </c>
      <c r="F426" s="8" t="s">
        <v>100</v>
      </c>
      <c r="G426" s="8" t="s">
        <v>101</v>
      </c>
      <c r="H426" s="13">
        <v>45887</v>
      </c>
      <c r="I426" s="8">
        <v>14</v>
      </c>
      <c r="J426" s="8">
        <v>181.7</v>
      </c>
      <c r="K426" s="8">
        <v>2543.8000000000002</v>
      </c>
      <c r="L426" s="8">
        <v>0.1</v>
      </c>
      <c r="M426" s="8">
        <v>0.02</v>
      </c>
      <c r="N426" s="8" t="s">
        <v>2775</v>
      </c>
      <c r="O426" s="8">
        <v>181.7</v>
      </c>
      <c r="P426" s="8" t="s">
        <v>2773</v>
      </c>
      <c r="Q426" s="8" t="s">
        <v>2773</v>
      </c>
      <c r="R426" s="8">
        <v>2289.42</v>
      </c>
      <c r="S426" s="8">
        <v>45.788400000000003</v>
      </c>
      <c r="T426" s="8" t="s">
        <v>2774</v>
      </c>
      <c r="U426" s="9" t="b">
        <v>0</v>
      </c>
    </row>
    <row r="427" spans="1:21">
      <c r="A427" s="10" t="s">
        <v>1018</v>
      </c>
      <c r="B427" s="11" t="s">
        <v>414</v>
      </c>
      <c r="C427" s="11" t="s">
        <v>415</v>
      </c>
      <c r="D427" s="11" t="s">
        <v>834</v>
      </c>
      <c r="E427" s="11" t="s">
        <v>835</v>
      </c>
      <c r="F427" s="11" t="s">
        <v>240</v>
      </c>
      <c r="G427" s="11" t="s">
        <v>241</v>
      </c>
      <c r="H427" s="14">
        <v>45876</v>
      </c>
      <c r="I427" s="11">
        <v>9</v>
      </c>
      <c r="J427" s="11">
        <v>130.94</v>
      </c>
      <c r="K427" s="11">
        <v>1178.46</v>
      </c>
      <c r="L427" s="11">
        <v>0.05</v>
      </c>
      <c r="M427" s="11">
        <v>0.02</v>
      </c>
      <c r="N427" s="11" t="s">
        <v>2772</v>
      </c>
      <c r="O427" s="11">
        <v>130.94</v>
      </c>
      <c r="P427" s="11" t="s">
        <v>2773</v>
      </c>
      <c r="Q427" s="11" t="s">
        <v>2773</v>
      </c>
      <c r="R427" s="11">
        <v>1119.537</v>
      </c>
      <c r="S427" s="11">
        <v>22.390740000000001</v>
      </c>
      <c r="T427" s="11" t="s">
        <v>2774</v>
      </c>
      <c r="U427" s="12" t="b">
        <v>0</v>
      </c>
    </row>
    <row r="428" spans="1:21">
      <c r="A428" s="7" t="s">
        <v>1020</v>
      </c>
      <c r="B428" s="8" t="s">
        <v>103</v>
      </c>
      <c r="C428" s="8" t="s">
        <v>104</v>
      </c>
      <c r="D428" s="8" t="s">
        <v>618</v>
      </c>
      <c r="E428" s="8" t="s">
        <v>619</v>
      </c>
      <c r="F428" s="8" t="s">
        <v>114</v>
      </c>
      <c r="G428" s="8" t="s">
        <v>115</v>
      </c>
      <c r="H428" s="13">
        <v>45871</v>
      </c>
      <c r="I428" s="8">
        <v>7</v>
      </c>
      <c r="J428" s="8">
        <v>91.13</v>
      </c>
      <c r="K428" s="8">
        <v>637.91</v>
      </c>
      <c r="L428" s="8">
        <v>0.1</v>
      </c>
      <c r="M428" s="8">
        <v>0.02</v>
      </c>
      <c r="N428" s="8" t="s">
        <v>2775</v>
      </c>
      <c r="O428" s="8">
        <v>91.13</v>
      </c>
      <c r="P428" s="8" t="s">
        <v>2773</v>
      </c>
      <c r="Q428" s="8" t="s">
        <v>2773</v>
      </c>
      <c r="R428" s="8">
        <v>574.11899999999991</v>
      </c>
      <c r="S428" s="8">
        <v>11.482379999999999</v>
      </c>
      <c r="T428" s="8" t="s">
        <v>2774</v>
      </c>
      <c r="U428" s="9" t="b">
        <v>0</v>
      </c>
    </row>
    <row r="429" spans="1:21">
      <c r="A429" s="10" t="s">
        <v>1021</v>
      </c>
      <c r="B429" s="11" t="s">
        <v>230</v>
      </c>
      <c r="C429" s="11" t="s">
        <v>231</v>
      </c>
      <c r="D429" s="11" t="s">
        <v>726</v>
      </c>
      <c r="E429" s="11" t="s">
        <v>727</v>
      </c>
      <c r="F429" s="11" t="s">
        <v>191</v>
      </c>
      <c r="G429" s="11" t="s">
        <v>192</v>
      </c>
      <c r="H429" s="14">
        <v>45871</v>
      </c>
      <c r="I429" s="11">
        <v>20</v>
      </c>
      <c r="J429" s="11">
        <v>144.35</v>
      </c>
      <c r="K429" s="11">
        <v>2887</v>
      </c>
      <c r="L429" s="11">
        <v>0.1</v>
      </c>
      <c r="M429" s="11">
        <v>0.02</v>
      </c>
      <c r="N429" s="11" t="s">
        <v>2775</v>
      </c>
      <c r="O429" s="11">
        <v>144.35</v>
      </c>
      <c r="P429" s="11" t="s">
        <v>2773</v>
      </c>
      <c r="Q429" s="11" t="s">
        <v>2773</v>
      </c>
      <c r="R429" s="11">
        <v>2598.3000000000002</v>
      </c>
      <c r="S429" s="11">
        <v>51.966000000000008</v>
      </c>
      <c r="T429" s="11" t="s">
        <v>2774</v>
      </c>
      <c r="U429" s="12" t="b">
        <v>0</v>
      </c>
    </row>
    <row r="430" spans="1:21">
      <c r="A430" s="7" t="s">
        <v>1023</v>
      </c>
      <c r="B430" s="8" t="s">
        <v>110</v>
      </c>
      <c r="C430" s="8" t="s">
        <v>111</v>
      </c>
      <c r="D430" s="8" t="s">
        <v>169</v>
      </c>
      <c r="E430" s="8" t="s">
        <v>170</v>
      </c>
      <c r="F430" s="8" t="s">
        <v>114</v>
      </c>
      <c r="G430" s="8" t="s">
        <v>115</v>
      </c>
      <c r="H430" s="13">
        <v>45876</v>
      </c>
      <c r="I430" s="8">
        <v>16</v>
      </c>
      <c r="J430" s="8">
        <v>91.13</v>
      </c>
      <c r="K430" s="8">
        <v>1458.08</v>
      </c>
      <c r="L430" s="8">
        <v>0.1</v>
      </c>
      <c r="M430" s="8">
        <v>0.02</v>
      </c>
      <c r="N430" s="8" t="s">
        <v>2775</v>
      </c>
      <c r="O430" s="8">
        <v>91.13</v>
      </c>
      <c r="P430" s="8" t="s">
        <v>2773</v>
      </c>
      <c r="Q430" s="8" t="s">
        <v>2773</v>
      </c>
      <c r="R430" s="8">
        <v>1312.2719999999999</v>
      </c>
      <c r="S430" s="8">
        <v>26.245439999999999</v>
      </c>
      <c r="T430" s="8" t="s">
        <v>2774</v>
      </c>
      <c r="U430" s="9" t="b">
        <v>0</v>
      </c>
    </row>
    <row r="431" spans="1:21">
      <c r="A431" s="10" t="s">
        <v>1024</v>
      </c>
      <c r="B431" s="11" t="s">
        <v>47</v>
      </c>
      <c r="C431" s="11" t="s">
        <v>48</v>
      </c>
      <c r="D431" s="11" t="s">
        <v>553</v>
      </c>
      <c r="E431" s="11" t="s">
        <v>554</v>
      </c>
      <c r="F431" s="11" t="s">
        <v>293</v>
      </c>
      <c r="G431" s="11" t="s">
        <v>294</v>
      </c>
      <c r="H431" s="14">
        <v>45876</v>
      </c>
      <c r="I431" s="11">
        <v>1</v>
      </c>
      <c r="J431" s="11">
        <v>114.99</v>
      </c>
      <c r="K431" s="11">
        <v>114.99</v>
      </c>
      <c r="L431" s="11">
        <v>0.05</v>
      </c>
      <c r="M431" s="11">
        <v>0.02</v>
      </c>
      <c r="N431" s="11" t="s">
        <v>2772</v>
      </c>
      <c r="O431" s="11">
        <v>114.99</v>
      </c>
      <c r="P431" s="11" t="s">
        <v>2773</v>
      </c>
      <c r="Q431" s="11" t="s">
        <v>2773</v>
      </c>
      <c r="R431" s="11">
        <v>109.2405</v>
      </c>
      <c r="S431" s="11">
        <v>2.1848100000000001</v>
      </c>
      <c r="T431" s="11" t="s">
        <v>2774</v>
      </c>
      <c r="U431" s="12" t="b">
        <v>0</v>
      </c>
    </row>
    <row r="432" spans="1:21">
      <c r="A432" s="7" t="s">
        <v>1025</v>
      </c>
      <c r="B432" s="8" t="s">
        <v>42</v>
      </c>
      <c r="C432" s="8" t="s">
        <v>43</v>
      </c>
      <c r="D432" s="8" t="s">
        <v>394</v>
      </c>
      <c r="E432" s="8" t="s">
        <v>395</v>
      </c>
      <c r="F432" s="8" t="s">
        <v>450</v>
      </c>
      <c r="G432" s="8" t="s">
        <v>451</v>
      </c>
      <c r="H432" s="13">
        <v>45893</v>
      </c>
      <c r="I432" s="8">
        <v>4</v>
      </c>
      <c r="J432" s="8">
        <v>45.4</v>
      </c>
      <c r="K432" s="8">
        <v>181.6</v>
      </c>
      <c r="L432" s="8">
        <v>0</v>
      </c>
      <c r="M432" s="8">
        <v>0.02</v>
      </c>
      <c r="N432" s="8" t="s">
        <v>2776</v>
      </c>
      <c r="O432" s="8">
        <v>45.4</v>
      </c>
      <c r="P432" s="8" t="s">
        <v>2773</v>
      </c>
      <c r="Q432" s="8" t="s">
        <v>2773</v>
      </c>
      <c r="R432" s="8">
        <v>181.6</v>
      </c>
      <c r="S432" s="8">
        <v>3.6320000000000001</v>
      </c>
      <c r="T432" s="8" t="s">
        <v>2774</v>
      </c>
      <c r="U432" s="9" t="b">
        <v>0</v>
      </c>
    </row>
    <row r="433" spans="1:21">
      <c r="A433" s="10" t="s">
        <v>1026</v>
      </c>
      <c r="B433" s="11" t="s">
        <v>93</v>
      </c>
      <c r="C433" s="11" t="s">
        <v>94</v>
      </c>
      <c r="D433" s="11" t="s">
        <v>311</v>
      </c>
      <c r="E433" s="11" t="s">
        <v>312</v>
      </c>
      <c r="F433" s="11" t="s">
        <v>326</v>
      </c>
      <c r="G433" s="11" t="s">
        <v>327</v>
      </c>
      <c r="H433" s="14">
        <v>45889</v>
      </c>
      <c r="I433" s="11">
        <v>23</v>
      </c>
      <c r="J433" s="11">
        <v>63.32</v>
      </c>
      <c r="K433" s="11">
        <v>1456.36</v>
      </c>
      <c r="L433" s="11">
        <v>0</v>
      </c>
      <c r="M433" s="11">
        <v>0.02</v>
      </c>
      <c r="N433" s="11" t="s">
        <v>2776</v>
      </c>
      <c r="O433" s="11">
        <v>63.32</v>
      </c>
      <c r="P433" s="11" t="s">
        <v>2773</v>
      </c>
      <c r="Q433" s="11" t="s">
        <v>2773</v>
      </c>
      <c r="R433" s="11">
        <v>1456.36</v>
      </c>
      <c r="S433" s="11">
        <v>29.127199999999998</v>
      </c>
      <c r="T433" s="11" t="s">
        <v>2774</v>
      </c>
      <c r="U433" s="12" t="b">
        <v>0</v>
      </c>
    </row>
    <row r="434" spans="1:21">
      <c r="A434" s="7" t="s">
        <v>1027</v>
      </c>
      <c r="B434" s="8" t="s">
        <v>62</v>
      </c>
      <c r="C434" s="8" t="s">
        <v>63</v>
      </c>
      <c r="D434" s="8" t="s">
        <v>88</v>
      </c>
      <c r="E434" s="8" t="s">
        <v>89</v>
      </c>
      <c r="F434" s="8" t="s">
        <v>240</v>
      </c>
      <c r="G434" s="8" t="s">
        <v>241</v>
      </c>
      <c r="H434" s="13">
        <v>45887</v>
      </c>
      <c r="I434" s="8">
        <v>8</v>
      </c>
      <c r="J434" s="8">
        <v>130.94</v>
      </c>
      <c r="K434" s="8">
        <v>1047.52</v>
      </c>
      <c r="L434" s="8">
        <v>0.05</v>
      </c>
      <c r="M434" s="8">
        <v>0.02</v>
      </c>
      <c r="N434" s="8" t="s">
        <v>2772</v>
      </c>
      <c r="O434" s="8">
        <v>130.94</v>
      </c>
      <c r="P434" s="8" t="s">
        <v>2773</v>
      </c>
      <c r="Q434" s="8" t="s">
        <v>2773</v>
      </c>
      <c r="R434" s="8">
        <v>995.14400000000001</v>
      </c>
      <c r="S434" s="8">
        <v>19.90288</v>
      </c>
      <c r="T434" s="8" t="s">
        <v>2774</v>
      </c>
      <c r="U434" s="9" t="b">
        <v>0</v>
      </c>
    </row>
    <row r="435" spans="1:21">
      <c r="A435" s="10" t="s">
        <v>1028</v>
      </c>
      <c r="B435" s="11" t="s">
        <v>145</v>
      </c>
      <c r="C435" s="11" t="s">
        <v>146</v>
      </c>
      <c r="D435" s="11" t="s">
        <v>700</v>
      </c>
      <c r="E435" s="11" t="s">
        <v>701</v>
      </c>
      <c r="F435" s="11" t="s">
        <v>293</v>
      </c>
      <c r="G435" s="11" t="s">
        <v>294</v>
      </c>
      <c r="H435" s="14">
        <v>45887</v>
      </c>
      <c r="I435" s="11">
        <v>15</v>
      </c>
      <c r="J435" s="11">
        <v>114.99</v>
      </c>
      <c r="K435" s="11">
        <v>1724.85</v>
      </c>
      <c r="L435" s="11">
        <v>0.05</v>
      </c>
      <c r="M435" s="11">
        <v>0.02</v>
      </c>
      <c r="N435" s="11" t="s">
        <v>2772</v>
      </c>
      <c r="O435" s="11">
        <v>114.99</v>
      </c>
      <c r="P435" s="11" t="s">
        <v>2773</v>
      </c>
      <c r="Q435" s="11" t="s">
        <v>2773</v>
      </c>
      <c r="R435" s="11">
        <v>1638.6074999999998</v>
      </c>
      <c r="S435" s="11">
        <v>32.772149999999996</v>
      </c>
      <c r="T435" s="11" t="s">
        <v>2774</v>
      </c>
      <c r="U435" s="12" t="b">
        <v>0</v>
      </c>
    </row>
    <row r="436" spans="1:21">
      <c r="A436" s="7" t="s">
        <v>1029</v>
      </c>
      <c r="B436" s="8" t="s">
        <v>159</v>
      </c>
      <c r="C436" s="8" t="s">
        <v>160</v>
      </c>
      <c r="D436" s="8" t="s">
        <v>1030</v>
      </c>
      <c r="E436" s="8" t="s">
        <v>1031</v>
      </c>
      <c r="F436" s="8" t="s">
        <v>293</v>
      </c>
      <c r="G436" s="8" t="s">
        <v>294</v>
      </c>
      <c r="H436" s="13">
        <v>45886</v>
      </c>
      <c r="I436" s="8">
        <v>12</v>
      </c>
      <c r="J436" s="8">
        <v>114.99</v>
      </c>
      <c r="K436" s="8">
        <v>1379.88</v>
      </c>
      <c r="L436" s="8">
        <v>0.05</v>
      </c>
      <c r="M436" s="8">
        <v>0.02</v>
      </c>
      <c r="N436" s="8" t="s">
        <v>2772</v>
      </c>
      <c r="O436" s="8">
        <v>114.99</v>
      </c>
      <c r="P436" s="8" t="s">
        <v>2773</v>
      </c>
      <c r="Q436" s="8" t="s">
        <v>2773</v>
      </c>
      <c r="R436" s="8">
        <v>1310.8860000000002</v>
      </c>
      <c r="S436" s="8">
        <v>26.217720000000003</v>
      </c>
      <c r="T436" s="8" t="s">
        <v>2774</v>
      </c>
      <c r="U436" s="9" t="b">
        <v>0</v>
      </c>
    </row>
    <row r="437" spans="1:21">
      <c r="A437" s="10" t="s">
        <v>1033</v>
      </c>
      <c r="B437" s="11" t="s">
        <v>93</v>
      </c>
      <c r="C437" s="11" t="s">
        <v>94</v>
      </c>
      <c r="D437" s="11" t="s">
        <v>369</v>
      </c>
      <c r="E437" s="11" t="s">
        <v>370</v>
      </c>
      <c r="F437" s="11" t="s">
        <v>85</v>
      </c>
      <c r="G437" s="11" t="s">
        <v>86</v>
      </c>
      <c r="H437" s="14">
        <v>45881</v>
      </c>
      <c r="I437" s="11">
        <v>7</v>
      </c>
      <c r="J437" s="11">
        <v>62.72</v>
      </c>
      <c r="K437" s="11">
        <v>439.04</v>
      </c>
      <c r="L437" s="11">
        <v>0.05</v>
      </c>
      <c r="M437" s="11">
        <v>0.02</v>
      </c>
      <c r="N437" s="11" t="s">
        <v>2772</v>
      </c>
      <c r="O437" s="11">
        <v>72.040000000000006</v>
      </c>
      <c r="P437" s="11" t="s">
        <v>2773</v>
      </c>
      <c r="Q437" s="11" t="s">
        <v>2773</v>
      </c>
      <c r="R437" s="11">
        <v>417.08800000000002</v>
      </c>
      <c r="S437" s="11">
        <v>8.3417600000000007</v>
      </c>
      <c r="T437" s="11" t="s">
        <v>2774</v>
      </c>
      <c r="U437" s="12" t="b">
        <v>0</v>
      </c>
    </row>
    <row r="438" spans="1:21">
      <c r="A438" s="7" t="s">
        <v>1037</v>
      </c>
      <c r="B438" s="8" t="s">
        <v>21</v>
      </c>
      <c r="C438" s="8" t="s">
        <v>22</v>
      </c>
      <c r="D438" s="8" t="s">
        <v>566</v>
      </c>
      <c r="E438" s="8" t="s">
        <v>567</v>
      </c>
      <c r="F438" s="8" t="s">
        <v>18</v>
      </c>
      <c r="G438" s="8" t="s">
        <v>19</v>
      </c>
      <c r="H438" s="13">
        <v>45888</v>
      </c>
      <c r="I438" s="8">
        <v>19</v>
      </c>
      <c r="J438" s="8">
        <v>52.65</v>
      </c>
      <c r="K438" s="8">
        <v>1000.35</v>
      </c>
      <c r="L438" s="8">
        <v>0.05</v>
      </c>
      <c r="M438" s="8">
        <v>0.02</v>
      </c>
      <c r="N438" s="8" t="s">
        <v>2772</v>
      </c>
      <c r="O438" s="8">
        <v>52.65</v>
      </c>
      <c r="P438" s="8" t="s">
        <v>2773</v>
      </c>
      <c r="Q438" s="8" t="s">
        <v>2773</v>
      </c>
      <c r="R438" s="8">
        <v>950.33249999999998</v>
      </c>
      <c r="S438" s="8">
        <v>19.00665</v>
      </c>
      <c r="T438" s="8" t="s">
        <v>2774</v>
      </c>
      <c r="U438" s="9" t="b">
        <v>0</v>
      </c>
    </row>
    <row r="439" spans="1:21">
      <c r="A439" s="10" t="s">
        <v>1039</v>
      </c>
      <c r="B439" s="11" t="s">
        <v>117</v>
      </c>
      <c r="C439" s="11" t="s">
        <v>118</v>
      </c>
      <c r="D439" s="11" t="s">
        <v>150</v>
      </c>
      <c r="E439" s="11" t="s">
        <v>151</v>
      </c>
      <c r="F439" s="11" t="s">
        <v>100</v>
      </c>
      <c r="G439" s="11" t="s">
        <v>101</v>
      </c>
      <c r="H439" s="14">
        <v>45885</v>
      </c>
      <c r="I439" s="11">
        <v>8</v>
      </c>
      <c r="J439" s="11">
        <v>181.7</v>
      </c>
      <c r="K439" s="11">
        <v>1453.6</v>
      </c>
      <c r="L439" s="11">
        <v>0.1</v>
      </c>
      <c r="M439" s="11">
        <v>0.02</v>
      </c>
      <c r="N439" s="11" t="s">
        <v>2775</v>
      </c>
      <c r="O439" s="11">
        <v>181.7</v>
      </c>
      <c r="P439" s="11" t="s">
        <v>2773</v>
      </c>
      <c r="Q439" s="11" t="s">
        <v>2773</v>
      </c>
      <c r="R439" s="11">
        <v>1308.24</v>
      </c>
      <c r="S439" s="11">
        <v>26.1648</v>
      </c>
      <c r="T439" s="11" t="s">
        <v>2774</v>
      </c>
      <c r="U439" s="12" t="b">
        <v>0</v>
      </c>
    </row>
    <row r="440" spans="1:21">
      <c r="A440" s="7" t="s">
        <v>1040</v>
      </c>
      <c r="B440" s="8" t="s">
        <v>259</v>
      </c>
      <c r="C440" s="8" t="s">
        <v>260</v>
      </c>
      <c r="D440" s="8" t="s">
        <v>448</v>
      </c>
      <c r="E440" s="8" t="s">
        <v>449</v>
      </c>
      <c r="F440" s="8" t="s">
        <v>32</v>
      </c>
      <c r="G440" s="8" t="s">
        <v>33</v>
      </c>
      <c r="H440" s="13">
        <v>45878</v>
      </c>
      <c r="I440" s="8">
        <v>11</v>
      </c>
      <c r="J440" s="8">
        <v>88.32</v>
      </c>
      <c r="K440" s="8">
        <v>971.52</v>
      </c>
      <c r="L440" s="8">
        <v>0</v>
      </c>
      <c r="M440" s="8">
        <v>0.02</v>
      </c>
      <c r="N440" s="8" t="s">
        <v>2776</v>
      </c>
      <c r="O440" s="8">
        <v>88.32</v>
      </c>
      <c r="P440" s="8" t="s">
        <v>2773</v>
      </c>
      <c r="Q440" s="8" t="s">
        <v>2773</v>
      </c>
      <c r="R440" s="8">
        <v>971.52</v>
      </c>
      <c r="S440" s="8">
        <v>19.430399999999999</v>
      </c>
      <c r="T440" s="8" t="s">
        <v>2774</v>
      </c>
      <c r="U440" s="9" t="b">
        <v>0</v>
      </c>
    </row>
    <row r="441" spans="1:21">
      <c r="A441" s="10" t="s">
        <v>1041</v>
      </c>
      <c r="B441" s="11" t="s">
        <v>93</v>
      </c>
      <c r="C441" s="11" t="s">
        <v>94</v>
      </c>
      <c r="D441" s="11" t="s">
        <v>525</v>
      </c>
      <c r="E441" s="11" t="s">
        <v>526</v>
      </c>
      <c r="F441" s="11" t="s">
        <v>396</v>
      </c>
      <c r="G441" s="11" t="s">
        <v>397</v>
      </c>
      <c r="H441" s="14">
        <v>45890</v>
      </c>
      <c r="I441" s="11">
        <v>24</v>
      </c>
      <c r="J441" s="11">
        <v>194.87</v>
      </c>
      <c r="K441" s="11">
        <v>4676.88</v>
      </c>
      <c r="L441" s="11">
        <v>0.1</v>
      </c>
      <c r="M441" s="11">
        <v>0.02</v>
      </c>
      <c r="N441" s="11" t="s">
        <v>2775</v>
      </c>
      <c r="O441" s="11">
        <v>194.87</v>
      </c>
      <c r="P441" s="11" t="s">
        <v>2773</v>
      </c>
      <c r="Q441" s="11" t="s">
        <v>2773</v>
      </c>
      <c r="R441" s="11">
        <v>4209.192</v>
      </c>
      <c r="S441" s="11">
        <v>84.183840000000004</v>
      </c>
      <c r="T441" s="11" t="s">
        <v>2774</v>
      </c>
      <c r="U441" s="12" t="b">
        <v>0</v>
      </c>
    </row>
    <row r="442" spans="1:21">
      <c r="A442" s="7" t="s">
        <v>1042</v>
      </c>
      <c r="B442" s="8" t="s">
        <v>110</v>
      </c>
      <c r="C442" s="8" t="s">
        <v>111</v>
      </c>
      <c r="D442" s="8" t="s">
        <v>264</v>
      </c>
      <c r="E442" s="8" t="s">
        <v>265</v>
      </c>
      <c r="F442" s="8" t="s">
        <v>25</v>
      </c>
      <c r="G442" s="8" t="s">
        <v>26</v>
      </c>
      <c r="H442" s="13">
        <v>45895</v>
      </c>
      <c r="I442" s="8">
        <v>24</v>
      </c>
      <c r="J442" s="8">
        <v>120.83</v>
      </c>
      <c r="K442" s="8">
        <v>2899.92</v>
      </c>
      <c r="L442" s="8">
        <v>0.1</v>
      </c>
      <c r="M442" s="8">
        <v>0.02</v>
      </c>
      <c r="N442" s="8" t="s">
        <v>2775</v>
      </c>
      <c r="O442" s="8">
        <v>120.83</v>
      </c>
      <c r="P442" s="8" t="s">
        <v>2773</v>
      </c>
      <c r="Q442" s="8" t="s">
        <v>2773</v>
      </c>
      <c r="R442" s="8">
        <v>2609.9279999999999</v>
      </c>
      <c r="S442" s="8">
        <v>52.198560000000001</v>
      </c>
      <c r="T442" s="8" t="s">
        <v>2774</v>
      </c>
      <c r="U442" s="9" t="b">
        <v>0</v>
      </c>
    </row>
    <row r="443" spans="1:21">
      <c r="A443" s="10" t="s">
        <v>1043</v>
      </c>
      <c r="B443" s="11" t="s">
        <v>103</v>
      </c>
      <c r="C443" s="11" t="s">
        <v>104</v>
      </c>
      <c r="D443" s="11" t="s">
        <v>660</v>
      </c>
      <c r="E443" s="11" t="s">
        <v>661</v>
      </c>
      <c r="F443" s="11" t="s">
        <v>78</v>
      </c>
      <c r="G443" s="11" t="s">
        <v>79</v>
      </c>
      <c r="H443" s="14">
        <v>45885</v>
      </c>
      <c r="I443" s="11">
        <v>18</v>
      </c>
      <c r="J443" s="11">
        <v>139.22</v>
      </c>
      <c r="K443" s="11">
        <v>2505.96</v>
      </c>
      <c r="L443" s="11">
        <v>0.05</v>
      </c>
      <c r="M443" s="11">
        <v>0.02</v>
      </c>
      <c r="N443" s="11" t="s">
        <v>2772</v>
      </c>
      <c r="O443" s="11">
        <v>139.22</v>
      </c>
      <c r="P443" s="11" t="s">
        <v>2773</v>
      </c>
      <c r="Q443" s="11" t="s">
        <v>2773</v>
      </c>
      <c r="R443" s="11">
        <v>2380.6620000000003</v>
      </c>
      <c r="S443" s="11">
        <v>47.613240000000005</v>
      </c>
      <c r="T443" s="11" t="s">
        <v>2774</v>
      </c>
      <c r="U443" s="12" t="b">
        <v>0</v>
      </c>
    </row>
    <row r="444" spans="1:21">
      <c r="A444" s="7" t="s">
        <v>1044</v>
      </c>
      <c r="B444" s="8" t="s">
        <v>182</v>
      </c>
      <c r="C444" s="8" t="s">
        <v>183</v>
      </c>
      <c r="D444" s="8" t="s">
        <v>69</v>
      </c>
      <c r="E444" s="8" t="s">
        <v>70</v>
      </c>
      <c r="F444" s="8" t="s">
        <v>275</v>
      </c>
      <c r="G444" s="8" t="s">
        <v>276</v>
      </c>
      <c r="H444" s="13">
        <v>45886</v>
      </c>
      <c r="I444" s="8">
        <v>2</v>
      </c>
      <c r="J444" s="8">
        <v>44.71</v>
      </c>
      <c r="K444" s="8">
        <v>89.42</v>
      </c>
      <c r="L444" s="8">
        <v>0</v>
      </c>
      <c r="M444" s="8">
        <v>0.02</v>
      </c>
      <c r="N444" s="8" t="s">
        <v>2776</v>
      </c>
      <c r="O444" s="8">
        <v>44.71</v>
      </c>
      <c r="P444" s="8" t="s">
        <v>2773</v>
      </c>
      <c r="Q444" s="8" t="s">
        <v>2773</v>
      </c>
      <c r="R444" s="8">
        <v>89.42</v>
      </c>
      <c r="S444" s="8">
        <v>1.7884</v>
      </c>
      <c r="T444" s="8" t="s">
        <v>2774</v>
      </c>
      <c r="U444" s="9" t="b">
        <v>0</v>
      </c>
    </row>
    <row r="445" spans="1:21">
      <c r="A445" s="10" t="s">
        <v>1046</v>
      </c>
      <c r="B445" s="11" t="s">
        <v>93</v>
      </c>
      <c r="C445" s="11" t="s">
        <v>94</v>
      </c>
      <c r="D445" s="11" t="s">
        <v>760</v>
      </c>
      <c r="E445" s="11" t="s">
        <v>761</v>
      </c>
      <c r="F445" s="11" t="s">
        <v>215</v>
      </c>
      <c r="G445" s="11" t="s">
        <v>216</v>
      </c>
      <c r="H445" s="14">
        <v>45877</v>
      </c>
      <c r="I445" s="11">
        <v>21</v>
      </c>
      <c r="J445" s="11">
        <v>176.7</v>
      </c>
      <c r="K445" s="11">
        <v>3710.7</v>
      </c>
      <c r="L445" s="11">
        <v>0.1</v>
      </c>
      <c r="M445" s="11">
        <v>0.02</v>
      </c>
      <c r="N445" s="11" t="s">
        <v>2775</v>
      </c>
      <c r="O445" s="11">
        <v>176.7</v>
      </c>
      <c r="P445" s="11" t="s">
        <v>2773</v>
      </c>
      <c r="Q445" s="11" t="s">
        <v>2773</v>
      </c>
      <c r="R445" s="11">
        <v>3339.6299999999997</v>
      </c>
      <c r="S445" s="11">
        <v>66.792599999999993</v>
      </c>
      <c r="T445" s="11" t="s">
        <v>2774</v>
      </c>
      <c r="U445" s="12" t="b">
        <v>0</v>
      </c>
    </row>
    <row r="446" spans="1:21">
      <c r="A446" s="7" t="s">
        <v>1050</v>
      </c>
      <c r="B446" s="8" t="s">
        <v>306</v>
      </c>
      <c r="C446" s="8" t="s">
        <v>2805</v>
      </c>
      <c r="D446" s="8" t="s">
        <v>822</v>
      </c>
      <c r="E446" s="8" t="s">
        <v>2614</v>
      </c>
      <c r="F446" s="8" t="s">
        <v>196</v>
      </c>
      <c r="G446" s="8" t="s">
        <v>197</v>
      </c>
      <c r="H446" s="13">
        <v>45891</v>
      </c>
      <c r="I446" s="8">
        <v>21</v>
      </c>
      <c r="J446" s="8">
        <v>77.5</v>
      </c>
      <c r="K446" s="8">
        <v>1627.5</v>
      </c>
      <c r="L446" s="8">
        <v>0.05</v>
      </c>
      <c r="M446" s="8">
        <v>0.02</v>
      </c>
      <c r="N446" s="8" t="s">
        <v>2772</v>
      </c>
      <c r="O446" s="8">
        <v>77.5</v>
      </c>
      <c r="P446" s="8" t="s">
        <v>2773</v>
      </c>
      <c r="Q446" s="8" t="s">
        <v>2773</v>
      </c>
      <c r="R446" s="8">
        <v>1546.125</v>
      </c>
      <c r="S446" s="8">
        <v>30.922499999999999</v>
      </c>
      <c r="T446" s="8" t="s">
        <v>2774</v>
      </c>
      <c r="U446" s="9" t="b">
        <v>0</v>
      </c>
    </row>
    <row r="447" spans="1:21">
      <c r="A447" s="10" t="s">
        <v>1051</v>
      </c>
      <c r="B447" s="11" t="s">
        <v>42</v>
      </c>
      <c r="C447" s="11" t="s">
        <v>43</v>
      </c>
      <c r="D447" s="11" t="s">
        <v>609</v>
      </c>
      <c r="E447" s="11" t="s">
        <v>610</v>
      </c>
      <c r="F447" s="11" t="s">
        <v>326</v>
      </c>
      <c r="G447" s="11" t="s">
        <v>327</v>
      </c>
      <c r="H447" s="14">
        <v>45885</v>
      </c>
      <c r="I447" s="11">
        <v>22</v>
      </c>
      <c r="J447" s="11">
        <v>63.32</v>
      </c>
      <c r="K447" s="11">
        <v>1393.04</v>
      </c>
      <c r="L447" s="11">
        <v>0</v>
      </c>
      <c r="M447" s="11">
        <v>0.02</v>
      </c>
      <c r="N447" s="11" t="s">
        <v>2776</v>
      </c>
      <c r="O447" s="11">
        <v>63.32</v>
      </c>
      <c r="P447" s="11" t="s">
        <v>2773</v>
      </c>
      <c r="Q447" s="11" t="s">
        <v>2773</v>
      </c>
      <c r="R447" s="11">
        <v>1393.04</v>
      </c>
      <c r="S447" s="11">
        <v>27.860800000000001</v>
      </c>
      <c r="T447" s="11" t="s">
        <v>2774</v>
      </c>
      <c r="U447" s="12" t="b">
        <v>0</v>
      </c>
    </row>
    <row r="448" spans="1:21">
      <c r="A448" s="7" t="s">
        <v>1052</v>
      </c>
      <c r="B448" s="8" t="s">
        <v>122</v>
      </c>
      <c r="C448" s="8" t="s">
        <v>123</v>
      </c>
      <c r="D448" s="8" t="s">
        <v>760</v>
      </c>
      <c r="E448" s="8" t="s">
        <v>761</v>
      </c>
      <c r="F448" s="8" t="s">
        <v>114</v>
      </c>
      <c r="G448" s="8" t="s">
        <v>115</v>
      </c>
      <c r="H448" s="13">
        <v>45870</v>
      </c>
      <c r="I448" s="8">
        <v>14</v>
      </c>
      <c r="J448" s="8">
        <v>91.13</v>
      </c>
      <c r="K448" s="8">
        <v>1275.82</v>
      </c>
      <c r="L448" s="8">
        <v>0.1</v>
      </c>
      <c r="M448" s="8">
        <v>0.02</v>
      </c>
      <c r="N448" s="8" t="s">
        <v>2775</v>
      </c>
      <c r="O448" s="8">
        <v>91.13</v>
      </c>
      <c r="P448" s="8" t="s">
        <v>2773</v>
      </c>
      <c r="Q448" s="8" t="s">
        <v>2773</v>
      </c>
      <c r="R448" s="8">
        <v>1148.2379999999998</v>
      </c>
      <c r="S448" s="8">
        <v>22.964759999999998</v>
      </c>
      <c r="T448" s="8" t="s">
        <v>2774</v>
      </c>
      <c r="U448" s="9" t="b">
        <v>0</v>
      </c>
    </row>
    <row r="449" spans="1:21">
      <c r="A449" s="10" t="s">
        <v>1053</v>
      </c>
      <c r="B449" s="11" t="s">
        <v>122</v>
      </c>
      <c r="C449" s="11" t="s">
        <v>123</v>
      </c>
      <c r="D449" s="11" t="s">
        <v>825</v>
      </c>
      <c r="E449" s="11" t="s">
        <v>826</v>
      </c>
      <c r="F449" s="11" t="s">
        <v>107</v>
      </c>
      <c r="G449" s="11" t="s">
        <v>108</v>
      </c>
      <c r="H449" s="14">
        <v>45879</v>
      </c>
      <c r="I449" s="11">
        <v>18</v>
      </c>
      <c r="J449" s="11">
        <v>179.53</v>
      </c>
      <c r="K449" s="11">
        <v>3231.54</v>
      </c>
      <c r="L449" s="11">
        <v>0.1</v>
      </c>
      <c r="M449" s="11">
        <v>0.02</v>
      </c>
      <c r="N449" s="11" t="s">
        <v>2775</v>
      </c>
      <c r="O449" s="11">
        <v>179.53</v>
      </c>
      <c r="P449" s="11" t="s">
        <v>2773</v>
      </c>
      <c r="Q449" s="11" t="s">
        <v>2773</v>
      </c>
      <c r="R449" s="11">
        <v>2908.386</v>
      </c>
      <c r="S449" s="11">
        <v>58.167720000000003</v>
      </c>
      <c r="T449" s="11" t="s">
        <v>2774</v>
      </c>
      <c r="U449" s="12" t="b">
        <v>0</v>
      </c>
    </row>
    <row r="450" spans="1:21">
      <c r="A450" s="7" t="s">
        <v>1054</v>
      </c>
      <c r="B450" s="8" t="s">
        <v>122</v>
      </c>
      <c r="C450" s="8" t="s">
        <v>123</v>
      </c>
      <c r="D450" s="8" t="s">
        <v>362</v>
      </c>
      <c r="E450" s="8" t="s">
        <v>363</v>
      </c>
      <c r="F450" s="8" t="s">
        <v>319</v>
      </c>
      <c r="G450" s="8" t="s">
        <v>320</v>
      </c>
      <c r="H450" s="13">
        <v>45883</v>
      </c>
      <c r="I450" s="8">
        <v>22</v>
      </c>
      <c r="J450" s="8">
        <v>93.41</v>
      </c>
      <c r="K450" s="8">
        <v>2055.02</v>
      </c>
      <c r="L450" s="8">
        <v>0</v>
      </c>
      <c r="M450" s="8">
        <v>0.02</v>
      </c>
      <c r="N450" s="8" t="s">
        <v>2776</v>
      </c>
      <c r="O450" s="8">
        <v>93.41</v>
      </c>
      <c r="P450" s="8" t="s">
        <v>2773</v>
      </c>
      <c r="Q450" s="8" t="s">
        <v>2773</v>
      </c>
      <c r="R450" s="8">
        <v>2055.02</v>
      </c>
      <c r="S450" s="8">
        <v>41.1004</v>
      </c>
      <c r="T450" s="8" t="s">
        <v>2774</v>
      </c>
      <c r="U450" s="9" t="b">
        <v>0</v>
      </c>
    </row>
    <row r="451" spans="1:21">
      <c r="A451" s="10" t="s">
        <v>1056</v>
      </c>
      <c r="B451" s="11" t="s">
        <v>21</v>
      </c>
      <c r="C451" s="11" t="s">
        <v>22</v>
      </c>
      <c r="D451" s="11" t="s">
        <v>1057</v>
      </c>
      <c r="E451" s="11" t="s">
        <v>1058</v>
      </c>
      <c r="F451" s="11" t="s">
        <v>129</v>
      </c>
      <c r="G451" s="11" t="s">
        <v>130</v>
      </c>
      <c r="H451" s="14">
        <v>45878</v>
      </c>
      <c r="I451" s="11">
        <v>17</v>
      </c>
      <c r="J451" s="11">
        <v>92.19</v>
      </c>
      <c r="K451" s="11">
        <v>1567.23</v>
      </c>
      <c r="L451" s="11">
        <v>0.05</v>
      </c>
      <c r="M451" s="11">
        <v>0.02</v>
      </c>
      <c r="N451" s="11" t="s">
        <v>2772</v>
      </c>
      <c r="O451" s="11">
        <v>92.19</v>
      </c>
      <c r="P451" s="11" t="s">
        <v>2773</v>
      </c>
      <c r="Q451" s="11" t="s">
        <v>2773</v>
      </c>
      <c r="R451" s="11">
        <v>1488.8685</v>
      </c>
      <c r="S451" s="11">
        <v>29.777370000000001</v>
      </c>
      <c r="T451" s="11" t="s">
        <v>2774</v>
      </c>
      <c r="U451" s="12" t="b">
        <v>0</v>
      </c>
    </row>
    <row r="452" spans="1:21">
      <c r="A452" s="7" t="s">
        <v>1059</v>
      </c>
      <c r="B452" s="8" t="s">
        <v>35</v>
      </c>
      <c r="C452" s="8" t="s">
        <v>36</v>
      </c>
      <c r="D452" s="8" t="s">
        <v>680</v>
      </c>
      <c r="E452" s="8" t="s">
        <v>681</v>
      </c>
      <c r="F452" s="8" t="s">
        <v>18</v>
      </c>
      <c r="G452" s="8" t="s">
        <v>19</v>
      </c>
      <c r="H452" s="13">
        <v>45872</v>
      </c>
      <c r="I452" s="8">
        <v>13</v>
      </c>
      <c r="J452" s="8">
        <v>52.65</v>
      </c>
      <c r="K452" s="8">
        <v>684.45</v>
      </c>
      <c r="L452" s="8">
        <v>0.05</v>
      </c>
      <c r="M452" s="8">
        <v>0.02</v>
      </c>
      <c r="N452" s="8" t="s">
        <v>2772</v>
      </c>
      <c r="O452" s="8">
        <v>52.65</v>
      </c>
      <c r="P452" s="8" t="s">
        <v>2773</v>
      </c>
      <c r="Q452" s="8" t="s">
        <v>2773</v>
      </c>
      <c r="R452" s="8">
        <v>650.22750000000008</v>
      </c>
      <c r="S452" s="8">
        <v>13.004550000000002</v>
      </c>
      <c r="T452" s="8" t="s">
        <v>2774</v>
      </c>
      <c r="U452" s="9" t="b">
        <v>0</v>
      </c>
    </row>
    <row r="453" spans="1:21">
      <c r="A453" s="10" t="s">
        <v>1060</v>
      </c>
      <c r="B453" s="11" t="s">
        <v>103</v>
      </c>
      <c r="C453" s="11" t="s">
        <v>2794</v>
      </c>
      <c r="D453" s="11" t="s">
        <v>648</v>
      </c>
      <c r="E453" s="11" t="s">
        <v>2615</v>
      </c>
      <c r="F453" s="11" t="s">
        <v>25</v>
      </c>
      <c r="G453" s="11" t="s">
        <v>26</v>
      </c>
      <c r="H453" s="14">
        <v>45892</v>
      </c>
      <c r="I453" s="11">
        <v>8</v>
      </c>
      <c r="J453" s="11">
        <v>120.83</v>
      </c>
      <c r="K453" s="11">
        <v>966.64</v>
      </c>
      <c r="L453" s="11">
        <v>0.1</v>
      </c>
      <c r="M453" s="11">
        <v>0.02</v>
      </c>
      <c r="N453" s="11" t="s">
        <v>2775</v>
      </c>
      <c r="O453" s="11">
        <v>120.83</v>
      </c>
      <c r="P453" s="11" t="s">
        <v>2773</v>
      </c>
      <c r="Q453" s="11" t="s">
        <v>2773</v>
      </c>
      <c r="R453" s="11">
        <v>869.976</v>
      </c>
      <c r="S453" s="11">
        <v>17.399519999999999</v>
      </c>
      <c r="T453" s="11" t="s">
        <v>2774</v>
      </c>
      <c r="U453" s="12" t="b">
        <v>0</v>
      </c>
    </row>
    <row r="454" spans="1:21">
      <c r="A454" s="7" t="s">
        <v>1061</v>
      </c>
      <c r="B454" s="8" t="s">
        <v>117</v>
      </c>
      <c r="C454" s="8" t="s">
        <v>118</v>
      </c>
      <c r="D454" s="8" t="s">
        <v>105</v>
      </c>
      <c r="E454" s="8" t="s">
        <v>106</v>
      </c>
      <c r="F454" s="8" t="s">
        <v>179</v>
      </c>
      <c r="G454" s="8" t="s">
        <v>180</v>
      </c>
      <c r="H454" s="13">
        <v>45890</v>
      </c>
      <c r="I454" s="8">
        <v>3</v>
      </c>
      <c r="J454" s="8">
        <v>125.42</v>
      </c>
      <c r="K454" s="8">
        <v>376.26</v>
      </c>
      <c r="L454" s="8">
        <v>0.1</v>
      </c>
      <c r="M454" s="8">
        <v>0.02</v>
      </c>
      <c r="N454" s="8" t="s">
        <v>2775</v>
      </c>
      <c r="O454" s="8">
        <v>125.42</v>
      </c>
      <c r="P454" s="8" t="s">
        <v>2773</v>
      </c>
      <c r="Q454" s="8" t="s">
        <v>2773</v>
      </c>
      <c r="R454" s="8">
        <v>338.63400000000001</v>
      </c>
      <c r="S454" s="8">
        <v>6.7726800000000003</v>
      </c>
      <c r="T454" s="8" t="s">
        <v>2774</v>
      </c>
      <c r="U454" s="9" t="b">
        <v>0</v>
      </c>
    </row>
    <row r="455" spans="1:21">
      <c r="A455" s="10" t="s">
        <v>1062</v>
      </c>
      <c r="B455" s="11" t="s">
        <v>47</v>
      </c>
      <c r="C455" s="11" t="s">
        <v>48</v>
      </c>
      <c r="D455" s="11" t="s">
        <v>438</v>
      </c>
      <c r="E455" s="11" t="s">
        <v>439</v>
      </c>
      <c r="F455" s="11" t="s">
        <v>107</v>
      </c>
      <c r="G455" s="11" t="s">
        <v>108</v>
      </c>
      <c r="H455" s="14">
        <v>45882</v>
      </c>
      <c r="I455" s="11">
        <v>3</v>
      </c>
      <c r="J455" s="11">
        <v>179.53</v>
      </c>
      <c r="K455" s="11">
        <v>538.59</v>
      </c>
      <c r="L455" s="11">
        <v>0.1</v>
      </c>
      <c r="M455" s="11">
        <v>0.02</v>
      </c>
      <c r="N455" s="11" t="s">
        <v>2775</v>
      </c>
      <c r="O455" s="11">
        <v>179.53</v>
      </c>
      <c r="P455" s="11" t="s">
        <v>2773</v>
      </c>
      <c r="Q455" s="11" t="s">
        <v>2773</v>
      </c>
      <c r="R455" s="11">
        <v>484.73099999999999</v>
      </c>
      <c r="S455" s="11">
        <v>9.6946200000000005</v>
      </c>
      <c r="T455" s="11" t="s">
        <v>2774</v>
      </c>
      <c r="U455" s="12" t="b">
        <v>0</v>
      </c>
    </row>
    <row r="456" spans="1:21">
      <c r="A456" s="7" t="s">
        <v>1063</v>
      </c>
      <c r="B456" s="8" t="s">
        <v>74</v>
      </c>
      <c r="C456" s="8" t="s">
        <v>75</v>
      </c>
      <c r="D456" s="8" t="s">
        <v>726</v>
      </c>
      <c r="E456" s="8" t="s">
        <v>727</v>
      </c>
      <c r="F456" s="8" t="s">
        <v>114</v>
      </c>
      <c r="G456" s="8" t="s">
        <v>115</v>
      </c>
      <c r="H456" s="13">
        <v>45890</v>
      </c>
      <c r="I456" s="8">
        <v>2</v>
      </c>
      <c r="J456" s="8">
        <v>91.13</v>
      </c>
      <c r="K456" s="8">
        <v>182.26</v>
      </c>
      <c r="L456" s="8">
        <v>0.1</v>
      </c>
      <c r="M456" s="8">
        <v>0.02</v>
      </c>
      <c r="N456" s="8" t="s">
        <v>2775</v>
      </c>
      <c r="O456" s="8">
        <v>91.13</v>
      </c>
      <c r="P456" s="8" t="s">
        <v>2773</v>
      </c>
      <c r="Q456" s="8" t="s">
        <v>2773</v>
      </c>
      <c r="R456" s="8">
        <v>164.03399999999999</v>
      </c>
      <c r="S456" s="8">
        <v>3.2806799999999998</v>
      </c>
      <c r="T456" s="8" t="s">
        <v>2774</v>
      </c>
      <c r="U456" s="9" t="b">
        <v>0</v>
      </c>
    </row>
    <row r="457" spans="1:21">
      <c r="A457" s="10" t="s">
        <v>1064</v>
      </c>
      <c r="B457" s="11" t="s">
        <v>122</v>
      </c>
      <c r="C457" s="11" t="s">
        <v>123</v>
      </c>
      <c r="D457" s="11" t="s">
        <v>278</v>
      </c>
      <c r="E457" s="11" t="s">
        <v>279</v>
      </c>
      <c r="F457" s="11" t="s">
        <v>129</v>
      </c>
      <c r="G457" s="11" t="s">
        <v>130</v>
      </c>
      <c r="H457" s="14">
        <v>45897</v>
      </c>
      <c r="I457" s="11">
        <v>16</v>
      </c>
      <c r="J457" s="11">
        <v>92.19</v>
      </c>
      <c r="K457" s="11">
        <v>1475.04</v>
      </c>
      <c r="L457" s="11">
        <v>0.05</v>
      </c>
      <c r="M457" s="11">
        <v>0.02</v>
      </c>
      <c r="N457" s="11" t="s">
        <v>2772</v>
      </c>
      <c r="O457" s="11">
        <v>92.19</v>
      </c>
      <c r="P457" s="11" t="s">
        <v>2773</v>
      </c>
      <c r="Q457" s="11" t="s">
        <v>2773</v>
      </c>
      <c r="R457" s="11">
        <v>1401.288</v>
      </c>
      <c r="S457" s="11">
        <v>28.025760000000002</v>
      </c>
      <c r="T457" s="11" t="s">
        <v>2774</v>
      </c>
      <c r="U457" s="12" t="b">
        <v>0</v>
      </c>
    </row>
    <row r="458" spans="1:21">
      <c r="A458" s="7" t="s">
        <v>1065</v>
      </c>
      <c r="B458" s="8" t="s">
        <v>81</v>
      </c>
      <c r="C458" s="8" t="s">
        <v>82</v>
      </c>
      <c r="D458" s="8" t="s">
        <v>818</v>
      </c>
      <c r="E458" s="8" t="s">
        <v>819</v>
      </c>
      <c r="F458" s="8" t="s">
        <v>174</v>
      </c>
      <c r="G458" s="8" t="s">
        <v>175</v>
      </c>
      <c r="H458" s="13">
        <v>45897</v>
      </c>
      <c r="I458" s="8">
        <v>19</v>
      </c>
      <c r="J458" s="8">
        <v>183.4</v>
      </c>
      <c r="K458" s="8">
        <v>3484.6</v>
      </c>
      <c r="L458" s="8">
        <v>0.1</v>
      </c>
      <c r="M458" s="8">
        <v>0.02</v>
      </c>
      <c r="N458" s="8" t="s">
        <v>2775</v>
      </c>
      <c r="O458" s="8">
        <v>183.4</v>
      </c>
      <c r="P458" s="8" t="s">
        <v>2773</v>
      </c>
      <c r="Q458" s="8" t="s">
        <v>2773</v>
      </c>
      <c r="R458" s="8">
        <v>3136.14</v>
      </c>
      <c r="S458" s="8">
        <v>62.722799999999999</v>
      </c>
      <c r="T458" s="8" t="s">
        <v>2774</v>
      </c>
      <c r="U458" s="9" t="b">
        <v>0</v>
      </c>
    </row>
    <row r="459" spans="1:21">
      <c r="A459" s="10" t="s">
        <v>1066</v>
      </c>
      <c r="B459" s="11" t="s">
        <v>386</v>
      </c>
      <c r="C459" s="11" t="s">
        <v>387</v>
      </c>
      <c r="D459" s="11" t="s">
        <v>825</v>
      </c>
      <c r="E459" s="11" t="s">
        <v>826</v>
      </c>
      <c r="F459" s="11" t="s">
        <v>326</v>
      </c>
      <c r="G459" s="11" t="s">
        <v>327</v>
      </c>
      <c r="H459" s="14">
        <v>45876</v>
      </c>
      <c r="I459" s="11">
        <v>8</v>
      </c>
      <c r="J459" s="11">
        <v>63.32</v>
      </c>
      <c r="K459" s="11">
        <v>506.56</v>
      </c>
      <c r="L459" s="11">
        <v>0</v>
      </c>
      <c r="M459" s="11">
        <v>0.02</v>
      </c>
      <c r="N459" s="11" t="s">
        <v>2776</v>
      </c>
      <c r="O459" s="11">
        <v>63.32</v>
      </c>
      <c r="P459" s="11" t="s">
        <v>2773</v>
      </c>
      <c r="Q459" s="11" t="s">
        <v>2773</v>
      </c>
      <c r="R459" s="11">
        <v>506.56</v>
      </c>
      <c r="S459" s="11">
        <v>10.1312</v>
      </c>
      <c r="T459" s="11" t="s">
        <v>2774</v>
      </c>
      <c r="U459" s="12" t="b">
        <v>0</v>
      </c>
    </row>
    <row r="460" spans="1:21">
      <c r="A460" s="7" t="s">
        <v>1067</v>
      </c>
      <c r="B460" s="8" t="s">
        <v>67</v>
      </c>
      <c r="C460" s="8" t="s">
        <v>68</v>
      </c>
      <c r="D460" s="8" t="s">
        <v>76</v>
      </c>
      <c r="E460" s="8" t="s">
        <v>77</v>
      </c>
      <c r="F460" s="8" t="s">
        <v>39</v>
      </c>
      <c r="G460" s="8" t="s">
        <v>40</v>
      </c>
      <c r="H460" s="13">
        <v>45878</v>
      </c>
      <c r="I460" s="8">
        <v>16</v>
      </c>
      <c r="J460" s="8">
        <v>87.21</v>
      </c>
      <c r="K460" s="8">
        <v>1395.36</v>
      </c>
      <c r="L460" s="8">
        <v>0</v>
      </c>
      <c r="M460" s="8">
        <v>0.02</v>
      </c>
      <c r="N460" s="8" t="s">
        <v>2776</v>
      </c>
      <c r="O460" s="8">
        <v>87.21</v>
      </c>
      <c r="P460" s="8" t="s">
        <v>2773</v>
      </c>
      <c r="Q460" s="8" t="s">
        <v>2773</v>
      </c>
      <c r="R460" s="8">
        <v>1395.36</v>
      </c>
      <c r="S460" s="8">
        <v>27.9072</v>
      </c>
      <c r="T460" s="8" t="s">
        <v>2774</v>
      </c>
      <c r="U460" s="9" t="b">
        <v>0</v>
      </c>
    </row>
    <row r="461" spans="1:21">
      <c r="A461" s="10" t="s">
        <v>1068</v>
      </c>
      <c r="B461" s="11" t="s">
        <v>14</v>
      </c>
      <c r="C461" s="11" t="s">
        <v>15</v>
      </c>
      <c r="D461" s="11" t="s">
        <v>645</v>
      </c>
      <c r="E461" s="11" t="s">
        <v>646</v>
      </c>
      <c r="F461" s="11" t="s">
        <v>179</v>
      </c>
      <c r="G461" s="11" t="s">
        <v>180</v>
      </c>
      <c r="H461" s="14">
        <v>45898</v>
      </c>
      <c r="I461" s="11">
        <v>9</v>
      </c>
      <c r="J461" s="11">
        <v>125.42</v>
      </c>
      <c r="K461" s="11">
        <v>1128.78</v>
      </c>
      <c r="L461" s="11">
        <v>0.1</v>
      </c>
      <c r="M461" s="11">
        <v>0.02</v>
      </c>
      <c r="N461" s="11" t="s">
        <v>2775</v>
      </c>
      <c r="O461" s="11">
        <v>125.42</v>
      </c>
      <c r="P461" s="11" t="s">
        <v>2773</v>
      </c>
      <c r="Q461" s="11" t="s">
        <v>2773</v>
      </c>
      <c r="R461" s="11">
        <v>1015.9019999999999</v>
      </c>
      <c r="S461" s="11">
        <v>20.31804</v>
      </c>
      <c r="T461" s="11" t="s">
        <v>2774</v>
      </c>
      <c r="U461" s="12" t="b">
        <v>0</v>
      </c>
    </row>
    <row r="462" spans="1:21">
      <c r="A462" s="7" t="s">
        <v>1069</v>
      </c>
      <c r="B462" s="8" t="s">
        <v>259</v>
      </c>
      <c r="C462" s="8" t="s">
        <v>260</v>
      </c>
      <c r="D462" s="8" t="s">
        <v>675</v>
      </c>
      <c r="E462" s="8" t="s">
        <v>676</v>
      </c>
      <c r="F462" s="8" t="s">
        <v>191</v>
      </c>
      <c r="G462" s="8" t="s">
        <v>192</v>
      </c>
      <c r="H462" s="13">
        <v>45899</v>
      </c>
      <c r="I462" s="8">
        <v>6</v>
      </c>
      <c r="J462" s="8">
        <v>144.35</v>
      </c>
      <c r="K462" s="8">
        <v>866.1</v>
      </c>
      <c r="L462" s="8">
        <v>0.1</v>
      </c>
      <c r="M462" s="8">
        <v>0.02</v>
      </c>
      <c r="N462" s="8" t="s">
        <v>2775</v>
      </c>
      <c r="O462" s="8">
        <v>144.35</v>
      </c>
      <c r="P462" s="8" t="s">
        <v>2773</v>
      </c>
      <c r="Q462" s="8" t="s">
        <v>2773</v>
      </c>
      <c r="R462" s="8">
        <v>779.49</v>
      </c>
      <c r="S462" s="8">
        <v>15.5898</v>
      </c>
      <c r="T462" s="8" t="s">
        <v>2774</v>
      </c>
      <c r="U462" s="9" t="b">
        <v>0</v>
      </c>
    </row>
    <row r="463" spans="1:21">
      <c r="A463" s="10" t="s">
        <v>1070</v>
      </c>
      <c r="B463" s="11" t="s">
        <v>47</v>
      </c>
      <c r="C463" s="11" t="s">
        <v>2806</v>
      </c>
      <c r="D463" s="11" t="s">
        <v>1071</v>
      </c>
      <c r="E463" s="11" t="s">
        <v>2616</v>
      </c>
      <c r="F463" s="11" t="s">
        <v>139</v>
      </c>
      <c r="G463" s="11" t="s">
        <v>140</v>
      </c>
      <c r="H463" s="14">
        <v>45888</v>
      </c>
      <c r="I463" s="11">
        <v>7</v>
      </c>
      <c r="J463" s="11">
        <v>113.94</v>
      </c>
      <c r="K463" s="11">
        <v>797.58</v>
      </c>
      <c r="L463" s="11">
        <v>0.05</v>
      </c>
      <c r="M463" s="11">
        <v>0.02</v>
      </c>
      <c r="N463" s="11" t="s">
        <v>2772</v>
      </c>
      <c r="O463" s="11">
        <v>113.94</v>
      </c>
      <c r="P463" s="11" t="s">
        <v>2773</v>
      </c>
      <c r="Q463" s="11" t="s">
        <v>2773</v>
      </c>
      <c r="R463" s="11">
        <v>757.70100000000002</v>
      </c>
      <c r="S463" s="11">
        <v>15.154020000000001</v>
      </c>
      <c r="T463" s="11" t="s">
        <v>2774</v>
      </c>
      <c r="U463" s="12" t="b">
        <v>0</v>
      </c>
    </row>
    <row r="464" spans="1:21">
      <c r="A464" s="7" t="s">
        <v>1073</v>
      </c>
      <c r="B464" s="8" t="s">
        <v>21</v>
      </c>
      <c r="C464" s="8" t="s">
        <v>22</v>
      </c>
      <c r="D464" s="8" t="s">
        <v>601</v>
      </c>
      <c r="E464" s="8" t="s">
        <v>602</v>
      </c>
      <c r="F464" s="8" t="s">
        <v>90</v>
      </c>
      <c r="G464" s="8" t="s">
        <v>91</v>
      </c>
      <c r="H464" s="13">
        <v>45899</v>
      </c>
      <c r="I464" s="8">
        <v>13</v>
      </c>
      <c r="J464" s="8">
        <v>50.51</v>
      </c>
      <c r="K464" s="8">
        <v>656.63</v>
      </c>
      <c r="L464" s="8">
        <v>0</v>
      </c>
      <c r="M464" s="8">
        <v>0.02</v>
      </c>
      <c r="N464" s="8" t="s">
        <v>2776</v>
      </c>
      <c r="O464" s="8">
        <v>50.51</v>
      </c>
      <c r="P464" s="8" t="s">
        <v>2773</v>
      </c>
      <c r="Q464" s="8" t="s">
        <v>2773</v>
      </c>
      <c r="R464" s="8">
        <v>656.63</v>
      </c>
      <c r="S464" s="8">
        <v>13.1326</v>
      </c>
      <c r="T464" s="8" t="s">
        <v>2774</v>
      </c>
      <c r="U464" s="9" t="b">
        <v>0</v>
      </c>
    </row>
    <row r="465" spans="1:21">
      <c r="A465" s="10" t="s">
        <v>1074</v>
      </c>
      <c r="B465" s="11" t="s">
        <v>423</v>
      </c>
      <c r="C465" s="11" t="s">
        <v>424</v>
      </c>
      <c r="D465" s="11" t="s">
        <v>105</v>
      </c>
      <c r="E465" s="11" t="s">
        <v>106</v>
      </c>
      <c r="F465" s="11" t="s">
        <v>129</v>
      </c>
      <c r="G465" s="11" t="s">
        <v>130</v>
      </c>
      <c r="H465" s="14">
        <v>45888</v>
      </c>
      <c r="I465" s="11">
        <v>8</v>
      </c>
      <c r="J465" s="11">
        <v>92.19</v>
      </c>
      <c r="K465" s="11">
        <v>737.52</v>
      </c>
      <c r="L465" s="11">
        <v>0.05</v>
      </c>
      <c r="M465" s="11">
        <v>0.02</v>
      </c>
      <c r="N465" s="11" t="s">
        <v>2772</v>
      </c>
      <c r="O465" s="11">
        <v>92.19</v>
      </c>
      <c r="P465" s="11" t="s">
        <v>2773</v>
      </c>
      <c r="Q465" s="11" t="s">
        <v>2773</v>
      </c>
      <c r="R465" s="11">
        <v>700.64400000000001</v>
      </c>
      <c r="S465" s="11">
        <v>14.012880000000001</v>
      </c>
      <c r="T465" s="11" t="s">
        <v>2774</v>
      </c>
      <c r="U465" s="12" t="b">
        <v>0</v>
      </c>
    </row>
    <row r="466" spans="1:21">
      <c r="A466" s="7" t="s">
        <v>1075</v>
      </c>
      <c r="B466" s="8" t="s">
        <v>35</v>
      </c>
      <c r="C466" s="8" t="s">
        <v>36</v>
      </c>
      <c r="D466" s="8" t="s">
        <v>213</v>
      </c>
      <c r="E466" s="8" t="s">
        <v>214</v>
      </c>
      <c r="F466" s="8" t="s">
        <v>240</v>
      </c>
      <c r="G466" s="8" t="s">
        <v>241</v>
      </c>
      <c r="H466" s="13">
        <v>45880</v>
      </c>
      <c r="I466" s="8">
        <v>18</v>
      </c>
      <c r="J466" s="8">
        <v>130.94</v>
      </c>
      <c r="K466" s="8">
        <v>2356.92</v>
      </c>
      <c r="L466" s="8">
        <v>0.05</v>
      </c>
      <c r="M466" s="8">
        <v>0.02</v>
      </c>
      <c r="N466" s="8" t="s">
        <v>2772</v>
      </c>
      <c r="O466" s="8">
        <v>130.94</v>
      </c>
      <c r="P466" s="8" t="s">
        <v>2773</v>
      </c>
      <c r="Q466" s="8" t="s">
        <v>2773</v>
      </c>
      <c r="R466" s="8">
        <v>2239.0740000000001</v>
      </c>
      <c r="S466" s="8">
        <v>44.781480000000002</v>
      </c>
      <c r="T466" s="8" t="s">
        <v>2774</v>
      </c>
      <c r="U466" s="9" t="b">
        <v>0</v>
      </c>
    </row>
    <row r="467" spans="1:21">
      <c r="A467" s="10" t="s">
        <v>1076</v>
      </c>
      <c r="B467" s="11" t="s">
        <v>74</v>
      </c>
      <c r="C467" s="11" t="s">
        <v>75</v>
      </c>
      <c r="D467" s="11" t="s">
        <v>626</v>
      </c>
      <c r="E467" s="11" t="s">
        <v>627</v>
      </c>
      <c r="F467" s="11" t="s">
        <v>107</v>
      </c>
      <c r="G467" s="11" t="s">
        <v>108</v>
      </c>
      <c r="H467" s="14">
        <v>45893</v>
      </c>
      <c r="I467" s="11">
        <v>23</v>
      </c>
      <c r="J467" s="11">
        <v>179.53</v>
      </c>
      <c r="K467" s="11">
        <v>4129.1899999999996</v>
      </c>
      <c r="L467" s="11">
        <v>0.1</v>
      </c>
      <c r="M467" s="11">
        <v>0.02</v>
      </c>
      <c r="N467" s="11" t="s">
        <v>2775</v>
      </c>
      <c r="O467" s="11">
        <v>179.53</v>
      </c>
      <c r="P467" s="11" t="s">
        <v>2773</v>
      </c>
      <c r="Q467" s="11" t="s">
        <v>2773</v>
      </c>
      <c r="R467" s="11">
        <v>3716.2709999999997</v>
      </c>
      <c r="S467" s="11">
        <v>74.325419999999994</v>
      </c>
      <c r="T467" s="11" t="s">
        <v>2774</v>
      </c>
      <c r="U467" s="12" t="b">
        <v>0</v>
      </c>
    </row>
    <row r="468" spans="1:21">
      <c r="A468" s="7" t="s">
        <v>1077</v>
      </c>
      <c r="B468" s="8" t="s">
        <v>423</v>
      </c>
      <c r="C468" s="8" t="s">
        <v>424</v>
      </c>
      <c r="D468" s="8" t="s">
        <v>362</v>
      </c>
      <c r="E468" s="8" t="s">
        <v>363</v>
      </c>
      <c r="F468" s="8" t="s">
        <v>107</v>
      </c>
      <c r="G468" s="8" t="s">
        <v>108</v>
      </c>
      <c r="H468" s="13">
        <v>45871</v>
      </c>
      <c r="I468" s="8">
        <v>12</v>
      </c>
      <c r="J468" s="8">
        <v>179.53</v>
      </c>
      <c r="K468" s="8">
        <v>2154.36</v>
      </c>
      <c r="L468" s="8">
        <v>0.1</v>
      </c>
      <c r="M468" s="8">
        <v>0.02</v>
      </c>
      <c r="N468" s="8" t="s">
        <v>2775</v>
      </c>
      <c r="O468" s="8">
        <v>179.53</v>
      </c>
      <c r="P468" s="8" t="s">
        <v>2773</v>
      </c>
      <c r="Q468" s="8" t="s">
        <v>2773</v>
      </c>
      <c r="R468" s="8">
        <v>1938.924</v>
      </c>
      <c r="S468" s="8">
        <v>38.778480000000002</v>
      </c>
      <c r="T468" s="8" t="s">
        <v>2774</v>
      </c>
      <c r="U468" s="9" t="b">
        <v>0</v>
      </c>
    </row>
    <row r="469" spans="1:21">
      <c r="A469" s="10" t="s">
        <v>1078</v>
      </c>
      <c r="B469" s="11" t="s">
        <v>386</v>
      </c>
      <c r="C469" s="11" t="s">
        <v>387</v>
      </c>
      <c r="D469" s="11" t="s">
        <v>221</v>
      </c>
      <c r="E469" s="11" t="s">
        <v>222</v>
      </c>
      <c r="F469" s="11" t="s">
        <v>59</v>
      </c>
      <c r="G469" s="11" t="s">
        <v>60</v>
      </c>
      <c r="H469" s="14">
        <v>45880</v>
      </c>
      <c r="I469" s="11">
        <v>3</v>
      </c>
      <c r="J469" s="11">
        <v>55.83</v>
      </c>
      <c r="K469" s="11">
        <v>167.49</v>
      </c>
      <c r="L469" s="11">
        <v>0.05</v>
      </c>
      <c r="M469" s="11">
        <v>0.02</v>
      </c>
      <c r="N469" s="11" t="s">
        <v>2772</v>
      </c>
      <c r="O469" s="11">
        <v>71.86</v>
      </c>
      <c r="P469" s="11" t="s">
        <v>2773</v>
      </c>
      <c r="Q469" s="11" t="s">
        <v>2773</v>
      </c>
      <c r="R469" s="11">
        <v>159.1155</v>
      </c>
      <c r="S469" s="11">
        <v>3.1823100000000002</v>
      </c>
      <c r="T469" s="11" t="s">
        <v>2774</v>
      </c>
      <c r="U469" s="12" t="b">
        <v>0</v>
      </c>
    </row>
    <row r="470" spans="1:21">
      <c r="A470" s="7" t="s">
        <v>1079</v>
      </c>
      <c r="B470" s="8" t="s">
        <v>28</v>
      </c>
      <c r="C470" s="8" t="s">
        <v>29</v>
      </c>
      <c r="D470" s="8" t="s">
        <v>498</v>
      </c>
      <c r="E470" s="8" t="s">
        <v>499</v>
      </c>
      <c r="F470" s="8" t="s">
        <v>166</v>
      </c>
      <c r="G470" s="8" t="s">
        <v>167</v>
      </c>
      <c r="H470" s="13">
        <v>45882</v>
      </c>
      <c r="I470" s="8">
        <v>20</v>
      </c>
      <c r="J470" s="8">
        <v>176.86</v>
      </c>
      <c r="K470" s="8">
        <v>3537.2</v>
      </c>
      <c r="L470" s="8">
        <v>0.1</v>
      </c>
      <c r="M470" s="8">
        <v>0.02</v>
      </c>
      <c r="N470" s="8" t="s">
        <v>2775</v>
      </c>
      <c r="O470" s="8">
        <v>176.86</v>
      </c>
      <c r="P470" s="8" t="s">
        <v>2773</v>
      </c>
      <c r="Q470" s="8" t="s">
        <v>2773</v>
      </c>
      <c r="R470" s="8">
        <v>3183.4799999999996</v>
      </c>
      <c r="S470" s="8">
        <v>63.669599999999996</v>
      </c>
      <c r="T470" s="8" t="s">
        <v>2774</v>
      </c>
      <c r="U470" s="9" t="b">
        <v>0</v>
      </c>
    </row>
    <row r="471" spans="1:21">
      <c r="A471" s="10" t="s">
        <v>1080</v>
      </c>
      <c r="B471" s="11" t="s">
        <v>93</v>
      </c>
      <c r="C471" s="11" t="s">
        <v>94</v>
      </c>
      <c r="D471" s="11" t="s">
        <v>243</v>
      </c>
      <c r="E471" s="11" t="s">
        <v>244</v>
      </c>
      <c r="F471" s="11" t="s">
        <v>139</v>
      </c>
      <c r="G471" s="11" t="s">
        <v>140</v>
      </c>
      <c r="H471" s="14">
        <v>45895</v>
      </c>
      <c r="I471" s="11">
        <v>9</v>
      </c>
      <c r="J471" s="11">
        <v>113.94</v>
      </c>
      <c r="K471" s="11">
        <v>1025.46</v>
      </c>
      <c r="L471" s="11">
        <v>0.05</v>
      </c>
      <c r="M471" s="11">
        <v>0.02</v>
      </c>
      <c r="N471" s="11" t="s">
        <v>2772</v>
      </c>
      <c r="O471" s="11">
        <v>113.94</v>
      </c>
      <c r="P471" s="11" t="s">
        <v>2773</v>
      </c>
      <c r="Q471" s="11" t="s">
        <v>2773</v>
      </c>
      <c r="R471" s="11">
        <v>974.18700000000001</v>
      </c>
      <c r="S471" s="11">
        <v>19.483740000000001</v>
      </c>
      <c r="T471" s="11" t="s">
        <v>2774</v>
      </c>
      <c r="U471" s="12" t="b">
        <v>0</v>
      </c>
    </row>
    <row r="472" spans="1:21">
      <c r="A472" s="7" t="s">
        <v>1081</v>
      </c>
      <c r="B472" s="8" t="s">
        <v>306</v>
      </c>
      <c r="C472" s="8" t="s">
        <v>307</v>
      </c>
      <c r="D472" s="8" t="s">
        <v>264</v>
      </c>
      <c r="E472" s="8" t="s">
        <v>265</v>
      </c>
      <c r="F472" s="8" t="s">
        <v>59</v>
      </c>
      <c r="G472" s="8" t="s">
        <v>60</v>
      </c>
      <c r="H472" s="13">
        <v>45900</v>
      </c>
      <c r="I472" s="8">
        <v>18</v>
      </c>
      <c r="J472" s="8">
        <v>71.86</v>
      </c>
      <c r="K472" s="8">
        <v>1293.48</v>
      </c>
      <c r="L472" s="8">
        <v>0.05</v>
      </c>
      <c r="M472" s="8">
        <v>0.02</v>
      </c>
      <c r="N472" s="8" t="s">
        <v>2772</v>
      </c>
      <c r="O472" s="8">
        <v>71.86</v>
      </c>
      <c r="P472" s="8" t="s">
        <v>2773</v>
      </c>
      <c r="Q472" s="8" t="s">
        <v>2773</v>
      </c>
      <c r="R472" s="8">
        <v>1228.806</v>
      </c>
      <c r="S472" s="8">
        <v>24.576120000000003</v>
      </c>
      <c r="T472" s="8" t="s">
        <v>2774</v>
      </c>
      <c r="U472" s="9" t="b">
        <v>0</v>
      </c>
    </row>
    <row r="473" spans="1:21">
      <c r="A473" s="10" t="s">
        <v>1082</v>
      </c>
      <c r="B473" s="11" t="s">
        <v>74</v>
      </c>
      <c r="C473" s="11" t="s">
        <v>75</v>
      </c>
      <c r="D473" s="11" t="s">
        <v>1083</v>
      </c>
      <c r="E473" s="11" t="s">
        <v>1084</v>
      </c>
      <c r="F473" s="11" t="s">
        <v>129</v>
      </c>
      <c r="G473" s="11" t="s">
        <v>130</v>
      </c>
      <c r="H473" s="14">
        <v>45891</v>
      </c>
      <c r="I473" s="11">
        <v>19</v>
      </c>
      <c r="J473" s="11">
        <v>92.19</v>
      </c>
      <c r="K473" s="11">
        <v>1751.61</v>
      </c>
      <c r="L473" s="11">
        <v>0.05</v>
      </c>
      <c r="M473" s="11">
        <v>0.02</v>
      </c>
      <c r="N473" s="11" t="s">
        <v>2772</v>
      </c>
      <c r="O473" s="11">
        <v>92.19</v>
      </c>
      <c r="P473" s="11" t="s">
        <v>2773</v>
      </c>
      <c r="Q473" s="11" t="s">
        <v>2773</v>
      </c>
      <c r="R473" s="11">
        <v>1664.0294999999999</v>
      </c>
      <c r="S473" s="11">
        <v>33.280589999999997</v>
      </c>
      <c r="T473" s="11" t="s">
        <v>2774</v>
      </c>
      <c r="U473" s="12" t="b">
        <v>0</v>
      </c>
    </row>
    <row r="474" spans="1:21">
      <c r="A474" s="7" t="s">
        <v>1085</v>
      </c>
      <c r="B474" s="8" t="s">
        <v>74</v>
      </c>
      <c r="C474" s="8" t="s">
        <v>75</v>
      </c>
      <c r="D474" s="8" t="s">
        <v>256</v>
      </c>
      <c r="E474" s="8" t="s">
        <v>257</v>
      </c>
      <c r="F474" s="8" t="s">
        <v>174</v>
      </c>
      <c r="G474" s="8" t="s">
        <v>175</v>
      </c>
      <c r="H474" s="13">
        <v>45895</v>
      </c>
      <c r="I474" s="8">
        <v>10</v>
      </c>
      <c r="J474" s="8">
        <v>183.4</v>
      </c>
      <c r="K474" s="8">
        <v>1834</v>
      </c>
      <c r="L474" s="8">
        <v>0.1</v>
      </c>
      <c r="M474" s="8">
        <v>0.02</v>
      </c>
      <c r="N474" s="8" t="s">
        <v>2775</v>
      </c>
      <c r="O474" s="8">
        <v>183.4</v>
      </c>
      <c r="P474" s="8" t="s">
        <v>2773</v>
      </c>
      <c r="Q474" s="8" t="s">
        <v>2773</v>
      </c>
      <c r="R474" s="8">
        <v>1650.6</v>
      </c>
      <c r="S474" s="8">
        <v>33.012</v>
      </c>
      <c r="T474" s="8" t="s">
        <v>2774</v>
      </c>
      <c r="U474" s="9" t="b">
        <v>0</v>
      </c>
    </row>
    <row r="475" spans="1:21">
      <c r="A475" s="10" t="s">
        <v>1087</v>
      </c>
      <c r="B475" s="11" t="s">
        <v>74</v>
      </c>
      <c r="C475" s="11" t="s">
        <v>75</v>
      </c>
      <c r="D475" s="11" t="s">
        <v>579</v>
      </c>
      <c r="E475" s="11" t="s">
        <v>580</v>
      </c>
      <c r="F475" s="11" t="s">
        <v>174</v>
      </c>
      <c r="G475" s="11" t="s">
        <v>175</v>
      </c>
      <c r="H475" s="14">
        <v>45893</v>
      </c>
      <c r="I475" s="11">
        <v>5</v>
      </c>
      <c r="J475" s="11">
        <v>183.4</v>
      </c>
      <c r="K475" s="11">
        <v>917</v>
      </c>
      <c r="L475" s="11">
        <v>0.1</v>
      </c>
      <c r="M475" s="11">
        <v>0.02</v>
      </c>
      <c r="N475" s="11" t="s">
        <v>2775</v>
      </c>
      <c r="O475" s="11">
        <v>183.4</v>
      </c>
      <c r="P475" s="11" t="s">
        <v>2773</v>
      </c>
      <c r="Q475" s="11" t="s">
        <v>2773</v>
      </c>
      <c r="R475" s="11">
        <v>825.3</v>
      </c>
      <c r="S475" s="11">
        <v>16.506</v>
      </c>
      <c r="T475" s="11" t="s">
        <v>2774</v>
      </c>
      <c r="U475" s="12" t="b">
        <v>0</v>
      </c>
    </row>
    <row r="476" spans="1:21">
      <c r="A476" s="7" t="s">
        <v>1088</v>
      </c>
      <c r="B476" s="8" t="s">
        <v>74</v>
      </c>
      <c r="C476" s="8" t="s">
        <v>75</v>
      </c>
      <c r="D476" s="8" t="s">
        <v>30</v>
      </c>
      <c r="E476" s="8" t="s">
        <v>31</v>
      </c>
      <c r="F476" s="8" t="s">
        <v>240</v>
      </c>
      <c r="G476" s="8" t="s">
        <v>241</v>
      </c>
      <c r="H476" s="13">
        <v>45870</v>
      </c>
      <c r="I476" s="8">
        <v>3</v>
      </c>
      <c r="J476" s="8">
        <v>130.94</v>
      </c>
      <c r="K476" s="8">
        <v>392.82</v>
      </c>
      <c r="L476" s="8">
        <v>0.05</v>
      </c>
      <c r="M476" s="8">
        <v>0.02</v>
      </c>
      <c r="N476" s="8" t="s">
        <v>2772</v>
      </c>
      <c r="O476" s="8">
        <v>130.94</v>
      </c>
      <c r="P476" s="8" t="s">
        <v>2773</v>
      </c>
      <c r="Q476" s="8" t="s">
        <v>2773</v>
      </c>
      <c r="R476" s="8">
        <v>373.17899999999997</v>
      </c>
      <c r="S476" s="8">
        <v>7.4635799999999994</v>
      </c>
      <c r="T476" s="8" t="s">
        <v>2774</v>
      </c>
      <c r="U476" s="9" t="b">
        <v>0</v>
      </c>
    </row>
    <row r="477" spans="1:21">
      <c r="A477" s="10" t="s">
        <v>1089</v>
      </c>
      <c r="B477" s="11" t="s">
        <v>187</v>
      </c>
      <c r="C477" s="11" t="s">
        <v>2799</v>
      </c>
      <c r="D477" s="11" t="s">
        <v>374</v>
      </c>
      <c r="E477" s="11" t="s">
        <v>2617</v>
      </c>
      <c r="F477" s="11" t="s">
        <v>85</v>
      </c>
      <c r="G477" s="11" t="s">
        <v>86</v>
      </c>
      <c r="H477" s="14">
        <v>45873</v>
      </c>
      <c r="I477" s="11">
        <v>9</v>
      </c>
      <c r="J477" s="11">
        <v>72.040000000000006</v>
      </c>
      <c r="K477" s="11">
        <v>648.36</v>
      </c>
      <c r="L477" s="11">
        <v>0.05</v>
      </c>
      <c r="M477" s="11">
        <v>0.02</v>
      </c>
      <c r="N477" s="11" t="s">
        <v>2772</v>
      </c>
      <c r="O477" s="11">
        <v>72.040000000000006</v>
      </c>
      <c r="P477" s="11" t="s">
        <v>2773</v>
      </c>
      <c r="Q477" s="11" t="s">
        <v>2773</v>
      </c>
      <c r="R477" s="11">
        <v>615.94200000000001</v>
      </c>
      <c r="S477" s="11">
        <v>12.31884</v>
      </c>
      <c r="T477" s="11" t="s">
        <v>2774</v>
      </c>
      <c r="U477" s="12" t="b">
        <v>0</v>
      </c>
    </row>
    <row r="478" spans="1:21">
      <c r="A478" s="7" t="s">
        <v>1090</v>
      </c>
      <c r="B478" s="8" t="s">
        <v>21</v>
      </c>
      <c r="C478" s="8" t="s">
        <v>22</v>
      </c>
      <c r="D478" s="8" t="s">
        <v>655</v>
      </c>
      <c r="E478" s="8" t="s">
        <v>656</v>
      </c>
      <c r="F478" s="8" t="s">
        <v>129</v>
      </c>
      <c r="G478" s="8" t="s">
        <v>130</v>
      </c>
      <c r="H478" s="13">
        <v>45887</v>
      </c>
      <c r="I478" s="8">
        <v>15</v>
      </c>
      <c r="J478" s="8">
        <v>92.19</v>
      </c>
      <c r="K478" s="8">
        <v>1382.85</v>
      </c>
      <c r="L478" s="8">
        <v>0.05</v>
      </c>
      <c r="M478" s="8">
        <v>0.02</v>
      </c>
      <c r="N478" s="8" t="s">
        <v>2772</v>
      </c>
      <c r="O478" s="8">
        <v>92.19</v>
      </c>
      <c r="P478" s="8" t="s">
        <v>2773</v>
      </c>
      <c r="Q478" s="8" t="s">
        <v>2773</v>
      </c>
      <c r="R478" s="8">
        <v>1313.7075</v>
      </c>
      <c r="S478" s="8">
        <v>26.274149999999999</v>
      </c>
      <c r="T478" s="8" t="s">
        <v>2774</v>
      </c>
      <c r="U478" s="9" t="b">
        <v>0</v>
      </c>
    </row>
    <row r="479" spans="1:21">
      <c r="A479" s="10" t="s">
        <v>1091</v>
      </c>
      <c r="B479" s="11" t="s">
        <v>259</v>
      </c>
      <c r="C479" s="11" t="s">
        <v>260</v>
      </c>
      <c r="D479" s="11" t="s">
        <v>794</v>
      </c>
      <c r="E479" s="11" t="s">
        <v>795</v>
      </c>
      <c r="F479" s="11" t="s">
        <v>215</v>
      </c>
      <c r="G479" s="11" t="s">
        <v>216</v>
      </c>
      <c r="H479" s="14">
        <v>45872</v>
      </c>
      <c r="I479" s="11">
        <v>1</v>
      </c>
      <c r="J479" s="11">
        <v>176.7</v>
      </c>
      <c r="K479" s="11">
        <v>176.7</v>
      </c>
      <c r="L479" s="11">
        <v>0.1</v>
      </c>
      <c r="M479" s="11">
        <v>0.02</v>
      </c>
      <c r="N479" s="11" t="s">
        <v>2775</v>
      </c>
      <c r="O479" s="11">
        <v>176.7</v>
      </c>
      <c r="P479" s="11" t="s">
        <v>2773</v>
      </c>
      <c r="Q479" s="11" t="s">
        <v>2773</v>
      </c>
      <c r="R479" s="11">
        <v>159.03</v>
      </c>
      <c r="S479" s="11">
        <v>3.1806000000000001</v>
      </c>
      <c r="T479" s="11" t="s">
        <v>2774</v>
      </c>
      <c r="U479" s="12" t="b">
        <v>0</v>
      </c>
    </row>
    <row r="480" spans="1:21">
      <c r="A480" s="7" t="s">
        <v>1092</v>
      </c>
      <c r="B480" s="8" t="s">
        <v>103</v>
      </c>
      <c r="C480" s="8" t="s">
        <v>104</v>
      </c>
      <c r="D480" s="8" t="s">
        <v>429</v>
      </c>
      <c r="E480" s="8" t="s">
        <v>430</v>
      </c>
      <c r="F480" s="8" t="s">
        <v>71</v>
      </c>
      <c r="G480" s="8" t="s">
        <v>72</v>
      </c>
      <c r="H480" s="13">
        <v>45895</v>
      </c>
      <c r="I480" s="8">
        <v>20</v>
      </c>
      <c r="J480" s="8">
        <v>123.65</v>
      </c>
      <c r="K480" s="8">
        <v>2473</v>
      </c>
      <c r="L480" s="8">
        <v>0.05</v>
      </c>
      <c r="M480" s="8">
        <v>0.02</v>
      </c>
      <c r="N480" s="8" t="s">
        <v>2772</v>
      </c>
      <c r="O480" s="8">
        <v>123.65</v>
      </c>
      <c r="P480" s="8" t="s">
        <v>2773</v>
      </c>
      <c r="Q480" s="8" t="s">
        <v>2773</v>
      </c>
      <c r="R480" s="8">
        <v>2349.35</v>
      </c>
      <c r="S480" s="8">
        <v>46.987000000000002</v>
      </c>
      <c r="T480" s="8" t="s">
        <v>2774</v>
      </c>
      <c r="U480" s="9" t="b">
        <v>0</v>
      </c>
    </row>
    <row r="481" spans="1:21">
      <c r="A481" s="10" t="s">
        <v>1093</v>
      </c>
      <c r="B481" s="11" t="s">
        <v>145</v>
      </c>
      <c r="C481" s="11" t="s">
        <v>146</v>
      </c>
      <c r="D481" s="11" t="s">
        <v>433</v>
      </c>
      <c r="E481" s="11" t="s">
        <v>434</v>
      </c>
      <c r="F481" s="11" t="s">
        <v>139</v>
      </c>
      <c r="G481" s="11" t="s">
        <v>140</v>
      </c>
      <c r="H481" s="14">
        <v>45882</v>
      </c>
      <c r="I481" s="11">
        <v>14</v>
      </c>
      <c r="J481" s="11">
        <v>113.94</v>
      </c>
      <c r="K481" s="11">
        <v>1595.16</v>
      </c>
      <c r="L481" s="11">
        <v>0.05</v>
      </c>
      <c r="M481" s="11">
        <v>0.02</v>
      </c>
      <c r="N481" s="11" t="s">
        <v>2772</v>
      </c>
      <c r="O481" s="11">
        <v>113.94</v>
      </c>
      <c r="P481" s="11" t="s">
        <v>2773</v>
      </c>
      <c r="Q481" s="11" t="s">
        <v>2773</v>
      </c>
      <c r="R481" s="11">
        <v>1515.402</v>
      </c>
      <c r="S481" s="11">
        <v>30.308040000000002</v>
      </c>
      <c r="T481" s="11" t="s">
        <v>2774</v>
      </c>
      <c r="U481" s="12" t="b">
        <v>0</v>
      </c>
    </row>
    <row r="482" spans="1:21">
      <c r="A482" s="7" t="s">
        <v>1094</v>
      </c>
      <c r="B482" s="8" t="s">
        <v>93</v>
      </c>
      <c r="C482" s="8" t="s">
        <v>94</v>
      </c>
      <c r="D482" s="8" t="s">
        <v>256</v>
      </c>
      <c r="E482" s="8" t="s">
        <v>257</v>
      </c>
      <c r="F482" s="8" t="s">
        <v>107</v>
      </c>
      <c r="G482" s="8" t="s">
        <v>108</v>
      </c>
      <c r="H482" s="13">
        <v>45898</v>
      </c>
      <c r="I482" s="8">
        <v>18</v>
      </c>
      <c r="J482" s="8">
        <v>179.53</v>
      </c>
      <c r="K482" s="8">
        <v>3231.54</v>
      </c>
      <c r="L482" s="8">
        <v>0.1</v>
      </c>
      <c r="M482" s="8">
        <v>0.02</v>
      </c>
      <c r="N482" s="8" t="s">
        <v>2775</v>
      </c>
      <c r="O482" s="8">
        <v>179.53</v>
      </c>
      <c r="P482" s="8" t="s">
        <v>2773</v>
      </c>
      <c r="Q482" s="8" t="s">
        <v>2773</v>
      </c>
      <c r="R482" s="8">
        <v>2908.386</v>
      </c>
      <c r="S482" s="8">
        <v>58.167720000000003</v>
      </c>
      <c r="T482" s="8" t="s">
        <v>2774</v>
      </c>
      <c r="U482" s="9" t="b">
        <v>0</v>
      </c>
    </row>
    <row r="483" spans="1:21">
      <c r="A483" s="10" t="s">
        <v>1095</v>
      </c>
      <c r="B483" s="11" t="s">
        <v>117</v>
      </c>
      <c r="C483" s="11" t="s">
        <v>118</v>
      </c>
      <c r="D483" s="11" t="s">
        <v>736</v>
      </c>
      <c r="E483" s="11" t="s">
        <v>737</v>
      </c>
      <c r="F483" s="11" t="s">
        <v>114</v>
      </c>
      <c r="G483" s="11" t="s">
        <v>115</v>
      </c>
      <c r="H483" s="14">
        <v>45882</v>
      </c>
      <c r="I483" s="11">
        <v>22</v>
      </c>
      <c r="J483" s="11">
        <v>91.13</v>
      </c>
      <c r="K483" s="11">
        <v>2004.86</v>
      </c>
      <c r="L483" s="11">
        <v>0.1</v>
      </c>
      <c r="M483" s="11">
        <v>0.02</v>
      </c>
      <c r="N483" s="11" t="s">
        <v>2775</v>
      </c>
      <c r="O483" s="11">
        <v>91.13</v>
      </c>
      <c r="P483" s="11" t="s">
        <v>2773</v>
      </c>
      <c r="Q483" s="11" t="s">
        <v>2773</v>
      </c>
      <c r="R483" s="11">
        <v>1804.3739999999998</v>
      </c>
      <c r="S483" s="11">
        <v>36.087479999999999</v>
      </c>
      <c r="T483" s="11" t="s">
        <v>2774</v>
      </c>
      <c r="U483" s="12" t="b">
        <v>0</v>
      </c>
    </row>
    <row r="484" spans="1:21">
      <c r="A484" s="7" t="s">
        <v>1096</v>
      </c>
      <c r="B484" s="8" t="s">
        <v>182</v>
      </c>
      <c r="C484" s="8" t="s">
        <v>183</v>
      </c>
      <c r="D484" s="8" t="s">
        <v>757</v>
      </c>
      <c r="E484" s="8" t="s">
        <v>758</v>
      </c>
      <c r="F484" s="8" t="s">
        <v>18</v>
      </c>
      <c r="G484" s="8" t="s">
        <v>19</v>
      </c>
      <c r="H484" s="13">
        <v>45885</v>
      </c>
      <c r="I484" s="8">
        <v>9</v>
      </c>
      <c r="J484" s="8">
        <v>52.65</v>
      </c>
      <c r="K484" s="8">
        <v>473.85</v>
      </c>
      <c r="L484" s="8">
        <v>0.05</v>
      </c>
      <c r="M484" s="8">
        <v>0.02</v>
      </c>
      <c r="N484" s="8" t="s">
        <v>2772</v>
      </c>
      <c r="O484" s="8">
        <v>52.65</v>
      </c>
      <c r="P484" s="8" t="s">
        <v>2773</v>
      </c>
      <c r="Q484" s="8" t="s">
        <v>2773</v>
      </c>
      <c r="R484" s="8">
        <v>450.15750000000003</v>
      </c>
      <c r="S484" s="8">
        <v>9.0031500000000015</v>
      </c>
      <c r="T484" s="8" t="s">
        <v>2774</v>
      </c>
      <c r="U484" s="9" t="b">
        <v>0</v>
      </c>
    </row>
    <row r="485" spans="1:21">
      <c r="A485" s="10" t="s">
        <v>1097</v>
      </c>
      <c r="B485" s="11" t="s">
        <v>21</v>
      </c>
      <c r="C485" s="11" t="s">
        <v>22</v>
      </c>
      <c r="D485" s="11" t="s">
        <v>839</v>
      </c>
      <c r="E485" s="11" t="s">
        <v>840</v>
      </c>
      <c r="F485" s="11" t="s">
        <v>129</v>
      </c>
      <c r="G485" s="11" t="s">
        <v>130</v>
      </c>
      <c r="H485" s="14">
        <v>45883</v>
      </c>
      <c r="I485" s="11">
        <v>9</v>
      </c>
      <c r="J485" s="11">
        <v>92.19</v>
      </c>
      <c r="K485" s="11">
        <v>829.71</v>
      </c>
      <c r="L485" s="11">
        <v>0.05</v>
      </c>
      <c r="M485" s="11">
        <v>0.02</v>
      </c>
      <c r="N485" s="11" t="s">
        <v>2772</v>
      </c>
      <c r="O485" s="11">
        <v>92.19</v>
      </c>
      <c r="P485" s="11" t="s">
        <v>2773</v>
      </c>
      <c r="Q485" s="11" t="s">
        <v>2773</v>
      </c>
      <c r="R485" s="11">
        <v>788.22450000000003</v>
      </c>
      <c r="S485" s="11">
        <v>15.76449</v>
      </c>
      <c r="T485" s="11" t="s">
        <v>2774</v>
      </c>
      <c r="U485" s="12" t="b">
        <v>0</v>
      </c>
    </row>
    <row r="486" spans="1:21">
      <c r="A486" s="7" t="s">
        <v>1098</v>
      </c>
      <c r="B486" s="8" t="s">
        <v>187</v>
      </c>
      <c r="C486" s="8" t="s">
        <v>188</v>
      </c>
      <c r="D486" s="8" t="s">
        <v>510</v>
      </c>
      <c r="E486" s="8" t="s">
        <v>511</v>
      </c>
      <c r="F486" s="8" t="s">
        <v>174</v>
      </c>
      <c r="G486" s="8" t="s">
        <v>175</v>
      </c>
      <c r="H486" s="13">
        <v>45878</v>
      </c>
      <c r="I486" s="8">
        <v>12</v>
      </c>
      <c r="J486" s="8">
        <v>183.4</v>
      </c>
      <c r="K486" s="8">
        <v>2200.8000000000002</v>
      </c>
      <c r="L486" s="8">
        <v>0.1</v>
      </c>
      <c r="M486" s="8">
        <v>0.02</v>
      </c>
      <c r="N486" s="8" t="s">
        <v>2775</v>
      </c>
      <c r="O486" s="8">
        <v>183.4</v>
      </c>
      <c r="P486" s="8" t="s">
        <v>2773</v>
      </c>
      <c r="Q486" s="8" t="s">
        <v>2773</v>
      </c>
      <c r="R486" s="8">
        <v>1980.7200000000003</v>
      </c>
      <c r="S486" s="8">
        <v>39.614400000000003</v>
      </c>
      <c r="T486" s="8" t="s">
        <v>2774</v>
      </c>
      <c r="U486" s="9" t="b">
        <v>0</v>
      </c>
    </row>
    <row r="487" spans="1:21">
      <c r="A487" s="10" t="s">
        <v>1099</v>
      </c>
      <c r="B487" s="11" t="s">
        <v>117</v>
      </c>
      <c r="C487" s="11" t="s">
        <v>118</v>
      </c>
      <c r="D487" s="11" t="s">
        <v>37</v>
      </c>
      <c r="E487" s="11" t="s">
        <v>38</v>
      </c>
      <c r="F487" s="11" t="s">
        <v>166</v>
      </c>
      <c r="G487" s="11" t="s">
        <v>167</v>
      </c>
      <c r="H487" s="14">
        <v>45889</v>
      </c>
      <c r="I487" s="11">
        <v>20</v>
      </c>
      <c r="J487" s="11">
        <v>176.86</v>
      </c>
      <c r="K487" s="11">
        <v>3537.2</v>
      </c>
      <c r="L487" s="11">
        <v>0.1</v>
      </c>
      <c r="M487" s="11">
        <v>0.02</v>
      </c>
      <c r="N487" s="11" t="s">
        <v>2775</v>
      </c>
      <c r="O487" s="11">
        <v>176.86</v>
      </c>
      <c r="P487" s="11" t="s">
        <v>2773</v>
      </c>
      <c r="Q487" s="11" t="s">
        <v>2773</v>
      </c>
      <c r="R487" s="11">
        <v>3183.4799999999996</v>
      </c>
      <c r="S487" s="11">
        <v>63.669599999999996</v>
      </c>
      <c r="T487" s="11" t="s">
        <v>2774</v>
      </c>
      <c r="U487" s="12" t="b">
        <v>0</v>
      </c>
    </row>
    <row r="488" spans="1:21">
      <c r="A488" s="7" t="s">
        <v>1100</v>
      </c>
      <c r="B488" s="8" t="s">
        <v>254</v>
      </c>
      <c r="C488" s="8" t="s">
        <v>255</v>
      </c>
      <c r="D488" s="8" t="s">
        <v>476</v>
      </c>
      <c r="E488" s="8" t="s">
        <v>477</v>
      </c>
      <c r="F488" s="8" t="s">
        <v>71</v>
      </c>
      <c r="G488" s="8" t="s">
        <v>72</v>
      </c>
      <c r="H488" s="13">
        <v>45870</v>
      </c>
      <c r="I488" s="8">
        <v>10</v>
      </c>
      <c r="J488" s="8">
        <v>123.65</v>
      </c>
      <c r="K488" s="8">
        <v>1236.5</v>
      </c>
      <c r="L488" s="8">
        <v>0.05</v>
      </c>
      <c r="M488" s="8">
        <v>0.02</v>
      </c>
      <c r="N488" s="8" t="s">
        <v>2772</v>
      </c>
      <c r="O488" s="8">
        <v>123.65</v>
      </c>
      <c r="P488" s="8" t="s">
        <v>2773</v>
      </c>
      <c r="Q488" s="8" t="s">
        <v>2773</v>
      </c>
      <c r="R488" s="8">
        <v>1174.675</v>
      </c>
      <c r="S488" s="8">
        <v>23.493500000000001</v>
      </c>
      <c r="T488" s="8" t="s">
        <v>2774</v>
      </c>
      <c r="U488" s="9" t="b">
        <v>0</v>
      </c>
    </row>
    <row r="489" spans="1:21">
      <c r="A489" s="10" t="s">
        <v>1101</v>
      </c>
      <c r="B489" s="11" t="s">
        <v>74</v>
      </c>
      <c r="C489" s="11" t="s">
        <v>2796</v>
      </c>
      <c r="D489" s="11" t="s">
        <v>553</v>
      </c>
      <c r="E489" s="11" t="s">
        <v>2594</v>
      </c>
      <c r="F489" s="11" t="s">
        <v>234</v>
      </c>
      <c r="G489" s="11" t="s">
        <v>235</v>
      </c>
      <c r="H489" s="14">
        <v>45895</v>
      </c>
      <c r="I489" s="11">
        <v>13</v>
      </c>
      <c r="J489" s="11">
        <v>28.51</v>
      </c>
      <c r="K489" s="11">
        <v>370.63</v>
      </c>
      <c r="L489" s="11">
        <v>0</v>
      </c>
      <c r="M489" s="11">
        <v>0.02</v>
      </c>
      <c r="N489" s="11" t="s">
        <v>2776</v>
      </c>
      <c r="O489" s="11">
        <v>37.18</v>
      </c>
      <c r="P489" s="11" t="s">
        <v>2773</v>
      </c>
      <c r="Q489" s="11" t="s">
        <v>2773</v>
      </c>
      <c r="R489" s="11">
        <v>370.63</v>
      </c>
      <c r="S489" s="11">
        <v>7.4126000000000003</v>
      </c>
      <c r="T489" s="11" t="s">
        <v>2774</v>
      </c>
      <c r="U489" s="12" t="b">
        <v>0</v>
      </c>
    </row>
    <row r="490" spans="1:21">
      <c r="A490" s="7" t="s">
        <v>1105</v>
      </c>
      <c r="B490" s="8" t="s">
        <v>35</v>
      </c>
      <c r="C490" s="8" t="s">
        <v>2786</v>
      </c>
      <c r="D490" s="8" t="s">
        <v>438</v>
      </c>
      <c r="E490" s="8" t="s">
        <v>2618</v>
      </c>
      <c r="F490" s="8" t="s">
        <v>450</v>
      </c>
      <c r="G490" s="8" t="s">
        <v>451</v>
      </c>
      <c r="H490" s="13">
        <v>45879</v>
      </c>
      <c r="I490" s="8">
        <v>5</v>
      </c>
      <c r="J490" s="8">
        <v>45.4</v>
      </c>
      <c r="K490" s="8">
        <v>227</v>
      </c>
      <c r="L490" s="8">
        <v>0</v>
      </c>
      <c r="M490" s="8">
        <v>0.02</v>
      </c>
      <c r="N490" s="8" t="s">
        <v>2776</v>
      </c>
      <c r="O490" s="8">
        <v>45.4</v>
      </c>
      <c r="P490" s="8" t="s">
        <v>2773</v>
      </c>
      <c r="Q490" s="8" t="s">
        <v>2773</v>
      </c>
      <c r="R490" s="8">
        <v>227</v>
      </c>
      <c r="S490" s="8">
        <v>4.54</v>
      </c>
      <c r="T490" s="8" t="s">
        <v>2774</v>
      </c>
      <c r="U490" s="9" t="b">
        <v>0</v>
      </c>
    </row>
    <row r="491" spans="1:21">
      <c r="A491" s="10" t="s">
        <v>1106</v>
      </c>
      <c r="B491" s="11" t="s">
        <v>145</v>
      </c>
      <c r="C491" s="11" t="s">
        <v>146</v>
      </c>
      <c r="D491" s="11" t="s">
        <v>668</v>
      </c>
      <c r="E491" s="11" t="s">
        <v>669</v>
      </c>
      <c r="F491" s="11" t="s">
        <v>32</v>
      </c>
      <c r="G491" s="11" t="s">
        <v>33</v>
      </c>
      <c r="H491" s="14">
        <v>45885</v>
      </c>
      <c r="I491" s="11">
        <v>7</v>
      </c>
      <c r="J491" s="11">
        <v>88.32</v>
      </c>
      <c r="K491" s="11">
        <v>618.24</v>
      </c>
      <c r="L491" s="11">
        <v>0</v>
      </c>
      <c r="M491" s="11">
        <v>0.02</v>
      </c>
      <c r="N491" s="11" t="s">
        <v>2776</v>
      </c>
      <c r="O491" s="11">
        <v>88.32</v>
      </c>
      <c r="P491" s="11" t="s">
        <v>2773</v>
      </c>
      <c r="Q491" s="11" t="s">
        <v>2773</v>
      </c>
      <c r="R491" s="11">
        <v>618.24</v>
      </c>
      <c r="S491" s="11">
        <v>12.364800000000001</v>
      </c>
      <c r="T491" s="11" t="s">
        <v>2774</v>
      </c>
      <c r="U491" s="12" t="b">
        <v>0</v>
      </c>
    </row>
    <row r="492" spans="1:21">
      <c r="A492" s="7" t="s">
        <v>1107</v>
      </c>
      <c r="B492" s="8" t="s">
        <v>145</v>
      </c>
      <c r="C492" s="8" t="s">
        <v>146</v>
      </c>
      <c r="D492" s="8" t="s">
        <v>671</v>
      </c>
      <c r="E492" s="8" t="s">
        <v>672</v>
      </c>
      <c r="F492" s="8" t="s">
        <v>450</v>
      </c>
      <c r="G492" s="8" t="s">
        <v>451</v>
      </c>
      <c r="H492" s="13">
        <v>45879</v>
      </c>
      <c r="I492" s="8">
        <v>11</v>
      </c>
      <c r="J492" s="8">
        <v>45.4</v>
      </c>
      <c r="K492" s="8">
        <v>499.4</v>
      </c>
      <c r="L492" s="8">
        <v>0</v>
      </c>
      <c r="M492" s="8">
        <v>0.02</v>
      </c>
      <c r="N492" s="8" t="s">
        <v>2776</v>
      </c>
      <c r="O492" s="8">
        <v>45.4</v>
      </c>
      <c r="P492" s="8" t="s">
        <v>2773</v>
      </c>
      <c r="Q492" s="8" t="s">
        <v>2773</v>
      </c>
      <c r="R492" s="8">
        <v>499.4</v>
      </c>
      <c r="S492" s="8">
        <v>9.9879999999999995</v>
      </c>
      <c r="T492" s="8" t="s">
        <v>2774</v>
      </c>
      <c r="U492" s="9" t="b">
        <v>0</v>
      </c>
    </row>
    <row r="493" spans="1:21">
      <c r="A493" s="10" t="s">
        <v>1108</v>
      </c>
      <c r="B493" s="11" t="s">
        <v>110</v>
      </c>
      <c r="C493" s="11" t="s">
        <v>111</v>
      </c>
      <c r="D493" s="11" t="s">
        <v>76</v>
      </c>
      <c r="E493" s="11" t="s">
        <v>77</v>
      </c>
      <c r="F493" s="11" t="s">
        <v>166</v>
      </c>
      <c r="G493" s="11" t="s">
        <v>167</v>
      </c>
      <c r="H493" s="14">
        <v>45895</v>
      </c>
      <c r="I493" s="11">
        <v>19</v>
      </c>
      <c r="J493" s="11">
        <v>176.86</v>
      </c>
      <c r="K493" s="11">
        <v>3360.34</v>
      </c>
      <c r="L493" s="11">
        <v>0.1</v>
      </c>
      <c r="M493" s="11">
        <v>0.02</v>
      </c>
      <c r="N493" s="11" t="s">
        <v>2775</v>
      </c>
      <c r="O493" s="11">
        <v>176.86</v>
      </c>
      <c r="P493" s="11" t="s">
        <v>2773</v>
      </c>
      <c r="Q493" s="11" t="s">
        <v>2773</v>
      </c>
      <c r="R493" s="11">
        <v>3024.306</v>
      </c>
      <c r="S493" s="11">
        <v>60.48612</v>
      </c>
      <c r="T493" s="11" t="s">
        <v>2774</v>
      </c>
      <c r="U493" s="12" t="b">
        <v>0</v>
      </c>
    </row>
    <row r="494" spans="1:21">
      <c r="A494" s="7" t="s">
        <v>1109</v>
      </c>
      <c r="B494" s="8" t="s">
        <v>117</v>
      </c>
      <c r="C494" s="8" t="s">
        <v>118</v>
      </c>
      <c r="D494" s="8" t="s">
        <v>243</v>
      </c>
      <c r="E494" s="8" t="s">
        <v>244</v>
      </c>
      <c r="F494" s="8" t="s">
        <v>240</v>
      </c>
      <c r="G494" s="8" t="s">
        <v>241</v>
      </c>
      <c r="H494" s="13">
        <v>45881</v>
      </c>
      <c r="I494" s="8">
        <v>13</v>
      </c>
      <c r="J494" s="8">
        <v>130.94</v>
      </c>
      <c r="K494" s="8">
        <v>1702.22</v>
      </c>
      <c r="L494" s="8">
        <v>0.05</v>
      </c>
      <c r="M494" s="8">
        <v>0.02</v>
      </c>
      <c r="N494" s="8" t="s">
        <v>2772</v>
      </c>
      <c r="O494" s="8">
        <v>130.94</v>
      </c>
      <c r="P494" s="8" t="s">
        <v>2773</v>
      </c>
      <c r="Q494" s="8" t="s">
        <v>2773</v>
      </c>
      <c r="R494" s="8">
        <v>1617.1089999999999</v>
      </c>
      <c r="S494" s="8">
        <v>32.342179999999999</v>
      </c>
      <c r="T494" s="8" t="s">
        <v>2774</v>
      </c>
      <c r="U494" s="9" t="b">
        <v>0</v>
      </c>
    </row>
    <row r="495" spans="1:21">
      <c r="A495" s="10" t="s">
        <v>1110</v>
      </c>
      <c r="B495" s="11" t="s">
        <v>386</v>
      </c>
      <c r="C495" s="11" t="s">
        <v>2807</v>
      </c>
      <c r="D495" s="11" t="s">
        <v>675</v>
      </c>
      <c r="E495" s="11" t="s">
        <v>2619</v>
      </c>
      <c r="F495" s="11" t="s">
        <v>129</v>
      </c>
      <c r="G495" s="11" t="s">
        <v>130</v>
      </c>
      <c r="H495" s="14">
        <v>45875</v>
      </c>
      <c r="I495" s="11">
        <v>18</v>
      </c>
      <c r="J495" s="11">
        <v>92.19</v>
      </c>
      <c r="K495" s="11">
        <v>1659.42</v>
      </c>
      <c r="L495" s="11">
        <v>0.05</v>
      </c>
      <c r="M495" s="11">
        <v>0.02</v>
      </c>
      <c r="N495" s="11" t="s">
        <v>2772</v>
      </c>
      <c r="O495" s="11">
        <v>92.19</v>
      </c>
      <c r="P495" s="11" t="s">
        <v>2773</v>
      </c>
      <c r="Q495" s="11" t="s">
        <v>2773</v>
      </c>
      <c r="R495" s="11">
        <v>1576.4490000000001</v>
      </c>
      <c r="S495" s="11">
        <v>31.528980000000001</v>
      </c>
      <c r="T495" s="11" t="s">
        <v>2774</v>
      </c>
      <c r="U495" s="12" t="b">
        <v>0</v>
      </c>
    </row>
    <row r="496" spans="1:21">
      <c r="A496" s="7" t="s">
        <v>1112</v>
      </c>
      <c r="B496" s="8" t="s">
        <v>62</v>
      </c>
      <c r="C496" s="8" t="s">
        <v>63</v>
      </c>
      <c r="D496" s="8" t="s">
        <v>1113</v>
      </c>
      <c r="E496" s="8" t="s">
        <v>1114</v>
      </c>
      <c r="F496" s="8" t="s">
        <v>215</v>
      </c>
      <c r="G496" s="8" t="s">
        <v>216</v>
      </c>
      <c r="H496" s="13">
        <v>45896</v>
      </c>
      <c r="I496" s="8">
        <v>10</v>
      </c>
      <c r="J496" s="8">
        <v>176.7</v>
      </c>
      <c r="K496" s="8">
        <v>1767</v>
      </c>
      <c r="L496" s="8">
        <v>0.1</v>
      </c>
      <c r="M496" s="8">
        <v>0.02</v>
      </c>
      <c r="N496" s="8" t="s">
        <v>2775</v>
      </c>
      <c r="O496" s="8">
        <v>176.7</v>
      </c>
      <c r="P496" s="8" t="s">
        <v>2773</v>
      </c>
      <c r="Q496" s="8" t="s">
        <v>2773</v>
      </c>
      <c r="R496" s="8">
        <v>1590.3</v>
      </c>
      <c r="S496" s="8">
        <v>31.806000000000001</v>
      </c>
      <c r="T496" s="8" t="s">
        <v>2774</v>
      </c>
      <c r="U496" s="9" t="b">
        <v>0</v>
      </c>
    </row>
    <row r="497" spans="1:21">
      <c r="A497" s="10" t="s">
        <v>1116</v>
      </c>
      <c r="B497" s="11" t="s">
        <v>55</v>
      </c>
      <c r="C497" s="11" t="s">
        <v>56</v>
      </c>
      <c r="D497" s="11" t="s">
        <v>757</v>
      </c>
      <c r="E497" s="11" t="s">
        <v>758</v>
      </c>
      <c r="F497" s="11" t="s">
        <v>166</v>
      </c>
      <c r="G497" s="11" t="s">
        <v>167</v>
      </c>
      <c r="H497" s="14">
        <v>45878</v>
      </c>
      <c r="I497" s="11">
        <v>8</v>
      </c>
      <c r="J497" s="11">
        <v>176.86</v>
      </c>
      <c r="K497" s="11">
        <v>1414.88</v>
      </c>
      <c r="L497" s="11">
        <v>0.1</v>
      </c>
      <c r="M497" s="11">
        <v>0.02</v>
      </c>
      <c r="N497" s="11" t="s">
        <v>2775</v>
      </c>
      <c r="O497" s="11">
        <v>176.86</v>
      </c>
      <c r="P497" s="11" t="s">
        <v>2773</v>
      </c>
      <c r="Q497" s="11" t="s">
        <v>2773</v>
      </c>
      <c r="R497" s="11">
        <v>1273.3920000000001</v>
      </c>
      <c r="S497" s="11">
        <v>25.467840000000002</v>
      </c>
      <c r="T497" s="11" t="s">
        <v>2774</v>
      </c>
      <c r="U497" s="12" t="b">
        <v>0</v>
      </c>
    </row>
    <row r="498" spans="1:21">
      <c r="A498" s="7" t="s">
        <v>1117</v>
      </c>
      <c r="B498" s="8" t="s">
        <v>208</v>
      </c>
      <c r="C498" s="8" t="s">
        <v>209</v>
      </c>
      <c r="D498" s="8" t="s">
        <v>411</v>
      </c>
      <c r="E498" s="8" t="s">
        <v>412</v>
      </c>
      <c r="F498" s="8" t="s">
        <v>179</v>
      </c>
      <c r="G498" s="8" t="s">
        <v>180</v>
      </c>
      <c r="H498" s="13">
        <v>45724</v>
      </c>
      <c r="I498" s="8">
        <v>13</v>
      </c>
      <c r="J498" s="8">
        <v>125.42</v>
      </c>
      <c r="K498" s="8">
        <v>1630.46</v>
      </c>
      <c r="L498" s="8">
        <v>0.1</v>
      </c>
      <c r="M498" s="8">
        <v>0.02</v>
      </c>
      <c r="N498" s="8" t="s">
        <v>2775</v>
      </c>
      <c r="O498" s="8">
        <v>125.42</v>
      </c>
      <c r="P498" s="8" t="s">
        <v>2773</v>
      </c>
      <c r="Q498" s="8" t="s">
        <v>2773</v>
      </c>
      <c r="R498" s="8">
        <v>1467.414</v>
      </c>
      <c r="S498" s="8">
        <v>29.348279999999999</v>
      </c>
      <c r="T498" s="8" t="s">
        <v>2774</v>
      </c>
      <c r="U498" s="9" t="b">
        <v>0</v>
      </c>
    </row>
    <row r="499" spans="1:21">
      <c r="A499" s="10" t="s">
        <v>1118</v>
      </c>
      <c r="B499" s="11" t="s">
        <v>306</v>
      </c>
      <c r="C499" s="11" t="s">
        <v>307</v>
      </c>
      <c r="D499" s="11" t="s">
        <v>420</v>
      </c>
      <c r="E499" s="11" t="s">
        <v>421</v>
      </c>
      <c r="F499" s="11" t="s">
        <v>25</v>
      </c>
      <c r="G499" s="11" t="s">
        <v>26</v>
      </c>
      <c r="H499" s="14">
        <v>45887</v>
      </c>
      <c r="I499" s="11">
        <v>13</v>
      </c>
      <c r="J499" s="11">
        <v>120.83</v>
      </c>
      <c r="K499" s="11">
        <v>1570.79</v>
      </c>
      <c r="L499" s="11">
        <v>0.1</v>
      </c>
      <c r="M499" s="11">
        <v>0.02</v>
      </c>
      <c r="N499" s="11" t="s">
        <v>2775</v>
      </c>
      <c r="O499" s="11">
        <v>120.83</v>
      </c>
      <c r="P499" s="11" t="s">
        <v>2773</v>
      </c>
      <c r="Q499" s="11" t="s">
        <v>2773</v>
      </c>
      <c r="R499" s="11">
        <v>1413.711</v>
      </c>
      <c r="S499" s="11">
        <v>28.27422</v>
      </c>
      <c r="T499" s="11" t="s">
        <v>2774</v>
      </c>
      <c r="U499" s="12" t="b">
        <v>0</v>
      </c>
    </row>
    <row r="500" spans="1:21">
      <c r="A500" s="7" t="s">
        <v>1119</v>
      </c>
      <c r="B500" s="8" t="s">
        <v>414</v>
      </c>
      <c r="C500" s="8" t="s">
        <v>415</v>
      </c>
      <c r="D500" s="8" t="s">
        <v>76</v>
      </c>
      <c r="E500" s="8" t="s">
        <v>77</v>
      </c>
      <c r="F500" s="8" t="s">
        <v>215</v>
      </c>
      <c r="G500" s="8" t="s">
        <v>216</v>
      </c>
      <c r="H500" s="13">
        <v>45895</v>
      </c>
      <c r="I500" s="8">
        <v>2</v>
      </c>
      <c r="J500" s="8">
        <v>176.7</v>
      </c>
      <c r="K500" s="8">
        <v>353.4</v>
      </c>
      <c r="L500" s="8">
        <v>0.1</v>
      </c>
      <c r="M500" s="8">
        <v>0.02</v>
      </c>
      <c r="N500" s="8" t="s">
        <v>2775</v>
      </c>
      <c r="O500" s="8">
        <v>176.7</v>
      </c>
      <c r="P500" s="8" t="s">
        <v>2773</v>
      </c>
      <c r="Q500" s="8" t="s">
        <v>2773</v>
      </c>
      <c r="R500" s="8">
        <v>318.06</v>
      </c>
      <c r="S500" s="8">
        <v>6.3612000000000002</v>
      </c>
      <c r="T500" s="8" t="s">
        <v>2774</v>
      </c>
      <c r="U500" s="9" t="b">
        <v>0</v>
      </c>
    </row>
    <row r="501" spans="1:21">
      <c r="A501" s="10" t="s">
        <v>1120</v>
      </c>
      <c r="B501" s="11" t="s">
        <v>103</v>
      </c>
      <c r="C501" s="11" t="s">
        <v>104</v>
      </c>
      <c r="D501" s="11" t="s">
        <v>278</v>
      </c>
      <c r="E501" s="11" t="s">
        <v>279</v>
      </c>
      <c r="F501" s="11" t="s">
        <v>39</v>
      </c>
      <c r="G501" s="11" t="s">
        <v>40</v>
      </c>
      <c r="H501" s="14">
        <v>45889</v>
      </c>
      <c r="I501" s="11">
        <v>18</v>
      </c>
      <c r="J501" s="11">
        <v>87.21</v>
      </c>
      <c r="K501" s="11">
        <v>1569.78</v>
      </c>
      <c r="L501" s="11">
        <v>0</v>
      </c>
      <c r="M501" s="11">
        <v>0.02</v>
      </c>
      <c r="N501" s="11" t="s">
        <v>2776</v>
      </c>
      <c r="O501" s="11">
        <v>87.21</v>
      </c>
      <c r="P501" s="11" t="s">
        <v>2773</v>
      </c>
      <c r="Q501" s="11" t="s">
        <v>2773</v>
      </c>
      <c r="R501" s="11">
        <v>1569.78</v>
      </c>
      <c r="S501" s="11">
        <v>31.395600000000002</v>
      </c>
      <c r="T501" s="11" t="s">
        <v>2774</v>
      </c>
      <c r="U501" s="12" t="b">
        <v>0</v>
      </c>
    </row>
    <row r="502" spans="1:21">
      <c r="A502" s="7" t="s">
        <v>1121</v>
      </c>
      <c r="B502" s="8" t="s">
        <v>159</v>
      </c>
      <c r="C502" s="8" t="s">
        <v>160</v>
      </c>
      <c r="D502" s="8" t="s">
        <v>256</v>
      </c>
      <c r="E502" s="8" t="s">
        <v>257</v>
      </c>
      <c r="F502" s="8" t="s">
        <v>71</v>
      </c>
      <c r="G502" s="8" t="s">
        <v>72</v>
      </c>
      <c r="H502" s="13">
        <v>45891</v>
      </c>
      <c r="I502" s="8">
        <v>8</v>
      </c>
      <c r="J502" s="8">
        <v>123.65</v>
      </c>
      <c r="K502" s="8">
        <v>989.2</v>
      </c>
      <c r="L502" s="8">
        <v>0.05</v>
      </c>
      <c r="M502" s="8">
        <v>0.02</v>
      </c>
      <c r="N502" s="8" t="s">
        <v>2772</v>
      </c>
      <c r="O502" s="8">
        <v>123.65</v>
      </c>
      <c r="P502" s="8" t="s">
        <v>2773</v>
      </c>
      <c r="Q502" s="8" t="s">
        <v>2773</v>
      </c>
      <c r="R502" s="8">
        <v>939.74</v>
      </c>
      <c r="S502" s="8">
        <v>18.794800000000002</v>
      </c>
      <c r="T502" s="8" t="s">
        <v>2774</v>
      </c>
      <c r="U502" s="9" t="b">
        <v>0</v>
      </c>
    </row>
    <row r="503" spans="1:21">
      <c r="A503" s="10" t="s">
        <v>1122</v>
      </c>
      <c r="B503" s="11" t="s">
        <v>208</v>
      </c>
      <c r="C503" s="11" t="s">
        <v>209</v>
      </c>
      <c r="D503" s="11" t="s">
        <v>680</v>
      </c>
      <c r="E503" s="11" t="s">
        <v>681</v>
      </c>
      <c r="F503" s="11" t="s">
        <v>129</v>
      </c>
      <c r="G503" s="11" t="s">
        <v>130</v>
      </c>
      <c r="H503" s="14">
        <v>45871</v>
      </c>
      <c r="I503" s="11">
        <v>20</v>
      </c>
      <c r="J503" s="11">
        <v>92.19</v>
      </c>
      <c r="K503" s="11">
        <v>1843.8</v>
      </c>
      <c r="L503" s="11">
        <v>0.05</v>
      </c>
      <c r="M503" s="11">
        <v>0.02</v>
      </c>
      <c r="N503" s="11" t="s">
        <v>2772</v>
      </c>
      <c r="O503" s="11">
        <v>92.19</v>
      </c>
      <c r="P503" s="11" t="s">
        <v>2773</v>
      </c>
      <c r="Q503" s="11" t="s">
        <v>2773</v>
      </c>
      <c r="R503" s="11">
        <v>1751.61</v>
      </c>
      <c r="S503" s="11">
        <v>35.032199999999996</v>
      </c>
      <c r="T503" s="11" t="s">
        <v>2774</v>
      </c>
      <c r="U503" s="12" t="b">
        <v>0</v>
      </c>
    </row>
    <row r="504" spans="1:21">
      <c r="A504" s="7" t="s">
        <v>1123</v>
      </c>
      <c r="B504" s="8" t="s">
        <v>135</v>
      </c>
      <c r="C504" s="8" t="s">
        <v>136</v>
      </c>
      <c r="D504" s="8" t="s">
        <v>818</v>
      </c>
      <c r="E504" s="8" t="s">
        <v>819</v>
      </c>
      <c r="F504" s="8" t="s">
        <v>191</v>
      </c>
      <c r="G504" s="8" t="s">
        <v>192</v>
      </c>
      <c r="H504" s="13">
        <v>45900</v>
      </c>
      <c r="I504" s="8">
        <v>13</v>
      </c>
      <c r="J504" s="8">
        <v>128.82</v>
      </c>
      <c r="K504" s="8">
        <v>1674.66</v>
      </c>
      <c r="L504" s="8">
        <v>0.1</v>
      </c>
      <c r="M504" s="8">
        <v>0.02</v>
      </c>
      <c r="N504" s="8" t="s">
        <v>2775</v>
      </c>
      <c r="O504" s="8">
        <v>144.35</v>
      </c>
      <c r="P504" s="8" t="s">
        <v>2773</v>
      </c>
      <c r="Q504" s="8" t="s">
        <v>2773</v>
      </c>
      <c r="R504" s="8">
        <v>1507.194</v>
      </c>
      <c r="S504" s="8">
        <v>30.143879999999999</v>
      </c>
      <c r="T504" s="8" t="s">
        <v>2774</v>
      </c>
      <c r="U504" s="9" t="b">
        <v>0</v>
      </c>
    </row>
    <row r="505" spans="1:21">
      <c r="A505" s="10" t="s">
        <v>1124</v>
      </c>
      <c r="B505" s="11" t="s">
        <v>93</v>
      </c>
      <c r="C505" s="11" t="s">
        <v>94</v>
      </c>
      <c r="D505" s="11" t="s">
        <v>1103</v>
      </c>
      <c r="E505" s="11" t="s">
        <v>1104</v>
      </c>
      <c r="F505" s="11" t="s">
        <v>450</v>
      </c>
      <c r="G505" s="11" t="s">
        <v>451</v>
      </c>
      <c r="H505" s="14">
        <v>45873</v>
      </c>
      <c r="I505" s="11">
        <v>14</v>
      </c>
      <c r="J505" s="11">
        <v>45.4</v>
      </c>
      <c r="K505" s="11">
        <v>635.6</v>
      </c>
      <c r="L505" s="11">
        <v>0</v>
      </c>
      <c r="M505" s="11">
        <v>0.02</v>
      </c>
      <c r="N505" s="11" t="s">
        <v>2776</v>
      </c>
      <c r="O505" s="11">
        <v>45.4</v>
      </c>
      <c r="P505" s="11" t="s">
        <v>2773</v>
      </c>
      <c r="Q505" s="11" t="s">
        <v>2773</v>
      </c>
      <c r="R505" s="11">
        <v>635.6</v>
      </c>
      <c r="S505" s="11">
        <v>12.712000000000002</v>
      </c>
      <c r="T505" s="11" t="s">
        <v>2774</v>
      </c>
      <c r="U505" s="12" t="b">
        <v>0</v>
      </c>
    </row>
    <row r="506" spans="1:21">
      <c r="A506" s="7" t="s">
        <v>1125</v>
      </c>
      <c r="B506" s="8" t="s">
        <v>122</v>
      </c>
      <c r="C506" s="8" t="s">
        <v>123</v>
      </c>
      <c r="D506" s="8" t="s">
        <v>444</v>
      </c>
      <c r="E506" s="8" t="s">
        <v>445</v>
      </c>
      <c r="F506" s="8" t="s">
        <v>18</v>
      </c>
      <c r="G506" s="8" t="s">
        <v>19</v>
      </c>
      <c r="H506" s="13">
        <v>45893</v>
      </c>
      <c r="I506" s="8">
        <v>17</v>
      </c>
      <c r="J506" s="8">
        <v>52.65</v>
      </c>
      <c r="K506" s="8">
        <v>895.05</v>
      </c>
      <c r="L506" s="8">
        <v>0.05</v>
      </c>
      <c r="M506" s="8">
        <v>0.02</v>
      </c>
      <c r="N506" s="8" t="s">
        <v>2772</v>
      </c>
      <c r="O506" s="8">
        <v>52.65</v>
      </c>
      <c r="P506" s="8" t="s">
        <v>2773</v>
      </c>
      <c r="Q506" s="8" t="s">
        <v>2773</v>
      </c>
      <c r="R506" s="8">
        <v>850.2974999999999</v>
      </c>
      <c r="S506" s="8">
        <v>17.005949999999999</v>
      </c>
      <c r="T506" s="8" t="s">
        <v>2774</v>
      </c>
      <c r="U506" s="9" t="b">
        <v>0</v>
      </c>
    </row>
    <row r="507" spans="1:21">
      <c r="A507" s="10" t="s">
        <v>1127</v>
      </c>
      <c r="B507" s="11" t="s">
        <v>306</v>
      </c>
      <c r="C507" s="11" t="s">
        <v>307</v>
      </c>
      <c r="D507" s="11" t="s">
        <v>822</v>
      </c>
      <c r="E507" s="11" t="s">
        <v>823</v>
      </c>
      <c r="F507" s="11" t="s">
        <v>240</v>
      </c>
      <c r="G507" s="11" t="s">
        <v>241</v>
      </c>
      <c r="H507" s="14">
        <v>45891</v>
      </c>
      <c r="I507" s="11">
        <v>25</v>
      </c>
      <c r="J507" s="11">
        <v>109.82</v>
      </c>
      <c r="K507" s="11">
        <v>2745.5</v>
      </c>
      <c r="L507" s="11">
        <v>0.05</v>
      </c>
      <c r="M507" s="11">
        <v>0.02</v>
      </c>
      <c r="N507" s="11" t="s">
        <v>2772</v>
      </c>
      <c r="O507" s="11">
        <v>130.94</v>
      </c>
      <c r="P507" s="11" t="s">
        <v>2773</v>
      </c>
      <c r="Q507" s="11" t="s">
        <v>2773</v>
      </c>
      <c r="R507" s="11">
        <v>2608.2249999999999</v>
      </c>
      <c r="S507" s="11">
        <v>52.164499999999997</v>
      </c>
      <c r="T507" s="11" t="s">
        <v>2774</v>
      </c>
      <c r="U507" s="12" t="b">
        <v>0</v>
      </c>
    </row>
    <row r="508" spans="1:21">
      <c r="A508" s="7" t="s">
        <v>1128</v>
      </c>
      <c r="B508" s="8" t="s">
        <v>135</v>
      </c>
      <c r="C508" s="8" t="s">
        <v>136</v>
      </c>
      <c r="D508" s="8" t="s">
        <v>359</v>
      </c>
      <c r="E508" s="8" t="s">
        <v>360</v>
      </c>
      <c r="F508" s="8" t="s">
        <v>396</v>
      </c>
      <c r="G508" s="8" t="s">
        <v>397</v>
      </c>
      <c r="H508" s="13">
        <v>45870</v>
      </c>
      <c r="I508" s="8">
        <v>12</v>
      </c>
      <c r="J508" s="8">
        <v>194.87</v>
      </c>
      <c r="K508" s="8">
        <v>2338.44</v>
      </c>
      <c r="L508" s="8">
        <v>0.1</v>
      </c>
      <c r="M508" s="8">
        <v>0.02</v>
      </c>
      <c r="N508" s="8" t="s">
        <v>2775</v>
      </c>
      <c r="O508" s="8">
        <v>194.87</v>
      </c>
      <c r="P508" s="8" t="s">
        <v>2773</v>
      </c>
      <c r="Q508" s="8" t="s">
        <v>2773</v>
      </c>
      <c r="R508" s="8">
        <v>2104.596</v>
      </c>
      <c r="S508" s="8">
        <v>42.091920000000002</v>
      </c>
      <c r="T508" s="8" t="s">
        <v>2774</v>
      </c>
      <c r="U508" s="9" t="b">
        <v>0</v>
      </c>
    </row>
    <row r="509" spans="1:21">
      <c r="A509" s="10" t="s">
        <v>1129</v>
      </c>
      <c r="B509" s="11" t="s">
        <v>55</v>
      </c>
      <c r="C509" s="11" t="s">
        <v>56</v>
      </c>
      <c r="D509" s="11" t="s">
        <v>1130</v>
      </c>
      <c r="E509" s="11" t="s">
        <v>1131</v>
      </c>
      <c r="F509" s="11" t="s">
        <v>293</v>
      </c>
      <c r="G509" s="11" t="s">
        <v>294</v>
      </c>
      <c r="H509" s="14">
        <v>45755</v>
      </c>
      <c r="I509" s="11">
        <v>3</v>
      </c>
      <c r="J509" s="11">
        <v>114.99</v>
      </c>
      <c r="K509" s="11">
        <v>344.97</v>
      </c>
      <c r="L509" s="11">
        <v>0.05</v>
      </c>
      <c r="M509" s="11">
        <v>0.02</v>
      </c>
      <c r="N509" s="11" t="s">
        <v>2772</v>
      </c>
      <c r="O509" s="11">
        <v>114.99</v>
      </c>
      <c r="P509" s="11" t="s">
        <v>2773</v>
      </c>
      <c r="Q509" s="11" t="s">
        <v>2773</v>
      </c>
      <c r="R509" s="11">
        <v>327.72150000000005</v>
      </c>
      <c r="S509" s="11">
        <v>6.5544300000000009</v>
      </c>
      <c r="T509" s="11" t="s">
        <v>2774</v>
      </c>
      <c r="U509" s="12" t="b">
        <v>0</v>
      </c>
    </row>
    <row r="510" spans="1:21">
      <c r="A510" s="7" t="s">
        <v>1133</v>
      </c>
      <c r="B510" s="8" t="s">
        <v>306</v>
      </c>
      <c r="C510" s="8" t="s">
        <v>307</v>
      </c>
      <c r="D510" s="8" t="s">
        <v>205</v>
      </c>
      <c r="E510" s="8" t="s">
        <v>206</v>
      </c>
      <c r="F510" s="8" t="s">
        <v>59</v>
      </c>
      <c r="G510" s="8" t="s">
        <v>60</v>
      </c>
      <c r="H510" s="13">
        <v>45881</v>
      </c>
      <c r="I510" s="8">
        <v>16</v>
      </c>
      <c r="J510" s="8">
        <v>71.86</v>
      </c>
      <c r="K510" s="8">
        <v>1149.76</v>
      </c>
      <c r="L510" s="8">
        <v>0.05</v>
      </c>
      <c r="M510" s="8">
        <v>0.02</v>
      </c>
      <c r="N510" s="8" t="s">
        <v>2772</v>
      </c>
      <c r="O510" s="8">
        <v>71.86</v>
      </c>
      <c r="P510" s="8" t="s">
        <v>2773</v>
      </c>
      <c r="Q510" s="8" t="s">
        <v>2773</v>
      </c>
      <c r="R510" s="8">
        <v>1092.2719999999999</v>
      </c>
      <c r="S510" s="8">
        <v>21.84544</v>
      </c>
      <c r="T510" s="8" t="s">
        <v>2774</v>
      </c>
      <c r="U510" s="9" t="b">
        <v>0</v>
      </c>
    </row>
    <row r="511" spans="1:21">
      <c r="A511" s="10" t="s">
        <v>1135</v>
      </c>
      <c r="B511" s="11" t="s">
        <v>145</v>
      </c>
      <c r="C511" s="11" t="s">
        <v>146</v>
      </c>
      <c r="D511" s="11" t="s">
        <v>459</v>
      </c>
      <c r="E511" s="11" t="s">
        <v>460</v>
      </c>
      <c r="F511" s="11" t="s">
        <v>293</v>
      </c>
      <c r="G511" s="11" t="s">
        <v>294</v>
      </c>
      <c r="H511" s="14">
        <v>45873</v>
      </c>
      <c r="I511" s="11">
        <v>23</v>
      </c>
      <c r="J511" s="11">
        <v>114.99</v>
      </c>
      <c r="K511" s="11">
        <v>2644.77</v>
      </c>
      <c r="L511" s="11">
        <v>0.05</v>
      </c>
      <c r="M511" s="11">
        <v>0.02</v>
      </c>
      <c r="N511" s="11" t="s">
        <v>2772</v>
      </c>
      <c r="O511" s="11">
        <v>114.99</v>
      </c>
      <c r="P511" s="11" t="s">
        <v>2773</v>
      </c>
      <c r="Q511" s="11" t="s">
        <v>2773</v>
      </c>
      <c r="R511" s="11">
        <v>2512.5315000000001</v>
      </c>
      <c r="S511" s="11">
        <v>50.250630000000001</v>
      </c>
      <c r="T511" s="11" t="s">
        <v>2774</v>
      </c>
      <c r="U511" s="12" t="b">
        <v>0</v>
      </c>
    </row>
    <row r="512" spans="1:21">
      <c r="A512" s="7" t="s">
        <v>1136</v>
      </c>
      <c r="B512" s="8" t="s">
        <v>122</v>
      </c>
      <c r="C512" s="8" t="s">
        <v>2789</v>
      </c>
      <c r="D512" s="8" t="s">
        <v>213</v>
      </c>
      <c r="E512" s="8" t="s">
        <v>2582</v>
      </c>
      <c r="F512" s="8" t="s">
        <v>85</v>
      </c>
      <c r="G512" s="8" t="s">
        <v>86</v>
      </c>
      <c r="H512" s="13">
        <v>45891</v>
      </c>
      <c r="I512" s="8">
        <v>4</v>
      </c>
      <c r="J512" s="8">
        <v>72.040000000000006</v>
      </c>
      <c r="K512" s="8">
        <v>288.16000000000003</v>
      </c>
      <c r="L512" s="8">
        <v>0.05</v>
      </c>
      <c r="M512" s="8">
        <v>0.02</v>
      </c>
      <c r="N512" s="8" t="s">
        <v>2772</v>
      </c>
      <c r="O512" s="8">
        <v>72.040000000000006</v>
      </c>
      <c r="P512" s="8" t="s">
        <v>2773</v>
      </c>
      <c r="Q512" s="8" t="s">
        <v>2773</v>
      </c>
      <c r="R512" s="8">
        <v>273.75200000000001</v>
      </c>
      <c r="S512" s="8">
        <v>5.4750399999999999</v>
      </c>
      <c r="T512" s="8" t="s">
        <v>2774</v>
      </c>
      <c r="U512" s="9" t="b">
        <v>0</v>
      </c>
    </row>
    <row r="513" spans="1:21">
      <c r="A513" s="10" t="s">
        <v>1138</v>
      </c>
      <c r="B513" s="11" t="s">
        <v>414</v>
      </c>
      <c r="C513" s="11" t="s">
        <v>415</v>
      </c>
      <c r="D513" s="11" t="s">
        <v>336</v>
      </c>
      <c r="E513" s="11" t="s">
        <v>337</v>
      </c>
      <c r="F513" s="11" t="s">
        <v>114</v>
      </c>
      <c r="G513" s="11" t="s">
        <v>115</v>
      </c>
      <c r="H513" s="14">
        <v>45887</v>
      </c>
      <c r="I513" s="11">
        <v>11</v>
      </c>
      <c r="J513" s="11">
        <v>91.13</v>
      </c>
      <c r="K513" s="11">
        <v>1002.43</v>
      </c>
      <c r="L513" s="11">
        <v>0.1</v>
      </c>
      <c r="M513" s="11">
        <v>0.02</v>
      </c>
      <c r="N513" s="11" t="s">
        <v>2775</v>
      </c>
      <c r="O513" s="11">
        <v>91.13</v>
      </c>
      <c r="P513" s="11" t="s">
        <v>2773</v>
      </c>
      <c r="Q513" s="11" t="s">
        <v>2773</v>
      </c>
      <c r="R513" s="11">
        <v>902.1869999999999</v>
      </c>
      <c r="S513" s="11">
        <v>18.04374</v>
      </c>
      <c r="T513" s="11" t="s">
        <v>2774</v>
      </c>
      <c r="U513" s="12" t="b">
        <v>0</v>
      </c>
    </row>
    <row r="514" spans="1:21">
      <c r="A514" s="7" t="s">
        <v>1139</v>
      </c>
      <c r="B514" s="8" t="s">
        <v>81</v>
      </c>
      <c r="C514" s="8" t="s">
        <v>82</v>
      </c>
      <c r="D514" s="8" t="s">
        <v>142</v>
      </c>
      <c r="E514" s="8" t="s">
        <v>143</v>
      </c>
      <c r="F514" s="8" t="s">
        <v>59</v>
      </c>
      <c r="G514" s="8" t="s">
        <v>60</v>
      </c>
      <c r="H514" s="13">
        <v>45890</v>
      </c>
      <c r="I514" s="8">
        <v>13</v>
      </c>
      <c r="J514" s="8">
        <v>71.86</v>
      </c>
      <c r="K514" s="8">
        <v>934.18</v>
      </c>
      <c r="L514" s="8">
        <v>0.05</v>
      </c>
      <c r="M514" s="8">
        <v>0.02</v>
      </c>
      <c r="N514" s="8" t="s">
        <v>2772</v>
      </c>
      <c r="O514" s="8">
        <v>71.86</v>
      </c>
      <c r="P514" s="8" t="s">
        <v>2773</v>
      </c>
      <c r="Q514" s="8" t="s">
        <v>2773</v>
      </c>
      <c r="R514" s="8">
        <v>887.471</v>
      </c>
      <c r="S514" s="8">
        <v>17.749420000000001</v>
      </c>
      <c r="T514" s="8" t="s">
        <v>2774</v>
      </c>
      <c r="U514" s="9" t="b">
        <v>0</v>
      </c>
    </row>
    <row r="515" spans="1:21">
      <c r="A515" s="10" t="s">
        <v>1140</v>
      </c>
      <c r="B515" s="11" t="s">
        <v>182</v>
      </c>
      <c r="C515" s="11" t="s">
        <v>183</v>
      </c>
      <c r="D515" s="11" t="s">
        <v>776</v>
      </c>
      <c r="E515" s="11" t="s">
        <v>777</v>
      </c>
      <c r="F515" s="11" t="s">
        <v>191</v>
      </c>
      <c r="G515" s="11" t="s">
        <v>192</v>
      </c>
      <c r="H515" s="14">
        <v>45882</v>
      </c>
      <c r="I515" s="11">
        <v>14</v>
      </c>
      <c r="J515" s="11">
        <v>144.35</v>
      </c>
      <c r="K515" s="11">
        <v>2020.9</v>
      </c>
      <c r="L515" s="11">
        <v>0.1</v>
      </c>
      <c r="M515" s="11">
        <v>0.02</v>
      </c>
      <c r="N515" s="11" t="s">
        <v>2775</v>
      </c>
      <c r="O515" s="11">
        <v>144.35</v>
      </c>
      <c r="P515" s="11" t="s">
        <v>2773</v>
      </c>
      <c r="Q515" s="11" t="s">
        <v>2773</v>
      </c>
      <c r="R515" s="11">
        <v>1818.81</v>
      </c>
      <c r="S515" s="11">
        <v>36.376199999999997</v>
      </c>
      <c r="T515" s="11" t="s">
        <v>2774</v>
      </c>
      <c r="U515" s="12" t="b">
        <v>0</v>
      </c>
    </row>
    <row r="516" spans="1:21">
      <c r="A516" s="7" t="s">
        <v>1142</v>
      </c>
      <c r="B516" s="8" t="s">
        <v>135</v>
      </c>
      <c r="C516" s="8" t="s">
        <v>136</v>
      </c>
      <c r="D516" s="8" t="s">
        <v>329</v>
      </c>
      <c r="E516" s="8" t="s">
        <v>330</v>
      </c>
      <c r="F516" s="8" t="s">
        <v>240</v>
      </c>
      <c r="G516" s="8" t="s">
        <v>241</v>
      </c>
      <c r="H516" s="13">
        <v>45876</v>
      </c>
      <c r="I516" s="8">
        <v>23</v>
      </c>
      <c r="J516" s="8">
        <v>130.94</v>
      </c>
      <c r="K516" s="8">
        <v>3011.62</v>
      </c>
      <c r="L516" s="8">
        <v>0.05</v>
      </c>
      <c r="M516" s="8">
        <v>0.02</v>
      </c>
      <c r="N516" s="8" t="s">
        <v>2772</v>
      </c>
      <c r="O516" s="8">
        <v>130.94</v>
      </c>
      <c r="P516" s="8" t="s">
        <v>2773</v>
      </c>
      <c r="Q516" s="8" t="s">
        <v>2773</v>
      </c>
      <c r="R516" s="8">
        <v>2861.0389999999998</v>
      </c>
      <c r="S516" s="8">
        <v>57.220779999999998</v>
      </c>
      <c r="T516" s="8" t="s">
        <v>2774</v>
      </c>
      <c r="U516" s="9" t="b">
        <v>0</v>
      </c>
    </row>
    <row r="517" spans="1:21">
      <c r="A517" s="10" t="s">
        <v>1143</v>
      </c>
      <c r="B517" s="11" t="s">
        <v>254</v>
      </c>
      <c r="C517" s="11" t="s">
        <v>255</v>
      </c>
      <c r="D517" s="11" t="s">
        <v>1144</v>
      </c>
      <c r="E517" s="11" t="s">
        <v>1145</v>
      </c>
      <c r="F517" s="11" t="s">
        <v>107</v>
      </c>
      <c r="G517" s="11" t="s">
        <v>108</v>
      </c>
      <c r="H517" s="14">
        <v>45888</v>
      </c>
      <c r="I517" s="11">
        <v>3</v>
      </c>
      <c r="J517" s="11">
        <v>179.53</v>
      </c>
      <c r="K517" s="11">
        <v>538.59</v>
      </c>
      <c r="L517" s="11">
        <v>0.1</v>
      </c>
      <c r="M517" s="11">
        <v>0.02</v>
      </c>
      <c r="N517" s="11" t="s">
        <v>2775</v>
      </c>
      <c r="O517" s="11">
        <v>179.53</v>
      </c>
      <c r="P517" s="11" t="s">
        <v>2773</v>
      </c>
      <c r="Q517" s="11" t="s">
        <v>2773</v>
      </c>
      <c r="R517" s="11">
        <v>484.73099999999999</v>
      </c>
      <c r="S517" s="11">
        <v>9.6946200000000005</v>
      </c>
      <c r="T517" s="11" t="s">
        <v>2774</v>
      </c>
      <c r="U517" s="12" t="b">
        <v>0</v>
      </c>
    </row>
    <row r="518" spans="1:21">
      <c r="A518" s="7" t="s">
        <v>1146</v>
      </c>
      <c r="B518" s="8" t="s">
        <v>386</v>
      </c>
      <c r="C518" s="8" t="s">
        <v>387</v>
      </c>
      <c r="D518" s="8" t="s">
        <v>404</v>
      </c>
      <c r="E518" s="8" t="s">
        <v>405</v>
      </c>
      <c r="F518" s="8" t="s">
        <v>302</v>
      </c>
      <c r="G518" s="8" t="s">
        <v>303</v>
      </c>
      <c r="H518" s="13">
        <v>45881</v>
      </c>
      <c r="I518" s="8">
        <v>6</v>
      </c>
      <c r="J518" s="8">
        <v>39.090000000000003</v>
      </c>
      <c r="K518" s="8">
        <v>234.54</v>
      </c>
      <c r="L518" s="8">
        <v>0</v>
      </c>
      <c r="M518" s="8">
        <v>0.02</v>
      </c>
      <c r="N518" s="8" t="s">
        <v>2776</v>
      </c>
      <c r="O518" s="8">
        <v>39.090000000000003</v>
      </c>
      <c r="P518" s="8" t="s">
        <v>2773</v>
      </c>
      <c r="Q518" s="8" t="s">
        <v>2773</v>
      </c>
      <c r="R518" s="8">
        <v>234.54</v>
      </c>
      <c r="S518" s="8">
        <v>4.6908000000000003</v>
      </c>
      <c r="T518" s="8" t="s">
        <v>2774</v>
      </c>
      <c r="U518" s="9" t="b">
        <v>0</v>
      </c>
    </row>
    <row r="519" spans="1:21">
      <c r="A519" s="10" t="s">
        <v>1148</v>
      </c>
      <c r="B519" s="11" t="s">
        <v>47</v>
      </c>
      <c r="C519" s="11" t="s">
        <v>48</v>
      </c>
      <c r="D519" s="11" t="s">
        <v>264</v>
      </c>
      <c r="E519" s="11" t="s">
        <v>265</v>
      </c>
      <c r="F519" s="11" t="s">
        <v>114</v>
      </c>
      <c r="G519" s="11" t="s">
        <v>115</v>
      </c>
      <c r="H519" s="14">
        <v>45880</v>
      </c>
      <c r="I519" s="11">
        <v>21</v>
      </c>
      <c r="J519" s="11">
        <v>91.13</v>
      </c>
      <c r="K519" s="11">
        <v>1913.73</v>
      </c>
      <c r="L519" s="11">
        <v>0.1</v>
      </c>
      <c r="M519" s="11">
        <v>0.02</v>
      </c>
      <c r="N519" s="11" t="s">
        <v>2775</v>
      </c>
      <c r="O519" s="11">
        <v>91.13</v>
      </c>
      <c r="P519" s="11" t="s">
        <v>2773</v>
      </c>
      <c r="Q519" s="11" t="s">
        <v>2773</v>
      </c>
      <c r="R519" s="11">
        <v>1722.357</v>
      </c>
      <c r="S519" s="11">
        <v>34.447139999999997</v>
      </c>
      <c r="T519" s="11" t="s">
        <v>2774</v>
      </c>
      <c r="U519" s="12" t="b">
        <v>0</v>
      </c>
    </row>
    <row r="520" spans="1:21">
      <c r="A520" s="7" t="s">
        <v>1149</v>
      </c>
      <c r="B520" s="8" t="s">
        <v>28</v>
      </c>
      <c r="C520" s="8" t="s">
        <v>29</v>
      </c>
      <c r="D520" s="8" t="s">
        <v>124</v>
      </c>
      <c r="E520" s="8" t="s">
        <v>125</v>
      </c>
      <c r="F520" s="8" t="s">
        <v>166</v>
      </c>
      <c r="G520" s="8" t="s">
        <v>167</v>
      </c>
      <c r="H520" s="13">
        <v>45873</v>
      </c>
      <c r="I520" s="8">
        <v>19</v>
      </c>
      <c r="J520" s="8">
        <v>176.86</v>
      </c>
      <c r="K520" s="8">
        <v>3360.34</v>
      </c>
      <c r="L520" s="8">
        <v>0.1</v>
      </c>
      <c r="M520" s="8">
        <v>0.02</v>
      </c>
      <c r="N520" s="8" t="s">
        <v>2775</v>
      </c>
      <c r="O520" s="8">
        <v>176.86</v>
      </c>
      <c r="P520" s="8" t="s">
        <v>2773</v>
      </c>
      <c r="Q520" s="8" t="s">
        <v>2773</v>
      </c>
      <c r="R520" s="8">
        <v>3024.306</v>
      </c>
      <c r="S520" s="8">
        <v>60.48612</v>
      </c>
      <c r="T520" s="8" t="s">
        <v>2774</v>
      </c>
      <c r="U520" s="9" t="b">
        <v>0</v>
      </c>
    </row>
    <row r="521" spans="1:21">
      <c r="A521" s="10" t="s">
        <v>1151</v>
      </c>
      <c r="B521" s="11" t="s">
        <v>35</v>
      </c>
      <c r="C521" s="11" t="s">
        <v>36</v>
      </c>
      <c r="D521" s="11" t="s">
        <v>522</v>
      </c>
      <c r="E521" s="11" t="s">
        <v>523</v>
      </c>
      <c r="F521" s="11" t="s">
        <v>179</v>
      </c>
      <c r="G521" s="11" t="s">
        <v>180</v>
      </c>
      <c r="H521" s="14">
        <v>45899</v>
      </c>
      <c r="I521" s="11">
        <v>10</v>
      </c>
      <c r="J521" s="11">
        <v>125.42</v>
      </c>
      <c r="K521" s="11">
        <v>1254.2</v>
      </c>
      <c r="L521" s="11">
        <v>0.1</v>
      </c>
      <c r="M521" s="11">
        <v>0.02</v>
      </c>
      <c r="N521" s="11" t="s">
        <v>2775</v>
      </c>
      <c r="O521" s="11">
        <v>125.42</v>
      </c>
      <c r="P521" s="11" t="s">
        <v>2773</v>
      </c>
      <c r="Q521" s="11" t="s">
        <v>2773</v>
      </c>
      <c r="R521" s="11">
        <v>1128.78</v>
      </c>
      <c r="S521" s="11">
        <v>22.575600000000001</v>
      </c>
      <c r="T521" s="11" t="s">
        <v>2774</v>
      </c>
      <c r="U521" s="12" t="b">
        <v>0</v>
      </c>
    </row>
    <row r="522" spans="1:21">
      <c r="A522" s="7" t="s">
        <v>1152</v>
      </c>
      <c r="B522" s="8" t="s">
        <v>28</v>
      </c>
      <c r="C522" s="8" t="s">
        <v>29</v>
      </c>
      <c r="D522" s="8" t="s">
        <v>1153</v>
      </c>
      <c r="E522" s="8" t="s">
        <v>1154</v>
      </c>
      <c r="F522" s="8" t="s">
        <v>71</v>
      </c>
      <c r="G522" s="8" t="s">
        <v>72</v>
      </c>
      <c r="H522" s="13">
        <v>45880</v>
      </c>
      <c r="I522" s="8">
        <v>5</v>
      </c>
      <c r="J522" s="8">
        <v>99.45</v>
      </c>
      <c r="K522" s="8">
        <v>497.25</v>
      </c>
      <c r="L522" s="8">
        <v>0.05</v>
      </c>
      <c r="M522" s="8">
        <v>0.02</v>
      </c>
      <c r="N522" s="8" t="s">
        <v>2772</v>
      </c>
      <c r="O522" s="8">
        <v>123.65</v>
      </c>
      <c r="P522" s="8" t="s">
        <v>2773</v>
      </c>
      <c r="Q522" s="8" t="s">
        <v>2773</v>
      </c>
      <c r="R522" s="8">
        <v>472.38749999999999</v>
      </c>
      <c r="S522" s="8">
        <v>9.4477499999999992</v>
      </c>
      <c r="T522" s="8" t="s">
        <v>2774</v>
      </c>
      <c r="U522" s="9" t="b">
        <v>0</v>
      </c>
    </row>
    <row r="523" spans="1:21">
      <c r="A523" s="10" t="s">
        <v>1155</v>
      </c>
      <c r="B523" s="11" t="s">
        <v>386</v>
      </c>
      <c r="C523" s="11" t="s">
        <v>387</v>
      </c>
      <c r="D523" s="11" t="s">
        <v>1057</v>
      </c>
      <c r="E523" s="11" t="s">
        <v>1058</v>
      </c>
      <c r="F523" s="11" t="s">
        <v>293</v>
      </c>
      <c r="G523" s="11" t="s">
        <v>294</v>
      </c>
      <c r="H523" s="14">
        <v>45881</v>
      </c>
      <c r="I523" s="11">
        <v>6</v>
      </c>
      <c r="J523" s="11">
        <v>114.99</v>
      </c>
      <c r="K523" s="11">
        <v>689.94</v>
      </c>
      <c r="L523" s="11">
        <v>0.05</v>
      </c>
      <c r="M523" s="11">
        <v>0.02</v>
      </c>
      <c r="N523" s="11" t="s">
        <v>2772</v>
      </c>
      <c r="O523" s="11">
        <v>114.99</v>
      </c>
      <c r="P523" s="11" t="s">
        <v>2773</v>
      </c>
      <c r="Q523" s="11" t="s">
        <v>2773</v>
      </c>
      <c r="R523" s="11">
        <v>655.4430000000001</v>
      </c>
      <c r="S523" s="11">
        <v>13.108860000000002</v>
      </c>
      <c r="T523" s="11" t="s">
        <v>2774</v>
      </c>
      <c r="U523" s="12" t="b">
        <v>0</v>
      </c>
    </row>
    <row r="524" spans="1:21">
      <c r="A524" s="7" t="s">
        <v>1156</v>
      </c>
      <c r="B524" s="8" t="s">
        <v>62</v>
      </c>
      <c r="C524" s="8" t="s">
        <v>63</v>
      </c>
      <c r="D524" s="8" t="s">
        <v>516</v>
      </c>
      <c r="E524" s="8" t="s">
        <v>517</v>
      </c>
      <c r="F524" s="8" t="s">
        <v>396</v>
      </c>
      <c r="G524" s="8" t="s">
        <v>397</v>
      </c>
      <c r="H524" s="13">
        <v>45889</v>
      </c>
      <c r="I524" s="8">
        <v>14</v>
      </c>
      <c r="J524" s="8">
        <v>194.87</v>
      </c>
      <c r="K524" s="8">
        <v>2728.18</v>
      </c>
      <c r="L524" s="8">
        <v>0.1</v>
      </c>
      <c r="M524" s="8">
        <v>0.02</v>
      </c>
      <c r="N524" s="8" t="s">
        <v>2775</v>
      </c>
      <c r="O524" s="8">
        <v>194.87</v>
      </c>
      <c r="P524" s="8" t="s">
        <v>2773</v>
      </c>
      <c r="Q524" s="8" t="s">
        <v>2773</v>
      </c>
      <c r="R524" s="8">
        <v>2455.3620000000001</v>
      </c>
      <c r="S524" s="8">
        <v>49.107240000000004</v>
      </c>
      <c r="T524" s="8" t="s">
        <v>2774</v>
      </c>
      <c r="U524" s="9" t="b">
        <v>0</v>
      </c>
    </row>
    <row r="525" spans="1:21">
      <c r="A525" s="10" t="s">
        <v>1157</v>
      </c>
      <c r="B525" s="11" t="s">
        <v>21</v>
      </c>
      <c r="C525" s="11" t="s">
        <v>2808</v>
      </c>
      <c r="D525" s="11" t="s">
        <v>189</v>
      </c>
      <c r="E525" s="11" t="s">
        <v>2620</v>
      </c>
      <c r="F525" s="11" t="s">
        <v>240</v>
      </c>
      <c r="G525" s="11" t="s">
        <v>241</v>
      </c>
      <c r="H525" s="14">
        <v>45885</v>
      </c>
      <c r="I525" s="11">
        <v>6</v>
      </c>
      <c r="J525" s="11">
        <v>102.75</v>
      </c>
      <c r="K525" s="11">
        <v>616.5</v>
      </c>
      <c r="L525" s="11">
        <v>0.05</v>
      </c>
      <c r="M525" s="11">
        <v>0.02</v>
      </c>
      <c r="N525" s="11" t="s">
        <v>2772</v>
      </c>
      <c r="O525" s="11">
        <v>130.94</v>
      </c>
      <c r="P525" s="11" t="s">
        <v>2773</v>
      </c>
      <c r="Q525" s="11" t="s">
        <v>2773</v>
      </c>
      <c r="R525" s="11">
        <v>585.67499999999995</v>
      </c>
      <c r="S525" s="11">
        <v>11.7135</v>
      </c>
      <c r="T525" s="11" t="s">
        <v>2774</v>
      </c>
      <c r="U525" s="12" t="b">
        <v>0</v>
      </c>
    </row>
    <row r="526" spans="1:21">
      <c r="A526" s="7" t="s">
        <v>1158</v>
      </c>
      <c r="B526" s="8" t="s">
        <v>159</v>
      </c>
      <c r="C526" s="8" t="s">
        <v>160</v>
      </c>
      <c r="D526" s="8" t="s">
        <v>284</v>
      </c>
      <c r="E526" s="8" t="s">
        <v>285</v>
      </c>
      <c r="F526" s="8" t="s">
        <v>179</v>
      </c>
      <c r="G526" s="8" t="s">
        <v>180</v>
      </c>
      <c r="H526" s="13">
        <v>45899</v>
      </c>
      <c r="I526" s="8">
        <v>21</v>
      </c>
      <c r="J526" s="8">
        <v>125.42</v>
      </c>
      <c r="K526" s="8">
        <v>2633.82</v>
      </c>
      <c r="L526" s="8">
        <v>0.1</v>
      </c>
      <c r="M526" s="8">
        <v>0.02</v>
      </c>
      <c r="N526" s="8" t="s">
        <v>2775</v>
      </c>
      <c r="O526" s="8">
        <v>125.42</v>
      </c>
      <c r="P526" s="8" t="s">
        <v>2773</v>
      </c>
      <c r="Q526" s="8" t="s">
        <v>2773</v>
      </c>
      <c r="R526" s="8">
        <v>2370.4380000000001</v>
      </c>
      <c r="S526" s="8">
        <v>47.408760000000001</v>
      </c>
      <c r="T526" s="8" t="s">
        <v>2774</v>
      </c>
      <c r="U526" s="9" t="b">
        <v>0</v>
      </c>
    </row>
    <row r="527" spans="1:21">
      <c r="A527" s="10" t="s">
        <v>1160</v>
      </c>
      <c r="B527" s="11" t="s">
        <v>182</v>
      </c>
      <c r="C527" s="11" t="s">
        <v>2793</v>
      </c>
      <c r="D527" s="11" t="s">
        <v>1071</v>
      </c>
      <c r="E527" s="11" t="s">
        <v>2616</v>
      </c>
      <c r="F527" s="11" t="s">
        <v>234</v>
      </c>
      <c r="G527" s="11" t="s">
        <v>235</v>
      </c>
      <c r="H527" s="14">
        <v>45871</v>
      </c>
      <c r="I527" s="11">
        <v>20</v>
      </c>
      <c r="J527" s="11">
        <v>37.18</v>
      </c>
      <c r="K527" s="11">
        <v>743.6</v>
      </c>
      <c r="L527" s="11">
        <v>0</v>
      </c>
      <c r="M527" s="11">
        <v>0.02</v>
      </c>
      <c r="N527" s="11" t="s">
        <v>2776</v>
      </c>
      <c r="O527" s="11">
        <v>37.18</v>
      </c>
      <c r="P527" s="11" t="s">
        <v>2773</v>
      </c>
      <c r="Q527" s="11" t="s">
        <v>2773</v>
      </c>
      <c r="R527" s="11">
        <v>743.6</v>
      </c>
      <c r="S527" s="11">
        <v>14.872</v>
      </c>
      <c r="T527" s="11" t="s">
        <v>2774</v>
      </c>
      <c r="U527" s="12" t="b">
        <v>0</v>
      </c>
    </row>
    <row r="528" spans="1:21">
      <c r="A528" s="7" t="s">
        <v>1161</v>
      </c>
      <c r="B528" s="8" t="s">
        <v>47</v>
      </c>
      <c r="C528" s="8" t="s">
        <v>48</v>
      </c>
      <c r="D528" s="8" t="s">
        <v>1030</v>
      </c>
      <c r="E528" s="8" t="s">
        <v>1031</v>
      </c>
      <c r="F528" s="8" t="s">
        <v>32</v>
      </c>
      <c r="G528" s="8" t="s">
        <v>33</v>
      </c>
      <c r="H528" s="13">
        <v>45874</v>
      </c>
      <c r="I528" s="8">
        <v>16</v>
      </c>
      <c r="J528" s="8">
        <v>88.32</v>
      </c>
      <c r="K528" s="8">
        <v>1413.12</v>
      </c>
      <c r="L528" s="8">
        <v>0</v>
      </c>
      <c r="M528" s="8">
        <v>0.02</v>
      </c>
      <c r="N528" s="8" t="s">
        <v>2776</v>
      </c>
      <c r="O528" s="8">
        <v>88.32</v>
      </c>
      <c r="P528" s="8" t="s">
        <v>2773</v>
      </c>
      <c r="Q528" s="8" t="s">
        <v>2773</v>
      </c>
      <c r="R528" s="8">
        <v>1413.12</v>
      </c>
      <c r="S528" s="8">
        <v>28.2624</v>
      </c>
      <c r="T528" s="8" t="s">
        <v>2774</v>
      </c>
      <c r="U528" s="9" t="b">
        <v>0</v>
      </c>
    </row>
    <row r="529" spans="1:21">
      <c r="A529" s="10" t="s">
        <v>1162</v>
      </c>
      <c r="B529" s="11" t="s">
        <v>254</v>
      </c>
      <c r="C529" s="11" t="s">
        <v>255</v>
      </c>
      <c r="D529" s="11" t="s">
        <v>714</v>
      </c>
      <c r="E529" s="11" t="s">
        <v>715</v>
      </c>
      <c r="F529" s="11" t="s">
        <v>240</v>
      </c>
      <c r="G529" s="11" t="s">
        <v>241</v>
      </c>
      <c r="H529" s="14">
        <v>45886</v>
      </c>
      <c r="I529" s="11">
        <v>18</v>
      </c>
      <c r="J529" s="11">
        <v>130.94</v>
      </c>
      <c r="K529" s="11">
        <v>2356.92</v>
      </c>
      <c r="L529" s="11">
        <v>0.05</v>
      </c>
      <c r="M529" s="11">
        <v>0.02</v>
      </c>
      <c r="N529" s="11" t="s">
        <v>2772</v>
      </c>
      <c r="O529" s="11">
        <v>130.94</v>
      </c>
      <c r="P529" s="11" t="s">
        <v>2773</v>
      </c>
      <c r="Q529" s="11" t="s">
        <v>2773</v>
      </c>
      <c r="R529" s="11">
        <v>2239.0740000000001</v>
      </c>
      <c r="S529" s="11">
        <v>44.781480000000002</v>
      </c>
      <c r="T529" s="11" t="s">
        <v>2774</v>
      </c>
      <c r="U529" s="12" t="b">
        <v>0</v>
      </c>
    </row>
    <row r="530" spans="1:21">
      <c r="A530" s="7" t="s">
        <v>1163</v>
      </c>
      <c r="B530" s="8" t="s">
        <v>159</v>
      </c>
      <c r="C530" s="8" t="s">
        <v>160</v>
      </c>
      <c r="D530" s="8" t="s">
        <v>845</v>
      </c>
      <c r="E530" s="8" t="s">
        <v>846</v>
      </c>
      <c r="F530" s="8" t="s">
        <v>215</v>
      </c>
      <c r="G530" s="8" t="s">
        <v>216</v>
      </c>
      <c r="H530" s="13">
        <v>45883</v>
      </c>
      <c r="I530" s="8">
        <v>16</v>
      </c>
      <c r="J530" s="8">
        <v>176.7</v>
      </c>
      <c r="K530" s="8">
        <v>2827.2</v>
      </c>
      <c r="L530" s="8">
        <v>0.1</v>
      </c>
      <c r="M530" s="8">
        <v>0.02</v>
      </c>
      <c r="N530" s="8" t="s">
        <v>2775</v>
      </c>
      <c r="O530" s="8">
        <v>176.7</v>
      </c>
      <c r="P530" s="8" t="s">
        <v>2773</v>
      </c>
      <c r="Q530" s="8" t="s">
        <v>2773</v>
      </c>
      <c r="R530" s="8">
        <v>2544.48</v>
      </c>
      <c r="S530" s="8">
        <v>50.889600000000002</v>
      </c>
      <c r="T530" s="8" t="s">
        <v>2774</v>
      </c>
      <c r="U530" s="9" t="b">
        <v>0</v>
      </c>
    </row>
    <row r="531" spans="1:21">
      <c r="A531" s="10" t="s">
        <v>1164</v>
      </c>
      <c r="B531" s="11" t="s">
        <v>62</v>
      </c>
      <c r="C531" s="11" t="s">
        <v>63</v>
      </c>
      <c r="D531" s="11" t="s">
        <v>890</v>
      </c>
      <c r="E531" s="11" t="s">
        <v>891</v>
      </c>
      <c r="F531" s="11" t="s">
        <v>25</v>
      </c>
      <c r="G531" s="11" t="s">
        <v>26</v>
      </c>
      <c r="H531" s="14">
        <v>45724</v>
      </c>
      <c r="I531" s="11">
        <v>6</v>
      </c>
      <c r="J531" s="11">
        <v>96.74</v>
      </c>
      <c r="K531" s="11">
        <v>580.44000000000005</v>
      </c>
      <c r="L531" s="11">
        <v>0.1</v>
      </c>
      <c r="M531" s="11">
        <v>0.02</v>
      </c>
      <c r="N531" s="11" t="s">
        <v>2775</v>
      </c>
      <c r="O531" s="11">
        <v>120.83</v>
      </c>
      <c r="P531" s="11" t="s">
        <v>2773</v>
      </c>
      <c r="Q531" s="11" t="s">
        <v>2773</v>
      </c>
      <c r="R531" s="11">
        <v>522.39600000000007</v>
      </c>
      <c r="S531" s="11">
        <v>10.447920000000002</v>
      </c>
      <c r="T531" s="11" t="s">
        <v>2774</v>
      </c>
      <c r="U531" s="12" t="b">
        <v>0</v>
      </c>
    </row>
    <row r="532" spans="1:21">
      <c r="A532" s="7" t="s">
        <v>1165</v>
      </c>
      <c r="B532" s="8" t="s">
        <v>135</v>
      </c>
      <c r="C532" s="8" t="s">
        <v>136</v>
      </c>
      <c r="D532" s="8" t="s">
        <v>814</v>
      </c>
      <c r="E532" s="8" t="s">
        <v>815</v>
      </c>
      <c r="F532" s="8" t="s">
        <v>174</v>
      </c>
      <c r="G532" s="8" t="s">
        <v>175</v>
      </c>
      <c r="H532" s="13">
        <v>45879</v>
      </c>
      <c r="I532" s="8">
        <v>8</v>
      </c>
      <c r="J532" s="8">
        <v>183.4</v>
      </c>
      <c r="K532" s="8">
        <v>1467.2</v>
      </c>
      <c r="L532" s="8">
        <v>0.1</v>
      </c>
      <c r="M532" s="8">
        <v>0.02</v>
      </c>
      <c r="N532" s="8" t="s">
        <v>2775</v>
      </c>
      <c r="O532" s="8">
        <v>183.4</v>
      </c>
      <c r="P532" s="8" t="s">
        <v>2773</v>
      </c>
      <c r="Q532" s="8" t="s">
        <v>2773</v>
      </c>
      <c r="R532" s="8">
        <v>1320.48</v>
      </c>
      <c r="S532" s="8">
        <v>26.409600000000001</v>
      </c>
      <c r="T532" s="8" t="s">
        <v>2774</v>
      </c>
      <c r="U532" s="9" t="b">
        <v>0</v>
      </c>
    </row>
    <row r="533" spans="1:21">
      <c r="A533" s="10" t="s">
        <v>1166</v>
      </c>
      <c r="B533" s="11" t="s">
        <v>14</v>
      </c>
      <c r="C533" s="11" t="s">
        <v>15</v>
      </c>
      <c r="D533" s="11" t="s">
        <v>251</v>
      </c>
      <c r="E533" s="11" t="s">
        <v>252</v>
      </c>
      <c r="F533" s="11" t="s">
        <v>59</v>
      </c>
      <c r="G533" s="11" t="s">
        <v>60</v>
      </c>
      <c r="H533" s="14">
        <v>45875</v>
      </c>
      <c r="I533" s="11">
        <v>10</v>
      </c>
      <c r="J533" s="11">
        <v>71.86</v>
      </c>
      <c r="K533" s="11">
        <v>718.6</v>
      </c>
      <c r="L533" s="11">
        <v>0.05</v>
      </c>
      <c r="M533" s="11">
        <v>0.02</v>
      </c>
      <c r="N533" s="11" t="s">
        <v>2772</v>
      </c>
      <c r="O533" s="11">
        <v>71.86</v>
      </c>
      <c r="P533" s="11" t="s">
        <v>2773</v>
      </c>
      <c r="Q533" s="11" t="s">
        <v>2773</v>
      </c>
      <c r="R533" s="11">
        <v>682.67000000000007</v>
      </c>
      <c r="S533" s="11">
        <v>13.653400000000001</v>
      </c>
      <c r="T533" s="11" t="s">
        <v>2774</v>
      </c>
      <c r="U533" s="12" t="b">
        <v>0</v>
      </c>
    </row>
    <row r="534" spans="1:21">
      <c r="A534" s="7" t="s">
        <v>1167</v>
      </c>
      <c r="B534" s="8" t="s">
        <v>93</v>
      </c>
      <c r="C534" s="8" t="s">
        <v>94</v>
      </c>
      <c r="D534" s="8" t="s">
        <v>476</v>
      </c>
      <c r="E534" s="8" t="s">
        <v>477</v>
      </c>
      <c r="F534" s="8" t="s">
        <v>100</v>
      </c>
      <c r="G534" s="8" t="s">
        <v>101</v>
      </c>
      <c r="H534" s="13">
        <v>45894</v>
      </c>
      <c r="I534" s="8">
        <v>25</v>
      </c>
      <c r="J534" s="8">
        <v>152.46</v>
      </c>
      <c r="K534" s="8">
        <v>3811.5</v>
      </c>
      <c r="L534" s="8">
        <v>0.1</v>
      </c>
      <c r="M534" s="8">
        <v>0.02</v>
      </c>
      <c r="N534" s="8" t="s">
        <v>2775</v>
      </c>
      <c r="O534" s="8">
        <v>181.7</v>
      </c>
      <c r="P534" s="8" t="s">
        <v>2773</v>
      </c>
      <c r="Q534" s="8" t="s">
        <v>2773</v>
      </c>
      <c r="R534" s="8">
        <v>3430.35</v>
      </c>
      <c r="S534" s="8">
        <v>68.606999999999999</v>
      </c>
      <c r="T534" s="8" t="s">
        <v>2774</v>
      </c>
      <c r="U534" s="9" t="b">
        <v>0</v>
      </c>
    </row>
    <row r="535" spans="1:21">
      <c r="A535" s="10" t="s">
        <v>1168</v>
      </c>
      <c r="B535" s="11" t="s">
        <v>55</v>
      </c>
      <c r="C535" s="11" t="s">
        <v>56</v>
      </c>
      <c r="D535" s="11" t="s">
        <v>44</v>
      </c>
      <c r="E535" s="11" t="s">
        <v>45</v>
      </c>
      <c r="F535" s="11" t="s">
        <v>396</v>
      </c>
      <c r="G535" s="11" t="s">
        <v>397</v>
      </c>
      <c r="H535" s="14">
        <v>45873</v>
      </c>
      <c r="I535" s="11">
        <v>19</v>
      </c>
      <c r="J535" s="11">
        <v>194.87</v>
      </c>
      <c r="K535" s="11">
        <v>3702.53</v>
      </c>
      <c r="L535" s="11">
        <v>0.1</v>
      </c>
      <c r="M535" s="11">
        <v>0.02</v>
      </c>
      <c r="N535" s="11" t="s">
        <v>2775</v>
      </c>
      <c r="O535" s="11">
        <v>194.87</v>
      </c>
      <c r="P535" s="11" t="s">
        <v>2773</v>
      </c>
      <c r="Q535" s="11" t="s">
        <v>2773</v>
      </c>
      <c r="R535" s="11">
        <v>3332.277</v>
      </c>
      <c r="S535" s="11">
        <v>66.645539999999997</v>
      </c>
      <c r="T535" s="11" t="s">
        <v>2774</v>
      </c>
      <c r="U535" s="12" t="b">
        <v>0</v>
      </c>
    </row>
    <row r="536" spans="1:21">
      <c r="A536" s="7" t="s">
        <v>1169</v>
      </c>
      <c r="B536" s="8" t="s">
        <v>230</v>
      </c>
      <c r="C536" s="8" t="s">
        <v>231</v>
      </c>
      <c r="D536" s="8" t="s">
        <v>700</v>
      </c>
      <c r="E536" s="8" t="s">
        <v>701</v>
      </c>
      <c r="F536" s="8" t="s">
        <v>114</v>
      </c>
      <c r="G536" s="8" t="s">
        <v>115</v>
      </c>
      <c r="H536" s="13">
        <v>45887</v>
      </c>
      <c r="I536" s="8">
        <v>12</v>
      </c>
      <c r="J536" s="8">
        <v>91.13</v>
      </c>
      <c r="K536" s="8">
        <v>1093.56</v>
      </c>
      <c r="L536" s="8">
        <v>0.1</v>
      </c>
      <c r="M536" s="8">
        <v>0.02</v>
      </c>
      <c r="N536" s="8" t="s">
        <v>2775</v>
      </c>
      <c r="O536" s="8">
        <v>91.13</v>
      </c>
      <c r="P536" s="8" t="s">
        <v>2773</v>
      </c>
      <c r="Q536" s="8" t="s">
        <v>2773</v>
      </c>
      <c r="R536" s="8">
        <v>984.20399999999995</v>
      </c>
      <c r="S536" s="8">
        <v>19.684079999999998</v>
      </c>
      <c r="T536" s="8" t="s">
        <v>2774</v>
      </c>
      <c r="U536" s="9" t="b">
        <v>0</v>
      </c>
    </row>
    <row r="537" spans="1:21">
      <c r="A537" s="10" t="s">
        <v>1170</v>
      </c>
      <c r="B537" s="11" t="s">
        <v>35</v>
      </c>
      <c r="C537" s="11" t="s">
        <v>36</v>
      </c>
      <c r="D537" s="11" t="s">
        <v>626</v>
      </c>
      <c r="E537" s="11" t="s">
        <v>627</v>
      </c>
      <c r="F537" s="11" t="s">
        <v>196</v>
      </c>
      <c r="G537" s="11" t="s">
        <v>197</v>
      </c>
      <c r="H537" s="14">
        <v>45884</v>
      </c>
      <c r="I537" s="11">
        <v>24</v>
      </c>
      <c r="J537" s="11">
        <v>77.5</v>
      </c>
      <c r="K537" s="11">
        <v>1860</v>
      </c>
      <c r="L537" s="11">
        <v>0.05</v>
      </c>
      <c r="M537" s="11">
        <v>0.02</v>
      </c>
      <c r="N537" s="11" t="s">
        <v>2772</v>
      </c>
      <c r="O537" s="11">
        <v>77.5</v>
      </c>
      <c r="P537" s="11" t="s">
        <v>2773</v>
      </c>
      <c r="Q537" s="11" t="s">
        <v>2773</v>
      </c>
      <c r="R537" s="11">
        <v>1767</v>
      </c>
      <c r="S537" s="11">
        <v>35.340000000000003</v>
      </c>
      <c r="T537" s="11" t="s">
        <v>2774</v>
      </c>
      <c r="U537" s="12" t="b">
        <v>0</v>
      </c>
    </row>
    <row r="538" spans="1:21">
      <c r="A538" s="7" t="s">
        <v>1171</v>
      </c>
      <c r="B538" s="8" t="s">
        <v>259</v>
      </c>
      <c r="C538" s="8" t="s">
        <v>260</v>
      </c>
      <c r="D538" s="8" t="s">
        <v>287</v>
      </c>
      <c r="E538" s="8" t="s">
        <v>288</v>
      </c>
      <c r="F538" s="8" t="s">
        <v>275</v>
      </c>
      <c r="G538" s="8" t="s">
        <v>276</v>
      </c>
      <c r="H538" s="13">
        <v>45893</v>
      </c>
      <c r="I538" s="8">
        <v>4</v>
      </c>
      <c r="J538" s="8">
        <v>44.71</v>
      </c>
      <c r="K538" s="8">
        <v>178.84</v>
      </c>
      <c r="L538" s="8">
        <v>0</v>
      </c>
      <c r="M538" s="8">
        <v>0.02</v>
      </c>
      <c r="N538" s="8" t="s">
        <v>2776</v>
      </c>
      <c r="O538" s="8">
        <v>44.71</v>
      </c>
      <c r="P538" s="8" t="s">
        <v>2773</v>
      </c>
      <c r="Q538" s="8" t="s">
        <v>2773</v>
      </c>
      <c r="R538" s="8">
        <v>178.84</v>
      </c>
      <c r="S538" s="8">
        <v>3.5768</v>
      </c>
      <c r="T538" s="8" t="s">
        <v>2774</v>
      </c>
      <c r="U538" s="9" t="b">
        <v>0</v>
      </c>
    </row>
    <row r="539" spans="1:21">
      <c r="A539" s="10" t="s">
        <v>1172</v>
      </c>
      <c r="B539" s="11" t="s">
        <v>35</v>
      </c>
      <c r="C539" s="11" t="s">
        <v>36</v>
      </c>
      <c r="D539" s="11" t="s">
        <v>448</v>
      </c>
      <c r="E539" s="11" t="s">
        <v>449</v>
      </c>
      <c r="F539" s="11" t="s">
        <v>107</v>
      </c>
      <c r="G539" s="11" t="s">
        <v>108</v>
      </c>
      <c r="H539" s="14">
        <v>45897</v>
      </c>
      <c r="I539" s="11">
        <v>10</v>
      </c>
      <c r="J539" s="11">
        <v>179.53</v>
      </c>
      <c r="K539" s="11">
        <v>1795.3</v>
      </c>
      <c r="L539" s="11">
        <v>0.1</v>
      </c>
      <c r="M539" s="11">
        <v>0.02</v>
      </c>
      <c r="N539" s="11" t="s">
        <v>2775</v>
      </c>
      <c r="O539" s="11">
        <v>179.53</v>
      </c>
      <c r="P539" s="11" t="s">
        <v>2773</v>
      </c>
      <c r="Q539" s="11" t="s">
        <v>2773</v>
      </c>
      <c r="R539" s="11">
        <v>1615.77</v>
      </c>
      <c r="S539" s="11">
        <v>32.315399999999997</v>
      </c>
      <c r="T539" s="11" t="s">
        <v>2774</v>
      </c>
      <c r="U539" s="12" t="b">
        <v>0</v>
      </c>
    </row>
    <row r="540" spans="1:21">
      <c r="A540" s="7" t="s">
        <v>1173</v>
      </c>
      <c r="B540" s="8" t="s">
        <v>14</v>
      </c>
      <c r="C540" s="8" t="s">
        <v>15</v>
      </c>
      <c r="D540" s="8" t="s">
        <v>237</v>
      </c>
      <c r="E540" s="8" t="s">
        <v>238</v>
      </c>
      <c r="F540" s="8" t="s">
        <v>18</v>
      </c>
      <c r="G540" s="8" t="s">
        <v>19</v>
      </c>
      <c r="H540" s="13">
        <v>45884</v>
      </c>
      <c r="I540" s="8">
        <v>3</v>
      </c>
      <c r="J540" s="8">
        <v>52.65</v>
      </c>
      <c r="K540" s="8">
        <v>157.94999999999999</v>
      </c>
      <c r="L540" s="8">
        <v>0.05</v>
      </c>
      <c r="M540" s="8">
        <v>0.02</v>
      </c>
      <c r="N540" s="8" t="s">
        <v>2772</v>
      </c>
      <c r="O540" s="8">
        <v>52.65</v>
      </c>
      <c r="P540" s="8" t="s">
        <v>2773</v>
      </c>
      <c r="Q540" s="8" t="s">
        <v>2773</v>
      </c>
      <c r="R540" s="8">
        <v>150.05249999999998</v>
      </c>
      <c r="S540" s="8">
        <v>3.0010499999999998</v>
      </c>
      <c r="T540" s="8" t="s">
        <v>2774</v>
      </c>
      <c r="U540" s="9" t="b">
        <v>0</v>
      </c>
    </row>
    <row r="541" spans="1:21">
      <c r="A541" s="10" t="s">
        <v>1174</v>
      </c>
      <c r="B541" s="11" t="s">
        <v>47</v>
      </c>
      <c r="C541" s="11" t="s">
        <v>48</v>
      </c>
      <c r="D541" s="11" t="s">
        <v>281</v>
      </c>
      <c r="E541" s="11" t="s">
        <v>282</v>
      </c>
      <c r="F541" s="11" t="s">
        <v>174</v>
      </c>
      <c r="G541" s="11" t="s">
        <v>175</v>
      </c>
      <c r="H541" s="14">
        <v>45876</v>
      </c>
      <c r="I541" s="11">
        <v>8</v>
      </c>
      <c r="J541" s="11">
        <v>183.4</v>
      </c>
      <c r="K541" s="11">
        <v>1467.2</v>
      </c>
      <c r="L541" s="11">
        <v>0.1</v>
      </c>
      <c r="M541" s="11">
        <v>0.02</v>
      </c>
      <c r="N541" s="11" t="s">
        <v>2775</v>
      </c>
      <c r="O541" s="11">
        <v>183.4</v>
      </c>
      <c r="P541" s="11" t="s">
        <v>2773</v>
      </c>
      <c r="Q541" s="11" t="s">
        <v>2773</v>
      </c>
      <c r="R541" s="11">
        <v>1320.48</v>
      </c>
      <c r="S541" s="11">
        <v>26.409600000000001</v>
      </c>
      <c r="T541" s="11" t="s">
        <v>2774</v>
      </c>
      <c r="U541" s="12" t="b">
        <v>0</v>
      </c>
    </row>
    <row r="542" spans="1:21">
      <c r="A542" s="7" t="s">
        <v>1175</v>
      </c>
      <c r="B542" s="8" t="s">
        <v>246</v>
      </c>
      <c r="C542" s="8" t="s">
        <v>247</v>
      </c>
      <c r="D542" s="8" t="s">
        <v>112</v>
      </c>
      <c r="E542" s="8" t="s">
        <v>113</v>
      </c>
      <c r="F542" s="8" t="s">
        <v>100</v>
      </c>
      <c r="G542" s="8" t="s">
        <v>101</v>
      </c>
      <c r="H542" s="13">
        <v>45897</v>
      </c>
      <c r="I542" s="8">
        <v>12</v>
      </c>
      <c r="J542" s="8">
        <v>181.7</v>
      </c>
      <c r="K542" s="8">
        <v>2180.4</v>
      </c>
      <c r="L542" s="8">
        <v>0.1</v>
      </c>
      <c r="M542" s="8">
        <v>0.02</v>
      </c>
      <c r="N542" s="8" t="s">
        <v>2775</v>
      </c>
      <c r="O542" s="8">
        <v>181.7</v>
      </c>
      <c r="P542" s="8" t="s">
        <v>2773</v>
      </c>
      <c r="Q542" s="8" t="s">
        <v>2773</v>
      </c>
      <c r="R542" s="8">
        <v>1962.3600000000001</v>
      </c>
      <c r="S542" s="8">
        <v>39.247200000000007</v>
      </c>
      <c r="T542" s="8" t="s">
        <v>2774</v>
      </c>
      <c r="U542" s="9" t="b">
        <v>0</v>
      </c>
    </row>
    <row r="543" spans="1:21">
      <c r="A543" s="10" t="s">
        <v>1176</v>
      </c>
      <c r="B543" s="11" t="s">
        <v>62</v>
      </c>
      <c r="C543" s="11" t="s">
        <v>63</v>
      </c>
      <c r="D543" s="11" t="s">
        <v>910</v>
      </c>
      <c r="E543" s="11" t="s">
        <v>911</v>
      </c>
      <c r="F543" s="11" t="s">
        <v>166</v>
      </c>
      <c r="G543" s="11" t="s">
        <v>167</v>
      </c>
      <c r="H543" s="14">
        <v>45889</v>
      </c>
      <c r="I543" s="11">
        <v>6</v>
      </c>
      <c r="J543" s="11">
        <v>176.86</v>
      </c>
      <c r="K543" s="11">
        <v>1061.1600000000001</v>
      </c>
      <c r="L543" s="11">
        <v>0.1</v>
      </c>
      <c r="M543" s="11">
        <v>0.02</v>
      </c>
      <c r="N543" s="11" t="s">
        <v>2775</v>
      </c>
      <c r="O543" s="11">
        <v>176.86</v>
      </c>
      <c r="P543" s="11" t="s">
        <v>2773</v>
      </c>
      <c r="Q543" s="11" t="s">
        <v>2773</v>
      </c>
      <c r="R543" s="11">
        <v>955.0440000000001</v>
      </c>
      <c r="S543" s="11">
        <v>19.100880000000004</v>
      </c>
      <c r="T543" s="11" t="s">
        <v>2774</v>
      </c>
      <c r="U543" s="12" t="b">
        <v>0</v>
      </c>
    </row>
    <row r="544" spans="1:21">
      <c r="A544" s="7" t="s">
        <v>1177</v>
      </c>
      <c r="B544" s="8" t="s">
        <v>21</v>
      </c>
      <c r="C544" s="8" t="s">
        <v>22</v>
      </c>
      <c r="D544" s="8" t="s">
        <v>205</v>
      </c>
      <c r="E544" s="8" t="s">
        <v>206</v>
      </c>
      <c r="F544" s="8" t="s">
        <v>59</v>
      </c>
      <c r="G544" s="8" t="s">
        <v>60</v>
      </c>
      <c r="H544" s="13">
        <v>45895</v>
      </c>
      <c r="I544" s="8">
        <v>7</v>
      </c>
      <c r="J544" s="8">
        <v>71.86</v>
      </c>
      <c r="K544" s="8">
        <v>503.02</v>
      </c>
      <c r="L544" s="8">
        <v>0.05</v>
      </c>
      <c r="M544" s="8">
        <v>0.02</v>
      </c>
      <c r="N544" s="8" t="s">
        <v>2772</v>
      </c>
      <c r="O544" s="8">
        <v>71.86</v>
      </c>
      <c r="P544" s="8" t="s">
        <v>2773</v>
      </c>
      <c r="Q544" s="8" t="s">
        <v>2773</v>
      </c>
      <c r="R544" s="8">
        <v>477.86899999999997</v>
      </c>
      <c r="S544" s="8">
        <v>9.5573800000000002</v>
      </c>
      <c r="T544" s="8" t="s">
        <v>2774</v>
      </c>
      <c r="U544" s="9" t="b">
        <v>0</v>
      </c>
    </row>
    <row r="545" spans="1:21">
      <c r="A545" s="10" t="s">
        <v>1178</v>
      </c>
      <c r="B545" s="11" t="s">
        <v>14</v>
      </c>
      <c r="C545" s="11" t="s">
        <v>2809</v>
      </c>
      <c r="D545" s="11" t="s">
        <v>354</v>
      </c>
      <c r="E545" s="11" t="s">
        <v>2621</v>
      </c>
      <c r="F545" s="11" t="s">
        <v>85</v>
      </c>
      <c r="G545" s="11" t="s">
        <v>86</v>
      </c>
      <c r="H545" s="14">
        <v>45889</v>
      </c>
      <c r="I545" s="11">
        <v>9</v>
      </c>
      <c r="J545" s="11">
        <v>72.040000000000006</v>
      </c>
      <c r="K545" s="11">
        <v>648.36</v>
      </c>
      <c r="L545" s="11">
        <v>0.05</v>
      </c>
      <c r="M545" s="11">
        <v>0.02</v>
      </c>
      <c r="N545" s="11" t="s">
        <v>2772</v>
      </c>
      <c r="O545" s="11">
        <v>72.040000000000006</v>
      </c>
      <c r="P545" s="11" t="s">
        <v>2773</v>
      </c>
      <c r="Q545" s="11" t="s">
        <v>2773</v>
      </c>
      <c r="R545" s="11">
        <v>615.94200000000001</v>
      </c>
      <c r="S545" s="11">
        <v>12.31884</v>
      </c>
      <c r="T545" s="11" t="s">
        <v>2774</v>
      </c>
      <c r="U545" s="12" t="b">
        <v>0</v>
      </c>
    </row>
    <row r="546" spans="1:21">
      <c r="A546" s="7" t="s">
        <v>1179</v>
      </c>
      <c r="B546" s="8" t="s">
        <v>259</v>
      </c>
      <c r="C546" s="8" t="s">
        <v>260</v>
      </c>
      <c r="D546" s="8" t="s">
        <v>660</v>
      </c>
      <c r="E546" s="8" t="s">
        <v>661</v>
      </c>
      <c r="F546" s="8" t="s">
        <v>85</v>
      </c>
      <c r="G546" s="8" t="s">
        <v>86</v>
      </c>
      <c r="H546" s="13">
        <v>45879</v>
      </c>
      <c r="I546" s="8">
        <v>23</v>
      </c>
      <c r="J546" s="8">
        <v>72.040000000000006</v>
      </c>
      <c r="K546" s="8">
        <v>1656.92</v>
      </c>
      <c r="L546" s="8">
        <v>0.05</v>
      </c>
      <c r="M546" s="8">
        <v>0.02</v>
      </c>
      <c r="N546" s="8" t="s">
        <v>2772</v>
      </c>
      <c r="O546" s="8">
        <v>72.040000000000006</v>
      </c>
      <c r="P546" s="8" t="s">
        <v>2773</v>
      </c>
      <c r="Q546" s="8" t="s">
        <v>2773</v>
      </c>
      <c r="R546" s="8">
        <v>1574.0740000000001</v>
      </c>
      <c r="S546" s="8">
        <v>31.481480000000001</v>
      </c>
      <c r="T546" s="8" t="s">
        <v>2774</v>
      </c>
      <c r="U546" s="9" t="b">
        <v>0</v>
      </c>
    </row>
    <row r="547" spans="1:21">
      <c r="A547" s="10" t="s">
        <v>1181</v>
      </c>
      <c r="B547" s="11" t="s">
        <v>208</v>
      </c>
      <c r="C547" s="11" t="s">
        <v>209</v>
      </c>
      <c r="D547" s="11" t="s">
        <v>714</v>
      </c>
      <c r="E547" s="11" t="s">
        <v>715</v>
      </c>
      <c r="F547" s="11" t="s">
        <v>71</v>
      </c>
      <c r="G547" s="11" t="s">
        <v>72</v>
      </c>
      <c r="H547" s="14">
        <v>45895</v>
      </c>
      <c r="I547" s="11">
        <v>25</v>
      </c>
      <c r="J547" s="11">
        <v>107.99</v>
      </c>
      <c r="K547" s="11">
        <v>2699.75</v>
      </c>
      <c r="L547" s="11">
        <v>0.05</v>
      </c>
      <c r="M547" s="11">
        <v>0.02</v>
      </c>
      <c r="N547" s="11" t="s">
        <v>2772</v>
      </c>
      <c r="O547" s="11">
        <v>123.65</v>
      </c>
      <c r="P547" s="11" t="s">
        <v>2773</v>
      </c>
      <c r="Q547" s="11" t="s">
        <v>2773</v>
      </c>
      <c r="R547" s="11">
        <v>2564.7624999999998</v>
      </c>
      <c r="S547" s="11">
        <v>51.295249999999996</v>
      </c>
      <c r="T547" s="11" t="s">
        <v>2774</v>
      </c>
      <c r="U547" s="12" t="b">
        <v>0</v>
      </c>
    </row>
    <row r="548" spans="1:21">
      <c r="A548" s="7" t="s">
        <v>1182</v>
      </c>
      <c r="B548" s="8" t="s">
        <v>81</v>
      </c>
      <c r="C548" s="8" t="s">
        <v>82</v>
      </c>
      <c r="D548" s="8" t="s">
        <v>1183</v>
      </c>
      <c r="E548" s="8" t="s">
        <v>1184</v>
      </c>
      <c r="F548" s="8" t="s">
        <v>275</v>
      </c>
      <c r="G548" s="8" t="s">
        <v>276</v>
      </c>
      <c r="H548" s="13">
        <v>45874</v>
      </c>
      <c r="I548" s="8">
        <v>21</v>
      </c>
      <c r="J548" s="8">
        <v>44.71</v>
      </c>
      <c r="K548" s="8">
        <v>938.91</v>
      </c>
      <c r="L548" s="8">
        <v>0</v>
      </c>
      <c r="M548" s="8">
        <v>0.02</v>
      </c>
      <c r="N548" s="8" t="s">
        <v>2776</v>
      </c>
      <c r="O548" s="8">
        <v>44.71</v>
      </c>
      <c r="P548" s="8" t="s">
        <v>2773</v>
      </c>
      <c r="Q548" s="8" t="s">
        <v>2773</v>
      </c>
      <c r="R548" s="8">
        <v>938.91</v>
      </c>
      <c r="S548" s="8">
        <v>18.778199999999998</v>
      </c>
      <c r="T548" s="8" t="s">
        <v>2774</v>
      </c>
      <c r="U548" s="9" t="b">
        <v>0</v>
      </c>
    </row>
    <row r="549" spans="1:21">
      <c r="A549" s="10" t="s">
        <v>1185</v>
      </c>
      <c r="B549" s="11" t="s">
        <v>62</v>
      </c>
      <c r="C549" s="11" t="s">
        <v>63</v>
      </c>
      <c r="D549" s="11" t="s">
        <v>506</v>
      </c>
      <c r="E549" s="11" t="s">
        <v>507</v>
      </c>
      <c r="F549" s="11" t="s">
        <v>18</v>
      </c>
      <c r="G549" s="11" t="s">
        <v>19</v>
      </c>
      <c r="H549" s="14">
        <v>45880</v>
      </c>
      <c r="I549" s="11">
        <v>23</v>
      </c>
      <c r="J549" s="11">
        <v>52.65</v>
      </c>
      <c r="K549" s="11">
        <v>1210.95</v>
      </c>
      <c r="L549" s="11">
        <v>0.05</v>
      </c>
      <c r="M549" s="11">
        <v>0.02</v>
      </c>
      <c r="N549" s="11" t="s">
        <v>2772</v>
      </c>
      <c r="O549" s="11">
        <v>52.65</v>
      </c>
      <c r="P549" s="11" t="s">
        <v>2773</v>
      </c>
      <c r="Q549" s="11" t="s">
        <v>2773</v>
      </c>
      <c r="R549" s="11">
        <v>1150.4025000000001</v>
      </c>
      <c r="S549" s="11">
        <v>23.008050000000004</v>
      </c>
      <c r="T549" s="11" t="s">
        <v>2774</v>
      </c>
      <c r="U549" s="12" t="b">
        <v>0</v>
      </c>
    </row>
    <row r="550" spans="1:21">
      <c r="A550" s="7" t="s">
        <v>1186</v>
      </c>
      <c r="B550" s="8" t="s">
        <v>35</v>
      </c>
      <c r="C550" s="8" t="s">
        <v>36</v>
      </c>
      <c r="D550" s="8" t="s">
        <v>828</v>
      </c>
      <c r="E550" s="8" t="s">
        <v>829</v>
      </c>
      <c r="F550" s="8" t="s">
        <v>174</v>
      </c>
      <c r="G550" s="8" t="s">
        <v>175</v>
      </c>
      <c r="H550" s="13">
        <v>45882</v>
      </c>
      <c r="I550" s="8">
        <v>22</v>
      </c>
      <c r="J550" s="8">
        <v>183.4</v>
      </c>
      <c r="K550" s="8">
        <v>4034.8</v>
      </c>
      <c r="L550" s="8">
        <v>0.1</v>
      </c>
      <c r="M550" s="8">
        <v>0.02</v>
      </c>
      <c r="N550" s="8" t="s">
        <v>2775</v>
      </c>
      <c r="O550" s="8">
        <v>183.4</v>
      </c>
      <c r="P550" s="8" t="s">
        <v>2773</v>
      </c>
      <c r="Q550" s="8" t="s">
        <v>2773</v>
      </c>
      <c r="R550" s="8">
        <v>3631.32</v>
      </c>
      <c r="S550" s="8">
        <v>72.626400000000004</v>
      </c>
      <c r="T550" s="8" t="s">
        <v>2774</v>
      </c>
      <c r="U550" s="9" t="b">
        <v>0</v>
      </c>
    </row>
    <row r="551" spans="1:21">
      <c r="A551" s="10" t="s">
        <v>1187</v>
      </c>
      <c r="B551" s="11" t="s">
        <v>55</v>
      </c>
      <c r="C551" s="11" t="s">
        <v>56</v>
      </c>
      <c r="D551" s="11" t="s">
        <v>516</v>
      </c>
      <c r="E551" s="11" t="s">
        <v>517</v>
      </c>
      <c r="F551" s="11" t="s">
        <v>100</v>
      </c>
      <c r="G551" s="11" t="s">
        <v>101</v>
      </c>
      <c r="H551" s="14">
        <v>45890</v>
      </c>
      <c r="I551" s="11">
        <v>9</v>
      </c>
      <c r="J551" s="11">
        <v>181.7</v>
      </c>
      <c r="K551" s="11">
        <v>1635.3</v>
      </c>
      <c r="L551" s="11">
        <v>0.1</v>
      </c>
      <c r="M551" s="11">
        <v>0.02</v>
      </c>
      <c r="N551" s="11" t="s">
        <v>2775</v>
      </c>
      <c r="O551" s="11">
        <v>181.7</v>
      </c>
      <c r="P551" s="11" t="s">
        <v>2773</v>
      </c>
      <c r="Q551" s="11" t="s">
        <v>2773</v>
      </c>
      <c r="R551" s="11">
        <v>1471.77</v>
      </c>
      <c r="S551" s="11">
        <v>29.435400000000001</v>
      </c>
      <c r="T551" s="11" t="s">
        <v>2774</v>
      </c>
      <c r="U551" s="12" t="b">
        <v>0</v>
      </c>
    </row>
    <row r="552" spans="1:21">
      <c r="A552" s="7" t="s">
        <v>1188</v>
      </c>
      <c r="B552" s="8" t="s">
        <v>81</v>
      </c>
      <c r="C552" s="8" t="s">
        <v>82</v>
      </c>
      <c r="D552" s="8" t="s">
        <v>726</v>
      </c>
      <c r="E552" s="8" t="s">
        <v>727</v>
      </c>
      <c r="F552" s="8" t="s">
        <v>25</v>
      </c>
      <c r="G552" s="8" t="s">
        <v>26</v>
      </c>
      <c r="H552" s="13">
        <v>45895</v>
      </c>
      <c r="I552" s="8">
        <v>21</v>
      </c>
      <c r="J552" s="8">
        <v>120.83</v>
      </c>
      <c r="K552" s="8">
        <v>2537.4299999999998</v>
      </c>
      <c r="L552" s="8">
        <v>0.1</v>
      </c>
      <c r="M552" s="8">
        <v>0.02</v>
      </c>
      <c r="N552" s="8" t="s">
        <v>2775</v>
      </c>
      <c r="O552" s="8">
        <v>120.83</v>
      </c>
      <c r="P552" s="8" t="s">
        <v>2773</v>
      </c>
      <c r="Q552" s="8" t="s">
        <v>2773</v>
      </c>
      <c r="R552" s="8">
        <v>2283.6869999999999</v>
      </c>
      <c r="S552" s="8">
        <v>45.673740000000002</v>
      </c>
      <c r="T552" s="8" t="s">
        <v>2774</v>
      </c>
      <c r="U552" s="9" t="b">
        <v>0</v>
      </c>
    </row>
    <row r="553" spans="1:21">
      <c r="A553" s="10" t="s">
        <v>1189</v>
      </c>
      <c r="B553" s="11" t="s">
        <v>67</v>
      </c>
      <c r="C553" s="11" t="s">
        <v>68</v>
      </c>
      <c r="D553" s="11" t="s">
        <v>498</v>
      </c>
      <c r="E553" s="11" t="s">
        <v>499</v>
      </c>
      <c r="F553" s="11" t="s">
        <v>71</v>
      </c>
      <c r="G553" s="11" t="s">
        <v>72</v>
      </c>
      <c r="H553" s="14">
        <v>45893</v>
      </c>
      <c r="I553" s="11">
        <v>17</v>
      </c>
      <c r="J553" s="11">
        <v>123.65</v>
      </c>
      <c r="K553" s="11">
        <v>2102.0500000000002</v>
      </c>
      <c r="L553" s="11">
        <v>0.05</v>
      </c>
      <c r="M553" s="11">
        <v>0.02</v>
      </c>
      <c r="N553" s="11" t="s">
        <v>2772</v>
      </c>
      <c r="O553" s="11">
        <v>123.65</v>
      </c>
      <c r="P553" s="11" t="s">
        <v>2773</v>
      </c>
      <c r="Q553" s="11" t="s">
        <v>2773</v>
      </c>
      <c r="R553" s="11">
        <v>1996.9475000000002</v>
      </c>
      <c r="S553" s="11">
        <v>39.938950000000006</v>
      </c>
      <c r="T553" s="11" t="s">
        <v>2774</v>
      </c>
      <c r="U553" s="12" t="b">
        <v>0</v>
      </c>
    </row>
    <row r="554" spans="1:21">
      <c r="A554" s="7" t="s">
        <v>1190</v>
      </c>
      <c r="B554" s="8" t="s">
        <v>230</v>
      </c>
      <c r="C554" s="8" t="s">
        <v>231</v>
      </c>
      <c r="D554" s="8" t="s">
        <v>76</v>
      </c>
      <c r="E554" s="8" t="s">
        <v>77</v>
      </c>
      <c r="F554" s="8" t="s">
        <v>356</v>
      </c>
      <c r="G554" s="8" t="s">
        <v>357</v>
      </c>
      <c r="H554" s="13">
        <v>45884</v>
      </c>
      <c r="I554" s="8">
        <v>12</v>
      </c>
      <c r="J554" s="8">
        <v>54.03</v>
      </c>
      <c r="K554" s="8">
        <v>648.36</v>
      </c>
      <c r="L554" s="8">
        <v>0</v>
      </c>
      <c r="M554" s="8">
        <v>0.02</v>
      </c>
      <c r="N554" s="8" t="s">
        <v>2776</v>
      </c>
      <c r="O554" s="8">
        <v>54.03</v>
      </c>
      <c r="P554" s="8" t="s">
        <v>2773</v>
      </c>
      <c r="Q554" s="8" t="s">
        <v>2773</v>
      </c>
      <c r="R554" s="8">
        <v>648.36</v>
      </c>
      <c r="S554" s="8">
        <v>12.9672</v>
      </c>
      <c r="T554" s="8" t="s">
        <v>2774</v>
      </c>
      <c r="U554" s="9" t="b">
        <v>0</v>
      </c>
    </row>
    <row r="555" spans="1:21">
      <c r="A555" s="10" t="s">
        <v>1191</v>
      </c>
      <c r="B555" s="11" t="s">
        <v>55</v>
      </c>
      <c r="C555" s="11" t="s">
        <v>56</v>
      </c>
      <c r="D555" s="11" t="s">
        <v>243</v>
      </c>
      <c r="E555" s="11" t="s">
        <v>244</v>
      </c>
      <c r="F555" s="11" t="s">
        <v>100</v>
      </c>
      <c r="G555" s="11" t="s">
        <v>101</v>
      </c>
      <c r="H555" s="14">
        <v>45897</v>
      </c>
      <c r="I555" s="11">
        <v>25</v>
      </c>
      <c r="J555" s="11">
        <v>181.7</v>
      </c>
      <c r="K555" s="11">
        <v>4542.5</v>
      </c>
      <c r="L555" s="11">
        <v>0.1</v>
      </c>
      <c r="M555" s="11">
        <v>0.02</v>
      </c>
      <c r="N555" s="11" t="s">
        <v>2775</v>
      </c>
      <c r="O555" s="11">
        <v>181.7</v>
      </c>
      <c r="P555" s="11" t="s">
        <v>2773</v>
      </c>
      <c r="Q555" s="11" t="s">
        <v>2773</v>
      </c>
      <c r="R555" s="11">
        <v>4088.25</v>
      </c>
      <c r="S555" s="11">
        <v>81.765000000000001</v>
      </c>
      <c r="T555" s="11" t="s">
        <v>2774</v>
      </c>
      <c r="U555" s="12" t="b">
        <v>0</v>
      </c>
    </row>
    <row r="556" spans="1:21">
      <c r="A556" s="7" t="s">
        <v>1192</v>
      </c>
      <c r="B556" s="8" t="s">
        <v>110</v>
      </c>
      <c r="C556" s="8" t="s">
        <v>111</v>
      </c>
      <c r="D556" s="8" t="s">
        <v>618</v>
      </c>
      <c r="E556" s="8" t="s">
        <v>619</v>
      </c>
      <c r="F556" s="8" t="s">
        <v>107</v>
      </c>
      <c r="G556" s="8" t="s">
        <v>108</v>
      </c>
      <c r="H556" s="13">
        <v>45890</v>
      </c>
      <c r="I556" s="8">
        <v>15</v>
      </c>
      <c r="J556" s="8">
        <v>179.53</v>
      </c>
      <c r="K556" s="8">
        <v>2692.95</v>
      </c>
      <c r="L556" s="8">
        <v>0.1</v>
      </c>
      <c r="M556" s="8">
        <v>0.02</v>
      </c>
      <c r="N556" s="8" t="s">
        <v>2775</v>
      </c>
      <c r="O556" s="8">
        <v>179.53</v>
      </c>
      <c r="P556" s="8" t="s">
        <v>2773</v>
      </c>
      <c r="Q556" s="8" t="s">
        <v>2773</v>
      </c>
      <c r="R556" s="8">
        <v>2423.6549999999997</v>
      </c>
      <c r="S556" s="8">
        <v>48.473099999999995</v>
      </c>
      <c r="T556" s="8" t="s">
        <v>2774</v>
      </c>
      <c r="U556" s="9" t="b">
        <v>0</v>
      </c>
    </row>
    <row r="557" spans="1:21">
      <c r="A557" s="10" t="s">
        <v>1193</v>
      </c>
      <c r="B557" s="11" t="s">
        <v>208</v>
      </c>
      <c r="C557" s="11" t="s">
        <v>209</v>
      </c>
      <c r="D557" s="11" t="s">
        <v>401</v>
      </c>
      <c r="E557" s="11" t="s">
        <v>402</v>
      </c>
      <c r="F557" s="11" t="s">
        <v>85</v>
      </c>
      <c r="G557" s="11" t="s">
        <v>86</v>
      </c>
      <c r="H557" s="14">
        <v>45895</v>
      </c>
      <c r="I557" s="11">
        <v>3</v>
      </c>
      <c r="J557" s="11">
        <v>72.040000000000006</v>
      </c>
      <c r="K557" s="11">
        <v>216.12</v>
      </c>
      <c r="L557" s="11">
        <v>0.05</v>
      </c>
      <c r="M557" s="11">
        <v>0.02</v>
      </c>
      <c r="N557" s="11" t="s">
        <v>2772</v>
      </c>
      <c r="O557" s="11">
        <v>72.040000000000006</v>
      </c>
      <c r="P557" s="11" t="s">
        <v>2773</v>
      </c>
      <c r="Q557" s="11" t="s">
        <v>2773</v>
      </c>
      <c r="R557" s="11">
        <v>205.31399999999999</v>
      </c>
      <c r="S557" s="11">
        <v>4.1062799999999999</v>
      </c>
      <c r="T557" s="11" t="s">
        <v>2774</v>
      </c>
      <c r="U557" s="12" t="b">
        <v>0</v>
      </c>
    </row>
    <row r="558" spans="1:21">
      <c r="A558" s="7" t="s">
        <v>1194</v>
      </c>
      <c r="B558" s="8" t="s">
        <v>259</v>
      </c>
      <c r="C558" s="8" t="s">
        <v>2801</v>
      </c>
      <c r="D558" s="8" t="s">
        <v>548</v>
      </c>
      <c r="E558" s="8" t="s">
        <v>2622</v>
      </c>
      <c r="F558" s="8" t="s">
        <v>59</v>
      </c>
      <c r="G558" s="8" t="s">
        <v>60</v>
      </c>
      <c r="H558" s="13">
        <v>45896</v>
      </c>
      <c r="I558" s="8">
        <v>14</v>
      </c>
      <c r="J558" s="8">
        <v>71.86</v>
      </c>
      <c r="K558" s="8">
        <v>1006.04</v>
      </c>
      <c r="L558" s="8">
        <v>0.05</v>
      </c>
      <c r="M558" s="8">
        <v>0.02</v>
      </c>
      <c r="N558" s="8" t="s">
        <v>2772</v>
      </c>
      <c r="O558" s="8">
        <v>71.86</v>
      </c>
      <c r="P558" s="8" t="s">
        <v>2773</v>
      </c>
      <c r="Q558" s="8" t="s">
        <v>2773</v>
      </c>
      <c r="R558" s="8">
        <v>955.73799999999994</v>
      </c>
      <c r="S558" s="8">
        <v>19.11476</v>
      </c>
      <c r="T558" s="8" t="s">
        <v>2774</v>
      </c>
      <c r="U558" s="9" t="b">
        <v>0</v>
      </c>
    </row>
    <row r="559" spans="1:21">
      <c r="A559" s="10" t="s">
        <v>1195</v>
      </c>
      <c r="B559" s="11" t="s">
        <v>254</v>
      </c>
      <c r="C559" s="11" t="s">
        <v>255</v>
      </c>
      <c r="D559" s="11" t="s">
        <v>845</v>
      </c>
      <c r="E559" s="11" t="s">
        <v>846</v>
      </c>
      <c r="F559" s="11" t="s">
        <v>18</v>
      </c>
      <c r="G559" s="11" t="s">
        <v>19</v>
      </c>
      <c r="H559" s="14">
        <v>45880</v>
      </c>
      <c r="I559" s="11">
        <v>10</v>
      </c>
      <c r="J559" s="11">
        <v>52.65</v>
      </c>
      <c r="K559" s="11">
        <v>526.5</v>
      </c>
      <c r="L559" s="11">
        <v>0.05</v>
      </c>
      <c r="M559" s="11">
        <v>0.02</v>
      </c>
      <c r="N559" s="11" t="s">
        <v>2772</v>
      </c>
      <c r="O559" s="11">
        <v>52.65</v>
      </c>
      <c r="P559" s="11" t="s">
        <v>2773</v>
      </c>
      <c r="Q559" s="11" t="s">
        <v>2773</v>
      </c>
      <c r="R559" s="11">
        <v>500.17500000000001</v>
      </c>
      <c r="S559" s="11">
        <v>10.003500000000001</v>
      </c>
      <c r="T559" s="11" t="s">
        <v>2774</v>
      </c>
      <c r="U559" s="12" t="b">
        <v>0</v>
      </c>
    </row>
    <row r="560" spans="1:21">
      <c r="A560" s="7" t="s">
        <v>1196</v>
      </c>
      <c r="B560" s="8" t="s">
        <v>259</v>
      </c>
      <c r="C560" s="8" t="s">
        <v>260</v>
      </c>
      <c r="D560" s="8" t="s">
        <v>189</v>
      </c>
      <c r="E560" s="8" t="s">
        <v>190</v>
      </c>
      <c r="F560" s="8" t="s">
        <v>78</v>
      </c>
      <c r="G560" s="8" t="s">
        <v>79</v>
      </c>
      <c r="H560" s="13">
        <v>45895</v>
      </c>
      <c r="I560" s="8">
        <v>16</v>
      </c>
      <c r="J560" s="8">
        <v>139.22</v>
      </c>
      <c r="K560" s="8">
        <v>2227.52</v>
      </c>
      <c r="L560" s="8">
        <v>0.05</v>
      </c>
      <c r="M560" s="8">
        <v>0.02</v>
      </c>
      <c r="N560" s="8" t="s">
        <v>2772</v>
      </c>
      <c r="O560" s="8">
        <v>139.22</v>
      </c>
      <c r="P560" s="8" t="s">
        <v>2773</v>
      </c>
      <c r="Q560" s="8" t="s">
        <v>2773</v>
      </c>
      <c r="R560" s="8">
        <v>2116.1439999999998</v>
      </c>
      <c r="S560" s="8">
        <v>42.322879999999998</v>
      </c>
      <c r="T560" s="8" t="s">
        <v>2774</v>
      </c>
      <c r="U560" s="9" t="b">
        <v>0</v>
      </c>
    </row>
    <row r="561" spans="1:21">
      <c r="A561" s="10" t="s">
        <v>1197</v>
      </c>
      <c r="B561" s="11" t="s">
        <v>145</v>
      </c>
      <c r="C561" s="11" t="s">
        <v>146</v>
      </c>
      <c r="D561" s="11" t="s">
        <v>900</v>
      </c>
      <c r="E561" s="11" t="s">
        <v>901</v>
      </c>
      <c r="F561" s="11" t="s">
        <v>174</v>
      </c>
      <c r="G561" s="11" t="s">
        <v>175</v>
      </c>
      <c r="H561" s="14">
        <v>45873</v>
      </c>
      <c r="I561" s="11">
        <v>2</v>
      </c>
      <c r="J561" s="11">
        <v>183.4</v>
      </c>
      <c r="K561" s="11">
        <v>366.8</v>
      </c>
      <c r="L561" s="11">
        <v>0.1</v>
      </c>
      <c r="M561" s="11">
        <v>0.02</v>
      </c>
      <c r="N561" s="11" t="s">
        <v>2775</v>
      </c>
      <c r="O561" s="11">
        <v>183.4</v>
      </c>
      <c r="P561" s="11" t="s">
        <v>2773</v>
      </c>
      <c r="Q561" s="11" t="s">
        <v>2773</v>
      </c>
      <c r="R561" s="11">
        <v>330.12</v>
      </c>
      <c r="S561" s="11">
        <v>6.6024000000000003</v>
      </c>
      <c r="T561" s="11" t="s">
        <v>2774</v>
      </c>
      <c r="U561" s="12" t="b">
        <v>0</v>
      </c>
    </row>
    <row r="562" spans="1:21">
      <c r="A562" s="7" t="s">
        <v>1198</v>
      </c>
      <c r="B562" s="8" t="s">
        <v>159</v>
      </c>
      <c r="C562" s="8" t="s">
        <v>160</v>
      </c>
      <c r="D562" s="8" t="s">
        <v>205</v>
      </c>
      <c r="E562" s="8" t="s">
        <v>206</v>
      </c>
      <c r="F562" s="8" t="s">
        <v>90</v>
      </c>
      <c r="G562" s="8" t="s">
        <v>91</v>
      </c>
      <c r="H562" s="13">
        <v>45755</v>
      </c>
      <c r="I562" s="8">
        <v>1</v>
      </c>
      <c r="J562" s="8">
        <v>50.51</v>
      </c>
      <c r="K562" s="8">
        <v>50.51</v>
      </c>
      <c r="L562" s="8">
        <v>0</v>
      </c>
      <c r="M562" s="8">
        <v>0.02</v>
      </c>
      <c r="N562" s="8" t="s">
        <v>2776</v>
      </c>
      <c r="O562" s="8">
        <v>50.51</v>
      </c>
      <c r="P562" s="8" t="s">
        <v>2773</v>
      </c>
      <c r="Q562" s="8" t="s">
        <v>2773</v>
      </c>
      <c r="R562" s="8">
        <v>50.51</v>
      </c>
      <c r="S562" s="8">
        <v>1.0102</v>
      </c>
      <c r="T562" s="8" t="s">
        <v>2774</v>
      </c>
      <c r="U562" s="9" t="b">
        <v>0</v>
      </c>
    </row>
    <row r="563" spans="1:21">
      <c r="A563" s="10" t="s">
        <v>1199</v>
      </c>
      <c r="B563" s="11" t="s">
        <v>42</v>
      </c>
      <c r="C563" s="11" t="s">
        <v>43</v>
      </c>
      <c r="D563" s="11" t="s">
        <v>561</v>
      </c>
      <c r="E563" s="11" t="s">
        <v>562</v>
      </c>
      <c r="F563" s="11" t="s">
        <v>78</v>
      </c>
      <c r="G563" s="11" t="s">
        <v>79</v>
      </c>
      <c r="H563" s="14">
        <v>45870</v>
      </c>
      <c r="I563" s="11">
        <v>15</v>
      </c>
      <c r="J563" s="11">
        <v>139.22</v>
      </c>
      <c r="K563" s="11">
        <v>2088.3000000000002</v>
      </c>
      <c r="L563" s="11">
        <v>0.05</v>
      </c>
      <c r="M563" s="11">
        <v>0.02</v>
      </c>
      <c r="N563" s="11" t="s">
        <v>2772</v>
      </c>
      <c r="O563" s="11">
        <v>139.22</v>
      </c>
      <c r="P563" s="11" t="s">
        <v>2773</v>
      </c>
      <c r="Q563" s="11" t="s">
        <v>2773</v>
      </c>
      <c r="R563" s="11">
        <v>1983.8850000000002</v>
      </c>
      <c r="S563" s="11">
        <v>39.677700000000009</v>
      </c>
      <c r="T563" s="11" t="s">
        <v>2774</v>
      </c>
      <c r="U563" s="12" t="b">
        <v>0</v>
      </c>
    </row>
    <row r="564" spans="1:21">
      <c r="A564" s="7" t="s">
        <v>1200</v>
      </c>
      <c r="B564" s="8" t="s">
        <v>81</v>
      </c>
      <c r="C564" s="8" t="s">
        <v>82</v>
      </c>
      <c r="D564" s="8" t="s">
        <v>791</v>
      </c>
      <c r="E564" s="8" t="s">
        <v>792</v>
      </c>
      <c r="F564" s="8" t="s">
        <v>275</v>
      </c>
      <c r="G564" s="8" t="s">
        <v>276</v>
      </c>
      <c r="H564" s="13">
        <v>45898</v>
      </c>
      <c r="I564" s="8">
        <v>5</v>
      </c>
      <c r="J564" s="8">
        <v>44.71</v>
      </c>
      <c r="K564" s="8">
        <v>223.55</v>
      </c>
      <c r="L564" s="8">
        <v>0</v>
      </c>
      <c r="M564" s="8">
        <v>0.02</v>
      </c>
      <c r="N564" s="8" t="s">
        <v>2776</v>
      </c>
      <c r="O564" s="8">
        <v>44.71</v>
      </c>
      <c r="P564" s="8" t="s">
        <v>2773</v>
      </c>
      <c r="Q564" s="8" t="s">
        <v>2773</v>
      </c>
      <c r="R564" s="8">
        <v>223.55</v>
      </c>
      <c r="S564" s="8">
        <v>4.4710000000000001</v>
      </c>
      <c r="T564" s="8" t="s">
        <v>2774</v>
      </c>
      <c r="U564" s="9" t="b">
        <v>0</v>
      </c>
    </row>
    <row r="565" spans="1:21">
      <c r="A565" s="10" t="s">
        <v>1201</v>
      </c>
      <c r="B565" s="11" t="s">
        <v>159</v>
      </c>
      <c r="C565" s="11" t="s">
        <v>160</v>
      </c>
      <c r="D565" s="11" t="s">
        <v>532</v>
      </c>
      <c r="E565" s="11" t="s">
        <v>533</v>
      </c>
      <c r="F565" s="11" t="s">
        <v>78</v>
      </c>
      <c r="G565" s="11" t="s">
        <v>79</v>
      </c>
      <c r="H565" s="14">
        <v>45872</v>
      </c>
      <c r="I565" s="11">
        <v>9</v>
      </c>
      <c r="J565" s="11">
        <v>139.22</v>
      </c>
      <c r="K565" s="11">
        <v>1252.98</v>
      </c>
      <c r="L565" s="11">
        <v>0.05</v>
      </c>
      <c r="M565" s="11">
        <v>0.02</v>
      </c>
      <c r="N565" s="11" t="s">
        <v>2772</v>
      </c>
      <c r="O565" s="11">
        <v>139.22</v>
      </c>
      <c r="P565" s="11" t="s">
        <v>2773</v>
      </c>
      <c r="Q565" s="11" t="s">
        <v>2773</v>
      </c>
      <c r="R565" s="11">
        <v>1190.3310000000001</v>
      </c>
      <c r="S565" s="11">
        <v>23.806620000000002</v>
      </c>
      <c r="T565" s="11" t="s">
        <v>2774</v>
      </c>
      <c r="U565" s="12" t="b">
        <v>0</v>
      </c>
    </row>
    <row r="566" spans="1:21">
      <c r="A566" s="7" t="s">
        <v>1202</v>
      </c>
      <c r="B566" s="8" t="s">
        <v>159</v>
      </c>
      <c r="C566" s="8" t="s">
        <v>160</v>
      </c>
      <c r="D566" s="8" t="s">
        <v>218</v>
      </c>
      <c r="E566" s="8" t="s">
        <v>219</v>
      </c>
      <c r="F566" s="8" t="s">
        <v>18</v>
      </c>
      <c r="G566" s="8" t="s">
        <v>19</v>
      </c>
      <c r="H566" s="13">
        <v>45891</v>
      </c>
      <c r="I566" s="8">
        <v>12</v>
      </c>
      <c r="J566" s="8">
        <v>52.65</v>
      </c>
      <c r="K566" s="8">
        <v>631.79999999999995</v>
      </c>
      <c r="L566" s="8">
        <v>0.05</v>
      </c>
      <c r="M566" s="8">
        <v>0.02</v>
      </c>
      <c r="N566" s="8" t="s">
        <v>2772</v>
      </c>
      <c r="O566" s="8">
        <v>52.65</v>
      </c>
      <c r="P566" s="8" t="s">
        <v>2773</v>
      </c>
      <c r="Q566" s="8" t="s">
        <v>2773</v>
      </c>
      <c r="R566" s="8">
        <v>600.20999999999992</v>
      </c>
      <c r="S566" s="8">
        <v>12.004199999999999</v>
      </c>
      <c r="T566" s="8" t="s">
        <v>2774</v>
      </c>
      <c r="U566" s="9" t="b">
        <v>0</v>
      </c>
    </row>
    <row r="567" spans="1:21">
      <c r="A567" s="10" t="s">
        <v>1203</v>
      </c>
      <c r="B567" s="11" t="s">
        <v>67</v>
      </c>
      <c r="C567" s="11" t="s">
        <v>68</v>
      </c>
      <c r="D567" s="11" t="s">
        <v>438</v>
      </c>
      <c r="E567" s="11" t="s">
        <v>439</v>
      </c>
      <c r="F567" s="11" t="s">
        <v>129</v>
      </c>
      <c r="G567" s="11" t="s">
        <v>130</v>
      </c>
      <c r="H567" s="14">
        <v>45890</v>
      </c>
      <c r="I567" s="11">
        <v>13</v>
      </c>
      <c r="J567" s="11">
        <v>92.19</v>
      </c>
      <c r="K567" s="11">
        <v>1198.47</v>
      </c>
      <c r="L567" s="11">
        <v>0.05</v>
      </c>
      <c r="M567" s="11">
        <v>0.02</v>
      </c>
      <c r="N567" s="11" t="s">
        <v>2772</v>
      </c>
      <c r="O567" s="11">
        <v>92.19</v>
      </c>
      <c r="P567" s="11" t="s">
        <v>2773</v>
      </c>
      <c r="Q567" s="11" t="s">
        <v>2773</v>
      </c>
      <c r="R567" s="11">
        <v>1138.5464999999999</v>
      </c>
      <c r="S567" s="11">
        <v>22.77093</v>
      </c>
      <c r="T567" s="11" t="s">
        <v>2774</v>
      </c>
      <c r="U567" s="12" t="b">
        <v>0</v>
      </c>
    </row>
    <row r="568" spans="1:21">
      <c r="A568" s="7" t="s">
        <v>1204</v>
      </c>
      <c r="B568" s="8" t="s">
        <v>187</v>
      </c>
      <c r="C568" s="8" t="s">
        <v>188</v>
      </c>
      <c r="D568" s="8" t="s">
        <v>127</v>
      </c>
      <c r="E568" s="8" t="s">
        <v>128</v>
      </c>
      <c r="F568" s="8" t="s">
        <v>179</v>
      </c>
      <c r="G568" s="8" t="s">
        <v>180</v>
      </c>
      <c r="H568" s="13">
        <v>45883</v>
      </c>
      <c r="I568" s="8">
        <v>8</v>
      </c>
      <c r="J568" s="8">
        <v>125.42</v>
      </c>
      <c r="K568" s="8">
        <v>1003.36</v>
      </c>
      <c r="L568" s="8">
        <v>0.1</v>
      </c>
      <c r="M568" s="8">
        <v>0.02</v>
      </c>
      <c r="N568" s="8" t="s">
        <v>2775</v>
      </c>
      <c r="O568" s="8">
        <v>125.42</v>
      </c>
      <c r="P568" s="8" t="s">
        <v>2773</v>
      </c>
      <c r="Q568" s="8" t="s">
        <v>2773</v>
      </c>
      <c r="R568" s="8">
        <v>903.024</v>
      </c>
      <c r="S568" s="8">
        <v>18.060480000000002</v>
      </c>
      <c r="T568" s="8" t="s">
        <v>2774</v>
      </c>
      <c r="U568" s="9" t="b">
        <v>0</v>
      </c>
    </row>
    <row r="569" spans="1:21">
      <c r="A569" s="10" t="s">
        <v>1205</v>
      </c>
      <c r="B569" s="11" t="s">
        <v>159</v>
      </c>
      <c r="C569" s="11" t="s">
        <v>160</v>
      </c>
      <c r="D569" s="11" t="s">
        <v>618</v>
      </c>
      <c r="E569" s="11" t="s">
        <v>619</v>
      </c>
      <c r="F569" s="11" t="s">
        <v>179</v>
      </c>
      <c r="G569" s="11" t="s">
        <v>180</v>
      </c>
      <c r="H569" s="14">
        <v>45846</v>
      </c>
      <c r="I569" s="11">
        <v>1</v>
      </c>
      <c r="J569" s="11">
        <v>125.42</v>
      </c>
      <c r="K569" s="11">
        <v>125.42</v>
      </c>
      <c r="L569" s="11">
        <v>0.1</v>
      </c>
      <c r="M569" s="11">
        <v>0.02</v>
      </c>
      <c r="N569" s="11" t="s">
        <v>2775</v>
      </c>
      <c r="O569" s="11">
        <v>125.42</v>
      </c>
      <c r="P569" s="11" t="s">
        <v>2773</v>
      </c>
      <c r="Q569" s="11" t="s">
        <v>2773</v>
      </c>
      <c r="R569" s="11">
        <v>112.878</v>
      </c>
      <c r="S569" s="11">
        <v>2.2575600000000002</v>
      </c>
      <c r="T569" s="11" t="s">
        <v>2774</v>
      </c>
      <c r="U569" s="12" t="b">
        <v>0</v>
      </c>
    </row>
    <row r="570" spans="1:21">
      <c r="A570" s="7" t="s">
        <v>1206</v>
      </c>
      <c r="B570" s="8" t="s">
        <v>55</v>
      </c>
      <c r="C570" s="8" t="s">
        <v>56</v>
      </c>
      <c r="D570" s="8" t="s">
        <v>645</v>
      </c>
      <c r="E570" s="8" t="s">
        <v>646</v>
      </c>
      <c r="F570" s="8" t="s">
        <v>78</v>
      </c>
      <c r="G570" s="8" t="s">
        <v>79</v>
      </c>
      <c r="H570" s="13">
        <v>45886</v>
      </c>
      <c r="I570" s="8">
        <v>8</v>
      </c>
      <c r="J570" s="8">
        <v>139.22</v>
      </c>
      <c r="K570" s="8">
        <v>1113.76</v>
      </c>
      <c r="L570" s="8">
        <v>0.05</v>
      </c>
      <c r="M570" s="8">
        <v>0.02</v>
      </c>
      <c r="N570" s="8" t="s">
        <v>2772</v>
      </c>
      <c r="O570" s="8">
        <v>139.22</v>
      </c>
      <c r="P570" s="8" t="s">
        <v>2773</v>
      </c>
      <c r="Q570" s="8" t="s">
        <v>2773</v>
      </c>
      <c r="R570" s="8">
        <v>1058.0719999999999</v>
      </c>
      <c r="S570" s="8">
        <v>21.161439999999999</v>
      </c>
      <c r="T570" s="8" t="s">
        <v>2774</v>
      </c>
      <c r="U570" s="9" t="b">
        <v>0</v>
      </c>
    </row>
    <row r="571" spans="1:21">
      <c r="A571" s="10" t="s">
        <v>1207</v>
      </c>
      <c r="B571" s="11" t="s">
        <v>208</v>
      </c>
      <c r="C571" s="11" t="s">
        <v>209</v>
      </c>
      <c r="D571" s="11" t="s">
        <v>374</v>
      </c>
      <c r="E571" s="11" t="s">
        <v>375</v>
      </c>
      <c r="F571" s="11" t="s">
        <v>139</v>
      </c>
      <c r="G571" s="11" t="s">
        <v>140</v>
      </c>
      <c r="H571" s="14">
        <v>45880</v>
      </c>
      <c r="I571" s="11">
        <v>23</v>
      </c>
      <c r="J571" s="11">
        <v>113.94</v>
      </c>
      <c r="K571" s="11">
        <v>2620.62</v>
      </c>
      <c r="L571" s="11">
        <v>0.05</v>
      </c>
      <c r="M571" s="11">
        <v>0.02</v>
      </c>
      <c r="N571" s="11" t="s">
        <v>2772</v>
      </c>
      <c r="O571" s="11">
        <v>113.94</v>
      </c>
      <c r="P571" s="11" t="s">
        <v>2773</v>
      </c>
      <c r="Q571" s="11" t="s">
        <v>2773</v>
      </c>
      <c r="R571" s="11">
        <v>2489.5889999999999</v>
      </c>
      <c r="S571" s="11">
        <v>49.791780000000003</v>
      </c>
      <c r="T571" s="11" t="s">
        <v>2774</v>
      </c>
      <c r="U571" s="12" t="b">
        <v>0</v>
      </c>
    </row>
    <row r="572" spans="1:21">
      <c r="A572" s="7" t="s">
        <v>1208</v>
      </c>
      <c r="B572" s="8" t="s">
        <v>35</v>
      </c>
      <c r="C572" s="8" t="s">
        <v>36</v>
      </c>
      <c r="D572" s="8" t="s">
        <v>281</v>
      </c>
      <c r="E572" s="8" t="s">
        <v>282</v>
      </c>
      <c r="F572" s="8" t="s">
        <v>275</v>
      </c>
      <c r="G572" s="8" t="s">
        <v>276</v>
      </c>
      <c r="H572" s="13">
        <v>45892</v>
      </c>
      <c r="I572" s="8">
        <v>14</v>
      </c>
      <c r="J572" s="8">
        <v>44.71</v>
      </c>
      <c r="K572" s="8">
        <v>625.94000000000005</v>
      </c>
      <c r="L572" s="8">
        <v>0</v>
      </c>
      <c r="M572" s="8">
        <v>0.02</v>
      </c>
      <c r="N572" s="8" t="s">
        <v>2776</v>
      </c>
      <c r="O572" s="8">
        <v>44.71</v>
      </c>
      <c r="P572" s="8" t="s">
        <v>2773</v>
      </c>
      <c r="Q572" s="8" t="s">
        <v>2773</v>
      </c>
      <c r="R572" s="8">
        <v>625.94000000000005</v>
      </c>
      <c r="S572" s="8">
        <v>12.518800000000001</v>
      </c>
      <c r="T572" s="8" t="s">
        <v>2774</v>
      </c>
      <c r="U572" s="9" t="b">
        <v>0</v>
      </c>
    </row>
    <row r="573" spans="1:21">
      <c r="A573" s="10" t="s">
        <v>1209</v>
      </c>
      <c r="B573" s="11" t="s">
        <v>21</v>
      </c>
      <c r="C573" s="11" t="s">
        <v>22</v>
      </c>
      <c r="D573" s="11" t="s">
        <v>311</v>
      </c>
      <c r="E573" s="11" t="s">
        <v>312</v>
      </c>
      <c r="F573" s="11" t="s">
        <v>196</v>
      </c>
      <c r="G573" s="11" t="s">
        <v>197</v>
      </c>
      <c r="H573" s="14">
        <v>45872</v>
      </c>
      <c r="I573" s="11">
        <v>13</v>
      </c>
      <c r="J573" s="11">
        <v>77.5</v>
      </c>
      <c r="K573" s="11">
        <v>1007.5</v>
      </c>
      <c r="L573" s="11">
        <v>0.05</v>
      </c>
      <c r="M573" s="11">
        <v>0.02</v>
      </c>
      <c r="N573" s="11" t="s">
        <v>2772</v>
      </c>
      <c r="O573" s="11">
        <v>77.5</v>
      </c>
      <c r="P573" s="11" t="s">
        <v>2773</v>
      </c>
      <c r="Q573" s="11" t="s">
        <v>2773</v>
      </c>
      <c r="R573" s="11">
        <v>957.125</v>
      </c>
      <c r="S573" s="11">
        <v>19.142500000000002</v>
      </c>
      <c r="T573" s="11" t="s">
        <v>2774</v>
      </c>
      <c r="U573" s="12" t="b">
        <v>0</v>
      </c>
    </row>
    <row r="574" spans="1:21">
      <c r="A574" s="7" t="s">
        <v>1210</v>
      </c>
      <c r="B574" s="8" t="s">
        <v>110</v>
      </c>
      <c r="C574" s="8" t="s">
        <v>111</v>
      </c>
      <c r="D574" s="8" t="s">
        <v>1211</v>
      </c>
      <c r="E574" s="8" t="s">
        <v>1212</v>
      </c>
      <c r="F574" s="8" t="s">
        <v>71</v>
      </c>
      <c r="G574" s="8" t="s">
        <v>72</v>
      </c>
      <c r="H574" s="13">
        <v>45881</v>
      </c>
      <c r="I574" s="8">
        <v>11</v>
      </c>
      <c r="J574" s="8">
        <v>123.65</v>
      </c>
      <c r="K574" s="8">
        <v>1360.15</v>
      </c>
      <c r="L574" s="8">
        <v>0.05</v>
      </c>
      <c r="M574" s="8">
        <v>0.02</v>
      </c>
      <c r="N574" s="8" t="s">
        <v>2772</v>
      </c>
      <c r="O574" s="8">
        <v>123.65</v>
      </c>
      <c r="P574" s="8" t="s">
        <v>2773</v>
      </c>
      <c r="Q574" s="8" t="s">
        <v>2773</v>
      </c>
      <c r="R574" s="8">
        <v>1292.1425000000002</v>
      </c>
      <c r="S574" s="8">
        <v>25.842850000000002</v>
      </c>
      <c r="T574" s="8" t="s">
        <v>2774</v>
      </c>
      <c r="U574" s="9" t="b">
        <v>0</v>
      </c>
    </row>
    <row r="575" spans="1:21">
      <c r="A575" s="10" t="s">
        <v>1213</v>
      </c>
      <c r="B575" s="11" t="s">
        <v>67</v>
      </c>
      <c r="C575" s="11" t="s">
        <v>68</v>
      </c>
      <c r="D575" s="11" t="s">
        <v>105</v>
      </c>
      <c r="E575" s="11" t="s">
        <v>106</v>
      </c>
      <c r="F575" s="11" t="s">
        <v>78</v>
      </c>
      <c r="G575" s="11" t="s">
        <v>79</v>
      </c>
      <c r="H575" s="14">
        <v>45896</v>
      </c>
      <c r="I575" s="11">
        <v>25</v>
      </c>
      <c r="J575" s="11">
        <v>139.22</v>
      </c>
      <c r="K575" s="11">
        <v>3480.5</v>
      </c>
      <c r="L575" s="11">
        <v>0.05</v>
      </c>
      <c r="M575" s="11">
        <v>0.02</v>
      </c>
      <c r="N575" s="11" t="s">
        <v>2772</v>
      </c>
      <c r="O575" s="11">
        <v>139.22</v>
      </c>
      <c r="P575" s="11" t="s">
        <v>2773</v>
      </c>
      <c r="Q575" s="11" t="s">
        <v>2773</v>
      </c>
      <c r="R575" s="11">
        <v>3306.4749999999999</v>
      </c>
      <c r="S575" s="11">
        <v>66.129499999999993</v>
      </c>
      <c r="T575" s="11" t="s">
        <v>2774</v>
      </c>
      <c r="U575" s="12" t="b">
        <v>0</v>
      </c>
    </row>
    <row r="576" spans="1:21">
      <c r="A576" s="7" t="s">
        <v>1215</v>
      </c>
      <c r="B576" s="8" t="s">
        <v>423</v>
      </c>
      <c r="C576" s="8" t="s">
        <v>424</v>
      </c>
      <c r="D576" s="8" t="s">
        <v>825</v>
      </c>
      <c r="E576" s="8" t="s">
        <v>826</v>
      </c>
      <c r="F576" s="8" t="s">
        <v>100</v>
      </c>
      <c r="G576" s="8" t="s">
        <v>101</v>
      </c>
      <c r="H576" s="13">
        <v>45890</v>
      </c>
      <c r="I576" s="8">
        <v>20</v>
      </c>
      <c r="J576" s="8">
        <v>181.7</v>
      </c>
      <c r="K576" s="8">
        <v>3634</v>
      </c>
      <c r="L576" s="8">
        <v>0.1</v>
      </c>
      <c r="M576" s="8">
        <v>0.02</v>
      </c>
      <c r="N576" s="8" t="s">
        <v>2775</v>
      </c>
      <c r="O576" s="8">
        <v>181.7</v>
      </c>
      <c r="P576" s="8" t="s">
        <v>2773</v>
      </c>
      <c r="Q576" s="8" t="s">
        <v>2773</v>
      </c>
      <c r="R576" s="8">
        <v>3270.6</v>
      </c>
      <c r="S576" s="8">
        <v>65.412000000000006</v>
      </c>
      <c r="T576" s="8" t="s">
        <v>2774</v>
      </c>
      <c r="U576" s="9" t="b">
        <v>0</v>
      </c>
    </row>
    <row r="577" spans="1:21">
      <c r="A577" s="10" t="s">
        <v>1216</v>
      </c>
      <c r="B577" s="11" t="s">
        <v>182</v>
      </c>
      <c r="C577" s="11" t="s">
        <v>183</v>
      </c>
      <c r="D577" s="11" t="s">
        <v>694</v>
      </c>
      <c r="E577" s="11" t="s">
        <v>695</v>
      </c>
      <c r="F577" s="11" t="s">
        <v>85</v>
      </c>
      <c r="G577" s="11" t="s">
        <v>86</v>
      </c>
      <c r="H577" s="14">
        <v>45890</v>
      </c>
      <c r="I577" s="11">
        <v>7</v>
      </c>
      <c r="J577" s="11">
        <v>72.040000000000006</v>
      </c>
      <c r="K577" s="11">
        <v>504.28</v>
      </c>
      <c r="L577" s="11">
        <v>0.05</v>
      </c>
      <c r="M577" s="11">
        <v>0.02</v>
      </c>
      <c r="N577" s="11" t="s">
        <v>2772</v>
      </c>
      <c r="O577" s="11">
        <v>72.040000000000006</v>
      </c>
      <c r="P577" s="11" t="s">
        <v>2773</v>
      </c>
      <c r="Q577" s="11" t="s">
        <v>2773</v>
      </c>
      <c r="R577" s="11">
        <v>479.06599999999997</v>
      </c>
      <c r="S577" s="11">
        <v>9.5813199999999998</v>
      </c>
      <c r="T577" s="11" t="s">
        <v>2774</v>
      </c>
      <c r="U577" s="12" t="b">
        <v>0</v>
      </c>
    </row>
    <row r="578" spans="1:21">
      <c r="A578" s="7" t="s">
        <v>1218</v>
      </c>
      <c r="B578" s="8" t="s">
        <v>306</v>
      </c>
      <c r="C578" s="8" t="s">
        <v>307</v>
      </c>
      <c r="D578" s="8" t="s">
        <v>287</v>
      </c>
      <c r="E578" s="8" t="s">
        <v>288</v>
      </c>
      <c r="F578" s="8" t="s">
        <v>71</v>
      </c>
      <c r="G578" s="8" t="s">
        <v>72</v>
      </c>
      <c r="H578" s="13">
        <v>45874</v>
      </c>
      <c r="I578" s="8">
        <v>4</v>
      </c>
      <c r="J578" s="8">
        <v>123.65</v>
      </c>
      <c r="K578" s="8">
        <v>494.6</v>
      </c>
      <c r="L578" s="8">
        <v>0.05</v>
      </c>
      <c r="M578" s="8">
        <v>0.02</v>
      </c>
      <c r="N578" s="8" t="s">
        <v>2772</v>
      </c>
      <c r="O578" s="8">
        <v>123.65</v>
      </c>
      <c r="P578" s="8" t="s">
        <v>2773</v>
      </c>
      <c r="Q578" s="8" t="s">
        <v>2773</v>
      </c>
      <c r="R578" s="8">
        <v>469.87</v>
      </c>
      <c r="S578" s="8">
        <v>9.3974000000000011</v>
      </c>
      <c r="T578" s="8" t="s">
        <v>2774</v>
      </c>
      <c r="U578" s="9" t="b">
        <v>0</v>
      </c>
    </row>
    <row r="579" spans="1:21">
      <c r="A579" s="10" t="s">
        <v>1219</v>
      </c>
      <c r="B579" s="11" t="s">
        <v>93</v>
      </c>
      <c r="C579" s="11" t="s">
        <v>94</v>
      </c>
      <c r="D579" s="11" t="s">
        <v>765</v>
      </c>
      <c r="E579" s="11" t="s">
        <v>766</v>
      </c>
      <c r="F579" s="11" t="s">
        <v>100</v>
      </c>
      <c r="G579" s="11" t="s">
        <v>101</v>
      </c>
      <c r="H579" s="14">
        <v>45881</v>
      </c>
      <c r="I579" s="11">
        <v>13</v>
      </c>
      <c r="J579" s="11">
        <v>181.7</v>
      </c>
      <c r="K579" s="11">
        <v>2362.1</v>
      </c>
      <c r="L579" s="11">
        <v>0.1</v>
      </c>
      <c r="M579" s="11">
        <v>0.02</v>
      </c>
      <c r="N579" s="11" t="s">
        <v>2775</v>
      </c>
      <c r="O579" s="11">
        <v>181.7</v>
      </c>
      <c r="P579" s="11" t="s">
        <v>2773</v>
      </c>
      <c r="Q579" s="11" t="s">
        <v>2773</v>
      </c>
      <c r="R579" s="11">
        <v>2125.89</v>
      </c>
      <c r="S579" s="11">
        <v>42.517800000000001</v>
      </c>
      <c r="T579" s="11" t="s">
        <v>2774</v>
      </c>
      <c r="U579" s="12" t="b">
        <v>0</v>
      </c>
    </row>
    <row r="580" spans="1:21">
      <c r="A580" s="7" t="s">
        <v>1220</v>
      </c>
      <c r="B580" s="8" t="s">
        <v>81</v>
      </c>
      <c r="C580" s="8" t="s">
        <v>82</v>
      </c>
      <c r="D580" s="8" t="s">
        <v>1071</v>
      </c>
      <c r="E580" s="8" t="s">
        <v>1072</v>
      </c>
      <c r="F580" s="8" t="s">
        <v>174</v>
      </c>
      <c r="G580" s="8" t="s">
        <v>175</v>
      </c>
      <c r="H580" s="13">
        <v>45878</v>
      </c>
      <c r="I580" s="8">
        <v>8</v>
      </c>
      <c r="J580" s="8">
        <v>149.58000000000001</v>
      </c>
      <c r="K580" s="8">
        <v>1196.6400000000001</v>
      </c>
      <c r="L580" s="8">
        <v>0.1</v>
      </c>
      <c r="M580" s="8">
        <v>0.02</v>
      </c>
      <c r="N580" s="8" t="s">
        <v>2775</v>
      </c>
      <c r="O580" s="8">
        <v>183.4</v>
      </c>
      <c r="P580" s="8" t="s">
        <v>2773</v>
      </c>
      <c r="Q580" s="8" t="s">
        <v>2773</v>
      </c>
      <c r="R580" s="8">
        <v>1076.9760000000001</v>
      </c>
      <c r="S580" s="8">
        <v>21.539520000000003</v>
      </c>
      <c r="T580" s="8" t="s">
        <v>2774</v>
      </c>
      <c r="U580" s="9" t="b">
        <v>0</v>
      </c>
    </row>
    <row r="581" spans="1:21">
      <c r="A581" s="10" t="s">
        <v>1221</v>
      </c>
      <c r="B581" s="11" t="s">
        <v>159</v>
      </c>
      <c r="C581" s="11" t="s">
        <v>160</v>
      </c>
      <c r="D581" s="11" t="s">
        <v>256</v>
      </c>
      <c r="E581" s="11" t="s">
        <v>257</v>
      </c>
      <c r="F581" s="11" t="s">
        <v>18</v>
      </c>
      <c r="G581" s="11" t="s">
        <v>19</v>
      </c>
      <c r="H581" s="14">
        <v>45889</v>
      </c>
      <c r="I581" s="11">
        <v>20</v>
      </c>
      <c r="J581" s="11">
        <v>46.55</v>
      </c>
      <c r="K581" s="11">
        <v>931</v>
      </c>
      <c r="L581" s="11">
        <v>0.05</v>
      </c>
      <c r="M581" s="11">
        <v>0.02</v>
      </c>
      <c r="N581" s="11" t="s">
        <v>2772</v>
      </c>
      <c r="O581" s="11">
        <v>52.65</v>
      </c>
      <c r="P581" s="11" t="s">
        <v>2773</v>
      </c>
      <c r="Q581" s="11" t="s">
        <v>2773</v>
      </c>
      <c r="R581" s="11">
        <v>884.45</v>
      </c>
      <c r="S581" s="11">
        <v>17.689</v>
      </c>
      <c r="T581" s="11" t="s">
        <v>2774</v>
      </c>
      <c r="U581" s="12" t="b">
        <v>0</v>
      </c>
    </row>
    <row r="582" spans="1:21">
      <c r="A582" s="7" t="s">
        <v>1222</v>
      </c>
      <c r="B582" s="8" t="s">
        <v>110</v>
      </c>
      <c r="C582" s="8" t="s">
        <v>111</v>
      </c>
      <c r="D582" s="8" t="s">
        <v>907</v>
      </c>
      <c r="E582" s="8" t="s">
        <v>908</v>
      </c>
      <c r="F582" s="8" t="s">
        <v>293</v>
      </c>
      <c r="G582" s="8" t="s">
        <v>294</v>
      </c>
      <c r="H582" s="13">
        <v>45870</v>
      </c>
      <c r="I582" s="8">
        <v>23</v>
      </c>
      <c r="J582" s="8">
        <v>114.99</v>
      </c>
      <c r="K582" s="8">
        <v>2644.77</v>
      </c>
      <c r="L582" s="8">
        <v>0.05</v>
      </c>
      <c r="M582" s="8">
        <v>0.02</v>
      </c>
      <c r="N582" s="8" t="s">
        <v>2772</v>
      </c>
      <c r="O582" s="8">
        <v>114.99</v>
      </c>
      <c r="P582" s="8" t="s">
        <v>2773</v>
      </c>
      <c r="Q582" s="8" t="s">
        <v>2773</v>
      </c>
      <c r="R582" s="8">
        <v>2512.5315000000001</v>
      </c>
      <c r="S582" s="8">
        <v>50.250630000000001</v>
      </c>
      <c r="T582" s="8" t="s">
        <v>2774</v>
      </c>
      <c r="U582" s="9" t="b">
        <v>0</v>
      </c>
    </row>
    <row r="583" spans="1:21">
      <c r="A583" s="10" t="s">
        <v>1223</v>
      </c>
      <c r="B583" s="11" t="s">
        <v>47</v>
      </c>
      <c r="C583" s="11" t="s">
        <v>48</v>
      </c>
      <c r="D583" s="11" t="s">
        <v>482</v>
      </c>
      <c r="E583" s="11" t="s">
        <v>483</v>
      </c>
      <c r="F583" s="11" t="s">
        <v>191</v>
      </c>
      <c r="G583" s="11" t="s">
        <v>192</v>
      </c>
      <c r="H583" s="14">
        <v>45876</v>
      </c>
      <c r="I583" s="11">
        <v>10</v>
      </c>
      <c r="J583" s="11">
        <v>144.35</v>
      </c>
      <c r="K583" s="11">
        <v>1443.5</v>
      </c>
      <c r="L583" s="11">
        <v>0.1</v>
      </c>
      <c r="M583" s="11">
        <v>0.02</v>
      </c>
      <c r="N583" s="11" t="s">
        <v>2775</v>
      </c>
      <c r="O583" s="11">
        <v>144.35</v>
      </c>
      <c r="P583" s="11" t="s">
        <v>2773</v>
      </c>
      <c r="Q583" s="11" t="s">
        <v>2773</v>
      </c>
      <c r="R583" s="11">
        <v>1299.1500000000001</v>
      </c>
      <c r="S583" s="11">
        <v>25.983000000000004</v>
      </c>
      <c r="T583" s="11" t="s">
        <v>2774</v>
      </c>
      <c r="U583" s="12" t="b">
        <v>0</v>
      </c>
    </row>
    <row r="584" spans="1:21">
      <c r="A584" s="7" t="s">
        <v>1224</v>
      </c>
      <c r="B584" s="8" t="s">
        <v>414</v>
      </c>
      <c r="C584" s="8" t="s">
        <v>415</v>
      </c>
      <c r="D584" s="8" t="s">
        <v>907</v>
      </c>
      <c r="E584" s="8" t="s">
        <v>908</v>
      </c>
      <c r="F584" s="8" t="s">
        <v>396</v>
      </c>
      <c r="G584" s="8" t="s">
        <v>397</v>
      </c>
      <c r="H584" s="13">
        <v>45882</v>
      </c>
      <c r="I584" s="8">
        <v>24</v>
      </c>
      <c r="J584" s="8">
        <v>194.87</v>
      </c>
      <c r="K584" s="8">
        <v>4676.88</v>
      </c>
      <c r="L584" s="8">
        <v>0.1</v>
      </c>
      <c r="M584" s="8">
        <v>0.02</v>
      </c>
      <c r="N584" s="8" t="s">
        <v>2775</v>
      </c>
      <c r="O584" s="8">
        <v>194.87</v>
      </c>
      <c r="P584" s="8" t="s">
        <v>2773</v>
      </c>
      <c r="Q584" s="8" t="s">
        <v>2773</v>
      </c>
      <c r="R584" s="8">
        <v>4209.192</v>
      </c>
      <c r="S584" s="8">
        <v>84.183840000000004</v>
      </c>
      <c r="T584" s="8" t="s">
        <v>2774</v>
      </c>
      <c r="U584" s="9" t="b">
        <v>0</v>
      </c>
    </row>
    <row r="585" spans="1:21">
      <c r="A585" s="10" t="s">
        <v>1225</v>
      </c>
      <c r="B585" s="11" t="s">
        <v>187</v>
      </c>
      <c r="C585" s="11" t="s">
        <v>188</v>
      </c>
      <c r="D585" s="11" t="s">
        <v>818</v>
      </c>
      <c r="E585" s="11" t="s">
        <v>819</v>
      </c>
      <c r="F585" s="11" t="s">
        <v>196</v>
      </c>
      <c r="G585" s="11" t="s">
        <v>197</v>
      </c>
      <c r="H585" s="14">
        <v>45885</v>
      </c>
      <c r="I585" s="11">
        <v>8</v>
      </c>
      <c r="J585" s="11">
        <v>77.5</v>
      </c>
      <c r="K585" s="11">
        <v>620</v>
      </c>
      <c r="L585" s="11">
        <v>0.05</v>
      </c>
      <c r="M585" s="11">
        <v>0.02</v>
      </c>
      <c r="N585" s="11" t="s">
        <v>2772</v>
      </c>
      <c r="O585" s="11">
        <v>77.5</v>
      </c>
      <c r="P585" s="11" t="s">
        <v>2773</v>
      </c>
      <c r="Q585" s="11" t="s">
        <v>2773</v>
      </c>
      <c r="R585" s="11">
        <v>589</v>
      </c>
      <c r="S585" s="11">
        <v>11.78</v>
      </c>
      <c r="T585" s="11" t="s">
        <v>2774</v>
      </c>
      <c r="U585" s="12" t="b">
        <v>0</v>
      </c>
    </row>
    <row r="586" spans="1:21">
      <c r="A586" s="7" t="s">
        <v>1226</v>
      </c>
      <c r="B586" s="8" t="s">
        <v>74</v>
      </c>
      <c r="C586" s="8" t="s">
        <v>75</v>
      </c>
      <c r="D586" s="8" t="s">
        <v>916</v>
      </c>
      <c r="E586" s="8" t="s">
        <v>917</v>
      </c>
      <c r="F586" s="8" t="s">
        <v>18</v>
      </c>
      <c r="G586" s="8" t="s">
        <v>19</v>
      </c>
      <c r="H586" s="13">
        <v>45889</v>
      </c>
      <c r="I586" s="8">
        <v>21</v>
      </c>
      <c r="J586" s="8">
        <v>52.65</v>
      </c>
      <c r="K586" s="8">
        <v>1105.6500000000001</v>
      </c>
      <c r="L586" s="8">
        <v>0.05</v>
      </c>
      <c r="M586" s="8">
        <v>0.02</v>
      </c>
      <c r="N586" s="8" t="s">
        <v>2772</v>
      </c>
      <c r="O586" s="8">
        <v>52.65</v>
      </c>
      <c r="P586" s="8" t="s">
        <v>2773</v>
      </c>
      <c r="Q586" s="8" t="s">
        <v>2773</v>
      </c>
      <c r="R586" s="8">
        <v>1050.3675000000001</v>
      </c>
      <c r="S586" s="8">
        <v>21.007350000000002</v>
      </c>
      <c r="T586" s="8" t="s">
        <v>2774</v>
      </c>
      <c r="U586" s="9" t="b">
        <v>0</v>
      </c>
    </row>
    <row r="587" spans="1:21">
      <c r="A587" s="10" t="s">
        <v>1227</v>
      </c>
      <c r="B587" s="11" t="s">
        <v>423</v>
      </c>
      <c r="C587" s="11" t="s">
        <v>424</v>
      </c>
      <c r="D587" s="11" t="s">
        <v>825</v>
      </c>
      <c r="E587" s="11" t="s">
        <v>826</v>
      </c>
      <c r="F587" s="11" t="s">
        <v>39</v>
      </c>
      <c r="G587" s="11" t="s">
        <v>40</v>
      </c>
      <c r="H587" s="14">
        <v>45881</v>
      </c>
      <c r="I587" s="11">
        <v>1</v>
      </c>
      <c r="J587" s="11">
        <v>87.21</v>
      </c>
      <c r="K587" s="11">
        <v>87.21</v>
      </c>
      <c r="L587" s="11">
        <v>0</v>
      </c>
      <c r="M587" s="11">
        <v>0.02</v>
      </c>
      <c r="N587" s="11" t="s">
        <v>2776</v>
      </c>
      <c r="O587" s="11">
        <v>87.21</v>
      </c>
      <c r="P587" s="11" t="s">
        <v>2773</v>
      </c>
      <c r="Q587" s="11" t="s">
        <v>2773</v>
      </c>
      <c r="R587" s="11">
        <v>87.21</v>
      </c>
      <c r="S587" s="11">
        <v>1.7442</v>
      </c>
      <c r="T587" s="11" t="s">
        <v>2774</v>
      </c>
      <c r="U587" s="12" t="b">
        <v>0</v>
      </c>
    </row>
    <row r="588" spans="1:21">
      <c r="A588" s="7" t="s">
        <v>1228</v>
      </c>
      <c r="B588" s="8" t="s">
        <v>42</v>
      </c>
      <c r="C588" s="8" t="s">
        <v>43</v>
      </c>
      <c r="D588" s="8" t="s">
        <v>30</v>
      </c>
      <c r="E588" s="8" t="s">
        <v>31</v>
      </c>
      <c r="F588" s="8" t="s">
        <v>78</v>
      </c>
      <c r="G588" s="8" t="s">
        <v>79</v>
      </c>
      <c r="H588" s="13">
        <v>45883</v>
      </c>
      <c r="I588" s="8">
        <v>19</v>
      </c>
      <c r="J588" s="8">
        <v>139.22</v>
      </c>
      <c r="K588" s="8">
        <v>2645.18</v>
      </c>
      <c r="L588" s="8">
        <v>0.05</v>
      </c>
      <c r="M588" s="8">
        <v>0.02</v>
      </c>
      <c r="N588" s="8" t="s">
        <v>2772</v>
      </c>
      <c r="O588" s="8">
        <v>139.22</v>
      </c>
      <c r="P588" s="8" t="s">
        <v>2773</v>
      </c>
      <c r="Q588" s="8" t="s">
        <v>2773</v>
      </c>
      <c r="R588" s="8">
        <v>2512.9209999999998</v>
      </c>
      <c r="S588" s="8">
        <v>50.258420000000001</v>
      </c>
      <c r="T588" s="8" t="s">
        <v>2774</v>
      </c>
      <c r="U588" s="9" t="b">
        <v>0</v>
      </c>
    </row>
    <row r="589" spans="1:21">
      <c r="A589" s="10" t="s">
        <v>1229</v>
      </c>
      <c r="B589" s="11" t="s">
        <v>103</v>
      </c>
      <c r="C589" s="11" t="s">
        <v>104</v>
      </c>
      <c r="D589" s="11" t="s">
        <v>545</v>
      </c>
      <c r="E589" s="11" t="s">
        <v>546</v>
      </c>
      <c r="F589" s="11" t="s">
        <v>179</v>
      </c>
      <c r="G589" s="11" t="s">
        <v>180</v>
      </c>
      <c r="H589" s="14">
        <v>45885</v>
      </c>
      <c r="I589" s="11">
        <v>25</v>
      </c>
      <c r="J589" s="11">
        <v>125.42</v>
      </c>
      <c r="K589" s="11">
        <v>3135.5</v>
      </c>
      <c r="L589" s="11">
        <v>0.1</v>
      </c>
      <c r="M589" s="11">
        <v>0.02</v>
      </c>
      <c r="N589" s="11" t="s">
        <v>2775</v>
      </c>
      <c r="O589" s="11">
        <v>125.42</v>
      </c>
      <c r="P589" s="11" t="s">
        <v>2773</v>
      </c>
      <c r="Q589" s="11" t="s">
        <v>2773</v>
      </c>
      <c r="R589" s="11">
        <v>2821.95</v>
      </c>
      <c r="S589" s="11">
        <v>56.439</v>
      </c>
      <c r="T589" s="11" t="s">
        <v>2774</v>
      </c>
      <c r="U589" s="12" t="b">
        <v>0</v>
      </c>
    </row>
    <row r="590" spans="1:21">
      <c r="A590" s="7" t="s">
        <v>1230</v>
      </c>
      <c r="B590" s="8" t="s">
        <v>93</v>
      </c>
      <c r="C590" s="8" t="s">
        <v>94</v>
      </c>
      <c r="D590" s="8" t="s">
        <v>314</v>
      </c>
      <c r="E590" s="8" t="s">
        <v>315</v>
      </c>
      <c r="F590" s="8" t="s">
        <v>139</v>
      </c>
      <c r="G590" s="8" t="s">
        <v>140</v>
      </c>
      <c r="H590" s="13">
        <v>45870</v>
      </c>
      <c r="I590" s="8">
        <v>3</v>
      </c>
      <c r="J590" s="8">
        <v>113.94</v>
      </c>
      <c r="K590" s="8">
        <v>341.82</v>
      </c>
      <c r="L590" s="8">
        <v>0.05</v>
      </c>
      <c r="M590" s="8">
        <v>0.02</v>
      </c>
      <c r="N590" s="8" t="s">
        <v>2772</v>
      </c>
      <c r="O590" s="8">
        <v>113.94</v>
      </c>
      <c r="P590" s="8" t="s">
        <v>2773</v>
      </c>
      <c r="Q590" s="8" t="s">
        <v>2773</v>
      </c>
      <c r="R590" s="8">
        <v>324.72899999999998</v>
      </c>
      <c r="S590" s="8">
        <v>6.49458</v>
      </c>
      <c r="T590" s="8" t="s">
        <v>2774</v>
      </c>
      <c r="U590" s="9" t="b">
        <v>0</v>
      </c>
    </row>
    <row r="591" spans="1:21">
      <c r="A591" s="10" t="s">
        <v>1232</v>
      </c>
      <c r="B591" s="11" t="s">
        <v>246</v>
      </c>
      <c r="C591" s="11" t="s">
        <v>247</v>
      </c>
      <c r="D591" s="11" t="s">
        <v>548</v>
      </c>
      <c r="E591" s="11" t="s">
        <v>549</v>
      </c>
      <c r="F591" s="11" t="s">
        <v>396</v>
      </c>
      <c r="G591" s="11" t="s">
        <v>397</v>
      </c>
      <c r="H591" s="14">
        <v>45892</v>
      </c>
      <c r="I591" s="11">
        <v>21</v>
      </c>
      <c r="J591" s="11">
        <v>194.87</v>
      </c>
      <c r="K591" s="11">
        <v>4092.27</v>
      </c>
      <c r="L591" s="11">
        <v>0.1</v>
      </c>
      <c r="M591" s="11">
        <v>0.02</v>
      </c>
      <c r="N591" s="11" t="s">
        <v>2775</v>
      </c>
      <c r="O591" s="11">
        <v>194.87</v>
      </c>
      <c r="P591" s="11" t="s">
        <v>2773</v>
      </c>
      <c r="Q591" s="11" t="s">
        <v>2773</v>
      </c>
      <c r="R591" s="11">
        <v>3683.0430000000001</v>
      </c>
      <c r="S591" s="11">
        <v>73.66086</v>
      </c>
      <c r="T591" s="11" t="s">
        <v>2774</v>
      </c>
      <c r="U591" s="12" t="b">
        <v>0</v>
      </c>
    </row>
    <row r="592" spans="1:21">
      <c r="A592" s="7" t="s">
        <v>1233</v>
      </c>
      <c r="B592" s="8" t="s">
        <v>414</v>
      </c>
      <c r="C592" s="8" t="s">
        <v>415</v>
      </c>
      <c r="D592" s="8" t="s">
        <v>498</v>
      </c>
      <c r="E592" s="8" t="s">
        <v>499</v>
      </c>
      <c r="F592" s="8" t="s">
        <v>215</v>
      </c>
      <c r="G592" s="8" t="s">
        <v>216</v>
      </c>
      <c r="H592" s="13">
        <v>45882</v>
      </c>
      <c r="I592" s="8">
        <v>23</v>
      </c>
      <c r="J592" s="8">
        <v>176.7</v>
      </c>
      <c r="K592" s="8">
        <v>4064.1</v>
      </c>
      <c r="L592" s="8">
        <v>0.1</v>
      </c>
      <c r="M592" s="8">
        <v>0.02</v>
      </c>
      <c r="N592" s="8" t="s">
        <v>2775</v>
      </c>
      <c r="O592" s="8">
        <v>176.7</v>
      </c>
      <c r="P592" s="8" t="s">
        <v>2773</v>
      </c>
      <c r="Q592" s="8" t="s">
        <v>2773</v>
      </c>
      <c r="R592" s="8">
        <v>3657.69</v>
      </c>
      <c r="S592" s="8">
        <v>73.153800000000004</v>
      </c>
      <c r="T592" s="8" t="s">
        <v>2774</v>
      </c>
      <c r="U592" s="9" t="b">
        <v>0</v>
      </c>
    </row>
    <row r="593" spans="1:21">
      <c r="A593" s="10" t="s">
        <v>1234</v>
      </c>
      <c r="B593" s="11" t="s">
        <v>423</v>
      </c>
      <c r="C593" s="11" t="s">
        <v>424</v>
      </c>
      <c r="D593" s="11" t="s">
        <v>52</v>
      </c>
      <c r="E593" s="11" t="s">
        <v>53</v>
      </c>
      <c r="F593" s="11" t="s">
        <v>114</v>
      </c>
      <c r="G593" s="11" t="s">
        <v>115</v>
      </c>
      <c r="H593" s="14">
        <v>45874</v>
      </c>
      <c r="I593" s="11">
        <v>20</v>
      </c>
      <c r="J593" s="11">
        <v>91.13</v>
      </c>
      <c r="K593" s="11">
        <v>1822.6</v>
      </c>
      <c r="L593" s="11">
        <v>0.1</v>
      </c>
      <c r="M593" s="11">
        <v>0.02</v>
      </c>
      <c r="N593" s="11" t="s">
        <v>2775</v>
      </c>
      <c r="O593" s="11">
        <v>91.13</v>
      </c>
      <c r="P593" s="11" t="s">
        <v>2773</v>
      </c>
      <c r="Q593" s="11" t="s">
        <v>2773</v>
      </c>
      <c r="R593" s="11">
        <v>1640.34</v>
      </c>
      <c r="S593" s="11">
        <v>32.806799999999996</v>
      </c>
      <c r="T593" s="11" t="s">
        <v>2774</v>
      </c>
      <c r="U593" s="12" t="b">
        <v>0</v>
      </c>
    </row>
    <row r="594" spans="1:21">
      <c r="A594" s="7" t="s">
        <v>1235</v>
      </c>
      <c r="B594" s="8" t="s">
        <v>230</v>
      </c>
      <c r="C594" s="8" t="s">
        <v>231</v>
      </c>
      <c r="D594" s="8" t="s">
        <v>256</v>
      </c>
      <c r="E594" s="8" t="s">
        <v>257</v>
      </c>
      <c r="F594" s="8" t="s">
        <v>293</v>
      </c>
      <c r="G594" s="8" t="s">
        <v>294</v>
      </c>
      <c r="H594" s="13">
        <v>45899</v>
      </c>
      <c r="I594" s="8">
        <v>17</v>
      </c>
      <c r="J594" s="8">
        <v>114.99</v>
      </c>
      <c r="K594" s="8">
        <v>1954.83</v>
      </c>
      <c r="L594" s="8">
        <v>0.05</v>
      </c>
      <c r="M594" s="8">
        <v>0.02</v>
      </c>
      <c r="N594" s="8" t="s">
        <v>2772</v>
      </c>
      <c r="O594" s="8">
        <v>114.99</v>
      </c>
      <c r="P594" s="8" t="s">
        <v>2773</v>
      </c>
      <c r="Q594" s="8" t="s">
        <v>2773</v>
      </c>
      <c r="R594" s="8">
        <v>1857.0884999999998</v>
      </c>
      <c r="S594" s="8">
        <v>37.141770000000001</v>
      </c>
      <c r="T594" s="8" t="s">
        <v>2774</v>
      </c>
      <c r="U594" s="9" t="b">
        <v>0</v>
      </c>
    </row>
    <row r="595" spans="1:21">
      <c r="A595" s="10" t="s">
        <v>1236</v>
      </c>
      <c r="B595" s="11" t="s">
        <v>254</v>
      </c>
      <c r="C595" s="11" t="s">
        <v>255</v>
      </c>
      <c r="D595" s="11" t="s">
        <v>1211</v>
      </c>
      <c r="E595" s="11" t="s">
        <v>1212</v>
      </c>
      <c r="F595" s="11" t="s">
        <v>78</v>
      </c>
      <c r="G595" s="11" t="s">
        <v>79</v>
      </c>
      <c r="H595" s="14">
        <v>45882</v>
      </c>
      <c r="I595" s="11">
        <v>11</v>
      </c>
      <c r="J595" s="11">
        <v>139.22</v>
      </c>
      <c r="K595" s="11">
        <v>1531.42</v>
      </c>
      <c r="L595" s="11">
        <v>0.05</v>
      </c>
      <c r="M595" s="11">
        <v>0.02</v>
      </c>
      <c r="N595" s="11" t="s">
        <v>2772</v>
      </c>
      <c r="O595" s="11">
        <v>139.22</v>
      </c>
      <c r="P595" s="11" t="s">
        <v>2773</v>
      </c>
      <c r="Q595" s="11" t="s">
        <v>2773</v>
      </c>
      <c r="R595" s="11">
        <v>1454.8490000000002</v>
      </c>
      <c r="S595" s="11">
        <v>29.096980000000002</v>
      </c>
      <c r="T595" s="11" t="s">
        <v>2774</v>
      </c>
      <c r="U595" s="12" t="b">
        <v>0</v>
      </c>
    </row>
    <row r="596" spans="1:21">
      <c r="A596" s="7" t="s">
        <v>1237</v>
      </c>
      <c r="B596" s="8" t="s">
        <v>135</v>
      </c>
      <c r="C596" s="8" t="s">
        <v>136</v>
      </c>
      <c r="D596" s="8" t="s">
        <v>377</v>
      </c>
      <c r="E596" s="8" t="s">
        <v>378</v>
      </c>
      <c r="F596" s="8" t="s">
        <v>174</v>
      </c>
      <c r="G596" s="8" t="s">
        <v>175</v>
      </c>
      <c r="H596" s="13">
        <v>45891</v>
      </c>
      <c r="I596" s="8">
        <v>21</v>
      </c>
      <c r="J596" s="8">
        <v>183.4</v>
      </c>
      <c r="K596" s="8">
        <v>3851.4</v>
      </c>
      <c r="L596" s="8">
        <v>0.1</v>
      </c>
      <c r="M596" s="8">
        <v>0.02</v>
      </c>
      <c r="N596" s="8" t="s">
        <v>2775</v>
      </c>
      <c r="O596" s="8">
        <v>183.4</v>
      </c>
      <c r="P596" s="8" t="s">
        <v>2773</v>
      </c>
      <c r="Q596" s="8" t="s">
        <v>2773</v>
      </c>
      <c r="R596" s="8">
        <v>3466.26</v>
      </c>
      <c r="S596" s="8">
        <v>69.325200000000009</v>
      </c>
      <c r="T596" s="8" t="s">
        <v>2774</v>
      </c>
      <c r="U596" s="9" t="b">
        <v>0</v>
      </c>
    </row>
    <row r="597" spans="1:21">
      <c r="A597" s="10" t="s">
        <v>1239</v>
      </c>
      <c r="B597" s="11" t="s">
        <v>47</v>
      </c>
      <c r="C597" s="11" t="s">
        <v>48</v>
      </c>
      <c r="D597" s="11" t="s">
        <v>1057</v>
      </c>
      <c r="E597" s="11" t="s">
        <v>1058</v>
      </c>
      <c r="F597" s="11" t="s">
        <v>196</v>
      </c>
      <c r="G597" s="11" t="s">
        <v>197</v>
      </c>
      <c r="H597" s="14">
        <v>45899</v>
      </c>
      <c r="I597" s="11">
        <v>3</v>
      </c>
      <c r="J597" s="11">
        <v>77.5</v>
      </c>
      <c r="K597" s="11">
        <v>232.5</v>
      </c>
      <c r="L597" s="11">
        <v>0.05</v>
      </c>
      <c r="M597" s="11">
        <v>0.02</v>
      </c>
      <c r="N597" s="11" t="s">
        <v>2772</v>
      </c>
      <c r="O597" s="11">
        <v>77.5</v>
      </c>
      <c r="P597" s="11" t="s">
        <v>2773</v>
      </c>
      <c r="Q597" s="11" t="s">
        <v>2773</v>
      </c>
      <c r="R597" s="11">
        <v>220.875</v>
      </c>
      <c r="S597" s="11">
        <v>4.4175000000000004</v>
      </c>
      <c r="T597" s="11" t="s">
        <v>2774</v>
      </c>
      <c r="U597" s="12" t="b">
        <v>0</v>
      </c>
    </row>
    <row r="598" spans="1:21">
      <c r="A598" s="7" t="s">
        <v>1240</v>
      </c>
      <c r="B598" s="8" t="s">
        <v>81</v>
      </c>
      <c r="C598" s="8" t="s">
        <v>82</v>
      </c>
      <c r="D598" s="8" t="s">
        <v>408</v>
      </c>
      <c r="E598" s="8" t="s">
        <v>409</v>
      </c>
      <c r="F598" s="8" t="s">
        <v>25</v>
      </c>
      <c r="G598" s="8" t="s">
        <v>26</v>
      </c>
      <c r="H598" s="13">
        <v>45871</v>
      </c>
      <c r="I598" s="8">
        <v>20</v>
      </c>
      <c r="J598" s="8">
        <v>120.83</v>
      </c>
      <c r="K598" s="8">
        <v>2416.6</v>
      </c>
      <c r="L598" s="8">
        <v>0.1</v>
      </c>
      <c r="M598" s="8">
        <v>0.02</v>
      </c>
      <c r="N598" s="8" t="s">
        <v>2775</v>
      </c>
      <c r="O598" s="8">
        <v>120.83</v>
      </c>
      <c r="P598" s="8" t="s">
        <v>2773</v>
      </c>
      <c r="Q598" s="8" t="s">
        <v>2773</v>
      </c>
      <c r="R598" s="8">
        <v>2174.94</v>
      </c>
      <c r="S598" s="8">
        <v>43.498800000000003</v>
      </c>
      <c r="T598" s="8" t="s">
        <v>2774</v>
      </c>
      <c r="U598" s="9" t="b">
        <v>0</v>
      </c>
    </row>
    <row r="599" spans="1:21">
      <c r="A599" s="10" t="s">
        <v>1242</v>
      </c>
      <c r="B599" s="11" t="s">
        <v>386</v>
      </c>
      <c r="C599" s="11" t="s">
        <v>387</v>
      </c>
      <c r="D599" s="11" t="s">
        <v>296</v>
      </c>
      <c r="E599" s="11" t="s">
        <v>297</v>
      </c>
      <c r="F599" s="11" t="s">
        <v>179</v>
      </c>
      <c r="G599" s="11" t="s">
        <v>180</v>
      </c>
      <c r="H599" s="14">
        <v>45870</v>
      </c>
      <c r="I599" s="11">
        <v>23</v>
      </c>
      <c r="J599" s="11">
        <v>125.42</v>
      </c>
      <c r="K599" s="11">
        <v>2884.66</v>
      </c>
      <c r="L599" s="11">
        <v>0.1</v>
      </c>
      <c r="M599" s="11">
        <v>0.02</v>
      </c>
      <c r="N599" s="11" t="s">
        <v>2775</v>
      </c>
      <c r="O599" s="11">
        <v>125.42</v>
      </c>
      <c r="P599" s="11" t="s">
        <v>2773</v>
      </c>
      <c r="Q599" s="11" t="s">
        <v>2773</v>
      </c>
      <c r="R599" s="11">
        <v>2596.194</v>
      </c>
      <c r="S599" s="11">
        <v>51.923879999999997</v>
      </c>
      <c r="T599" s="11" t="s">
        <v>2774</v>
      </c>
      <c r="U599" s="12" t="b">
        <v>0</v>
      </c>
    </row>
    <row r="600" spans="1:21">
      <c r="A600" s="7" t="s">
        <v>1243</v>
      </c>
      <c r="B600" s="8" t="s">
        <v>182</v>
      </c>
      <c r="C600" s="8" t="s">
        <v>183</v>
      </c>
      <c r="D600" s="8" t="s">
        <v>769</v>
      </c>
      <c r="E600" s="8" t="s">
        <v>770</v>
      </c>
      <c r="F600" s="8" t="s">
        <v>32</v>
      </c>
      <c r="G600" s="8" t="s">
        <v>33</v>
      </c>
      <c r="H600" s="13">
        <v>45886</v>
      </c>
      <c r="I600" s="8">
        <v>17</v>
      </c>
      <c r="J600" s="8">
        <v>88.32</v>
      </c>
      <c r="K600" s="8">
        <v>1501.44</v>
      </c>
      <c r="L600" s="8">
        <v>0</v>
      </c>
      <c r="M600" s="8">
        <v>0.02</v>
      </c>
      <c r="N600" s="8" t="s">
        <v>2776</v>
      </c>
      <c r="O600" s="8">
        <v>88.32</v>
      </c>
      <c r="P600" s="8" t="s">
        <v>2773</v>
      </c>
      <c r="Q600" s="8" t="s">
        <v>2773</v>
      </c>
      <c r="R600" s="8">
        <v>1501.44</v>
      </c>
      <c r="S600" s="8">
        <v>30.0288</v>
      </c>
      <c r="T600" s="8" t="s">
        <v>2774</v>
      </c>
      <c r="U600" s="9" t="b">
        <v>0</v>
      </c>
    </row>
    <row r="601" spans="1:21">
      <c r="A601" s="10" t="s">
        <v>1244</v>
      </c>
      <c r="B601" s="11" t="s">
        <v>246</v>
      </c>
      <c r="C601" s="11" t="s">
        <v>247</v>
      </c>
      <c r="D601" s="11" t="s">
        <v>525</v>
      </c>
      <c r="E601" s="11" t="s">
        <v>526</v>
      </c>
      <c r="F601" s="11" t="s">
        <v>107</v>
      </c>
      <c r="G601" s="11" t="s">
        <v>108</v>
      </c>
      <c r="H601" s="14">
        <v>45881</v>
      </c>
      <c r="I601" s="11">
        <v>6</v>
      </c>
      <c r="J601" s="11">
        <v>179.53</v>
      </c>
      <c r="K601" s="11">
        <v>1077.18</v>
      </c>
      <c r="L601" s="11">
        <v>0.1</v>
      </c>
      <c r="M601" s="11">
        <v>0.02</v>
      </c>
      <c r="N601" s="11" t="s">
        <v>2775</v>
      </c>
      <c r="O601" s="11">
        <v>179.53</v>
      </c>
      <c r="P601" s="11" t="s">
        <v>2773</v>
      </c>
      <c r="Q601" s="11" t="s">
        <v>2773</v>
      </c>
      <c r="R601" s="11">
        <v>969.46199999999999</v>
      </c>
      <c r="S601" s="11">
        <v>19.389240000000001</v>
      </c>
      <c r="T601" s="11" t="s">
        <v>2774</v>
      </c>
      <c r="U601" s="12" t="b">
        <v>0</v>
      </c>
    </row>
    <row r="602" spans="1:21">
      <c r="A602" s="7" t="s">
        <v>1245</v>
      </c>
      <c r="B602" s="8" t="s">
        <v>21</v>
      </c>
      <c r="C602" s="8" t="s">
        <v>22</v>
      </c>
      <c r="D602" s="8" t="s">
        <v>177</v>
      </c>
      <c r="E602" s="8" t="s">
        <v>178</v>
      </c>
      <c r="F602" s="8" t="s">
        <v>174</v>
      </c>
      <c r="G602" s="8" t="s">
        <v>175</v>
      </c>
      <c r="H602" s="13">
        <v>45893</v>
      </c>
      <c r="I602" s="8">
        <v>9</v>
      </c>
      <c r="J602" s="8">
        <v>183.4</v>
      </c>
      <c r="K602" s="8">
        <v>1650.6</v>
      </c>
      <c r="L602" s="8">
        <v>0.1</v>
      </c>
      <c r="M602" s="8">
        <v>0.02</v>
      </c>
      <c r="N602" s="8" t="s">
        <v>2775</v>
      </c>
      <c r="O602" s="8">
        <v>183.4</v>
      </c>
      <c r="P602" s="8" t="s">
        <v>2773</v>
      </c>
      <c r="Q602" s="8" t="s">
        <v>2773</v>
      </c>
      <c r="R602" s="8">
        <v>1485.54</v>
      </c>
      <c r="S602" s="8">
        <v>29.710799999999999</v>
      </c>
      <c r="T602" s="8" t="s">
        <v>2774</v>
      </c>
      <c r="U602" s="9" t="b">
        <v>0</v>
      </c>
    </row>
    <row r="603" spans="1:21">
      <c r="A603" s="10" t="s">
        <v>1248</v>
      </c>
      <c r="B603" s="11" t="s">
        <v>62</v>
      </c>
      <c r="C603" s="11" t="s">
        <v>63</v>
      </c>
      <c r="D603" s="11" t="s">
        <v>189</v>
      </c>
      <c r="E603" s="11" t="s">
        <v>190</v>
      </c>
      <c r="F603" s="11" t="s">
        <v>166</v>
      </c>
      <c r="G603" s="11" t="s">
        <v>167</v>
      </c>
      <c r="H603" s="14">
        <v>45884</v>
      </c>
      <c r="I603" s="11">
        <v>16</v>
      </c>
      <c r="J603" s="11">
        <v>176.86</v>
      </c>
      <c r="K603" s="11">
        <v>2829.76</v>
      </c>
      <c r="L603" s="11">
        <v>0.1</v>
      </c>
      <c r="M603" s="11">
        <v>0.02</v>
      </c>
      <c r="N603" s="11" t="s">
        <v>2775</v>
      </c>
      <c r="O603" s="11">
        <v>176.86</v>
      </c>
      <c r="P603" s="11" t="s">
        <v>2773</v>
      </c>
      <c r="Q603" s="11" t="s">
        <v>2773</v>
      </c>
      <c r="R603" s="11">
        <v>2546.7840000000001</v>
      </c>
      <c r="S603" s="11">
        <v>50.935680000000005</v>
      </c>
      <c r="T603" s="11" t="s">
        <v>2774</v>
      </c>
      <c r="U603" s="12" t="b">
        <v>0</v>
      </c>
    </row>
    <row r="604" spans="1:21">
      <c r="A604" s="7" t="s">
        <v>1249</v>
      </c>
      <c r="B604" s="8" t="s">
        <v>414</v>
      </c>
      <c r="C604" s="8" t="s">
        <v>415</v>
      </c>
      <c r="D604" s="8" t="s">
        <v>218</v>
      </c>
      <c r="E604" s="8" t="s">
        <v>219</v>
      </c>
      <c r="F604" s="8" t="s">
        <v>196</v>
      </c>
      <c r="G604" s="8" t="s">
        <v>197</v>
      </c>
      <c r="H604" s="13">
        <v>45875</v>
      </c>
      <c r="I604" s="8">
        <v>19</v>
      </c>
      <c r="J604" s="8">
        <v>77.5</v>
      </c>
      <c r="K604" s="8">
        <v>1472.5</v>
      </c>
      <c r="L604" s="8">
        <v>0.05</v>
      </c>
      <c r="M604" s="8">
        <v>0.02</v>
      </c>
      <c r="N604" s="8" t="s">
        <v>2772</v>
      </c>
      <c r="O604" s="8">
        <v>77.5</v>
      </c>
      <c r="P604" s="8" t="s">
        <v>2773</v>
      </c>
      <c r="Q604" s="8" t="s">
        <v>2773</v>
      </c>
      <c r="R604" s="8">
        <v>1398.875</v>
      </c>
      <c r="S604" s="8">
        <v>27.977499999999999</v>
      </c>
      <c r="T604" s="8" t="s">
        <v>2774</v>
      </c>
      <c r="U604" s="9" t="b">
        <v>0</v>
      </c>
    </row>
    <row r="605" spans="1:21">
      <c r="A605" s="10" t="s">
        <v>1250</v>
      </c>
      <c r="B605" s="11" t="s">
        <v>103</v>
      </c>
      <c r="C605" s="11" t="s">
        <v>104</v>
      </c>
      <c r="D605" s="11" t="s">
        <v>697</v>
      </c>
      <c r="E605" s="11" t="s">
        <v>698</v>
      </c>
      <c r="F605" s="11" t="s">
        <v>18</v>
      </c>
      <c r="G605" s="11" t="s">
        <v>19</v>
      </c>
      <c r="H605" s="14">
        <v>45898</v>
      </c>
      <c r="I605" s="11">
        <v>4</v>
      </c>
      <c r="J605" s="11">
        <v>52.65</v>
      </c>
      <c r="K605" s="11">
        <v>210.6</v>
      </c>
      <c r="L605" s="11">
        <v>0.05</v>
      </c>
      <c r="M605" s="11">
        <v>0.02</v>
      </c>
      <c r="N605" s="11" t="s">
        <v>2772</v>
      </c>
      <c r="O605" s="11">
        <v>52.65</v>
      </c>
      <c r="P605" s="11" t="s">
        <v>2773</v>
      </c>
      <c r="Q605" s="11" t="s">
        <v>2773</v>
      </c>
      <c r="R605" s="11">
        <v>200.07</v>
      </c>
      <c r="S605" s="11">
        <v>4.0014000000000003</v>
      </c>
      <c r="T605" s="11" t="s">
        <v>2774</v>
      </c>
      <c r="U605" s="12" t="b">
        <v>0</v>
      </c>
    </row>
    <row r="606" spans="1:21">
      <c r="A606" s="7" t="s">
        <v>1251</v>
      </c>
      <c r="B606" s="8" t="s">
        <v>135</v>
      </c>
      <c r="C606" s="8" t="s">
        <v>136</v>
      </c>
      <c r="D606" s="8" t="s">
        <v>522</v>
      </c>
      <c r="E606" s="8" t="s">
        <v>523</v>
      </c>
      <c r="F606" s="8" t="s">
        <v>107</v>
      </c>
      <c r="G606" s="8" t="s">
        <v>108</v>
      </c>
      <c r="H606" s="13">
        <v>45893</v>
      </c>
      <c r="I606" s="8">
        <v>8</v>
      </c>
      <c r="J606" s="8">
        <v>179.53</v>
      </c>
      <c r="K606" s="8">
        <v>1436.24</v>
      </c>
      <c r="L606" s="8">
        <v>0.1</v>
      </c>
      <c r="M606" s="8">
        <v>0.02</v>
      </c>
      <c r="N606" s="8" t="s">
        <v>2775</v>
      </c>
      <c r="O606" s="8">
        <v>179.53</v>
      </c>
      <c r="P606" s="8" t="s">
        <v>2773</v>
      </c>
      <c r="Q606" s="8" t="s">
        <v>2773</v>
      </c>
      <c r="R606" s="8">
        <v>1292.616</v>
      </c>
      <c r="S606" s="8">
        <v>25.852319999999999</v>
      </c>
      <c r="T606" s="8" t="s">
        <v>2774</v>
      </c>
      <c r="U606" s="9" t="b">
        <v>0</v>
      </c>
    </row>
    <row r="607" spans="1:21">
      <c r="A607" s="10" t="s">
        <v>1252</v>
      </c>
      <c r="B607" s="11" t="s">
        <v>414</v>
      </c>
      <c r="C607" s="11" t="s">
        <v>415</v>
      </c>
      <c r="D607" s="11" t="s">
        <v>773</v>
      </c>
      <c r="E607" s="11" t="s">
        <v>774</v>
      </c>
      <c r="F607" s="11" t="s">
        <v>196</v>
      </c>
      <c r="G607" s="11" t="s">
        <v>197</v>
      </c>
      <c r="H607" s="14">
        <v>45877</v>
      </c>
      <c r="I607" s="11">
        <v>1</v>
      </c>
      <c r="J607" s="11">
        <v>77.5</v>
      </c>
      <c r="K607" s="11">
        <v>77.5</v>
      </c>
      <c r="L607" s="11">
        <v>0.05</v>
      </c>
      <c r="M607" s="11">
        <v>0.02</v>
      </c>
      <c r="N607" s="11" t="s">
        <v>2772</v>
      </c>
      <c r="O607" s="11">
        <v>77.5</v>
      </c>
      <c r="P607" s="11" t="s">
        <v>2773</v>
      </c>
      <c r="Q607" s="11" t="s">
        <v>2773</v>
      </c>
      <c r="R607" s="11">
        <v>73.625</v>
      </c>
      <c r="S607" s="11">
        <v>1.4724999999999999</v>
      </c>
      <c r="T607" s="11" t="s">
        <v>2774</v>
      </c>
      <c r="U607" s="12" t="b">
        <v>0</v>
      </c>
    </row>
    <row r="608" spans="1:21">
      <c r="A608" s="7" t="s">
        <v>1253</v>
      </c>
      <c r="B608" s="8" t="s">
        <v>14</v>
      </c>
      <c r="C608" s="8" t="s">
        <v>15</v>
      </c>
      <c r="D608" s="8" t="s">
        <v>927</v>
      </c>
      <c r="E608" s="8" t="s">
        <v>928</v>
      </c>
      <c r="F608" s="8" t="s">
        <v>240</v>
      </c>
      <c r="G608" s="8" t="s">
        <v>241</v>
      </c>
      <c r="H608" s="13">
        <v>45875</v>
      </c>
      <c r="I608" s="8">
        <v>5</v>
      </c>
      <c r="J608" s="8">
        <v>130.94</v>
      </c>
      <c r="K608" s="8">
        <v>654.70000000000005</v>
      </c>
      <c r="L608" s="8">
        <v>0.05</v>
      </c>
      <c r="M608" s="8">
        <v>0.02</v>
      </c>
      <c r="N608" s="8" t="s">
        <v>2772</v>
      </c>
      <c r="O608" s="8">
        <v>130.94</v>
      </c>
      <c r="P608" s="8" t="s">
        <v>2773</v>
      </c>
      <c r="Q608" s="8" t="s">
        <v>2773</v>
      </c>
      <c r="R608" s="8">
        <v>621.96500000000003</v>
      </c>
      <c r="S608" s="8">
        <v>12.439300000000001</v>
      </c>
      <c r="T608" s="8" t="s">
        <v>2774</v>
      </c>
      <c r="U608" s="9" t="b">
        <v>0</v>
      </c>
    </row>
    <row r="609" spans="1:21">
      <c r="A609" s="10" t="s">
        <v>1254</v>
      </c>
      <c r="B609" s="11" t="s">
        <v>42</v>
      </c>
      <c r="C609" s="11" t="s">
        <v>2791</v>
      </c>
      <c r="D609" s="11" t="s">
        <v>561</v>
      </c>
      <c r="E609" s="11" t="s">
        <v>2624</v>
      </c>
      <c r="F609" s="11" t="s">
        <v>139</v>
      </c>
      <c r="G609" s="11" t="s">
        <v>140</v>
      </c>
      <c r="H609" s="14">
        <v>45893</v>
      </c>
      <c r="I609" s="11">
        <v>23</v>
      </c>
      <c r="J609" s="11">
        <v>113.94</v>
      </c>
      <c r="K609" s="11">
        <v>2620.62</v>
      </c>
      <c r="L609" s="11">
        <v>0.05</v>
      </c>
      <c r="M609" s="11">
        <v>0.02</v>
      </c>
      <c r="N609" s="11" t="s">
        <v>2772</v>
      </c>
      <c r="O609" s="11">
        <v>113.94</v>
      </c>
      <c r="P609" s="11" t="s">
        <v>2773</v>
      </c>
      <c r="Q609" s="11" t="s">
        <v>2773</v>
      </c>
      <c r="R609" s="11">
        <v>2489.5889999999999</v>
      </c>
      <c r="S609" s="11">
        <v>49.791780000000003</v>
      </c>
      <c r="T609" s="11" t="s">
        <v>2774</v>
      </c>
      <c r="U609" s="12" t="b">
        <v>0</v>
      </c>
    </row>
    <row r="610" spans="1:21">
      <c r="A610" s="7" t="s">
        <v>1255</v>
      </c>
      <c r="B610" s="8" t="s">
        <v>159</v>
      </c>
      <c r="C610" s="8" t="s">
        <v>2810</v>
      </c>
      <c r="D610" s="8" t="s">
        <v>569</v>
      </c>
      <c r="E610" s="8" t="s">
        <v>2625</v>
      </c>
      <c r="F610" s="8" t="s">
        <v>59</v>
      </c>
      <c r="G610" s="8" t="s">
        <v>60</v>
      </c>
      <c r="H610" s="13">
        <v>45883</v>
      </c>
      <c r="I610" s="8">
        <v>8</v>
      </c>
      <c r="J610" s="8">
        <v>71.86</v>
      </c>
      <c r="K610" s="8">
        <v>574.88</v>
      </c>
      <c r="L610" s="8">
        <v>0.05</v>
      </c>
      <c r="M610" s="8">
        <v>0.02</v>
      </c>
      <c r="N610" s="8" t="s">
        <v>2772</v>
      </c>
      <c r="O610" s="8">
        <v>71.86</v>
      </c>
      <c r="P610" s="8" t="s">
        <v>2773</v>
      </c>
      <c r="Q610" s="8" t="s">
        <v>2773</v>
      </c>
      <c r="R610" s="8">
        <v>546.13599999999997</v>
      </c>
      <c r="S610" s="8">
        <v>10.92272</v>
      </c>
      <c r="T610" s="8" t="s">
        <v>2774</v>
      </c>
      <c r="U610" s="9" t="b">
        <v>0</v>
      </c>
    </row>
    <row r="611" spans="1:21">
      <c r="A611" s="10" t="s">
        <v>1256</v>
      </c>
      <c r="B611" s="11" t="s">
        <v>42</v>
      </c>
      <c r="C611" s="11" t="s">
        <v>43</v>
      </c>
      <c r="D611" s="11" t="s">
        <v>37</v>
      </c>
      <c r="E611" s="11" t="s">
        <v>38</v>
      </c>
      <c r="F611" s="11" t="s">
        <v>293</v>
      </c>
      <c r="G611" s="11" t="s">
        <v>294</v>
      </c>
      <c r="H611" s="14">
        <v>45888</v>
      </c>
      <c r="I611" s="11">
        <v>3</v>
      </c>
      <c r="J611" s="11">
        <v>114.99</v>
      </c>
      <c r="K611" s="11">
        <v>344.97</v>
      </c>
      <c r="L611" s="11">
        <v>0.05</v>
      </c>
      <c r="M611" s="11">
        <v>0.02</v>
      </c>
      <c r="N611" s="11" t="s">
        <v>2772</v>
      </c>
      <c r="O611" s="11">
        <v>114.99</v>
      </c>
      <c r="P611" s="11" t="s">
        <v>2773</v>
      </c>
      <c r="Q611" s="11" t="s">
        <v>2773</v>
      </c>
      <c r="R611" s="11">
        <v>327.72150000000005</v>
      </c>
      <c r="S611" s="11">
        <v>6.5544300000000009</v>
      </c>
      <c r="T611" s="11" t="s">
        <v>2774</v>
      </c>
      <c r="U611" s="12" t="b">
        <v>0</v>
      </c>
    </row>
    <row r="612" spans="1:21">
      <c r="A612" s="7" t="s">
        <v>1257</v>
      </c>
      <c r="B612" s="8" t="s">
        <v>103</v>
      </c>
      <c r="C612" s="8" t="s">
        <v>104</v>
      </c>
      <c r="D612" s="8" t="s">
        <v>281</v>
      </c>
      <c r="E612" s="8" t="s">
        <v>282</v>
      </c>
      <c r="F612" s="8" t="s">
        <v>396</v>
      </c>
      <c r="G612" s="8" t="s">
        <v>397</v>
      </c>
      <c r="H612" s="13">
        <v>45875</v>
      </c>
      <c r="I612" s="8">
        <v>2</v>
      </c>
      <c r="J612" s="8">
        <v>194.87</v>
      </c>
      <c r="K612" s="8">
        <v>389.74</v>
      </c>
      <c r="L612" s="8">
        <v>0.1</v>
      </c>
      <c r="M612" s="8">
        <v>0.02</v>
      </c>
      <c r="N612" s="8" t="s">
        <v>2775</v>
      </c>
      <c r="O612" s="8">
        <v>194.87</v>
      </c>
      <c r="P612" s="8" t="s">
        <v>2773</v>
      </c>
      <c r="Q612" s="8" t="s">
        <v>2773</v>
      </c>
      <c r="R612" s="8">
        <v>350.76600000000002</v>
      </c>
      <c r="S612" s="8">
        <v>7.0153200000000009</v>
      </c>
      <c r="T612" s="8" t="s">
        <v>2774</v>
      </c>
      <c r="U612" s="9" t="b">
        <v>0</v>
      </c>
    </row>
    <row r="613" spans="1:21">
      <c r="A613" s="10" t="s">
        <v>1258</v>
      </c>
      <c r="B613" s="11" t="s">
        <v>117</v>
      </c>
      <c r="C613" s="11" t="s">
        <v>118</v>
      </c>
      <c r="D613" s="11" t="s">
        <v>23</v>
      </c>
      <c r="E613" s="11" t="s">
        <v>24</v>
      </c>
      <c r="F613" s="11" t="s">
        <v>396</v>
      </c>
      <c r="G613" s="11" t="s">
        <v>397</v>
      </c>
      <c r="H613" s="14">
        <v>45900</v>
      </c>
      <c r="I613" s="11">
        <v>2</v>
      </c>
      <c r="J613" s="11">
        <v>194.87</v>
      </c>
      <c r="K613" s="11">
        <v>389.74</v>
      </c>
      <c r="L613" s="11">
        <v>0.1</v>
      </c>
      <c r="M613" s="11">
        <v>0.02</v>
      </c>
      <c r="N613" s="11" t="s">
        <v>2775</v>
      </c>
      <c r="O613" s="11">
        <v>194.87</v>
      </c>
      <c r="P613" s="11" t="s">
        <v>2773</v>
      </c>
      <c r="Q613" s="11" t="s">
        <v>2773</v>
      </c>
      <c r="R613" s="11">
        <v>350.76600000000002</v>
      </c>
      <c r="S613" s="11">
        <v>7.0153200000000009</v>
      </c>
      <c r="T613" s="11" t="s">
        <v>2774</v>
      </c>
      <c r="U613" s="12" t="b">
        <v>0</v>
      </c>
    </row>
    <row r="614" spans="1:21">
      <c r="A614" s="7" t="s">
        <v>1259</v>
      </c>
      <c r="B614" s="8" t="s">
        <v>74</v>
      </c>
      <c r="C614" s="8" t="s">
        <v>75</v>
      </c>
      <c r="D614" s="8" t="s">
        <v>459</v>
      </c>
      <c r="E614" s="8" t="s">
        <v>460</v>
      </c>
      <c r="F614" s="8" t="s">
        <v>302</v>
      </c>
      <c r="G614" s="8" t="s">
        <v>303</v>
      </c>
      <c r="H614" s="13">
        <v>45894</v>
      </c>
      <c r="I614" s="8">
        <v>10</v>
      </c>
      <c r="J614" s="8">
        <v>39.090000000000003</v>
      </c>
      <c r="K614" s="8">
        <v>390.9</v>
      </c>
      <c r="L614" s="8">
        <v>0</v>
      </c>
      <c r="M614" s="8">
        <v>0.02</v>
      </c>
      <c r="N614" s="8" t="s">
        <v>2776</v>
      </c>
      <c r="O614" s="8">
        <v>39.090000000000003</v>
      </c>
      <c r="P614" s="8" t="s">
        <v>2773</v>
      </c>
      <c r="Q614" s="8" t="s">
        <v>2773</v>
      </c>
      <c r="R614" s="8">
        <v>390.9</v>
      </c>
      <c r="S614" s="8">
        <v>7.8179999999999996</v>
      </c>
      <c r="T614" s="8" t="s">
        <v>2774</v>
      </c>
      <c r="U614" s="9" t="b">
        <v>0</v>
      </c>
    </row>
    <row r="615" spans="1:21">
      <c r="A615" s="10" t="s">
        <v>1260</v>
      </c>
      <c r="B615" s="11" t="s">
        <v>47</v>
      </c>
      <c r="C615" s="11" t="s">
        <v>48</v>
      </c>
      <c r="D615" s="11" t="s">
        <v>184</v>
      </c>
      <c r="E615" s="11" t="s">
        <v>185</v>
      </c>
      <c r="F615" s="11" t="s">
        <v>85</v>
      </c>
      <c r="G615" s="11" t="s">
        <v>86</v>
      </c>
      <c r="H615" s="14">
        <v>45884</v>
      </c>
      <c r="I615" s="11">
        <v>18</v>
      </c>
      <c r="J615" s="11">
        <v>72.040000000000006</v>
      </c>
      <c r="K615" s="11">
        <v>1296.72</v>
      </c>
      <c r="L615" s="11">
        <v>0.05</v>
      </c>
      <c r="M615" s="11">
        <v>0.02</v>
      </c>
      <c r="N615" s="11" t="s">
        <v>2772</v>
      </c>
      <c r="O615" s="11">
        <v>72.040000000000006</v>
      </c>
      <c r="P615" s="11" t="s">
        <v>2773</v>
      </c>
      <c r="Q615" s="11" t="s">
        <v>2773</v>
      </c>
      <c r="R615" s="11">
        <v>1231.884</v>
      </c>
      <c r="S615" s="11">
        <v>24.63768</v>
      </c>
      <c r="T615" s="11" t="s">
        <v>2774</v>
      </c>
      <c r="U615" s="12" t="b">
        <v>0</v>
      </c>
    </row>
    <row r="616" spans="1:21">
      <c r="A616" s="7" t="s">
        <v>1261</v>
      </c>
      <c r="B616" s="8" t="s">
        <v>122</v>
      </c>
      <c r="C616" s="8" t="s">
        <v>123</v>
      </c>
      <c r="D616" s="8" t="s">
        <v>210</v>
      </c>
      <c r="E616" s="8" t="s">
        <v>211</v>
      </c>
      <c r="F616" s="8" t="s">
        <v>59</v>
      </c>
      <c r="G616" s="8" t="s">
        <v>60</v>
      </c>
      <c r="H616" s="13">
        <v>45895</v>
      </c>
      <c r="I616" s="8">
        <v>19</v>
      </c>
      <c r="J616" s="8">
        <v>71.86</v>
      </c>
      <c r="K616" s="8">
        <v>1365.34</v>
      </c>
      <c r="L616" s="8">
        <v>0.05</v>
      </c>
      <c r="M616" s="8">
        <v>0.02</v>
      </c>
      <c r="N616" s="8" t="s">
        <v>2772</v>
      </c>
      <c r="O616" s="8">
        <v>71.86</v>
      </c>
      <c r="P616" s="8" t="s">
        <v>2773</v>
      </c>
      <c r="Q616" s="8" t="s">
        <v>2773</v>
      </c>
      <c r="R616" s="8">
        <v>1297.0729999999999</v>
      </c>
      <c r="S616" s="8">
        <v>25.941459999999999</v>
      </c>
      <c r="T616" s="8" t="s">
        <v>2774</v>
      </c>
      <c r="U616" s="9" t="b">
        <v>0</v>
      </c>
    </row>
    <row r="617" spans="1:21">
      <c r="A617" s="10" t="s">
        <v>1262</v>
      </c>
      <c r="B617" s="11" t="s">
        <v>187</v>
      </c>
      <c r="C617" s="11" t="s">
        <v>188</v>
      </c>
      <c r="D617" s="11" t="s">
        <v>332</v>
      </c>
      <c r="E617" s="11" t="s">
        <v>333</v>
      </c>
      <c r="F617" s="11" t="s">
        <v>166</v>
      </c>
      <c r="G617" s="11" t="s">
        <v>167</v>
      </c>
      <c r="H617" s="14">
        <v>45881</v>
      </c>
      <c r="I617" s="11">
        <v>15</v>
      </c>
      <c r="J617" s="11">
        <v>176.86</v>
      </c>
      <c r="K617" s="11">
        <v>2652.9</v>
      </c>
      <c r="L617" s="11">
        <v>0.1</v>
      </c>
      <c r="M617" s="11">
        <v>0.02</v>
      </c>
      <c r="N617" s="11" t="s">
        <v>2775</v>
      </c>
      <c r="O617" s="11">
        <v>176.86</v>
      </c>
      <c r="P617" s="11" t="s">
        <v>2773</v>
      </c>
      <c r="Q617" s="11" t="s">
        <v>2773</v>
      </c>
      <c r="R617" s="11">
        <v>2387.61</v>
      </c>
      <c r="S617" s="11">
        <v>47.752200000000002</v>
      </c>
      <c r="T617" s="11" t="s">
        <v>2774</v>
      </c>
      <c r="U617" s="12" t="b">
        <v>0</v>
      </c>
    </row>
    <row r="618" spans="1:21">
      <c r="A618" s="7" t="s">
        <v>1264</v>
      </c>
      <c r="B618" s="8" t="s">
        <v>110</v>
      </c>
      <c r="C618" s="8" t="s">
        <v>111</v>
      </c>
      <c r="D618" s="8" t="s">
        <v>545</v>
      </c>
      <c r="E618" s="8" t="s">
        <v>546</v>
      </c>
      <c r="F618" s="8" t="s">
        <v>174</v>
      </c>
      <c r="G618" s="8" t="s">
        <v>175</v>
      </c>
      <c r="H618" s="13">
        <v>45874</v>
      </c>
      <c r="I618" s="8">
        <v>8</v>
      </c>
      <c r="J618" s="8">
        <v>183.4</v>
      </c>
      <c r="K618" s="8">
        <v>1467.2</v>
      </c>
      <c r="L618" s="8">
        <v>0.1</v>
      </c>
      <c r="M618" s="8">
        <v>0.02</v>
      </c>
      <c r="N618" s="8" t="s">
        <v>2775</v>
      </c>
      <c r="O618" s="8">
        <v>183.4</v>
      </c>
      <c r="P618" s="8" t="s">
        <v>2773</v>
      </c>
      <c r="Q618" s="8" t="s">
        <v>2773</v>
      </c>
      <c r="R618" s="8">
        <v>1320.48</v>
      </c>
      <c r="S618" s="8">
        <v>26.409600000000001</v>
      </c>
      <c r="T618" s="8" t="s">
        <v>2774</v>
      </c>
      <c r="U618" s="9" t="b">
        <v>0</v>
      </c>
    </row>
    <row r="619" spans="1:21">
      <c r="A619" s="10" t="s">
        <v>1265</v>
      </c>
      <c r="B619" s="11" t="s">
        <v>122</v>
      </c>
      <c r="C619" s="11" t="s">
        <v>123</v>
      </c>
      <c r="D619" s="11" t="s">
        <v>83</v>
      </c>
      <c r="E619" s="11" t="s">
        <v>84</v>
      </c>
      <c r="F619" s="11" t="s">
        <v>139</v>
      </c>
      <c r="G619" s="11" t="s">
        <v>140</v>
      </c>
      <c r="H619" s="14">
        <v>45881</v>
      </c>
      <c r="I619" s="11">
        <v>18</v>
      </c>
      <c r="J619" s="11">
        <v>113.94</v>
      </c>
      <c r="K619" s="11">
        <v>2050.92</v>
      </c>
      <c r="L619" s="11">
        <v>0.05</v>
      </c>
      <c r="M619" s="11">
        <v>0.02</v>
      </c>
      <c r="N619" s="11" t="s">
        <v>2772</v>
      </c>
      <c r="O619" s="11">
        <v>113.94</v>
      </c>
      <c r="P619" s="11" t="s">
        <v>2773</v>
      </c>
      <c r="Q619" s="11" t="s">
        <v>2773</v>
      </c>
      <c r="R619" s="11">
        <v>1948.374</v>
      </c>
      <c r="S619" s="11">
        <v>38.967480000000002</v>
      </c>
      <c r="T619" s="11" t="s">
        <v>2774</v>
      </c>
      <c r="U619" s="12" t="b">
        <v>0</v>
      </c>
    </row>
    <row r="620" spans="1:21">
      <c r="A620" s="7" t="s">
        <v>1266</v>
      </c>
      <c r="B620" s="8" t="s">
        <v>159</v>
      </c>
      <c r="C620" s="8" t="s">
        <v>2810</v>
      </c>
      <c r="D620" s="8" t="s">
        <v>369</v>
      </c>
      <c r="E620" s="8" t="s">
        <v>2626</v>
      </c>
      <c r="F620" s="8" t="s">
        <v>179</v>
      </c>
      <c r="G620" s="8" t="s">
        <v>180</v>
      </c>
      <c r="H620" s="13">
        <v>45900</v>
      </c>
      <c r="I620" s="8">
        <v>1</v>
      </c>
      <c r="J620" s="8">
        <v>125.42</v>
      </c>
      <c r="K620" s="8">
        <v>125.42</v>
      </c>
      <c r="L620" s="8">
        <v>0.1</v>
      </c>
      <c r="M620" s="8">
        <v>0.02</v>
      </c>
      <c r="N620" s="8" t="s">
        <v>2775</v>
      </c>
      <c r="O620" s="8">
        <v>125.42</v>
      </c>
      <c r="P620" s="8" t="s">
        <v>2773</v>
      </c>
      <c r="Q620" s="8" t="s">
        <v>2773</v>
      </c>
      <c r="R620" s="8">
        <v>112.878</v>
      </c>
      <c r="S620" s="8">
        <v>2.2575600000000002</v>
      </c>
      <c r="T620" s="8" t="s">
        <v>2774</v>
      </c>
      <c r="U620" s="9" t="b">
        <v>0</v>
      </c>
    </row>
    <row r="621" spans="1:21">
      <c r="A621" s="10" t="s">
        <v>1267</v>
      </c>
      <c r="B621" s="11" t="s">
        <v>145</v>
      </c>
      <c r="C621" s="11" t="s">
        <v>146</v>
      </c>
      <c r="D621" s="11" t="s">
        <v>773</v>
      </c>
      <c r="E621" s="11" t="s">
        <v>774</v>
      </c>
      <c r="F621" s="11" t="s">
        <v>107</v>
      </c>
      <c r="G621" s="11" t="s">
        <v>108</v>
      </c>
      <c r="H621" s="14">
        <v>45897</v>
      </c>
      <c r="I621" s="11">
        <v>13</v>
      </c>
      <c r="J621" s="11">
        <v>179.53</v>
      </c>
      <c r="K621" s="11">
        <v>2333.89</v>
      </c>
      <c r="L621" s="11">
        <v>0.1</v>
      </c>
      <c r="M621" s="11">
        <v>0.02</v>
      </c>
      <c r="N621" s="11" t="s">
        <v>2775</v>
      </c>
      <c r="O621" s="11">
        <v>179.53</v>
      </c>
      <c r="P621" s="11" t="s">
        <v>2773</v>
      </c>
      <c r="Q621" s="11" t="s">
        <v>2773</v>
      </c>
      <c r="R621" s="11">
        <v>2100.5009999999997</v>
      </c>
      <c r="S621" s="11">
        <v>42.010019999999997</v>
      </c>
      <c r="T621" s="11" t="s">
        <v>2774</v>
      </c>
      <c r="U621" s="12" t="b">
        <v>0</v>
      </c>
    </row>
    <row r="622" spans="1:21">
      <c r="A622" s="7" t="s">
        <v>1268</v>
      </c>
      <c r="B622" s="8" t="s">
        <v>110</v>
      </c>
      <c r="C622" s="8" t="s">
        <v>111</v>
      </c>
      <c r="D622" s="8" t="s">
        <v>591</v>
      </c>
      <c r="E622" s="8" t="s">
        <v>592</v>
      </c>
      <c r="F622" s="8" t="s">
        <v>293</v>
      </c>
      <c r="G622" s="8" t="s">
        <v>294</v>
      </c>
      <c r="H622" s="13">
        <v>45886</v>
      </c>
      <c r="I622" s="8">
        <v>7</v>
      </c>
      <c r="J622" s="8">
        <v>114.99</v>
      </c>
      <c r="K622" s="8">
        <v>804.93</v>
      </c>
      <c r="L622" s="8">
        <v>0.05</v>
      </c>
      <c r="M622" s="8">
        <v>0.02</v>
      </c>
      <c r="N622" s="8" t="s">
        <v>2772</v>
      </c>
      <c r="O622" s="8">
        <v>114.99</v>
      </c>
      <c r="P622" s="8" t="s">
        <v>2773</v>
      </c>
      <c r="Q622" s="8" t="s">
        <v>2773</v>
      </c>
      <c r="R622" s="8">
        <v>764.68349999999998</v>
      </c>
      <c r="S622" s="8">
        <v>15.293670000000001</v>
      </c>
      <c r="T622" s="8" t="s">
        <v>2774</v>
      </c>
      <c r="U622" s="9" t="b">
        <v>0</v>
      </c>
    </row>
    <row r="623" spans="1:21">
      <c r="A623" s="10" t="s">
        <v>1269</v>
      </c>
      <c r="B623" s="11" t="s">
        <v>117</v>
      </c>
      <c r="C623" s="11" t="s">
        <v>118</v>
      </c>
      <c r="D623" s="11" t="s">
        <v>569</v>
      </c>
      <c r="E623" s="11" t="s">
        <v>570</v>
      </c>
      <c r="F623" s="11" t="s">
        <v>396</v>
      </c>
      <c r="G623" s="11" t="s">
        <v>397</v>
      </c>
      <c r="H623" s="14">
        <v>45874</v>
      </c>
      <c r="I623" s="11">
        <v>2</v>
      </c>
      <c r="J623" s="11">
        <v>194.87</v>
      </c>
      <c r="K623" s="11">
        <v>389.74</v>
      </c>
      <c r="L623" s="11">
        <v>0.1</v>
      </c>
      <c r="M623" s="11">
        <v>0.02</v>
      </c>
      <c r="N623" s="11" t="s">
        <v>2775</v>
      </c>
      <c r="O623" s="11">
        <v>194.87</v>
      </c>
      <c r="P623" s="11" t="s">
        <v>2773</v>
      </c>
      <c r="Q623" s="11" t="s">
        <v>2773</v>
      </c>
      <c r="R623" s="11">
        <v>350.76600000000002</v>
      </c>
      <c r="S623" s="11">
        <v>7.0153200000000009</v>
      </c>
      <c r="T623" s="11" t="s">
        <v>2774</v>
      </c>
      <c r="U623" s="12" t="b">
        <v>0</v>
      </c>
    </row>
    <row r="624" spans="1:21">
      <c r="A624" s="7" t="s">
        <v>1270</v>
      </c>
      <c r="B624" s="8" t="s">
        <v>62</v>
      </c>
      <c r="C624" s="8" t="s">
        <v>63</v>
      </c>
      <c r="D624" s="8" t="s">
        <v>1144</v>
      </c>
      <c r="E624" s="8" t="s">
        <v>1145</v>
      </c>
      <c r="F624" s="8" t="s">
        <v>71</v>
      </c>
      <c r="G624" s="8" t="s">
        <v>72</v>
      </c>
      <c r="H624" s="13">
        <v>45898</v>
      </c>
      <c r="I624" s="8">
        <v>8</v>
      </c>
      <c r="J624" s="8">
        <v>123.65</v>
      </c>
      <c r="K624" s="8">
        <v>989.2</v>
      </c>
      <c r="L624" s="8">
        <v>0.05</v>
      </c>
      <c r="M624" s="8">
        <v>0.02</v>
      </c>
      <c r="N624" s="8" t="s">
        <v>2772</v>
      </c>
      <c r="O624" s="8">
        <v>123.65</v>
      </c>
      <c r="P624" s="8" t="s">
        <v>2773</v>
      </c>
      <c r="Q624" s="8" t="s">
        <v>2773</v>
      </c>
      <c r="R624" s="8">
        <v>939.74</v>
      </c>
      <c r="S624" s="8">
        <v>18.794800000000002</v>
      </c>
      <c r="T624" s="8" t="s">
        <v>2774</v>
      </c>
      <c r="U624" s="9" t="b">
        <v>0</v>
      </c>
    </row>
    <row r="625" spans="1:21">
      <c r="A625" s="10" t="s">
        <v>1271</v>
      </c>
      <c r="B625" s="11" t="s">
        <v>47</v>
      </c>
      <c r="C625" s="11" t="s">
        <v>48</v>
      </c>
      <c r="D625" s="11" t="s">
        <v>1272</v>
      </c>
      <c r="E625" s="11" t="s">
        <v>1273</v>
      </c>
      <c r="F625" s="11" t="s">
        <v>215</v>
      </c>
      <c r="G625" s="11" t="s">
        <v>216</v>
      </c>
      <c r="H625" s="14">
        <v>45884</v>
      </c>
      <c r="I625" s="11">
        <v>12</v>
      </c>
      <c r="J625" s="11">
        <v>176.7</v>
      </c>
      <c r="K625" s="11">
        <v>2120.4</v>
      </c>
      <c r="L625" s="11">
        <v>0.1</v>
      </c>
      <c r="M625" s="11">
        <v>0.02</v>
      </c>
      <c r="N625" s="11" t="s">
        <v>2775</v>
      </c>
      <c r="O625" s="11">
        <v>176.7</v>
      </c>
      <c r="P625" s="11" t="s">
        <v>2773</v>
      </c>
      <c r="Q625" s="11" t="s">
        <v>2773</v>
      </c>
      <c r="R625" s="11">
        <v>1908.3600000000001</v>
      </c>
      <c r="S625" s="11">
        <v>38.167200000000001</v>
      </c>
      <c r="T625" s="11" t="s">
        <v>2774</v>
      </c>
      <c r="U625" s="12" t="b">
        <v>0</v>
      </c>
    </row>
    <row r="626" spans="1:21">
      <c r="A626" s="7" t="s">
        <v>1274</v>
      </c>
      <c r="B626" s="8" t="s">
        <v>110</v>
      </c>
      <c r="C626" s="8" t="s">
        <v>111</v>
      </c>
      <c r="D626" s="8" t="s">
        <v>256</v>
      </c>
      <c r="E626" s="8" t="s">
        <v>257</v>
      </c>
      <c r="F626" s="8" t="s">
        <v>100</v>
      </c>
      <c r="G626" s="8" t="s">
        <v>101</v>
      </c>
      <c r="H626" s="13">
        <v>45874</v>
      </c>
      <c r="I626" s="8">
        <v>17</v>
      </c>
      <c r="J626" s="8">
        <v>181.7</v>
      </c>
      <c r="K626" s="8">
        <v>3088.9</v>
      </c>
      <c r="L626" s="8">
        <v>0.1</v>
      </c>
      <c r="M626" s="8">
        <v>0.02</v>
      </c>
      <c r="N626" s="8" t="s">
        <v>2775</v>
      </c>
      <c r="O626" s="8">
        <v>181.7</v>
      </c>
      <c r="P626" s="8" t="s">
        <v>2773</v>
      </c>
      <c r="Q626" s="8" t="s">
        <v>2773</v>
      </c>
      <c r="R626" s="8">
        <v>2780.01</v>
      </c>
      <c r="S626" s="8">
        <v>55.600200000000008</v>
      </c>
      <c r="T626" s="8" t="s">
        <v>2774</v>
      </c>
      <c r="U626" s="9" t="b">
        <v>0</v>
      </c>
    </row>
    <row r="627" spans="1:21">
      <c r="A627" s="10" t="s">
        <v>1275</v>
      </c>
      <c r="B627" s="11" t="s">
        <v>159</v>
      </c>
      <c r="C627" s="11" t="s">
        <v>160</v>
      </c>
      <c r="D627" s="11" t="s">
        <v>742</v>
      </c>
      <c r="E627" s="11" t="s">
        <v>743</v>
      </c>
      <c r="F627" s="11" t="s">
        <v>240</v>
      </c>
      <c r="G627" s="11" t="s">
        <v>241</v>
      </c>
      <c r="H627" s="14">
        <v>45888</v>
      </c>
      <c r="I627" s="11">
        <v>19</v>
      </c>
      <c r="J627" s="11">
        <v>130.94</v>
      </c>
      <c r="K627" s="11">
        <v>2487.86</v>
      </c>
      <c r="L627" s="11">
        <v>0.05</v>
      </c>
      <c r="M627" s="11">
        <v>0.02</v>
      </c>
      <c r="N627" s="11" t="s">
        <v>2772</v>
      </c>
      <c r="O627" s="11">
        <v>130.94</v>
      </c>
      <c r="P627" s="11" t="s">
        <v>2773</v>
      </c>
      <c r="Q627" s="11" t="s">
        <v>2773</v>
      </c>
      <c r="R627" s="11">
        <v>2363.4670000000001</v>
      </c>
      <c r="S627" s="11">
        <v>47.26934</v>
      </c>
      <c r="T627" s="11" t="s">
        <v>2774</v>
      </c>
      <c r="U627" s="12" t="b">
        <v>0</v>
      </c>
    </row>
    <row r="628" spans="1:21">
      <c r="A628" s="7" t="s">
        <v>1276</v>
      </c>
      <c r="B628" s="8" t="s">
        <v>14</v>
      </c>
      <c r="C628" s="8" t="s">
        <v>2809</v>
      </c>
      <c r="D628" s="8" t="s">
        <v>221</v>
      </c>
      <c r="E628" s="8" t="s">
        <v>2627</v>
      </c>
      <c r="F628" s="8" t="s">
        <v>191</v>
      </c>
      <c r="G628" s="8" t="s">
        <v>192</v>
      </c>
      <c r="H628" s="13">
        <v>45877</v>
      </c>
      <c r="I628" s="8">
        <v>5</v>
      </c>
      <c r="J628" s="8">
        <v>144.35</v>
      </c>
      <c r="K628" s="8">
        <v>721.75</v>
      </c>
      <c r="L628" s="8">
        <v>0.1</v>
      </c>
      <c r="M628" s="8">
        <v>0.02</v>
      </c>
      <c r="N628" s="8" t="s">
        <v>2775</v>
      </c>
      <c r="O628" s="8">
        <v>144.35</v>
      </c>
      <c r="P628" s="8" t="s">
        <v>2773</v>
      </c>
      <c r="Q628" s="8" t="s">
        <v>2773</v>
      </c>
      <c r="R628" s="8">
        <v>649.57500000000005</v>
      </c>
      <c r="S628" s="8">
        <v>12.991500000000002</v>
      </c>
      <c r="T628" s="8" t="s">
        <v>2774</v>
      </c>
      <c r="U628" s="9" t="b">
        <v>0</v>
      </c>
    </row>
    <row r="629" spans="1:21">
      <c r="A629" s="10" t="s">
        <v>1277</v>
      </c>
      <c r="B629" s="11" t="s">
        <v>187</v>
      </c>
      <c r="C629" s="11" t="s">
        <v>188</v>
      </c>
      <c r="D629" s="11" t="s">
        <v>248</v>
      </c>
      <c r="E629" s="11" t="s">
        <v>249</v>
      </c>
      <c r="F629" s="11" t="s">
        <v>234</v>
      </c>
      <c r="G629" s="11" t="s">
        <v>235</v>
      </c>
      <c r="H629" s="14">
        <v>45892</v>
      </c>
      <c r="I629" s="11">
        <v>13</v>
      </c>
      <c r="J629" s="11">
        <v>37.18</v>
      </c>
      <c r="K629" s="11">
        <v>483.34</v>
      </c>
      <c r="L629" s="11">
        <v>0</v>
      </c>
      <c r="M629" s="11">
        <v>0.02</v>
      </c>
      <c r="N629" s="11" t="s">
        <v>2776</v>
      </c>
      <c r="O629" s="11">
        <v>37.18</v>
      </c>
      <c r="P629" s="11" t="s">
        <v>2773</v>
      </c>
      <c r="Q629" s="11" t="s">
        <v>2773</v>
      </c>
      <c r="R629" s="11">
        <v>483.34</v>
      </c>
      <c r="S629" s="11">
        <v>9.6668000000000003</v>
      </c>
      <c r="T629" s="11" t="s">
        <v>2774</v>
      </c>
      <c r="U629" s="12" t="b">
        <v>0</v>
      </c>
    </row>
    <row r="630" spans="1:21">
      <c r="A630" s="7" t="s">
        <v>1278</v>
      </c>
      <c r="B630" s="8" t="s">
        <v>35</v>
      </c>
      <c r="C630" s="8" t="s">
        <v>36</v>
      </c>
      <c r="D630" s="8" t="s">
        <v>112</v>
      </c>
      <c r="E630" s="8" t="s">
        <v>113</v>
      </c>
      <c r="F630" s="8" t="s">
        <v>85</v>
      </c>
      <c r="G630" s="8" t="s">
        <v>86</v>
      </c>
      <c r="H630" s="13">
        <v>45878</v>
      </c>
      <c r="I630" s="8">
        <v>15</v>
      </c>
      <c r="J630" s="8">
        <v>72.040000000000006</v>
      </c>
      <c r="K630" s="8">
        <v>1080.5999999999999</v>
      </c>
      <c r="L630" s="8">
        <v>0.05</v>
      </c>
      <c r="M630" s="8">
        <v>0.02</v>
      </c>
      <c r="N630" s="8" t="s">
        <v>2772</v>
      </c>
      <c r="O630" s="8">
        <v>72.040000000000006</v>
      </c>
      <c r="P630" s="8" t="s">
        <v>2773</v>
      </c>
      <c r="Q630" s="8" t="s">
        <v>2773</v>
      </c>
      <c r="R630" s="8">
        <v>1026.57</v>
      </c>
      <c r="S630" s="8">
        <v>20.531399999999998</v>
      </c>
      <c r="T630" s="8" t="s">
        <v>2774</v>
      </c>
      <c r="U630" s="9" t="b">
        <v>0</v>
      </c>
    </row>
    <row r="631" spans="1:21">
      <c r="A631" s="10" t="s">
        <v>1279</v>
      </c>
      <c r="B631" s="11" t="s">
        <v>117</v>
      </c>
      <c r="C631" s="11" t="s">
        <v>118</v>
      </c>
      <c r="D631" s="11" t="s">
        <v>645</v>
      </c>
      <c r="E631" s="11" t="s">
        <v>646</v>
      </c>
      <c r="F631" s="11" t="s">
        <v>32</v>
      </c>
      <c r="G631" s="11" t="s">
        <v>33</v>
      </c>
      <c r="H631" s="14">
        <v>45894</v>
      </c>
      <c r="I631" s="11">
        <v>5</v>
      </c>
      <c r="J631" s="11">
        <v>88.32</v>
      </c>
      <c r="K631" s="11">
        <v>441.6</v>
      </c>
      <c r="L631" s="11">
        <v>0</v>
      </c>
      <c r="M631" s="11">
        <v>0.02</v>
      </c>
      <c r="N631" s="11" t="s">
        <v>2776</v>
      </c>
      <c r="O631" s="11">
        <v>88.32</v>
      </c>
      <c r="P631" s="11" t="s">
        <v>2773</v>
      </c>
      <c r="Q631" s="11" t="s">
        <v>2773</v>
      </c>
      <c r="R631" s="11">
        <v>441.6</v>
      </c>
      <c r="S631" s="11">
        <v>8.8320000000000007</v>
      </c>
      <c r="T631" s="11" t="s">
        <v>2774</v>
      </c>
      <c r="U631" s="12" t="b">
        <v>0</v>
      </c>
    </row>
    <row r="632" spans="1:21">
      <c r="A632" s="7" t="s">
        <v>1281</v>
      </c>
      <c r="B632" s="8" t="s">
        <v>306</v>
      </c>
      <c r="C632" s="8" t="s">
        <v>307</v>
      </c>
      <c r="D632" s="8" t="s">
        <v>227</v>
      </c>
      <c r="E632" s="8" t="s">
        <v>228</v>
      </c>
      <c r="F632" s="8" t="s">
        <v>293</v>
      </c>
      <c r="G632" s="8" t="s">
        <v>294</v>
      </c>
      <c r="H632" s="13">
        <v>45887</v>
      </c>
      <c r="I632" s="8">
        <v>4</v>
      </c>
      <c r="J632" s="8">
        <v>114.99</v>
      </c>
      <c r="K632" s="8">
        <v>459.96</v>
      </c>
      <c r="L632" s="8">
        <v>0.05</v>
      </c>
      <c r="M632" s="8">
        <v>0.02</v>
      </c>
      <c r="N632" s="8" t="s">
        <v>2772</v>
      </c>
      <c r="O632" s="8">
        <v>114.99</v>
      </c>
      <c r="P632" s="8" t="s">
        <v>2773</v>
      </c>
      <c r="Q632" s="8" t="s">
        <v>2773</v>
      </c>
      <c r="R632" s="8">
        <v>436.96199999999999</v>
      </c>
      <c r="S632" s="8">
        <v>8.7392400000000006</v>
      </c>
      <c r="T632" s="8" t="s">
        <v>2774</v>
      </c>
      <c r="U632" s="9" t="b">
        <v>0</v>
      </c>
    </row>
    <row r="633" spans="1:21">
      <c r="A633" s="10" t="s">
        <v>1282</v>
      </c>
      <c r="B633" s="11" t="s">
        <v>103</v>
      </c>
      <c r="C633" s="11" t="s">
        <v>2811</v>
      </c>
      <c r="D633" s="11" t="s">
        <v>388</v>
      </c>
      <c r="E633" s="11" t="s">
        <v>2628</v>
      </c>
      <c r="F633" s="11" t="s">
        <v>59</v>
      </c>
      <c r="G633" s="11" t="s">
        <v>60</v>
      </c>
      <c r="H633" s="14">
        <v>45884</v>
      </c>
      <c r="I633" s="11">
        <v>10</v>
      </c>
      <c r="J633" s="11">
        <v>64.09</v>
      </c>
      <c r="K633" s="11">
        <v>640.9</v>
      </c>
      <c r="L633" s="11">
        <v>0.05</v>
      </c>
      <c r="M633" s="11">
        <v>0.02</v>
      </c>
      <c r="N633" s="11" t="s">
        <v>2772</v>
      </c>
      <c r="O633" s="11">
        <v>71.86</v>
      </c>
      <c r="P633" s="11" t="s">
        <v>2773</v>
      </c>
      <c r="Q633" s="11" t="s">
        <v>2773</v>
      </c>
      <c r="R633" s="11">
        <v>608.85500000000002</v>
      </c>
      <c r="S633" s="11">
        <v>12.177100000000001</v>
      </c>
      <c r="T633" s="11" t="s">
        <v>2774</v>
      </c>
      <c r="U633" s="12" t="b">
        <v>0</v>
      </c>
    </row>
    <row r="634" spans="1:21">
      <c r="A634" s="7" t="s">
        <v>1283</v>
      </c>
      <c r="B634" s="8" t="s">
        <v>230</v>
      </c>
      <c r="C634" s="8" t="s">
        <v>231</v>
      </c>
      <c r="D634" s="8" t="s">
        <v>686</v>
      </c>
      <c r="E634" s="8" t="s">
        <v>687</v>
      </c>
      <c r="F634" s="8" t="s">
        <v>71</v>
      </c>
      <c r="G634" s="8" t="s">
        <v>72</v>
      </c>
      <c r="H634" s="13">
        <v>45895</v>
      </c>
      <c r="I634" s="8">
        <v>6</v>
      </c>
      <c r="J634" s="8">
        <v>123.65</v>
      </c>
      <c r="K634" s="8">
        <v>741.9</v>
      </c>
      <c r="L634" s="8">
        <v>0.05</v>
      </c>
      <c r="M634" s="8">
        <v>0.02</v>
      </c>
      <c r="N634" s="8" t="s">
        <v>2772</v>
      </c>
      <c r="O634" s="8">
        <v>123.65</v>
      </c>
      <c r="P634" s="8" t="s">
        <v>2773</v>
      </c>
      <c r="Q634" s="8" t="s">
        <v>2773</v>
      </c>
      <c r="R634" s="8">
        <v>704.80499999999995</v>
      </c>
      <c r="S634" s="8">
        <v>14.0961</v>
      </c>
      <c r="T634" s="8" t="s">
        <v>2774</v>
      </c>
      <c r="U634" s="9" t="b">
        <v>0</v>
      </c>
    </row>
    <row r="635" spans="1:21">
      <c r="A635" s="10" t="s">
        <v>1284</v>
      </c>
      <c r="B635" s="11" t="s">
        <v>208</v>
      </c>
      <c r="C635" s="11" t="s">
        <v>209</v>
      </c>
      <c r="D635" s="11" t="s">
        <v>532</v>
      </c>
      <c r="E635" s="11" t="s">
        <v>533</v>
      </c>
      <c r="F635" s="11" t="s">
        <v>90</v>
      </c>
      <c r="G635" s="11" t="s">
        <v>91</v>
      </c>
      <c r="H635" s="14">
        <v>45889</v>
      </c>
      <c r="I635" s="11">
        <v>23</v>
      </c>
      <c r="J635" s="11">
        <v>38.25</v>
      </c>
      <c r="K635" s="11">
        <v>879.75</v>
      </c>
      <c r="L635" s="11">
        <v>0</v>
      </c>
      <c r="M635" s="11">
        <v>0.02</v>
      </c>
      <c r="N635" s="11" t="s">
        <v>2776</v>
      </c>
      <c r="O635" s="11">
        <v>50.51</v>
      </c>
      <c r="P635" s="11" t="s">
        <v>2773</v>
      </c>
      <c r="Q635" s="11" t="s">
        <v>2773</v>
      </c>
      <c r="R635" s="11">
        <v>879.75</v>
      </c>
      <c r="S635" s="11">
        <v>17.594999999999999</v>
      </c>
      <c r="T635" s="11" t="s">
        <v>2774</v>
      </c>
      <c r="U635" s="12" t="b">
        <v>0</v>
      </c>
    </row>
    <row r="636" spans="1:21">
      <c r="A636" s="7" t="s">
        <v>1285</v>
      </c>
      <c r="B636" s="8" t="s">
        <v>14</v>
      </c>
      <c r="C636" s="8" t="s">
        <v>15</v>
      </c>
      <c r="D636" s="8" t="s">
        <v>287</v>
      </c>
      <c r="E636" s="8" t="s">
        <v>288</v>
      </c>
      <c r="F636" s="8" t="s">
        <v>90</v>
      </c>
      <c r="G636" s="8" t="s">
        <v>91</v>
      </c>
      <c r="H636" s="13">
        <v>45874</v>
      </c>
      <c r="I636" s="8">
        <v>11</v>
      </c>
      <c r="J636" s="8">
        <v>50.51</v>
      </c>
      <c r="K636" s="8">
        <v>555.61</v>
      </c>
      <c r="L636" s="8">
        <v>0</v>
      </c>
      <c r="M636" s="8">
        <v>0.02</v>
      </c>
      <c r="N636" s="8" t="s">
        <v>2776</v>
      </c>
      <c r="O636" s="8">
        <v>50.51</v>
      </c>
      <c r="P636" s="8" t="s">
        <v>2773</v>
      </c>
      <c r="Q636" s="8" t="s">
        <v>2773</v>
      </c>
      <c r="R636" s="8">
        <v>555.61</v>
      </c>
      <c r="S636" s="8">
        <v>11.1122</v>
      </c>
      <c r="T636" s="8" t="s">
        <v>2774</v>
      </c>
      <c r="U636" s="9" t="b">
        <v>0</v>
      </c>
    </row>
    <row r="637" spans="1:21">
      <c r="A637" s="10" t="s">
        <v>1286</v>
      </c>
      <c r="B637" s="11" t="s">
        <v>423</v>
      </c>
      <c r="C637" s="11" t="s">
        <v>2792</v>
      </c>
      <c r="D637" s="11" t="s">
        <v>579</v>
      </c>
      <c r="E637" s="11" t="s">
        <v>2629</v>
      </c>
      <c r="F637" s="11" t="s">
        <v>18</v>
      </c>
      <c r="G637" s="11" t="s">
        <v>19</v>
      </c>
      <c r="H637" s="14">
        <v>45882</v>
      </c>
      <c r="I637" s="11">
        <v>12</v>
      </c>
      <c r="J637" s="11">
        <v>52.65</v>
      </c>
      <c r="K637" s="11">
        <v>631.79999999999995</v>
      </c>
      <c r="L637" s="11">
        <v>0.05</v>
      </c>
      <c r="M637" s="11">
        <v>0.02</v>
      </c>
      <c r="N637" s="11" t="s">
        <v>2772</v>
      </c>
      <c r="O637" s="11">
        <v>52.65</v>
      </c>
      <c r="P637" s="11" t="s">
        <v>2773</v>
      </c>
      <c r="Q637" s="11" t="s">
        <v>2773</v>
      </c>
      <c r="R637" s="11">
        <v>600.20999999999992</v>
      </c>
      <c r="S637" s="11">
        <v>12.004199999999999</v>
      </c>
      <c r="T637" s="11" t="s">
        <v>2774</v>
      </c>
      <c r="U637" s="12" t="b">
        <v>0</v>
      </c>
    </row>
    <row r="638" spans="1:21">
      <c r="A638" s="7" t="s">
        <v>1287</v>
      </c>
      <c r="B638" s="8" t="s">
        <v>414</v>
      </c>
      <c r="C638" s="8" t="s">
        <v>415</v>
      </c>
      <c r="D638" s="8" t="s">
        <v>881</v>
      </c>
      <c r="E638" s="8" t="s">
        <v>882</v>
      </c>
      <c r="F638" s="8" t="s">
        <v>191</v>
      </c>
      <c r="G638" s="8" t="s">
        <v>192</v>
      </c>
      <c r="H638" s="13">
        <v>45896</v>
      </c>
      <c r="I638" s="8">
        <v>9</v>
      </c>
      <c r="J638" s="8">
        <v>144.35</v>
      </c>
      <c r="K638" s="8">
        <v>1299.1500000000001</v>
      </c>
      <c r="L638" s="8">
        <v>0.1</v>
      </c>
      <c r="M638" s="8">
        <v>0.02</v>
      </c>
      <c r="N638" s="8" t="s">
        <v>2775</v>
      </c>
      <c r="O638" s="8">
        <v>144.35</v>
      </c>
      <c r="P638" s="8" t="s">
        <v>2773</v>
      </c>
      <c r="Q638" s="8" t="s">
        <v>2773</v>
      </c>
      <c r="R638" s="8">
        <v>1169.2350000000001</v>
      </c>
      <c r="S638" s="8">
        <v>23.384700000000002</v>
      </c>
      <c r="T638" s="8" t="s">
        <v>2774</v>
      </c>
      <c r="U638" s="9" t="b">
        <v>0</v>
      </c>
    </row>
    <row r="639" spans="1:21">
      <c r="A639" s="10" t="s">
        <v>1288</v>
      </c>
      <c r="B639" s="11" t="s">
        <v>182</v>
      </c>
      <c r="C639" s="11" t="s">
        <v>2793</v>
      </c>
      <c r="D639" s="11" t="s">
        <v>814</v>
      </c>
      <c r="E639" s="11" t="s">
        <v>2630</v>
      </c>
      <c r="F639" s="11" t="s">
        <v>32</v>
      </c>
      <c r="G639" s="11" t="s">
        <v>33</v>
      </c>
      <c r="H639" s="14">
        <v>45887</v>
      </c>
      <c r="I639" s="11">
        <v>15</v>
      </c>
      <c r="J639" s="11">
        <v>88.32</v>
      </c>
      <c r="K639" s="11">
        <v>1324.8</v>
      </c>
      <c r="L639" s="11">
        <v>0</v>
      </c>
      <c r="M639" s="11">
        <v>0.02</v>
      </c>
      <c r="N639" s="11" t="s">
        <v>2776</v>
      </c>
      <c r="O639" s="11">
        <v>88.32</v>
      </c>
      <c r="P639" s="11" t="s">
        <v>2773</v>
      </c>
      <c r="Q639" s="11" t="s">
        <v>2773</v>
      </c>
      <c r="R639" s="11">
        <v>1324.8</v>
      </c>
      <c r="S639" s="11">
        <v>26.495999999999999</v>
      </c>
      <c r="T639" s="11" t="s">
        <v>2774</v>
      </c>
      <c r="U639" s="12" t="b">
        <v>0</v>
      </c>
    </row>
    <row r="640" spans="1:21">
      <c r="A640" s="7" t="s">
        <v>1289</v>
      </c>
      <c r="B640" s="8" t="s">
        <v>110</v>
      </c>
      <c r="C640" s="8" t="s">
        <v>111</v>
      </c>
      <c r="D640" s="8" t="s">
        <v>44</v>
      </c>
      <c r="E640" s="8" t="s">
        <v>45</v>
      </c>
      <c r="F640" s="8" t="s">
        <v>18</v>
      </c>
      <c r="G640" s="8" t="s">
        <v>19</v>
      </c>
      <c r="H640" s="13">
        <v>45873</v>
      </c>
      <c r="I640" s="8">
        <v>15</v>
      </c>
      <c r="J640" s="8">
        <v>52.65</v>
      </c>
      <c r="K640" s="8">
        <v>789.75</v>
      </c>
      <c r="L640" s="8">
        <v>0.05</v>
      </c>
      <c r="M640" s="8">
        <v>0.02</v>
      </c>
      <c r="N640" s="8" t="s">
        <v>2772</v>
      </c>
      <c r="O640" s="8">
        <v>52.65</v>
      </c>
      <c r="P640" s="8" t="s">
        <v>2773</v>
      </c>
      <c r="Q640" s="8" t="s">
        <v>2773</v>
      </c>
      <c r="R640" s="8">
        <v>750.26250000000005</v>
      </c>
      <c r="S640" s="8">
        <v>15.005250000000002</v>
      </c>
      <c r="T640" s="8" t="s">
        <v>2774</v>
      </c>
      <c r="U640" s="9" t="b">
        <v>0</v>
      </c>
    </row>
    <row r="641" spans="1:21">
      <c r="A641" s="10" t="s">
        <v>1290</v>
      </c>
      <c r="B641" s="11" t="s">
        <v>246</v>
      </c>
      <c r="C641" s="11" t="s">
        <v>2778</v>
      </c>
      <c r="D641" s="11" t="s">
        <v>467</v>
      </c>
      <c r="E641" s="11" t="s">
        <v>2631</v>
      </c>
      <c r="F641" s="11" t="s">
        <v>78</v>
      </c>
      <c r="G641" s="11" t="s">
        <v>79</v>
      </c>
      <c r="H641" s="14">
        <v>45871</v>
      </c>
      <c r="I641" s="11">
        <v>1</v>
      </c>
      <c r="J641" s="11">
        <v>139.22</v>
      </c>
      <c r="K641" s="11">
        <v>139.22</v>
      </c>
      <c r="L641" s="11">
        <v>0.05</v>
      </c>
      <c r="M641" s="11">
        <v>0.02</v>
      </c>
      <c r="N641" s="11" t="s">
        <v>2772</v>
      </c>
      <c r="O641" s="11">
        <v>139.22</v>
      </c>
      <c r="P641" s="11" t="s">
        <v>2773</v>
      </c>
      <c r="Q641" s="11" t="s">
        <v>2773</v>
      </c>
      <c r="R641" s="11">
        <v>132.25899999999999</v>
      </c>
      <c r="S641" s="11">
        <v>2.6451799999999999</v>
      </c>
      <c r="T641" s="11" t="s">
        <v>2774</v>
      </c>
      <c r="U641" s="12" t="b">
        <v>0</v>
      </c>
    </row>
    <row r="642" spans="1:21">
      <c r="A642" s="7" t="s">
        <v>1292</v>
      </c>
      <c r="B642" s="8" t="s">
        <v>35</v>
      </c>
      <c r="C642" s="8" t="s">
        <v>36</v>
      </c>
      <c r="D642" s="8" t="s">
        <v>615</v>
      </c>
      <c r="E642" s="8" t="s">
        <v>616</v>
      </c>
      <c r="F642" s="8" t="s">
        <v>240</v>
      </c>
      <c r="G642" s="8" t="s">
        <v>241</v>
      </c>
      <c r="H642" s="13">
        <v>45900</v>
      </c>
      <c r="I642" s="8">
        <v>21</v>
      </c>
      <c r="J642" s="8">
        <v>130.94</v>
      </c>
      <c r="K642" s="8">
        <v>2749.74</v>
      </c>
      <c r="L642" s="8">
        <v>0.05</v>
      </c>
      <c r="M642" s="8">
        <v>0.02</v>
      </c>
      <c r="N642" s="8" t="s">
        <v>2772</v>
      </c>
      <c r="O642" s="8">
        <v>130.94</v>
      </c>
      <c r="P642" s="8" t="s">
        <v>2773</v>
      </c>
      <c r="Q642" s="8" t="s">
        <v>2773</v>
      </c>
      <c r="R642" s="8">
        <v>2612.2529999999997</v>
      </c>
      <c r="S642" s="8">
        <v>52.245059999999995</v>
      </c>
      <c r="T642" s="8" t="s">
        <v>2774</v>
      </c>
      <c r="U642" s="9" t="b">
        <v>0</v>
      </c>
    </row>
    <row r="643" spans="1:21">
      <c r="A643" s="10" t="s">
        <v>1293</v>
      </c>
      <c r="B643" s="11" t="s">
        <v>159</v>
      </c>
      <c r="C643" s="11" t="s">
        <v>160</v>
      </c>
      <c r="D643" s="11" t="s">
        <v>256</v>
      </c>
      <c r="E643" s="11" t="s">
        <v>257</v>
      </c>
      <c r="F643" s="11" t="s">
        <v>100</v>
      </c>
      <c r="G643" s="11" t="s">
        <v>101</v>
      </c>
      <c r="H643" s="14">
        <v>45899</v>
      </c>
      <c r="I643" s="11">
        <v>9</v>
      </c>
      <c r="J643" s="11">
        <v>153.4</v>
      </c>
      <c r="K643" s="11">
        <v>1380.6</v>
      </c>
      <c r="L643" s="11">
        <v>0.1</v>
      </c>
      <c r="M643" s="11">
        <v>0.02</v>
      </c>
      <c r="N643" s="11" t="s">
        <v>2775</v>
      </c>
      <c r="O643" s="11">
        <v>181.7</v>
      </c>
      <c r="P643" s="11" t="s">
        <v>2773</v>
      </c>
      <c r="Q643" s="11" t="s">
        <v>2773</v>
      </c>
      <c r="R643" s="11">
        <v>1242.54</v>
      </c>
      <c r="S643" s="11">
        <v>24.8508</v>
      </c>
      <c r="T643" s="11" t="s">
        <v>2774</v>
      </c>
      <c r="U643" s="12" t="b">
        <v>0</v>
      </c>
    </row>
    <row r="644" spans="1:21">
      <c r="A644" s="7" t="s">
        <v>1295</v>
      </c>
      <c r="B644" s="8" t="s">
        <v>67</v>
      </c>
      <c r="C644" s="8" t="s">
        <v>68</v>
      </c>
      <c r="D644" s="8" t="s">
        <v>818</v>
      </c>
      <c r="E644" s="8" t="s">
        <v>819</v>
      </c>
      <c r="F644" s="8" t="s">
        <v>25</v>
      </c>
      <c r="G644" s="8" t="s">
        <v>26</v>
      </c>
      <c r="H644" s="13">
        <v>45872</v>
      </c>
      <c r="I644" s="8">
        <v>5</v>
      </c>
      <c r="J644" s="8">
        <v>120.83</v>
      </c>
      <c r="K644" s="8">
        <v>604.15</v>
      </c>
      <c r="L644" s="8">
        <v>0.1</v>
      </c>
      <c r="M644" s="8">
        <v>0.02</v>
      </c>
      <c r="N644" s="8" t="s">
        <v>2775</v>
      </c>
      <c r="O644" s="8">
        <v>120.83</v>
      </c>
      <c r="P644" s="8" t="s">
        <v>2773</v>
      </c>
      <c r="Q644" s="8" t="s">
        <v>2773</v>
      </c>
      <c r="R644" s="8">
        <v>543.73500000000001</v>
      </c>
      <c r="S644" s="8">
        <v>10.874700000000001</v>
      </c>
      <c r="T644" s="8" t="s">
        <v>2774</v>
      </c>
      <c r="U644" s="9" t="b">
        <v>0</v>
      </c>
    </row>
    <row r="645" spans="1:21">
      <c r="A645" s="10" t="s">
        <v>1296</v>
      </c>
      <c r="B645" s="11" t="s">
        <v>67</v>
      </c>
      <c r="C645" s="11" t="s">
        <v>68</v>
      </c>
      <c r="D645" s="11" t="s">
        <v>482</v>
      </c>
      <c r="E645" s="11" t="s">
        <v>483</v>
      </c>
      <c r="F645" s="11" t="s">
        <v>90</v>
      </c>
      <c r="G645" s="11" t="s">
        <v>91</v>
      </c>
      <c r="H645" s="14">
        <v>45873</v>
      </c>
      <c r="I645" s="11">
        <v>11</v>
      </c>
      <c r="J645" s="11">
        <v>50.51</v>
      </c>
      <c r="K645" s="11">
        <v>555.61</v>
      </c>
      <c r="L645" s="11">
        <v>0</v>
      </c>
      <c r="M645" s="11">
        <v>0.02</v>
      </c>
      <c r="N645" s="11" t="s">
        <v>2776</v>
      </c>
      <c r="O645" s="11">
        <v>50.51</v>
      </c>
      <c r="P645" s="11" t="s">
        <v>2773</v>
      </c>
      <c r="Q645" s="11" t="s">
        <v>2773</v>
      </c>
      <c r="R645" s="11">
        <v>555.61</v>
      </c>
      <c r="S645" s="11">
        <v>11.1122</v>
      </c>
      <c r="T645" s="11" t="s">
        <v>2774</v>
      </c>
      <c r="U645" s="12" t="b">
        <v>0</v>
      </c>
    </row>
    <row r="646" spans="1:21">
      <c r="A646" s="7" t="s">
        <v>1299</v>
      </c>
      <c r="B646" s="8" t="s">
        <v>208</v>
      </c>
      <c r="C646" s="8" t="s">
        <v>209</v>
      </c>
      <c r="D646" s="8" t="s">
        <v>329</v>
      </c>
      <c r="E646" s="8" t="s">
        <v>330</v>
      </c>
      <c r="F646" s="8" t="s">
        <v>129</v>
      </c>
      <c r="G646" s="8" t="s">
        <v>130</v>
      </c>
      <c r="H646" s="13">
        <v>45899</v>
      </c>
      <c r="I646" s="8">
        <v>7</v>
      </c>
      <c r="J646" s="8">
        <v>92.19</v>
      </c>
      <c r="K646" s="8">
        <v>645.33000000000004</v>
      </c>
      <c r="L646" s="8">
        <v>0.05</v>
      </c>
      <c r="M646" s="8">
        <v>0.02</v>
      </c>
      <c r="N646" s="8" t="s">
        <v>2772</v>
      </c>
      <c r="O646" s="8">
        <v>92.19</v>
      </c>
      <c r="P646" s="8" t="s">
        <v>2773</v>
      </c>
      <c r="Q646" s="8" t="s">
        <v>2773</v>
      </c>
      <c r="R646" s="8">
        <v>613.06350000000009</v>
      </c>
      <c r="S646" s="8">
        <v>12.261270000000001</v>
      </c>
      <c r="T646" s="8" t="s">
        <v>2774</v>
      </c>
      <c r="U646" s="9" t="b">
        <v>0</v>
      </c>
    </row>
    <row r="647" spans="1:21">
      <c r="A647" s="10" t="s">
        <v>1300</v>
      </c>
      <c r="B647" s="11" t="s">
        <v>182</v>
      </c>
      <c r="C647" s="11" t="s">
        <v>183</v>
      </c>
      <c r="D647" s="11" t="s">
        <v>251</v>
      </c>
      <c r="E647" s="11" t="s">
        <v>252</v>
      </c>
      <c r="F647" s="11" t="s">
        <v>18</v>
      </c>
      <c r="G647" s="11" t="s">
        <v>19</v>
      </c>
      <c r="H647" s="14">
        <v>45871</v>
      </c>
      <c r="I647" s="11">
        <v>5</v>
      </c>
      <c r="J647" s="11">
        <v>52.65</v>
      </c>
      <c r="K647" s="11">
        <v>263.25</v>
      </c>
      <c r="L647" s="11">
        <v>0.05</v>
      </c>
      <c r="M647" s="11">
        <v>0.02</v>
      </c>
      <c r="N647" s="11" t="s">
        <v>2772</v>
      </c>
      <c r="O647" s="11">
        <v>52.65</v>
      </c>
      <c r="P647" s="11" t="s">
        <v>2773</v>
      </c>
      <c r="Q647" s="11" t="s">
        <v>2773</v>
      </c>
      <c r="R647" s="11">
        <v>250.08750000000001</v>
      </c>
      <c r="S647" s="11">
        <v>5.0017500000000004</v>
      </c>
      <c r="T647" s="11" t="s">
        <v>2774</v>
      </c>
      <c r="U647" s="12" t="b">
        <v>0</v>
      </c>
    </row>
    <row r="648" spans="1:21">
      <c r="A648" s="7" t="s">
        <v>1301</v>
      </c>
      <c r="B648" s="8" t="s">
        <v>28</v>
      </c>
      <c r="C648" s="8" t="s">
        <v>29</v>
      </c>
      <c r="D648" s="8" t="s">
        <v>652</v>
      </c>
      <c r="E648" s="8" t="s">
        <v>653</v>
      </c>
      <c r="F648" s="8" t="s">
        <v>166</v>
      </c>
      <c r="G648" s="8" t="s">
        <v>167</v>
      </c>
      <c r="H648" s="13">
        <v>45879</v>
      </c>
      <c r="I648" s="8">
        <v>21</v>
      </c>
      <c r="J648" s="8">
        <v>176.86</v>
      </c>
      <c r="K648" s="8">
        <v>3714.06</v>
      </c>
      <c r="L648" s="8">
        <v>0.1</v>
      </c>
      <c r="M648" s="8">
        <v>0.02</v>
      </c>
      <c r="N648" s="8" t="s">
        <v>2775</v>
      </c>
      <c r="O648" s="8">
        <v>176.86</v>
      </c>
      <c r="P648" s="8" t="s">
        <v>2773</v>
      </c>
      <c r="Q648" s="8" t="s">
        <v>2773</v>
      </c>
      <c r="R648" s="8">
        <v>3342.654</v>
      </c>
      <c r="S648" s="8">
        <v>66.853080000000006</v>
      </c>
      <c r="T648" s="8" t="s">
        <v>2774</v>
      </c>
      <c r="U648" s="9" t="b">
        <v>0</v>
      </c>
    </row>
    <row r="649" spans="1:21">
      <c r="A649" s="10" t="s">
        <v>1302</v>
      </c>
      <c r="B649" s="11" t="s">
        <v>55</v>
      </c>
      <c r="C649" s="11" t="s">
        <v>56</v>
      </c>
      <c r="D649" s="11" t="s">
        <v>1035</v>
      </c>
      <c r="E649" s="11" t="s">
        <v>1036</v>
      </c>
      <c r="F649" s="11" t="s">
        <v>39</v>
      </c>
      <c r="G649" s="11" t="s">
        <v>40</v>
      </c>
      <c r="H649" s="14">
        <v>45871</v>
      </c>
      <c r="I649" s="11">
        <v>16</v>
      </c>
      <c r="J649" s="11">
        <v>87.21</v>
      </c>
      <c r="K649" s="11">
        <v>1395.36</v>
      </c>
      <c r="L649" s="11">
        <v>0</v>
      </c>
      <c r="M649" s="11">
        <v>0.02</v>
      </c>
      <c r="N649" s="11" t="s">
        <v>2776</v>
      </c>
      <c r="O649" s="11">
        <v>87.21</v>
      </c>
      <c r="P649" s="11" t="s">
        <v>2773</v>
      </c>
      <c r="Q649" s="11" t="s">
        <v>2773</v>
      </c>
      <c r="R649" s="11">
        <v>1395.36</v>
      </c>
      <c r="S649" s="11">
        <v>27.9072</v>
      </c>
      <c r="T649" s="11" t="s">
        <v>2774</v>
      </c>
      <c r="U649" s="12" t="b">
        <v>0</v>
      </c>
    </row>
    <row r="650" spans="1:21">
      <c r="A650" s="7" t="s">
        <v>1304</v>
      </c>
      <c r="B650" s="8" t="s">
        <v>159</v>
      </c>
      <c r="C650" s="8" t="s">
        <v>160</v>
      </c>
      <c r="D650" s="8" t="s">
        <v>404</v>
      </c>
      <c r="E650" s="8" t="s">
        <v>405</v>
      </c>
      <c r="F650" s="8" t="s">
        <v>114</v>
      </c>
      <c r="G650" s="8" t="s">
        <v>115</v>
      </c>
      <c r="H650" s="13">
        <v>45895</v>
      </c>
      <c r="I650" s="8">
        <v>21</v>
      </c>
      <c r="J650" s="8">
        <v>91.13</v>
      </c>
      <c r="K650" s="8">
        <v>1913.73</v>
      </c>
      <c r="L650" s="8">
        <v>0.1</v>
      </c>
      <c r="M650" s="8">
        <v>0.02</v>
      </c>
      <c r="N650" s="8" t="s">
        <v>2775</v>
      </c>
      <c r="O650" s="8">
        <v>91.13</v>
      </c>
      <c r="P650" s="8" t="s">
        <v>2773</v>
      </c>
      <c r="Q650" s="8" t="s">
        <v>2773</v>
      </c>
      <c r="R650" s="8">
        <v>1722.357</v>
      </c>
      <c r="S650" s="8">
        <v>34.447139999999997</v>
      </c>
      <c r="T650" s="8" t="s">
        <v>2774</v>
      </c>
      <c r="U650" s="9" t="b">
        <v>0</v>
      </c>
    </row>
    <row r="651" spans="1:21">
      <c r="A651" s="10" t="s">
        <v>1305</v>
      </c>
      <c r="B651" s="11" t="s">
        <v>259</v>
      </c>
      <c r="C651" s="11" t="s">
        <v>260</v>
      </c>
      <c r="D651" s="11" t="s">
        <v>467</v>
      </c>
      <c r="E651" s="11" t="s">
        <v>468</v>
      </c>
      <c r="F651" s="11" t="s">
        <v>139</v>
      </c>
      <c r="G651" s="11" t="s">
        <v>140</v>
      </c>
      <c r="H651" s="14">
        <v>45895</v>
      </c>
      <c r="I651" s="11">
        <v>13</v>
      </c>
      <c r="J651" s="11">
        <v>113.94</v>
      </c>
      <c r="K651" s="11">
        <v>1481.22</v>
      </c>
      <c r="L651" s="11">
        <v>0.05</v>
      </c>
      <c r="M651" s="11">
        <v>0.02</v>
      </c>
      <c r="N651" s="11" t="s">
        <v>2772</v>
      </c>
      <c r="O651" s="11">
        <v>113.94</v>
      </c>
      <c r="P651" s="11" t="s">
        <v>2773</v>
      </c>
      <c r="Q651" s="11" t="s">
        <v>2773</v>
      </c>
      <c r="R651" s="11">
        <v>1407.1590000000001</v>
      </c>
      <c r="S651" s="11">
        <v>28.143180000000001</v>
      </c>
      <c r="T651" s="11" t="s">
        <v>2774</v>
      </c>
      <c r="U651" s="12" t="b">
        <v>0</v>
      </c>
    </row>
    <row r="652" spans="1:21">
      <c r="A652" s="7" t="s">
        <v>1306</v>
      </c>
      <c r="B652" s="8" t="s">
        <v>62</v>
      </c>
      <c r="C652" s="8" t="s">
        <v>63</v>
      </c>
      <c r="D652" s="8" t="s">
        <v>1030</v>
      </c>
      <c r="E652" s="8" t="s">
        <v>1031</v>
      </c>
      <c r="F652" s="8" t="s">
        <v>25</v>
      </c>
      <c r="G652" s="8" t="s">
        <v>26</v>
      </c>
      <c r="H652" s="13">
        <v>45881</v>
      </c>
      <c r="I652" s="8">
        <v>16</v>
      </c>
      <c r="J652" s="8">
        <v>120.83</v>
      </c>
      <c r="K652" s="8">
        <v>1933.28</v>
      </c>
      <c r="L652" s="8">
        <v>0.1</v>
      </c>
      <c r="M652" s="8">
        <v>0.02</v>
      </c>
      <c r="N652" s="8" t="s">
        <v>2775</v>
      </c>
      <c r="O652" s="8">
        <v>120.83</v>
      </c>
      <c r="P652" s="8" t="s">
        <v>2773</v>
      </c>
      <c r="Q652" s="8" t="s">
        <v>2773</v>
      </c>
      <c r="R652" s="8">
        <v>1739.952</v>
      </c>
      <c r="S652" s="8">
        <v>34.799039999999998</v>
      </c>
      <c r="T652" s="8" t="s">
        <v>2774</v>
      </c>
      <c r="U652" s="9" t="b">
        <v>0</v>
      </c>
    </row>
    <row r="653" spans="1:21">
      <c r="A653" s="10" t="s">
        <v>1307</v>
      </c>
      <c r="B653" s="11" t="s">
        <v>42</v>
      </c>
      <c r="C653" s="11" t="s">
        <v>43</v>
      </c>
      <c r="D653" s="11" t="s">
        <v>675</v>
      </c>
      <c r="E653" s="11" t="s">
        <v>676</v>
      </c>
      <c r="F653" s="11" t="s">
        <v>396</v>
      </c>
      <c r="G653" s="11" t="s">
        <v>397</v>
      </c>
      <c r="H653" s="14">
        <v>45908</v>
      </c>
      <c r="I653" s="11">
        <v>13</v>
      </c>
      <c r="J653" s="11">
        <v>194.87</v>
      </c>
      <c r="K653" s="11">
        <v>2533.31</v>
      </c>
      <c r="L653" s="11">
        <v>0.1</v>
      </c>
      <c r="M653" s="11">
        <v>0.02</v>
      </c>
      <c r="N653" s="11" t="s">
        <v>2775</v>
      </c>
      <c r="O653" s="11">
        <v>194.87</v>
      </c>
      <c r="P653" s="11" t="s">
        <v>2773</v>
      </c>
      <c r="Q653" s="11" t="s">
        <v>2773</v>
      </c>
      <c r="R653" s="11">
        <v>2279.9789999999998</v>
      </c>
      <c r="S653" s="11">
        <v>45.599579999999996</v>
      </c>
      <c r="T653" s="11" t="s">
        <v>2774</v>
      </c>
      <c r="U653" s="12" t="b">
        <v>0</v>
      </c>
    </row>
    <row r="654" spans="1:21">
      <c r="A654" s="7" t="s">
        <v>1308</v>
      </c>
      <c r="B654" s="8" t="s">
        <v>182</v>
      </c>
      <c r="C654" s="8" t="s">
        <v>183</v>
      </c>
      <c r="D654" s="8" t="s">
        <v>1309</v>
      </c>
      <c r="E654" s="8" t="s">
        <v>1310</v>
      </c>
      <c r="F654" s="8" t="s">
        <v>293</v>
      </c>
      <c r="G654" s="8" t="s">
        <v>294</v>
      </c>
      <c r="H654" s="13">
        <v>45870</v>
      </c>
      <c r="I654" s="8">
        <v>8</v>
      </c>
      <c r="J654" s="8">
        <v>114.99</v>
      </c>
      <c r="K654" s="8">
        <v>919.92</v>
      </c>
      <c r="L654" s="8">
        <v>0.05</v>
      </c>
      <c r="M654" s="8">
        <v>0.02</v>
      </c>
      <c r="N654" s="8" t="s">
        <v>2772</v>
      </c>
      <c r="O654" s="8">
        <v>114.99</v>
      </c>
      <c r="P654" s="8" t="s">
        <v>2773</v>
      </c>
      <c r="Q654" s="8" t="s">
        <v>2773</v>
      </c>
      <c r="R654" s="8">
        <v>873.92399999999998</v>
      </c>
      <c r="S654" s="8">
        <v>17.478480000000001</v>
      </c>
      <c r="T654" s="8" t="s">
        <v>2774</v>
      </c>
      <c r="U654" s="9" t="b">
        <v>0</v>
      </c>
    </row>
    <row r="655" spans="1:21">
      <c r="A655" s="10" t="s">
        <v>1314</v>
      </c>
      <c r="B655" s="11" t="s">
        <v>55</v>
      </c>
      <c r="C655" s="11" t="s">
        <v>56</v>
      </c>
      <c r="D655" s="11" t="s">
        <v>825</v>
      </c>
      <c r="E655" s="11" t="s">
        <v>826</v>
      </c>
      <c r="F655" s="11" t="s">
        <v>85</v>
      </c>
      <c r="G655" s="11" t="s">
        <v>86</v>
      </c>
      <c r="H655" s="14">
        <v>45877</v>
      </c>
      <c r="I655" s="11">
        <v>19</v>
      </c>
      <c r="J655" s="11">
        <v>72.040000000000006</v>
      </c>
      <c r="K655" s="11">
        <v>1368.76</v>
      </c>
      <c r="L655" s="11">
        <v>0.05</v>
      </c>
      <c r="M655" s="11">
        <v>0.02</v>
      </c>
      <c r="N655" s="11" t="s">
        <v>2772</v>
      </c>
      <c r="O655" s="11">
        <v>72.040000000000006</v>
      </c>
      <c r="P655" s="11" t="s">
        <v>2773</v>
      </c>
      <c r="Q655" s="11" t="s">
        <v>2773</v>
      </c>
      <c r="R655" s="11">
        <v>1300.3219999999999</v>
      </c>
      <c r="S655" s="11">
        <v>26.006439999999998</v>
      </c>
      <c r="T655" s="11" t="s">
        <v>2774</v>
      </c>
      <c r="U655" s="12" t="b">
        <v>0</v>
      </c>
    </row>
    <row r="656" spans="1:21">
      <c r="A656" s="7" t="s">
        <v>1315</v>
      </c>
      <c r="B656" s="8" t="s">
        <v>182</v>
      </c>
      <c r="C656" s="8" t="s">
        <v>183</v>
      </c>
      <c r="D656" s="8" t="s">
        <v>444</v>
      </c>
      <c r="E656" s="8" t="s">
        <v>445</v>
      </c>
      <c r="F656" s="8" t="s">
        <v>18</v>
      </c>
      <c r="G656" s="8" t="s">
        <v>19</v>
      </c>
      <c r="H656" s="13">
        <v>45878</v>
      </c>
      <c r="I656" s="8">
        <v>8</v>
      </c>
      <c r="J656" s="8">
        <v>52.65</v>
      </c>
      <c r="K656" s="8">
        <v>421.2</v>
      </c>
      <c r="L656" s="8">
        <v>0.05</v>
      </c>
      <c r="M656" s="8">
        <v>0.02</v>
      </c>
      <c r="N656" s="8" t="s">
        <v>2772</v>
      </c>
      <c r="O656" s="8">
        <v>52.65</v>
      </c>
      <c r="P656" s="8" t="s">
        <v>2773</v>
      </c>
      <c r="Q656" s="8" t="s">
        <v>2773</v>
      </c>
      <c r="R656" s="8">
        <v>400.14</v>
      </c>
      <c r="S656" s="8">
        <v>8.0028000000000006</v>
      </c>
      <c r="T656" s="8" t="s">
        <v>2774</v>
      </c>
      <c r="U656" s="9" t="b">
        <v>0</v>
      </c>
    </row>
    <row r="657" spans="1:21">
      <c r="A657" s="10" t="s">
        <v>1316</v>
      </c>
      <c r="B657" s="11" t="s">
        <v>259</v>
      </c>
      <c r="C657" s="11" t="s">
        <v>260</v>
      </c>
      <c r="D657" s="11" t="s">
        <v>714</v>
      </c>
      <c r="E657" s="11" t="s">
        <v>715</v>
      </c>
      <c r="F657" s="11" t="s">
        <v>174</v>
      </c>
      <c r="G657" s="11" t="s">
        <v>175</v>
      </c>
      <c r="H657" s="14">
        <v>45871</v>
      </c>
      <c r="I657" s="11">
        <v>24</v>
      </c>
      <c r="J657" s="11">
        <v>183.4</v>
      </c>
      <c r="K657" s="11">
        <v>4401.6000000000004</v>
      </c>
      <c r="L657" s="11">
        <v>0.1</v>
      </c>
      <c r="M657" s="11">
        <v>0.02</v>
      </c>
      <c r="N657" s="11" t="s">
        <v>2775</v>
      </c>
      <c r="O657" s="11">
        <v>183.4</v>
      </c>
      <c r="P657" s="11" t="s">
        <v>2773</v>
      </c>
      <c r="Q657" s="11" t="s">
        <v>2773</v>
      </c>
      <c r="R657" s="11">
        <v>3961.4400000000005</v>
      </c>
      <c r="S657" s="11">
        <v>79.228800000000007</v>
      </c>
      <c r="T657" s="11" t="s">
        <v>2774</v>
      </c>
      <c r="U657" s="12" t="b">
        <v>0</v>
      </c>
    </row>
    <row r="658" spans="1:21">
      <c r="A658" s="7" t="s">
        <v>1317</v>
      </c>
      <c r="B658" s="8" t="s">
        <v>93</v>
      </c>
      <c r="C658" s="8" t="s">
        <v>94</v>
      </c>
      <c r="D658" s="8" t="s">
        <v>267</v>
      </c>
      <c r="E658" s="8" t="s">
        <v>268</v>
      </c>
      <c r="F658" s="8" t="s">
        <v>100</v>
      </c>
      <c r="G658" s="8" t="s">
        <v>101</v>
      </c>
      <c r="H658" s="13">
        <v>45881</v>
      </c>
      <c r="I658" s="8">
        <v>13</v>
      </c>
      <c r="J658" s="8">
        <v>181.7</v>
      </c>
      <c r="K658" s="8">
        <v>2362.1</v>
      </c>
      <c r="L658" s="8">
        <v>0.1</v>
      </c>
      <c r="M658" s="8">
        <v>0.02</v>
      </c>
      <c r="N658" s="8" t="s">
        <v>2775</v>
      </c>
      <c r="O658" s="8">
        <v>181.7</v>
      </c>
      <c r="P658" s="8" t="s">
        <v>2773</v>
      </c>
      <c r="Q658" s="8" t="s">
        <v>2773</v>
      </c>
      <c r="R658" s="8">
        <v>2125.89</v>
      </c>
      <c r="S658" s="8">
        <v>42.517800000000001</v>
      </c>
      <c r="T658" s="8" t="s">
        <v>2774</v>
      </c>
      <c r="U658" s="9" t="b">
        <v>0</v>
      </c>
    </row>
    <row r="659" spans="1:21">
      <c r="A659" s="10" t="s">
        <v>1318</v>
      </c>
      <c r="B659" s="11" t="s">
        <v>42</v>
      </c>
      <c r="C659" s="11" t="s">
        <v>43</v>
      </c>
      <c r="D659" s="11" t="s">
        <v>369</v>
      </c>
      <c r="E659" s="11" t="s">
        <v>370</v>
      </c>
      <c r="F659" s="11" t="s">
        <v>275</v>
      </c>
      <c r="G659" s="11" t="s">
        <v>276</v>
      </c>
      <c r="H659" s="14">
        <v>45875</v>
      </c>
      <c r="I659" s="11">
        <v>6</v>
      </c>
      <c r="J659" s="11">
        <v>44.71</v>
      </c>
      <c r="K659" s="11">
        <v>268.26</v>
      </c>
      <c r="L659" s="11">
        <v>0</v>
      </c>
      <c r="M659" s="11">
        <v>0.02</v>
      </c>
      <c r="N659" s="11" t="s">
        <v>2776</v>
      </c>
      <c r="O659" s="11">
        <v>44.71</v>
      </c>
      <c r="P659" s="11" t="s">
        <v>2773</v>
      </c>
      <c r="Q659" s="11" t="s">
        <v>2773</v>
      </c>
      <c r="R659" s="11">
        <v>268.26</v>
      </c>
      <c r="S659" s="11">
        <v>5.3651999999999997</v>
      </c>
      <c r="T659" s="11" t="s">
        <v>2774</v>
      </c>
      <c r="U659" s="12" t="b">
        <v>0</v>
      </c>
    </row>
    <row r="660" spans="1:21">
      <c r="A660" s="7" t="s">
        <v>1319</v>
      </c>
      <c r="B660" s="8" t="s">
        <v>117</v>
      </c>
      <c r="C660" s="8" t="s">
        <v>118</v>
      </c>
      <c r="D660" s="8" t="s">
        <v>1153</v>
      </c>
      <c r="E660" s="8" t="s">
        <v>1154</v>
      </c>
      <c r="F660" s="8" t="s">
        <v>293</v>
      </c>
      <c r="G660" s="8" t="s">
        <v>294</v>
      </c>
      <c r="H660" s="13">
        <v>45892</v>
      </c>
      <c r="I660" s="8">
        <v>24</v>
      </c>
      <c r="J660" s="8">
        <v>114.99</v>
      </c>
      <c r="K660" s="8">
        <v>2759.76</v>
      </c>
      <c r="L660" s="8">
        <v>0.05</v>
      </c>
      <c r="M660" s="8">
        <v>0.02</v>
      </c>
      <c r="N660" s="8" t="s">
        <v>2772</v>
      </c>
      <c r="O660" s="8">
        <v>114.99</v>
      </c>
      <c r="P660" s="8" t="s">
        <v>2773</v>
      </c>
      <c r="Q660" s="8" t="s">
        <v>2773</v>
      </c>
      <c r="R660" s="8">
        <v>2621.7720000000004</v>
      </c>
      <c r="S660" s="8">
        <v>52.435440000000007</v>
      </c>
      <c r="T660" s="8" t="s">
        <v>2774</v>
      </c>
      <c r="U660" s="9" t="b">
        <v>0</v>
      </c>
    </row>
    <row r="661" spans="1:21">
      <c r="A661" s="10" t="s">
        <v>1321</v>
      </c>
      <c r="B661" s="11" t="s">
        <v>135</v>
      </c>
      <c r="C661" s="11" t="s">
        <v>136</v>
      </c>
      <c r="D661" s="11" t="s">
        <v>675</v>
      </c>
      <c r="E661" s="11" t="s">
        <v>676</v>
      </c>
      <c r="F661" s="11" t="s">
        <v>78</v>
      </c>
      <c r="G661" s="11" t="s">
        <v>79</v>
      </c>
      <c r="H661" s="14">
        <v>45896</v>
      </c>
      <c r="I661" s="11">
        <v>7</v>
      </c>
      <c r="J661" s="11">
        <v>139.22</v>
      </c>
      <c r="K661" s="11">
        <v>974.54</v>
      </c>
      <c r="L661" s="11">
        <v>0.05</v>
      </c>
      <c r="M661" s="11">
        <v>0.02</v>
      </c>
      <c r="N661" s="11" t="s">
        <v>2772</v>
      </c>
      <c r="O661" s="11">
        <v>139.22</v>
      </c>
      <c r="P661" s="11" t="s">
        <v>2773</v>
      </c>
      <c r="Q661" s="11" t="s">
        <v>2773</v>
      </c>
      <c r="R661" s="11">
        <v>925.81299999999999</v>
      </c>
      <c r="S661" s="11">
        <v>18.516259999999999</v>
      </c>
      <c r="T661" s="11" t="s">
        <v>2774</v>
      </c>
      <c r="U661" s="12" t="b">
        <v>0</v>
      </c>
    </row>
    <row r="662" spans="1:21">
      <c r="A662" s="7" t="s">
        <v>1322</v>
      </c>
      <c r="B662" s="8" t="s">
        <v>246</v>
      </c>
      <c r="C662" s="8" t="s">
        <v>247</v>
      </c>
      <c r="D662" s="8" t="s">
        <v>845</v>
      </c>
      <c r="E662" s="8" t="s">
        <v>846</v>
      </c>
      <c r="F662" s="8" t="s">
        <v>114</v>
      </c>
      <c r="G662" s="8" t="s">
        <v>115</v>
      </c>
      <c r="H662" s="13">
        <v>45885</v>
      </c>
      <c r="I662" s="8">
        <v>6</v>
      </c>
      <c r="J662" s="8">
        <v>91.13</v>
      </c>
      <c r="K662" s="8">
        <v>546.78</v>
      </c>
      <c r="L662" s="8">
        <v>0.1</v>
      </c>
      <c r="M662" s="8">
        <v>0.02</v>
      </c>
      <c r="N662" s="8" t="s">
        <v>2775</v>
      </c>
      <c r="O662" s="8">
        <v>91.13</v>
      </c>
      <c r="P662" s="8" t="s">
        <v>2773</v>
      </c>
      <c r="Q662" s="8" t="s">
        <v>2773</v>
      </c>
      <c r="R662" s="8">
        <v>492.10199999999998</v>
      </c>
      <c r="S662" s="8">
        <v>9.842039999999999</v>
      </c>
      <c r="T662" s="8" t="s">
        <v>2774</v>
      </c>
      <c r="U662" s="9" t="b">
        <v>0</v>
      </c>
    </row>
    <row r="663" spans="1:21">
      <c r="A663" s="10" t="s">
        <v>1323</v>
      </c>
      <c r="B663" s="11" t="s">
        <v>14</v>
      </c>
      <c r="C663" s="11" t="s">
        <v>2782</v>
      </c>
      <c r="D663" s="11" t="s">
        <v>618</v>
      </c>
      <c r="E663" s="11" t="s">
        <v>2632</v>
      </c>
      <c r="F663" s="11" t="s">
        <v>196</v>
      </c>
      <c r="G663" s="11" t="s">
        <v>197</v>
      </c>
      <c r="H663" s="14">
        <v>45877</v>
      </c>
      <c r="I663" s="11">
        <v>20</v>
      </c>
      <c r="J663" s="11">
        <v>77.5</v>
      </c>
      <c r="K663" s="11">
        <v>1550</v>
      </c>
      <c r="L663" s="11">
        <v>0.05</v>
      </c>
      <c r="M663" s="11">
        <v>0.02</v>
      </c>
      <c r="N663" s="11" t="s">
        <v>2772</v>
      </c>
      <c r="O663" s="11">
        <v>77.5</v>
      </c>
      <c r="P663" s="11" t="s">
        <v>2773</v>
      </c>
      <c r="Q663" s="11" t="s">
        <v>2773</v>
      </c>
      <c r="R663" s="11">
        <v>1472.5</v>
      </c>
      <c r="S663" s="11">
        <v>29.45</v>
      </c>
      <c r="T663" s="11" t="s">
        <v>2774</v>
      </c>
      <c r="U663" s="12" t="b">
        <v>0</v>
      </c>
    </row>
    <row r="664" spans="1:21">
      <c r="A664" s="7" t="s">
        <v>1324</v>
      </c>
      <c r="B664" s="8" t="s">
        <v>122</v>
      </c>
      <c r="C664" s="8" t="s">
        <v>123</v>
      </c>
      <c r="D664" s="8" t="s">
        <v>1325</v>
      </c>
      <c r="E664" s="8" t="s">
        <v>1326</v>
      </c>
      <c r="F664" s="8" t="s">
        <v>25</v>
      </c>
      <c r="G664" s="8" t="s">
        <v>26</v>
      </c>
      <c r="H664" s="13">
        <v>45899</v>
      </c>
      <c r="I664" s="8">
        <v>11</v>
      </c>
      <c r="J664" s="8">
        <v>120.83</v>
      </c>
      <c r="K664" s="8">
        <v>1329.13</v>
      </c>
      <c r="L664" s="8">
        <v>0.1</v>
      </c>
      <c r="M664" s="8">
        <v>0.02</v>
      </c>
      <c r="N664" s="8" t="s">
        <v>2775</v>
      </c>
      <c r="O664" s="8">
        <v>120.83</v>
      </c>
      <c r="P664" s="8" t="s">
        <v>2773</v>
      </c>
      <c r="Q664" s="8" t="s">
        <v>2773</v>
      </c>
      <c r="R664" s="8">
        <v>1196.2170000000001</v>
      </c>
      <c r="S664" s="8">
        <v>23.924340000000001</v>
      </c>
      <c r="T664" s="8" t="s">
        <v>2774</v>
      </c>
      <c r="U664" s="9" t="b">
        <v>0</v>
      </c>
    </row>
    <row r="665" spans="1:21">
      <c r="A665" s="10" t="s">
        <v>1327</v>
      </c>
      <c r="B665" s="11" t="s">
        <v>28</v>
      </c>
      <c r="C665" s="11" t="s">
        <v>29</v>
      </c>
      <c r="D665" s="11" t="s">
        <v>791</v>
      </c>
      <c r="E665" s="11" t="s">
        <v>792</v>
      </c>
      <c r="F665" s="11" t="s">
        <v>319</v>
      </c>
      <c r="G665" s="11" t="s">
        <v>320</v>
      </c>
      <c r="H665" s="14">
        <v>45892</v>
      </c>
      <c r="I665" s="11">
        <v>11</v>
      </c>
      <c r="J665" s="11">
        <v>93.41</v>
      </c>
      <c r="K665" s="11">
        <v>1027.51</v>
      </c>
      <c r="L665" s="11">
        <v>0</v>
      </c>
      <c r="M665" s="11">
        <v>0.02</v>
      </c>
      <c r="N665" s="11" t="s">
        <v>2776</v>
      </c>
      <c r="O665" s="11">
        <v>93.41</v>
      </c>
      <c r="P665" s="11" t="s">
        <v>2773</v>
      </c>
      <c r="Q665" s="11" t="s">
        <v>2773</v>
      </c>
      <c r="R665" s="11">
        <v>1027.51</v>
      </c>
      <c r="S665" s="11">
        <v>20.5502</v>
      </c>
      <c r="T665" s="11" t="s">
        <v>2774</v>
      </c>
      <c r="U665" s="12" t="b">
        <v>0</v>
      </c>
    </row>
    <row r="666" spans="1:21">
      <c r="A666" s="7" t="s">
        <v>1328</v>
      </c>
      <c r="B666" s="8" t="s">
        <v>182</v>
      </c>
      <c r="C666" s="8" t="s">
        <v>183</v>
      </c>
      <c r="D666" s="8" t="s">
        <v>23</v>
      </c>
      <c r="E666" s="8" t="s">
        <v>24</v>
      </c>
      <c r="F666" s="8" t="s">
        <v>234</v>
      </c>
      <c r="G666" s="8" t="s">
        <v>235</v>
      </c>
      <c r="H666" s="13">
        <v>45871</v>
      </c>
      <c r="I666" s="8">
        <v>11</v>
      </c>
      <c r="J666" s="8">
        <v>37.18</v>
      </c>
      <c r="K666" s="8">
        <v>408.98</v>
      </c>
      <c r="L666" s="8">
        <v>0</v>
      </c>
      <c r="M666" s="8">
        <v>0.02</v>
      </c>
      <c r="N666" s="8" t="s">
        <v>2776</v>
      </c>
      <c r="O666" s="8">
        <v>37.18</v>
      </c>
      <c r="P666" s="8" t="s">
        <v>2773</v>
      </c>
      <c r="Q666" s="8" t="s">
        <v>2773</v>
      </c>
      <c r="R666" s="8">
        <v>408.98</v>
      </c>
      <c r="S666" s="8">
        <v>8.1796000000000006</v>
      </c>
      <c r="T666" s="8" t="s">
        <v>2774</v>
      </c>
      <c r="U666" s="9" t="b">
        <v>0</v>
      </c>
    </row>
    <row r="667" spans="1:21">
      <c r="A667" s="10" t="s">
        <v>1329</v>
      </c>
      <c r="B667" s="11" t="s">
        <v>122</v>
      </c>
      <c r="C667" s="11" t="s">
        <v>123</v>
      </c>
      <c r="D667" s="11" t="s">
        <v>470</v>
      </c>
      <c r="E667" s="11" t="s">
        <v>471</v>
      </c>
      <c r="F667" s="11" t="s">
        <v>100</v>
      </c>
      <c r="G667" s="11" t="s">
        <v>101</v>
      </c>
      <c r="H667" s="14">
        <v>45894</v>
      </c>
      <c r="I667" s="11">
        <v>5</v>
      </c>
      <c r="J667" s="11">
        <v>181.7</v>
      </c>
      <c r="K667" s="11">
        <v>908.5</v>
      </c>
      <c r="L667" s="11">
        <v>0.1</v>
      </c>
      <c r="M667" s="11">
        <v>0.02</v>
      </c>
      <c r="N667" s="11" t="s">
        <v>2775</v>
      </c>
      <c r="O667" s="11">
        <v>181.7</v>
      </c>
      <c r="P667" s="11" t="s">
        <v>2773</v>
      </c>
      <c r="Q667" s="11" t="s">
        <v>2773</v>
      </c>
      <c r="R667" s="11">
        <v>817.65</v>
      </c>
      <c r="S667" s="11">
        <v>16.353000000000002</v>
      </c>
      <c r="T667" s="11" t="s">
        <v>2774</v>
      </c>
      <c r="U667" s="12" t="b">
        <v>0</v>
      </c>
    </row>
    <row r="668" spans="1:21">
      <c r="A668" s="7" t="s">
        <v>1331</v>
      </c>
      <c r="B668" s="8" t="s">
        <v>423</v>
      </c>
      <c r="C668" s="8" t="s">
        <v>424</v>
      </c>
      <c r="D668" s="8" t="s">
        <v>822</v>
      </c>
      <c r="E668" s="8" t="s">
        <v>823</v>
      </c>
      <c r="F668" s="8" t="s">
        <v>179</v>
      </c>
      <c r="G668" s="8" t="s">
        <v>180</v>
      </c>
      <c r="H668" s="13">
        <v>45882</v>
      </c>
      <c r="I668" s="8">
        <v>22</v>
      </c>
      <c r="J668" s="8">
        <v>125.42</v>
      </c>
      <c r="K668" s="8">
        <v>2759.24</v>
      </c>
      <c r="L668" s="8">
        <v>0.1</v>
      </c>
      <c r="M668" s="8">
        <v>0.02</v>
      </c>
      <c r="N668" s="8" t="s">
        <v>2775</v>
      </c>
      <c r="O668" s="8">
        <v>125.42</v>
      </c>
      <c r="P668" s="8" t="s">
        <v>2773</v>
      </c>
      <c r="Q668" s="8" t="s">
        <v>2773</v>
      </c>
      <c r="R668" s="8">
        <v>2483.3159999999998</v>
      </c>
      <c r="S668" s="8">
        <v>49.666319999999999</v>
      </c>
      <c r="T668" s="8" t="s">
        <v>2774</v>
      </c>
      <c r="U668" s="9" t="b">
        <v>0</v>
      </c>
    </row>
    <row r="669" spans="1:21">
      <c r="A669" s="10" t="s">
        <v>1332</v>
      </c>
      <c r="B669" s="11" t="s">
        <v>135</v>
      </c>
      <c r="C669" s="11" t="s">
        <v>2795</v>
      </c>
      <c r="D669" s="11" t="s">
        <v>444</v>
      </c>
      <c r="E669" s="11" t="s">
        <v>2634</v>
      </c>
      <c r="F669" s="11" t="s">
        <v>85</v>
      </c>
      <c r="G669" s="11" t="s">
        <v>86</v>
      </c>
      <c r="H669" s="14">
        <v>45874</v>
      </c>
      <c r="I669" s="11">
        <v>11</v>
      </c>
      <c r="J669" s="11">
        <v>72.040000000000006</v>
      </c>
      <c r="K669" s="11">
        <v>792.44</v>
      </c>
      <c r="L669" s="11">
        <v>0.05</v>
      </c>
      <c r="M669" s="11">
        <v>0.02</v>
      </c>
      <c r="N669" s="11" t="s">
        <v>2772</v>
      </c>
      <c r="O669" s="11">
        <v>72.040000000000006</v>
      </c>
      <c r="P669" s="11" t="s">
        <v>2773</v>
      </c>
      <c r="Q669" s="11" t="s">
        <v>2773</v>
      </c>
      <c r="R669" s="11">
        <v>752.8180000000001</v>
      </c>
      <c r="S669" s="11">
        <v>15.056360000000002</v>
      </c>
      <c r="T669" s="11" t="s">
        <v>2774</v>
      </c>
      <c r="U669" s="12" t="b">
        <v>0</v>
      </c>
    </row>
    <row r="670" spans="1:21">
      <c r="A670" s="7" t="s">
        <v>1333</v>
      </c>
      <c r="B670" s="8" t="s">
        <v>182</v>
      </c>
      <c r="C670" s="8" t="s">
        <v>183</v>
      </c>
      <c r="D670" s="8" t="s">
        <v>783</v>
      </c>
      <c r="E670" s="8" t="s">
        <v>784</v>
      </c>
      <c r="F670" s="8" t="s">
        <v>32</v>
      </c>
      <c r="G670" s="8" t="s">
        <v>33</v>
      </c>
      <c r="H670" s="13">
        <v>45900</v>
      </c>
      <c r="I670" s="8">
        <v>21</v>
      </c>
      <c r="J670" s="8">
        <v>88.32</v>
      </c>
      <c r="K670" s="8">
        <v>1854.72</v>
      </c>
      <c r="L670" s="8">
        <v>0</v>
      </c>
      <c r="M670" s="8">
        <v>0.02</v>
      </c>
      <c r="N670" s="8" t="s">
        <v>2776</v>
      </c>
      <c r="O670" s="8">
        <v>88.32</v>
      </c>
      <c r="P670" s="8" t="s">
        <v>2773</v>
      </c>
      <c r="Q670" s="8" t="s">
        <v>2773</v>
      </c>
      <c r="R670" s="8">
        <v>1854.72</v>
      </c>
      <c r="S670" s="8">
        <v>37.0944</v>
      </c>
      <c r="T670" s="8" t="s">
        <v>2774</v>
      </c>
      <c r="U670" s="9" t="b">
        <v>0</v>
      </c>
    </row>
    <row r="671" spans="1:21">
      <c r="A671" s="10" t="s">
        <v>1334</v>
      </c>
      <c r="B671" s="11" t="s">
        <v>55</v>
      </c>
      <c r="C671" s="11" t="s">
        <v>56</v>
      </c>
      <c r="D671" s="11" t="s">
        <v>438</v>
      </c>
      <c r="E671" s="11" t="s">
        <v>439</v>
      </c>
      <c r="F671" s="11" t="s">
        <v>293</v>
      </c>
      <c r="G671" s="11" t="s">
        <v>294</v>
      </c>
      <c r="H671" s="14">
        <v>45900</v>
      </c>
      <c r="I671" s="11">
        <v>23</v>
      </c>
      <c r="J671" s="11">
        <v>114.99</v>
      </c>
      <c r="K671" s="11">
        <v>2644.77</v>
      </c>
      <c r="L671" s="11">
        <v>0.05</v>
      </c>
      <c r="M671" s="11">
        <v>0.02</v>
      </c>
      <c r="N671" s="11" t="s">
        <v>2772</v>
      </c>
      <c r="O671" s="11">
        <v>114.99</v>
      </c>
      <c r="P671" s="11" t="s">
        <v>2773</v>
      </c>
      <c r="Q671" s="11" t="s">
        <v>2773</v>
      </c>
      <c r="R671" s="11">
        <v>2512.5315000000001</v>
      </c>
      <c r="S671" s="11">
        <v>50.250630000000001</v>
      </c>
      <c r="T671" s="11" t="s">
        <v>2774</v>
      </c>
      <c r="U671" s="12" t="b">
        <v>0</v>
      </c>
    </row>
    <row r="672" spans="1:21">
      <c r="A672" s="7" t="s">
        <v>1335</v>
      </c>
      <c r="B672" s="8" t="s">
        <v>259</v>
      </c>
      <c r="C672" s="8" t="s">
        <v>2812</v>
      </c>
      <c r="D672" s="8" t="s">
        <v>76</v>
      </c>
      <c r="E672" s="8" t="s">
        <v>2635</v>
      </c>
      <c r="F672" s="8" t="s">
        <v>39</v>
      </c>
      <c r="G672" s="8" t="s">
        <v>40</v>
      </c>
      <c r="H672" s="13">
        <v>45895</v>
      </c>
      <c r="I672" s="8">
        <v>20</v>
      </c>
      <c r="J672" s="8">
        <v>87.21</v>
      </c>
      <c r="K672" s="8">
        <v>1744.2</v>
      </c>
      <c r="L672" s="8">
        <v>0</v>
      </c>
      <c r="M672" s="8">
        <v>0.02</v>
      </c>
      <c r="N672" s="8" t="s">
        <v>2776</v>
      </c>
      <c r="O672" s="8">
        <v>87.21</v>
      </c>
      <c r="P672" s="8" t="s">
        <v>2773</v>
      </c>
      <c r="Q672" s="8" t="s">
        <v>2773</v>
      </c>
      <c r="R672" s="8">
        <v>1744.2</v>
      </c>
      <c r="S672" s="8">
        <v>34.884</v>
      </c>
      <c r="T672" s="8" t="s">
        <v>2774</v>
      </c>
      <c r="U672" s="9" t="b">
        <v>0</v>
      </c>
    </row>
    <row r="673" spans="1:21">
      <c r="A673" s="10" t="s">
        <v>1337</v>
      </c>
      <c r="B673" s="11" t="s">
        <v>187</v>
      </c>
      <c r="C673" s="11" t="s">
        <v>2813</v>
      </c>
      <c r="D673" s="11" t="s">
        <v>783</v>
      </c>
      <c r="E673" s="11" t="s">
        <v>2636</v>
      </c>
      <c r="F673" s="11" t="s">
        <v>179</v>
      </c>
      <c r="G673" s="11" t="s">
        <v>180</v>
      </c>
      <c r="H673" s="14">
        <v>45875</v>
      </c>
      <c r="I673" s="11">
        <v>5</v>
      </c>
      <c r="J673" s="11">
        <v>125.42</v>
      </c>
      <c r="K673" s="11">
        <v>627.1</v>
      </c>
      <c r="L673" s="11">
        <v>0.1</v>
      </c>
      <c r="M673" s="11">
        <v>0.02</v>
      </c>
      <c r="N673" s="11" t="s">
        <v>2775</v>
      </c>
      <c r="O673" s="11">
        <v>125.42</v>
      </c>
      <c r="P673" s="11" t="s">
        <v>2773</v>
      </c>
      <c r="Q673" s="11" t="s">
        <v>2773</v>
      </c>
      <c r="R673" s="11">
        <v>564.39</v>
      </c>
      <c r="S673" s="11">
        <v>11.287800000000001</v>
      </c>
      <c r="T673" s="11" t="s">
        <v>2774</v>
      </c>
      <c r="U673" s="12" t="b">
        <v>0</v>
      </c>
    </row>
    <row r="674" spans="1:21">
      <c r="A674" s="7" t="s">
        <v>1338</v>
      </c>
      <c r="B674" s="8" t="s">
        <v>110</v>
      </c>
      <c r="C674" s="8" t="s">
        <v>111</v>
      </c>
      <c r="D674" s="8" t="s">
        <v>773</v>
      </c>
      <c r="E674" s="8" t="s">
        <v>774</v>
      </c>
      <c r="F674" s="8" t="s">
        <v>32</v>
      </c>
      <c r="G674" s="8" t="s">
        <v>33</v>
      </c>
      <c r="H674" s="13">
        <v>45882</v>
      </c>
      <c r="I674" s="8">
        <v>19</v>
      </c>
      <c r="J674" s="8">
        <v>88.32</v>
      </c>
      <c r="K674" s="8">
        <v>1678.08</v>
      </c>
      <c r="L674" s="8">
        <v>0</v>
      </c>
      <c r="M674" s="8">
        <v>0.02</v>
      </c>
      <c r="N674" s="8" t="s">
        <v>2776</v>
      </c>
      <c r="O674" s="8">
        <v>88.32</v>
      </c>
      <c r="P674" s="8" t="s">
        <v>2773</v>
      </c>
      <c r="Q674" s="8" t="s">
        <v>2773</v>
      </c>
      <c r="R674" s="8">
        <v>1678.08</v>
      </c>
      <c r="S674" s="8">
        <v>33.561599999999999</v>
      </c>
      <c r="T674" s="8" t="s">
        <v>2774</v>
      </c>
      <c r="U674" s="9" t="b">
        <v>0</v>
      </c>
    </row>
    <row r="675" spans="1:21">
      <c r="A675" s="10" t="s">
        <v>1339</v>
      </c>
      <c r="B675" s="11" t="s">
        <v>47</v>
      </c>
      <c r="C675" s="11" t="s">
        <v>48</v>
      </c>
      <c r="D675" s="11" t="s">
        <v>388</v>
      </c>
      <c r="E675" s="11" t="s">
        <v>389</v>
      </c>
      <c r="F675" s="11" t="s">
        <v>450</v>
      </c>
      <c r="G675" s="11" t="s">
        <v>451</v>
      </c>
      <c r="H675" s="14">
        <v>45875</v>
      </c>
      <c r="I675" s="11">
        <v>2</v>
      </c>
      <c r="J675" s="11">
        <v>45.4</v>
      </c>
      <c r="K675" s="11">
        <v>90.8</v>
      </c>
      <c r="L675" s="11">
        <v>0</v>
      </c>
      <c r="M675" s="11">
        <v>0.02</v>
      </c>
      <c r="N675" s="11" t="s">
        <v>2776</v>
      </c>
      <c r="O675" s="11">
        <v>45.4</v>
      </c>
      <c r="P675" s="11" t="s">
        <v>2773</v>
      </c>
      <c r="Q675" s="11" t="s">
        <v>2773</v>
      </c>
      <c r="R675" s="11">
        <v>90.8</v>
      </c>
      <c r="S675" s="11">
        <v>1.8160000000000001</v>
      </c>
      <c r="T675" s="11" t="s">
        <v>2774</v>
      </c>
      <c r="U675" s="12" t="b">
        <v>0</v>
      </c>
    </row>
    <row r="676" spans="1:21">
      <c r="A676" s="7" t="s">
        <v>1340</v>
      </c>
      <c r="B676" s="8" t="s">
        <v>28</v>
      </c>
      <c r="C676" s="8" t="s">
        <v>29</v>
      </c>
      <c r="D676" s="8" t="s">
        <v>30</v>
      </c>
      <c r="E676" s="8" t="s">
        <v>31</v>
      </c>
      <c r="F676" s="8" t="s">
        <v>356</v>
      </c>
      <c r="G676" s="8" t="s">
        <v>357</v>
      </c>
      <c r="H676" s="13">
        <v>45877</v>
      </c>
      <c r="I676" s="8">
        <v>20</v>
      </c>
      <c r="J676" s="8">
        <v>54.03</v>
      </c>
      <c r="K676" s="8">
        <v>1080.5999999999999</v>
      </c>
      <c r="L676" s="8">
        <v>0</v>
      </c>
      <c r="M676" s="8">
        <v>0.02</v>
      </c>
      <c r="N676" s="8" t="s">
        <v>2776</v>
      </c>
      <c r="O676" s="8">
        <v>54.03</v>
      </c>
      <c r="P676" s="8" t="s">
        <v>2773</v>
      </c>
      <c r="Q676" s="8" t="s">
        <v>2773</v>
      </c>
      <c r="R676" s="8">
        <v>1080.5999999999999</v>
      </c>
      <c r="S676" s="8">
        <v>21.611999999999998</v>
      </c>
      <c r="T676" s="8" t="s">
        <v>2774</v>
      </c>
      <c r="U676" s="9" t="b">
        <v>0</v>
      </c>
    </row>
    <row r="677" spans="1:21">
      <c r="A677" s="10" t="s">
        <v>1341</v>
      </c>
      <c r="B677" s="11" t="s">
        <v>159</v>
      </c>
      <c r="C677" s="11" t="s">
        <v>2785</v>
      </c>
      <c r="D677" s="11" t="s">
        <v>675</v>
      </c>
      <c r="E677" s="11" t="s">
        <v>2619</v>
      </c>
      <c r="F677" s="11" t="s">
        <v>71</v>
      </c>
      <c r="G677" s="11" t="s">
        <v>72</v>
      </c>
      <c r="H677" s="14">
        <v>45874</v>
      </c>
      <c r="I677" s="11">
        <v>16</v>
      </c>
      <c r="J677" s="11">
        <v>123.65</v>
      </c>
      <c r="K677" s="11">
        <v>1978.4</v>
      </c>
      <c r="L677" s="11">
        <v>0.05</v>
      </c>
      <c r="M677" s="11">
        <v>0.02</v>
      </c>
      <c r="N677" s="11" t="s">
        <v>2772</v>
      </c>
      <c r="O677" s="11">
        <v>123.65</v>
      </c>
      <c r="P677" s="11" t="s">
        <v>2773</v>
      </c>
      <c r="Q677" s="11" t="s">
        <v>2773</v>
      </c>
      <c r="R677" s="11">
        <v>1879.48</v>
      </c>
      <c r="S677" s="11">
        <v>37.589600000000004</v>
      </c>
      <c r="T677" s="11" t="s">
        <v>2774</v>
      </c>
      <c r="U677" s="12" t="b">
        <v>0</v>
      </c>
    </row>
    <row r="678" spans="1:21">
      <c r="A678" s="7" t="s">
        <v>1342</v>
      </c>
      <c r="B678" s="8" t="s">
        <v>145</v>
      </c>
      <c r="C678" s="8" t="s">
        <v>146</v>
      </c>
      <c r="D678" s="8" t="s">
        <v>493</v>
      </c>
      <c r="E678" s="8" t="s">
        <v>494</v>
      </c>
      <c r="F678" s="8" t="s">
        <v>196</v>
      </c>
      <c r="G678" s="8" t="s">
        <v>197</v>
      </c>
      <c r="H678" s="13">
        <v>45880</v>
      </c>
      <c r="I678" s="8">
        <v>12</v>
      </c>
      <c r="J678" s="8">
        <v>77.5</v>
      </c>
      <c r="K678" s="8">
        <v>930</v>
      </c>
      <c r="L678" s="8">
        <v>0.05</v>
      </c>
      <c r="M678" s="8">
        <v>0.02</v>
      </c>
      <c r="N678" s="8" t="s">
        <v>2772</v>
      </c>
      <c r="O678" s="8">
        <v>77.5</v>
      </c>
      <c r="P678" s="8" t="s">
        <v>2773</v>
      </c>
      <c r="Q678" s="8" t="s">
        <v>2773</v>
      </c>
      <c r="R678" s="8">
        <v>883.5</v>
      </c>
      <c r="S678" s="8">
        <v>17.670000000000002</v>
      </c>
      <c r="T678" s="8" t="s">
        <v>2774</v>
      </c>
      <c r="U678" s="9" t="b">
        <v>0</v>
      </c>
    </row>
    <row r="679" spans="1:21">
      <c r="A679" s="10" t="s">
        <v>1343</v>
      </c>
      <c r="B679" s="11" t="s">
        <v>182</v>
      </c>
      <c r="C679" s="11" t="s">
        <v>183</v>
      </c>
      <c r="D679" s="11" t="s">
        <v>377</v>
      </c>
      <c r="E679" s="11" t="s">
        <v>378</v>
      </c>
      <c r="F679" s="11" t="s">
        <v>39</v>
      </c>
      <c r="G679" s="11" t="s">
        <v>40</v>
      </c>
      <c r="H679" s="14">
        <v>45896</v>
      </c>
      <c r="I679" s="11">
        <v>3</v>
      </c>
      <c r="J679" s="11">
        <v>87.21</v>
      </c>
      <c r="K679" s="11">
        <v>261.63</v>
      </c>
      <c r="L679" s="11">
        <v>0</v>
      </c>
      <c r="M679" s="11">
        <v>0.02</v>
      </c>
      <c r="N679" s="11" t="s">
        <v>2776</v>
      </c>
      <c r="O679" s="11">
        <v>87.21</v>
      </c>
      <c r="P679" s="11" t="s">
        <v>2773</v>
      </c>
      <c r="Q679" s="11" t="s">
        <v>2773</v>
      </c>
      <c r="R679" s="11">
        <v>261.63</v>
      </c>
      <c r="S679" s="11">
        <v>5.2325999999999997</v>
      </c>
      <c r="T679" s="11" t="s">
        <v>2774</v>
      </c>
      <c r="U679" s="12" t="b">
        <v>0</v>
      </c>
    </row>
    <row r="680" spans="1:21">
      <c r="A680" s="7" t="s">
        <v>1344</v>
      </c>
      <c r="B680" s="8" t="s">
        <v>62</v>
      </c>
      <c r="C680" s="8" t="s">
        <v>63</v>
      </c>
      <c r="D680" s="8" t="s">
        <v>169</v>
      </c>
      <c r="E680" s="8" t="s">
        <v>170</v>
      </c>
      <c r="F680" s="8" t="s">
        <v>166</v>
      </c>
      <c r="G680" s="8" t="s">
        <v>167</v>
      </c>
      <c r="H680" s="13">
        <v>45884</v>
      </c>
      <c r="I680" s="8">
        <v>11</v>
      </c>
      <c r="J680" s="8">
        <v>176.86</v>
      </c>
      <c r="K680" s="8">
        <v>1945.46</v>
      </c>
      <c r="L680" s="8">
        <v>0.1</v>
      </c>
      <c r="M680" s="8">
        <v>0.02</v>
      </c>
      <c r="N680" s="8" t="s">
        <v>2775</v>
      </c>
      <c r="O680" s="8">
        <v>176.86</v>
      </c>
      <c r="P680" s="8" t="s">
        <v>2773</v>
      </c>
      <c r="Q680" s="8" t="s">
        <v>2773</v>
      </c>
      <c r="R680" s="8">
        <v>1750.914</v>
      </c>
      <c r="S680" s="8">
        <v>35.018279999999997</v>
      </c>
      <c r="T680" s="8" t="s">
        <v>2774</v>
      </c>
      <c r="U680" s="9" t="b">
        <v>0</v>
      </c>
    </row>
    <row r="681" spans="1:21">
      <c r="A681" s="10" t="s">
        <v>1345</v>
      </c>
      <c r="B681" s="11" t="s">
        <v>122</v>
      </c>
      <c r="C681" s="11" t="s">
        <v>123</v>
      </c>
      <c r="D681" s="11" t="s">
        <v>453</v>
      </c>
      <c r="E681" s="11" t="s">
        <v>454</v>
      </c>
      <c r="F681" s="11" t="s">
        <v>59</v>
      </c>
      <c r="G681" s="11" t="s">
        <v>60</v>
      </c>
      <c r="H681" s="14">
        <v>45872</v>
      </c>
      <c r="I681" s="11">
        <v>23</v>
      </c>
      <c r="J681" s="11">
        <v>71.86</v>
      </c>
      <c r="K681" s="11">
        <v>1652.78</v>
      </c>
      <c r="L681" s="11">
        <v>0.05</v>
      </c>
      <c r="M681" s="11">
        <v>0.02</v>
      </c>
      <c r="N681" s="11" t="s">
        <v>2772</v>
      </c>
      <c r="O681" s="11">
        <v>71.86</v>
      </c>
      <c r="P681" s="11" t="s">
        <v>2773</v>
      </c>
      <c r="Q681" s="11" t="s">
        <v>2773</v>
      </c>
      <c r="R681" s="11">
        <v>1570.1410000000001</v>
      </c>
      <c r="S681" s="11">
        <v>31.402820000000002</v>
      </c>
      <c r="T681" s="11" t="s">
        <v>2774</v>
      </c>
      <c r="U681" s="12" t="b">
        <v>0</v>
      </c>
    </row>
    <row r="682" spans="1:21">
      <c r="A682" s="7" t="s">
        <v>1346</v>
      </c>
      <c r="B682" s="8" t="s">
        <v>103</v>
      </c>
      <c r="C682" s="8" t="s">
        <v>2811</v>
      </c>
      <c r="D682" s="8" t="s">
        <v>172</v>
      </c>
      <c r="E682" s="8" t="s">
        <v>2637</v>
      </c>
      <c r="F682" s="8" t="s">
        <v>174</v>
      </c>
      <c r="G682" s="8" t="s">
        <v>175</v>
      </c>
      <c r="H682" s="13">
        <v>45870</v>
      </c>
      <c r="I682" s="8">
        <v>24</v>
      </c>
      <c r="J682" s="8">
        <v>183.4</v>
      </c>
      <c r="K682" s="8">
        <v>4401.6000000000004</v>
      </c>
      <c r="L682" s="8">
        <v>0.1</v>
      </c>
      <c r="M682" s="8">
        <v>0.02</v>
      </c>
      <c r="N682" s="8" t="s">
        <v>2775</v>
      </c>
      <c r="O682" s="8">
        <v>183.4</v>
      </c>
      <c r="P682" s="8" t="s">
        <v>2773</v>
      </c>
      <c r="Q682" s="8" t="s">
        <v>2773</v>
      </c>
      <c r="R682" s="8">
        <v>3961.4400000000005</v>
      </c>
      <c r="S682" s="8">
        <v>79.228800000000007</v>
      </c>
      <c r="T682" s="8" t="s">
        <v>2774</v>
      </c>
      <c r="U682" s="9" t="b">
        <v>0</v>
      </c>
    </row>
    <row r="683" spans="1:21">
      <c r="A683" s="10" t="s">
        <v>1347</v>
      </c>
      <c r="B683" s="11" t="s">
        <v>14</v>
      </c>
      <c r="C683" s="11" t="s">
        <v>15</v>
      </c>
      <c r="D683" s="11" t="s">
        <v>433</v>
      </c>
      <c r="E683" s="11" t="s">
        <v>434</v>
      </c>
      <c r="F683" s="11" t="s">
        <v>215</v>
      </c>
      <c r="G683" s="11" t="s">
        <v>216</v>
      </c>
      <c r="H683" s="14">
        <v>45875</v>
      </c>
      <c r="I683" s="11">
        <v>14</v>
      </c>
      <c r="J683" s="11">
        <v>176.7</v>
      </c>
      <c r="K683" s="11">
        <v>2473.8000000000002</v>
      </c>
      <c r="L683" s="11">
        <v>0.1</v>
      </c>
      <c r="M683" s="11">
        <v>0.02</v>
      </c>
      <c r="N683" s="11" t="s">
        <v>2775</v>
      </c>
      <c r="O683" s="11">
        <v>176.7</v>
      </c>
      <c r="P683" s="11" t="s">
        <v>2773</v>
      </c>
      <c r="Q683" s="11" t="s">
        <v>2773</v>
      </c>
      <c r="R683" s="11">
        <v>2226.42</v>
      </c>
      <c r="S683" s="11">
        <v>44.528400000000005</v>
      </c>
      <c r="T683" s="11" t="s">
        <v>2774</v>
      </c>
      <c r="U683" s="12" t="b">
        <v>0</v>
      </c>
    </row>
    <row r="684" spans="1:21">
      <c r="A684" s="7" t="s">
        <v>1348</v>
      </c>
      <c r="B684" s="8" t="s">
        <v>67</v>
      </c>
      <c r="C684" s="8" t="s">
        <v>68</v>
      </c>
      <c r="D684" s="8" t="s">
        <v>1035</v>
      </c>
      <c r="E684" s="8" t="s">
        <v>1036</v>
      </c>
      <c r="F684" s="8" t="s">
        <v>396</v>
      </c>
      <c r="G684" s="8" t="s">
        <v>397</v>
      </c>
      <c r="H684" s="13">
        <v>45881</v>
      </c>
      <c r="I684" s="8">
        <v>13</v>
      </c>
      <c r="J684" s="8">
        <v>194.87</v>
      </c>
      <c r="K684" s="8">
        <v>2533.31</v>
      </c>
      <c r="L684" s="8">
        <v>0.1</v>
      </c>
      <c r="M684" s="8">
        <v>0.02</v>
      </c>
      <c r="N684" s="8" t="s">
        <v>2775</v>
      </c>
      <c r="O684" s="8">
        <v>194.87</v>
      </c>
      <c r="P684" s="8" t="s">
        <v>2773</v>
      </c>
      <c r="Q684" s="8" t="s">
        <v>2773</v>
      </c>
      <c r="R684" s="8">
        <v>2279.9789999999998</v>
      </c>
      <c r="S684" s="8">
        <v>45.599579999999996</v>
      </c>
      <c r="T684" s="8" t="s">
        <v>2774</v>
      </c>
      <c r="U684" s="9" t="b">
        <v>0</v>
      </c>
    </row>
    <row r="685" spans="1:21">
      <c r="A685" s="10" t="s">
        <v>1350</v>
      </c>
      <c r="B685" s="11" t="s">
        <v>47</v>
      </c>
      <c r="C685" s="11" t="s">
        <v>48</v>
      </c>
      <c r="D685" s="11" t="s">
        <v>189</v>
      </c>
      <c r="E685" s="11" t="s">
        <v>190</v>
      </c>
      <c r="F685" s="11" t="s">
        <v>191</v>
      </c>
      <c r="G685" s="11" t="s">
        <v>192</v>
      </c>
      <c r="H685" s="14">
        <v>45877</v>
      </c>
      <c r="I685" s="11">
        <v>22</v>
      </c>
      <c r="J685" s="11">
        <v>144.35</v>
      </c>
      <c r="K685" s="11">
        <v>3175.7</v>
      </c>
      <c r="L685" s="11">
        <v>0.1</v>
      </c>
      <c r="M685" s="11">
        <v>0.02</v>
      </c>
      <c r="N685" s="11" t="s">
        <v>2775</v>
      </c>
      <c r="O685" s="11">
        <v>144.35</v>
      </c>
      <c r="P685" s="11" t="s">
        <v>2773</v>
      </c>
      <c r="Q685" s="11" t="s">
        <v>2773</v>
      </c>
      <c r="R685" s="11">
        <v>2858.1299999999997</v>
      </c>
      <c r="S685" s="11">
        <v>57.162599999999998</v>
      </c>
      <c r="T685" s="11" t="s">
        <v>2774</v>
      </c>
      <c r="U685" s="12" t="b">
        <v>0</v>
      </c>
    </row>
    <row r="686" spans="1:21">
      <c r="A686" s="7" t="s">
        <v>1351</v>
      </c>
      <c r="B686" s="8" t="s">
        <v>182</v>
      </c>
      <c r="C686" s="8" t="s">
        <v>183</v>
      </c>
      <c r="D686" s="8" t="s">
        <v>237</v>
      </c>
      <c r="E686" s="8" t="s">
        <v>238</v>
      </c>
      <c r="F686" s="8" t="s">
        <v>196</v>
      </c>
      <c r="G686" s="8" t="s">
        <v>197</v>
      </c>
      <c r="H686" s="13">
        <v>45879</v>
      </c>
      <c r="I686" s="8">
        <v>2</v>
      </c>
      <c r="J686" s="8">
        <v>77.5</v>
      </c>
      <c r="K686" s="8">
        <v>155</v>
      </c>
      <c r="L686" s="8">
        <v>0.05</v>
      </c>
      <c r="M686" s="8">
        <v>0.02</v>
      </c>
      <c r="N686" s="8" t="s">
        <v>2772</v>
      </c>
      <c r="O686" s="8">
        <v>77.5</v>
      </c>
      <c r="P686" s="8" t="s">
        <v>2773</v>
      </c>
      <c r="Q686" s="8" t="s">
        <v>2773</v>
      </c>
      <c r="R686" s="8">
        <v>147.25</v>
      </c>
      <c r="S686" s="8">
        <v>2.9449999999999998</v>
      </c>
      <c r="T686" s="8" t="s">
        <v>2774</v>
      </c>
      <c r="U686" s="9" t="b">
        <v>0</v>
      </c>
    </row>
    <row r="687" spans="1:21">
      <c r="A687" s="10" t="s">
        <v>1352</v>
      </c>
      <c r="B687" s="11" t="s">
        <v>122</v>
      </c>
      <c r="C687" s="11" t="s">
        <v>123</v>
      </c>
      <c r="D687" s="11" t="s">
        <v>30</v>
      </c>
      <c r="E687" s="11" t="s">
        <v>31</v>
      </c>
      <c r="F687" s="11" t="s">
        <v>18</v>
      </c>
      <c r="G687" s="11" t="s">
        <v>19</v>
      </c>
      <c r="H687" s="14">
        <v>45872</v>
      </c>
      <c r="I687" s="11">
        <v>4</v>
      </c>
      <c r="J687" s="11">
        <v>52.65</v>
      </c>
      <c r="K687" s="11">
        <v>210.6</v>
      </c>
      <c r="L687" s="11">
        <v>0.05</v>
      </c>
      <c r="M687" s="11">
        <v>0.02</v>
      </c>
      <c r="N687" s="11" t="s">
        <v>2772</v>
      </c>
      <c r="O687" s="11">
        <v>52.65</v>
      </c>
      <c r="P687" s="11" t="s">
        <v>2773</v>
      </c>
      <c r="Q687" s="11" t="s">
        <v>2773</v>
      </c>
      <c r="R687" s="11">
        <v>200.07</v>
      </c>
      <c r="S687" s="11">
        <v>4.0014000000000003</v>
      </c>
      <c r="T687" s="11" t="s">
        <v>2774</v>
      </c>
      <c r="U687" s="12" t="b">
        <v>0</v>
      </c>
    </row>
    <row r="688" spans="1:21">
      <c r="A688" s="7" t="s">
        <v>1353</v>
      </c>
      <c r="B688" s="8" t="s">
        <v>145</v>
      </c>
      <c r="C688" s="8" t="s">
        <v>146</v>
      </c>
      <c r="D688" s="8" t="s">
        <v>660</v>
      </c>
      <c r="E688" s="8" t="s">
        <v>661</v>
      </c>
      <c r="F688" s="8" t="s">
        <v>39</v>
      </c>
      <c r="G688" s="8" t="s">
        <v>40</v>
      </c>
      <c r="H688" s="13">
        <v>45893</v>
      </c>
      <c r="I688" s="8">
        <v>6</v>
      </c>
      <c r="J688" s="8">
        <v>87.21</v>
      </c>
      <c r="K688" s="8">
        <v>523.26</v>
      </c>
      <c r="L688" s="8">
        <v>0</v>
      </c>
      <c r="M688" s="8">
        <v>0.02</v>
      </c>
      <c r="N688" s="8" t="s">
        <v>2776</v>
      </c>
      <c r="O688" s="8">
        <v>87.21</v>
      </c>
      <c r="P688" s="8" t="s">
        <v>2773</v>
      </c>
      <c r="Q688" s="8" t="s">
        <v>2773</v>
      </c>
      <c r="R688" s="8">
        <v>523.26</v>
      </c>
      <c r="S688" s="8">
        <v>10.465199999999999</v>
      </c>
      <c r="T688" s="8" t="s">
        <v>2774</v>
      </c>
      <c r="U688" s="9" t="b">
        <v>0</v>
      </c>
    </row>
    <row r="689" spans="1:21">
      <c r="A689" s="10" t="s">
        <v>1355</v>
      </c>
      <c r="B689" s="11" t="s">
        <v>28</v>
      </c>
      <c r="C689" s="11" t="s">
        <v>29</v>
      </c>
      <c r="D689" s="11" t="s">
        <v>609</v>
      </c>
      <c r="E689" s="11" t="s">
        <v>610</v>
      </c>
      <c r="F689" s="11" t="s">
        <v>39</v>
      </c>
      <c r="G689" s="11" t="s">
        <v>40</v>
      </c>
      <c r="H689" s="14">
        <v>45665</v>
      </c>
      <c r="I689" s="11">
        <v>23</v>
      </c>
      <c r="J689" s="11">
        <v>87.21</v>
      </c>
      <c r="K689" s="11">
        <v>2005.83</v>
      </c>
      <c r="L689" s="11">
        <v>0</v>
      </c>
      <c r="M689" s="11">
        <v>0.02</v>
      </c>
      <c r="N689" s="11" t="s">
        <v>2776</v>
      </c>
      <c r="O689" s="11">
        <v>87.21</v>
      </c>
      <c r="P689" s="11" t="s">
        <v>2773</v>
      </c>
      <c r="Q689" s="11" t="s">
        <v>2773</v>
      </c>
      <c r="R689" s="11">
        <v>2005.83</v>
      </c>
      <c r="S689" s="11">
        <v>40.116599999999998</v>
      </c>
      <c r="T689" s="11" t="s">
        <v>2774</v>
      </c>
      <c r="U689" s="12" t="b">
        <v>0</v>
      </c>
    </row>
    <row r="690" spans="1:21">
      <c r="A690" s="7" t="s">
        <v>1356</v>
      </c>
      <c r="B690" s="8" t="s">
        <v>81</v>
      </c>
      <c r="C690" s="8" t="s">
        <v>82</v>
      </c>
      <c r="D690" s="8" t="s">
        <v>448</v>
      </c>
      <c r="E690" s="8" t="s">
        <v>449</v>
      </c>
      <c r="F690" s="8" t="s">
        <v>129</v>
      </c>
      <c r="G690" s="8" t="s">
        <v>130</v>
      </c>
      <c r="H690" s="13">
        <v>45875</v>
      </c>
      <c r="I690" s="8">
        <v>14</v>
      </c>
      <c r="J690" s="8">
        <v>92.19</v>
      </c>
      <c r="K690" s="8">
        <v>1290.6600000000001</v>
      </c>
      <c r="L690" s="8">
        <v>0.05</v>
      </c>
      <c r="M690" s="8">
        <v>0.02</v>
      </c>
      <c r="N690" s="8" t="s">
        <v>2772</v>
      </c>
      <c r="O690" s="8">
        <v>92.19</v>
      </c>
      <c r="P690" s="8" t="s">
        <v>2773</v>
      </c>
      <c r="Q690" s="8" t="s">
        <v>2773</v>
      </c>
      <c r="R690" s="8">
        <v>1226.1270000000002</v>
      </c>
      <c r="S690" s="8">
        <v>24.522540000000003</v>
      </c>
      <c r="T690" s="8" t="s">
        <v>2774</v>
      </c>
      <c r="U690" s="9" t="b">
        <v>0</v>
      </c>
    </row>
    <row r="691" spans="1:21">
      <c r="A691" s="10" t="s">
        <v>1357</v>
      </c>
      <c r="B691" s="11" t="s">
        <v>14</v>
      </c>
      <c r="C691" s="11" t="s">
        <v>2782</v>
      </c>
      <c r="D691" s="11" t="s">
        <v>444</v>
      </c>
      <c r="E691" s="11" t="s">
        <v>2638</v>
      </c>
      <c r="F691" s="11" t="s">
        <v>85</v>
      </c>
      <c r="G691" s="11" t="s">
        <v>86</v>
      </c>
      <c r="H691" s="14">
        <v>45883</v>
      </c>
      <c r="I691" s="11">
        <v>7</v>
      </c>
      <c r="J691" s="11">
        <v>72.040000000000006</v>
      </c>
      <c r="K691" s="11">
        <v>504.28</v>
      </c>
      <c r="L691" s="11">
        <v>0.05</v>
      </c>
      <c r="M691" s="11">
        <v>0.02</v>
      </c>
      <c r="N691" s="11" t="s">
        <v>2772</v>
      </c>
      <c r="O691" s="11">
        <v>72.040000000000006</v>
      </c>
      <c r="P691" s="11" t="s">
        <v>2773</v>
      </c>
      <c r="Q691" s="11" t="s">
        <v>2773</v>
      </c>
      <c r="R691" s="11">
        <v>479.06599999999997</v>
      </c>
      <c r="S691" s="11">
        <v>9.5813199999999998</v>
      </c>
      <c r="T691" s="11" t="s">
        <v>2774</v>
      </c>
      <c r="U691" s="12" t="b">
        <v>0</v>
      </c>
    </row>
    <row r="692" spans="1:21">
      <c r="A692" s="7" t="s">
        <v>1358</v>
      </c>
      <c r="B692" s="8" t="s">
        <v>62</v>
      </c>
      <c r="C692" s="8" t="s">
        <v>63</v>
      </c>
      <c r="D692" s="8" t="s">
        <v>429</v>
      </c>
      <c r="E692" s="8" t="s">
        <v>430</v>
      </c>
      <c r="F692" s="8" t="s">
        <v>107</v>
      </c>
      <c r="G692" s="8" t="s">
        <v>108</v>
      </c>
      <c r="H692" s="13">
        <v>45887</v>
      </c>
      <c r="I692" s="8">
        <v>24</v>
      </c>
      <c r="J692" s="8">
        <v>179.53</v>
      </c>
      <c r="K692" s="8">
        <v>4308.72</v>
      </c>
      <c r="L692" s="8">
        <v>0.1</v>
      </c>
      <c r="M692" s="8">
        <v>0.02</v>
      </c>
      <c r="N692" s="8" t="s">
        <v>2775</v>
      </c>
      <c r="O692" s="8">
        <v>179.53</v>
      </c>
      <c r="P692" s="8" t="s">
        <v>2773</v>
      </c>
      <c r="Q692" s="8" t="s">
        <v>2773</v>
      </c>
      <c r="R692" s="8">
        <v>3877.848</v>
      </c>
      <c r="S692" s="8">
        <v>77.556960000000004</v>
      </c>
      <c r="T692" s="8" t="s">
        <v>2774</v>
      </c>
      <c r="U692" s="9" t="b">
        <v>0</v>
      </c>
    </row>
    <row r="693" spans="1:21">
      <c r="A693" s="10" t="s">
        <v>1359</v>
      </c>
      <c r="B693" s="11" t="s">
        <v>230</v>
      </c>
      <c r="C693" s="11" t="s">
        <v>231</v>
      </c>
      <c r="D693" s="11" t="s">
        <v>137</v>
      </c>
      <c r="E693" s="11" t="s">
        <v>138</v>
      </c>
      <c r="F693" s="11" t="s">
        <v>293</v>
      </c>
      <c r="G693" s="11" t="s">
        <v>294</v>
      </c>
      <c r="H693" s="14">
        <v>45873</v>
      </c>
      <c r="I693" s="11">
        <v>8</v>
      </c>
      <c r="J693" s="11">
        <v>114.99</v>
      </c>
      <c r="K693" s="11">
        <v>919.92</v>
      </c>
      <c r="L693" s="11">
        <v>0.05</v>
      </c>
      <c r="M693" s="11">
        <v>0.02</v>
      </c>
      <c r="N693" s="11" t="s">
        <v>2772</v>
      </c>
      <c r="O693" s="11">
        <v>114.99</v>
      </c>
      <c r="P693" s="11" t="s">
        <v>2773</v>
      </c>
      <c r="Q693" s="11" t="s">
        <v>2773</v>
      </c>
      <c r="R693" s="11">
        <v>873.92399999999998</v>
      </c>
      <c r="S693" s="11">
        <v>17.478480000000001</v>
      </c>
      <c r="T693" s="11" t="s">
        <v>2774</v>
      </c>
      <c r="U693" s="12" t="b">
        <v>0</v>
      </c>
    </row>
    <row r="694" spans="1:21">
      <c r="A694" s="7" t="s">
        <v>1360</v>
      </c>
      <c r="B694" s="8" t="s">
        <v>14</v>
      </c>
      <c r="C694" s="8" t="s">
        <v>15</v>
      </c>
      <c r="D694" s="8" t="s">
        <v>710</v>
      </c>
      <c r="E694" s="8" t="s">
        <v>711</v>
      </c>
      <c r="F694" s="8" t="s">
        <v>100</v>
      </c>
      <c r="G694" s="8" t="s">
        <v>101</v>
      </c>
      <c r="H694" s="13">
        <v>45874</v>
      </c>
      <c r="I694" s="8">
        <v>16</v>
      </c>
      <c r="J694" s="8">
        <v>181.7</v>
      </c>
      <c r="K694" s="8">
        <v>2907.2</v>
      </c>
      <c r="L694" s="8">
        <v>0.1</v>
      </c>
      <c r="M694" s="8">
        <v>0.02</v>
      </c>
      <c r="N694" s="8" t="s">
        <v>2775</v>
      </c>
      <c r="O694" s="8">
        <v>181.7</v>
      </c>
      <c r="P694" s="8" t="s">
        <v>2773</v>
      </c>
      <c r="Q694" s="8" t="s">
        <v>2773</v>
      </c>
      <c r="R694" s="8">
        <v>2616.48</v>
      </c>
      <c r="S694" s="8">
        <v>52.329599999999999</v>
      </c>
      <c r="T694" s="8" t="s">
        <v>2774</v>
      </c>
      <c r="U694" s="9" t="b">
        <v>0</v>
      </c>
    </row>
    <row r="695" spans="1:21">
      <c r="A695" s="10" t="s">
        <v>1362</v>
      </c>
      <c r="B695" s="11" t="s">
        <v>35</v>
      </c>
      <c r="C695" s="11" t="s">
        <v>36</v>
      </c>
      <c r="D695" s="11" t="s">
        <v>137</v>
      </c>
      <c r="E695" s="11" t="s">
        <v>138</v>
      </c>
      <c r="F695" s="11" t="s">
        <v>166</v>
      </c>
      <c r="G695" s="11" t="s">
        <v>167</v>
      </c>
      <c r="H695" s="14">
        <v>45876</v>
      </c>
      <c r="I695" s="11">
        <v>16</v>
      </c>
      <c r="J695" s="11">
        <v>176.86</v>
      </c>
      <c r="K695" s="11">
        <v>2829.76</v>
      </c>
      <c r="L695" s="11">
        <v>0.1</v>
      </c>
      <c r="M695" s="11">
        <v>0.02</v>
      </c>
      <c r="N695" s="11" t="s">
        <v>2775</v>
      </c>
      <c r="O695" s="11">
        <v>176.86</v>
      </c>
      <c r="P695" s="11" t="s">
        <v>2773</v>
      </c>
      <c r="Q695" s="11" t="s">
        <v>2773</v>
      </c>
      <c r="R695" s="11">
        <v>2546.7840000000001</v>
      </c>
      <c r="S695" s="11">
        <v>50.935680000000005</v>
      </c>
      <c r="T695" s="11" t="s">
        <v>2774</v>
      </c>
      <c r="U695" s="12" t="b">
        <v>0</v>
      </c>
    </row>
    <row r="696" spans="1:21">
      <c r="A696" s="7" t="s">
        <v>1363</v>
      </c>
      <c r="B696" s="8" t="s">
        <v>386</v>
      </c>
      <c r="C696" s="8" t="s">
        <v>2788</v>
      </c>
      <c r="D696" s="8" t="s">
        <v>1309</v>
      </c>
      <c r="E696" s="8" t="s">
        <v>2639</v>
      </c>
      <c r="F696" s="8" t="s">
        <v>59</v>
      </c>
      <c r="G696" s="8" t="s">
        <v>60</v>
      </c>
      <c r="H696" s="13">
        <v>45879</v>
      </c>
      <c r="I696" s="8">
        <v>21</v>
      </c>
      <c r="J696" s="8">
        <v>71.86</v>
      </c>
      <c r="K696" s="8">
        <v>1509.06</v>
      </c>
      <c r="L696" s="8">
        <v>0.05</v>
      </c>
      <c r="M696" s="8">
        <v>0.02</v>
      </c>
      <c r="N696" s="8" t="s">
        <v>2772</v>
      </c>
      <c r="O696" s="8">
        <v>71.86</v>
      </c>
      <c r="P696" s="8" t="s">
        <v>2773</v>
      </c>
      <c r="Q696" s="8" t="s">
        <v>2773</v>
      </c>
      <c r="R696" s="8">
        <v>1433.607</v>
      </c>
      <c r="S696" s="8">
        <v>28.672139999999999</v>
      </c>
      <c r="T696" s="8" t="s">
        <v>2774</v>
      </c>
      <c r="U696" s="9" t="b">
        <v>0</v>
      </c>
    </row>
    <row r="697" spans="1:21">
      <c r="A697" s="10" t="s">
        <v>1364</v>
      </c>
      <c r="B697" s="11" t="s">
        <v>423</v>
      </c>
      <c r="C697" s="11" t="s">
        <v>424</v>
      </c>
      <c r="D697" s="11" t="s">
        <v>49</v>
      </c>
      <c r="E697" s="11" t="s">
        <v>50</v>
      </c>
      <c r="F697" s="11" t="s">
        <v>234</v>
      </c>
      <c r="G697" s="11" t="s">
        <v>235</v>
      </c>
      <c r="H697" s="14">
        <v>45895</v>
      </c>
      <c r="I697" s="11">
        <v>10</v>
      </c>
      <c r="J697" s="11">
        <v>37.18</v>
      </c>
      <c r="K697" s="11">
        <v>371.8</v>
      </c>
      <c r="L697" s="11">
        <v>0</v>
      </c>
      <c r="M697" s="11">
        <v>0.02</v>
      </c>
      <c r="N697" s="11" t="s">
        <v>2776</v>
      </c>
      <c r="O697" s="11">
        <v>37.18</v>
      </c>
      <c r="P697" s="11" t="s">
        <v>2773</v>
      </c>
      <c r="Q697" s="11" t="s">
        <v>2773</v>
      </c>
      <c r="R697" s="11">
        <v>371.8</v>
      </c>
      <c r="S697" s="11">
        <v>7.4359999999999999</v>
      </c>
      <c r="T697" s="11" t="s">
        <v>2774</v>
      </c>
      <c r="U697" s="12" t="b">
        <v>0</v>
      </c>
    </row>
    <row r="698" spans="1:21">
      <c r="A698" s="7" t="s">
        <v>1365</v>
      </c>
      <c r="B698" s="8" t="s">
        <v>74</v>
      </c>
      <c r="C698" s="8" t="s">
        <v>75</v>
      </c>
      <c r="D698" s="8" t="s">
        <v>927</v>
      </c>
      <c r="E698" s="8" t="s">
        <v>928</v>
      </c>
      <c r="F698" s="8" t="s">
        <v>396</v>
      </c>
      <c r="G698" s="8" t="s">
        <v>397</v>
      </c>
      <c r="H698" s="13">
        <v>45878</v>
      </c>
      <c r="I698" s="8">
        <v>22</v>
      </c>
      <c r="J698" s="8">
        <v>194.87</v>
      </c>
      <c r="K698" s="8">
        <v>4287.1400000000003</v>
      </c>
      <c r="L698" s="8">
        <v>0.1</v>
      </c>
      <c r="M698" s="8">
        <v>0.02</v>
      </c>
      <c r="N698" s="8" t="s">
        <v>2775</v>
      </c>
      <c r="O698" s="8">
        <v>194.87</v>
      </c>
      <c r="P698" s="8" t="s">
        <v>2773</v>
      </c>
      <c r="Q698" s="8" t="s">
        <v>2773</v>
      </c>
      <c r="R698" s="8">
        <v>3858.4260000000004</v>
      </c>
      <c r="S698" s="8">
        <v>77.168520000000015</v>
      </c>
      <c r="T698" s="8" t="s">
        <v>2774</v>
      </c>
      <c r="U698" s="9" t="b">
        <v>0</v>
      </c>
    </row>
    <row r="699" spans="1:21">
      <c r="A699" s="10" t="s">
        <v>1366</v>
      </c>
      <c r="B699" s="11" t="s">
        <v>423</v>
      </c>
      <c r="C699" s="11" t="s">
        <v>2792</v>
      </c>
      <c r="D699" s="11" t="s">
        <v>865</v>
      </c>
      <c r="E699" s="11" t="s">
        <v>2640</v>
      </c>
      <c r="F699" s="11" t="s">
        <v>114</v>
      </c>
      <c r="G699" s="11" t="s">
        <v>115</v>
      </c>
      <c r="H699" s="14">
        <v>45881</v>
      </c>
      <c r="I699" s="11">
        <v>6</v>
      </c>
      <c r="J699" s="11">
        <v>91.13</v>
      </c>
      <c r="K699" s="11">
        <v>546.78</v>
      </c>
      <c r="L699" s="11">
        <v>0.1</v>
      </c>
      <c r="M699" s="11">
        <v>0.02</v>
      </c>
      <c r="N699" s="11" t="s">
        <v>2775</v>
      </c>
      <c r="O699" s="11">
        <v>91.13</v>
      </c>
      <c r="P699" s="11" t="s">
        <v>2773</v>
      </c>
      <c r="Q699" s="11" t="s">
        <v>2773</v>
      </c>
      <c r="R699" s="11">
        <v>492.10199999999998</v>
      </c>
      <c r="S699" s="11">
        <v>9.842039999999999</v>
      </c>
      <c r="T699" s="11" t="s">
        <v>2774</v>
      </c>
      <c r="U699" s="12" t="b">
        <v>0</v>
      </c>
    </row>
    <row r="700" spans="1:21">
      <c r="A700" s="7" t="s">
        <v>1367</v>
      </c>
      <c r="B700" s="8" t="s">
        <v>67</v>
      </c>
      <c r="C700" s="8" t="s">
        <v>68</v>
      </c>
      <c r="D700" s="8" t="s">
        <v>150</v>
      </c>
      <c r="E700" s="8" t="s">
        <v>151</v>
      </c>
      <c r="F700" s="8" t="s">
        <v>240</v>
      </c>
      <c r="G700" s="8" t="s">
        <v>241</v>
      </c>
      <c r="H700" s="13">
        <v>45871</v>
      </c>
      <c r="I700" s="8">
        <v>15</v>
      </c>
      <c r="J700" s="8">
        <v>130.94</v>
      </c>
      <c r="K700" s="8">
        <v>1964.1</v>
      </c>
      <c r="L700" s="8">
        <v>0.05</v>
      </c>
      <c r="M700" s="8">
        <v>0.02</v>
      </c>
      <c r="N700" s="8" t="s">
        <v>2772</v>
      </c>
      <c r="O700" s="8">
        <v>130.94</v>
      </c>
      <c r="P700" s="8" t="s">
        <v>2773</v>
      </c>
      <c r="Q700" s="8" t="s">
        <v>2773</v>
      </c>
      <c r="R700" s="8">
        <v>1865.895</v>
      </c>
      <c r="S700" s="8">
        <v>37.317900000000002</v>
      </c>
      <c r="T700" s="8" t="s">
        <v>2774</v>
      </c>
      <c r="U700" s="9" t="b">
        <v>0</v>
      </c>
    </row>
    <row r="701" spans="1:21">
      <c r="A701" s="10" t="s">
        <v>1368</v>
      </c>
      <c r="B701" s="11" t="s">
        <v>230</v>
      </c>
      <c r="C701" s="11" t="s">
        <v>231</v>
      </c>
      <c r="D701" s="11" t="s">
        <v>694</v>
      </c>
      <c r="E701" s="11" t="s">
        <v>695</v>
      </c>
      <c r="F701" s="11" t="s">
        <v>25</v>
      </c>
      <c r="G701" s="11" t="s">
        <v>26</v>
      </c>
      <c r="H701" s="14">
        <v>45896</v>
      </c>
      <c r="I701" s="11">
        <v>8</v>
      </c>
      <c r="J701" s="11">
        <v>120.83</v>
      </c>
      <c r="K701" s="11">
        <v>966.64</v>
      </c>
      <c r="L701" s="11">
        <v>0.1</v>
      </c>
      <c r="M701" s="11">
        <v>0.02</v>
      </c>
      <c r="N701" s="11" t="s">
        <v>2775</v>
      </c>
      <c r="O701" s="11">
        <v>120.83</v>
      </c>
      <c r="P701" s="11" t="s">
        <v>2773</v>
      </c>
      <c r="Q701" s="11" t="s">
        <v>2773</v>
      </c>
      <c r="R701" s="11">
        <v>869.976</v>
      </c>
      <c r="S701" s="11">
        <v>17.399519999999999</v>
      </c>
      <c r="T701" s="11" t="s">
        <v>2774</v>
      </c>
      <c r="U701" s="12" t="b">
        <v>0</v>
      </c>
    </row>
    <row r="702" spans="1:21">
      <c r="A702" s="7" t="s">
        <v>1369</v>
      </c>
      <c r="B702" s="8" t="s">
        <v>230</v>
      </c>
      <c r="C702" s="8" t="s">
        <v>231</v>
      </c>
      <c r="D702" s="8" t="s">
        <v>675</v>
      </c>
      <c r="E702" s="8" t="s">
        <v>676</v>
      </c>
      <c r="F702" s="8" t="s">
        <v>196</v>
      </c>
      <c r="G702" s="8" t="s">
        <v>197</v>
      </c>
      <c r="H702" s="13">
        <v>45892</v>
      </c>
      <c r="I702" s="8">
        <v>25</v>
      </c>
      <c r="J702" s="8">
        <v>77.5</v>
      </c>
      <c r="K702" s="8">
        <v>1937.5</v>
      </c>
      <c r="L702" s="8">
        <v>0.05</v>
      </c>
      <c r="M702" s="8">
        <v>0.02</v>
      </c>
      <c r="N702" s="8" t="s">
        <v>2772</v>
      </c>
      <c r="O702" s="8">
        <v>77.5</v>
      </c>
      <c r="P702" s="8" t="s">
        <v>2773</v>
      </c>
      <c r="Q702" s="8" t="s">
        <v>2773</v>
      </c>
      <c r="R702" s="8">
        <v>1840.625</v>
      </c>
      <c r="S702" s="8">
        <v>36.8125</v>
      </c>
      <c r="T702" s="8" t="s">
        <v>2774</v>
      </c>
      <c r="U702" s="9" t="b">
        <v>0</v>
      </c>
    </row>
    <row r="703" spans="1:21">
      <c r="A703" s="10" t="s">
        <v>1370</v>
      </c>
      <c r="B703" s="11" t="s">
        <v>208</v>
      </c>
      <c r="C703" s="11" t="s">
        <v>209</v>
      </c>
      <c r="D703" s="11" t="s">
        <v>596</v>
      </c>
      <c r="E703" s="11" t="s">
        <v>597</v>
      </c>
      <c r="F703" s="11" t="s">
        <v>71</v>
      </c>
      <c r="G703" s="11" t="s">
        <v>72</v>
      </c>
      <c r="H703" s="14">
        <v>45895</v>
      </c>
      <c r="I703" s="11">
        <v>12</v>
      </c>
      <c r="J703" s="11">
        <v>123.65</v>
      </c>
      <c r="K703" s="11">
        <v>1483.8</v>
      </c>
      <c r="L703" s="11">
        <v>0.05</v>
      </c>
      <c r="M703" s="11">
        <v>0.02</v>
      </c>
      <c r="N703" s="11" t="s">
        <v>2772</v>
      </c>
      <c r="O703" s="11">
        <v>123.65</v>
      </c>
      <c r="P703" s="11" t="s">
        <v>2773</v>
      </c>
      <c r="Q703" s="11" t="s">
        <v>2773</v>
      </c>
      <c r="R703" s="11">
        <v>1409.61</v>
      </c>
      <c r="S703" s="11">
        <v>28.1922</v>
      </c>
      <c r="T703" s="11" t="s">
        <v>2774</v>
      </c>
      <c r="U703" s="12" t="b">
        <v>0</v>
      </c>
    </row>
    <row r="704" spans="1:21">
      <c r="A704" s="7" t="s">
        <v>1371</v>
      </c>
      <c r="B704" s="8" t="s">
        <v>259</v>
      </c>
      <c r="C704" s="8" t="s">
        <v>2812</v>
      </c>
      <c r="D704" s="8" t="s">
        <v>1035</v>
      </c>
      <c r="E704" s="8" t="s">
        <v>2641</v>
      </c>
      <c r="F704" s="8" t="s">
        <v>450</v>
      </c>
      <c r="G704" s="8" t="s">
        <v>451</v>
      </c>
      <c r="H704" s="13">
        <v>45877</v>
      </c>
      <c r="I704" s="8">
        <v>19</v>
      </c>
      <c r="J704" s="8">
        <v>45.4</v>
      </c>
      <c r="K704" s="8">
        <v>862.6</v>
      </c>
      <c r="L704" s="8">
        <v>0</v>
      </c>
      <c r="M704" s="8">
        <v>0.02</v>
      </c>
      <c r="N704" s="8" t="s">
        <v>2776</v>
      </c>
      <c r="O704" s="8">
        <v>45.4</v>
      </c>
      <c r="P704" s="8" t="s">
        <v>2773</v>
      </c>
      <c r="Q704" s="8" t="s">
        <v>2773</v>
      </c>
      <c r="R704" s="8">
        <v>862.6</v>
      </c>
      <c r="S704" s="8">
        <v>17.252000000000002</v>
      </c>
      <c r="T704" s="8" t="s">
        <v>2774</v>
      </c>
      <c r="U704" s="9" t="b">
        <v>0</v>
      </c>
    </row>
    <row r="705" spans="1:21">
      <c r="A705" s="10" t="s">
        <v>1372</v>
      </c>
      <c r="B705" s="11" t="s">
        <v>259</v>
      </c>
      <c r="C705" s="11" t="s">
        <v>260</v>
      </c>
      <c r="D705" s="11" t="s">
        <v>1183</v>
      </c>
      <c r="E705" s="11" t="s">
        <v>1184</v>
      </c>
      <c r="F705" s="11" t="s">
        <v>234</v>
      </c>
      <c r="G705" s="11" t="s">
        <v>235</v>
      </c>
      <c r="H705" s="14">
        <v>45883</v>
      </c>
      <c r="I705" s="11">
        <v>17</v>
      </c>
      <c r="J705" s="11">
        <v>37.18</v>
      </c>
      <c r="K705" s="11">
        <v>632.05999999999995</v>
      </c>
      <c r="L705" s="11">
        <v>0</v>
      </c>
      <c r="M705" s="11">
        <v>0.02</v>
      </c>
      <c r="N705" s="11" t="s">
        <v>2776</v>
      </c>
      <c r="O705" s="11">
        <v>37.18</v>
      </c>
      <c r="P705" s="11" t="s">
        <v>2773</v>
      </c>
      <c r="Q705" s="11" t="s">
        <v>2773</v>
      </c>
      <c r="R705" s="11">
        <v>632.05999999999995</v>
      </c>
      <c r="S705" s="11">
        <v>12.6412</v>
      </c>
      <c r="T705" s="11" t="s">
        <v>2774</v>
      </c>
      <c r="U705" s="12" t="b">
        <v>0</v>
      </c>
    </row>
    <row r="706" spans="1:21">
      <c r="A706" s="7" t="s">
        <v>1373</v>
      </c>
      <c r="B706" s="8" t="s">
        <v>259</v>
      </c>
      <c r="C706" s="8" t="s">
        <v>260</v>
      </c>
      <c r="D706" s="8" t="s">
        <v>202</v>
      </c>
      <c r="E706" s="8" t="s">
        <v>203</v>
      </c>
      <c r="F706" s="8" t="s">
        <v>302</v>
      </c>
      <c r="G706" s="8" t="s">
        <v>303</v>
      </c>
      <c r="H706" s="13">
        <v>45888</v>
      </c>
      <c r="I706" s="8">
        <v>16</v>
      </c>
      <c r="J706" s="8">
        <v>39.090000000000003</v>
      </c>
      <c r="K706" s="8">
        <v>625.44000000000005</v>
      </c>
      <c r="L706" s="8">
        <v>0</v>
      </c>
      <c r="M706" s="8">
        <v>0.02</v>
      </c>
      <c r="N706" s="8" t="s">
        <v>2776</v>
      </c>
      <c r="O706" s="8">
        <v>39.090000000000003</v>
      </c>
      <c r="P706" s="8" t="s">
        <v>2773</v>
      </c>
      <c r="Q706" s="8" t="s">
        <v>2773</v>
      </c>
      <c r="R706" s="8">
        <v>625.44000000000005</v>
      </c>
      <c r="S706" s="8">
        <v>12.508800000000001</v>
      </c>
      <c r="T706" s="8" t="s">
        <v>2774</v>
      </c>
      <c r="U706" s="9" t="b">
        <v>0</v>
      </c>
    </row>
    <row r="707" spans="1:21">
      <c r="A707" s="10" t="s">
        <v>1374</v>
      </c>
      <c r="B707" s="11" t="s">
        <v>67</v>
      </c>
      <c r="C707" s="11" t="s">
        <v>68</v>
      </c>
      <c r="D707" s="11" t="s">
        <v>542</v>
      </c>
      <c r="E707" s="11" t="s">
        <v>543</v>
      </c>
      <c r="F707" s="11" t="s">
        <v>25</v>
      </c>
      <c r="G707" s="11" t="s">
        <v>26</v>
      </c>
      <c r="H707" s="14">
        <v>45882</v>
      </c>
      <c r="I707" s="11">
        <v>3</v>
      </c>
      <c r="J707" s="11">
        <v>120.83</v>
      </c>
      <c r="K707" s="11">
        <v>362.49</v>
      </c>
      <c r="L707" s="11">
        <v>0.1</v>
      </c>
      <c r="M707" s="11">
        <v>0.02</v>
      </c>
      <c r="N707" s="11" t="s">
        <v>2775</v>
      </c>
      <c r="O707" s="11">
        <v>120.83</v>
      </c>
      <c r="P707" s="11" t="s">
        <v>2773</v>
      </c>
      <c r="Q707" s="11" t="s">
        <v>2773</v>
      </c>
      <c r="R707" s="11">
        <v>326.24099999999999</v>
      </c>
      <c r="S707" s="11">
        <v>6.5248200000000001</v>
      </c>
      <c r="T707" s="11" t="s">
        <v>2774</v>
      </c>
      <c r="U707" s="12" t="b">
        <v>0</v>
      </c>
    </row>
    <row r="708" spans="1:21">
      <c r="A708" s="7" t="s">
        <v>1375</v>
      </c>
      <c r="B708" s="8" t="s">
        <v>67</v>
      </c>
      <c r="C708" s="8" t="s">
        <v>68</v>
      </c>
      <c r="D708" s="8" t="s">
        <v>686</v>
      </c>
      <c r="E708" s="8" t="s">
        <v>687</v>
      </c>
      <c r="F708" s="8" t="s">
        <v>179</v>
      </c>
      <c r="G708" s="8" t="s">
        <v>180</v>
      </c>
      <c r="H708" s="13">
        <v>45888</v>
      </c>
      <c r="I708" s="8">
        <v>17</v>
      </c>
      <c r="J708" s="8">
        <v>125.42</v>
      </c>
      <c r="K708" s="8">
        <v>2132.14</v>
      </c>
      <c r="L708" s="8">
        <v>0.1</v>
      </c>
      <c r="M708" s="8">
        <v>0.02</v>
      </c>
      <c r="N708" s="8" t="s">
        <v>2775</v>
      </c>
      <c r="O708" s="8">
        <v>125.42</v>
      </c>
      <c r="P708" s="8" t="s">
        <v>2773</v>
      </c>
      <c r="Q708" s="8" t="s">
        <v>2773</v>
      </c>
      <c r="R708" s="8">
        <v>1918.9259999999999</v>
      </c>
      <c r="S708" s="8">
        <v>38.378520000000002</v>
      </c>
      <c r="T708" s="8" t="s">
        <v>2774</v>
      </c>
      <c r="U708" s="9" t="b">
        <v>0</v>
      </c>
    </row>
    <row r="709" spans="1:21">
      <c r="A709" s="10" t="s">
        <v>1376</v>
      </c>
      <c r="B709" s="11" t="s">
        <v>67</v>
      </c>
      <c r="C709" s="11" t="s">
        <v>2814</v>
      </c>
      <c r="D709" s="11" t="s">
        <v>802</v>
      </c>
      <c r="E709" s="11" t="s">
        <v>2642</v>
      </c>
      <c r="F709" s="11" t="s">
        <v>319</v>
      </c>
      <c r="G709" s="11" t="s">
        <v>320</v>
      </c>
      <c r="H709" s="14">
        <v>45889</v>
      </c>
      <c r="I709" s="11">
        <v>22</v>
      </c>
      <c r="J709" s="11">
        <v>93.41</v>
      </c>
      <c r="K709" s="11">
        <v>2055.02</v>
      </c>
      <c r="L709" s="11">
        <v>0</v>
      </c>
      <c r="M709" s="11">
        <v>0.02</v>
      </c>
      <c r="N709" s="11" t="s">
        <v>2776</v>
      </c>
      <c r="O709" s="11">
        <v>93.41</v>
      </c>
      <c r="P709" s="11" t="s">
        <v>2773</v>
      </c>
      <c r="Q709" s="11" t="s">
        <v>2773</v>
      </c>
      <c r="R709" s="11">
        <v>2055.02</v>
      </c>
      <c r="S709" s="11">
        <v>41.1004</v>
      </c>
      <c r="T709" s="11" t="s">
        <v>2774</v>
      </c>
      <c r="U709" s="12" t="b">
        <v>0</v>
      </c>
    </row>
    <row r="710" spans="1:21">
      <c r="A710" s="7" t="s">
        <v>1377</v>
      </c>
      <c r="B710" s="8" t="s">
        <v>21</v>
      </c>
      <c r="C710" s="8" t="s">
        <v>22</v>
      </c>
      <c r="D710" s="8" t="s">
        <v>281</v>
      </c>
      <c r="E710" s="8" t="s">
        <v>282</v>
      </c>
      <c r="F710" s="8" t="s">
        <v>32</v>
      </c>
      <c r="G710" s="8" t="s">
        <v>33</v>
      </c>
      <c r="H710" s="13">
        <v>45875</v>
      </c>
      <c r="I710" s="8">
        <v>15</v>
      </c>
      <c r="J710" s="8">
        <v>88.32</v>
      </c>
      <c r="K710" s="8">
        <v>1324.8</v>
      </c>
      <c r="L710" s="8">
        <v>0</v>
      </c>
      <c r="M710" s="8">
        <v>0.02</v>
      </c>
      <c r="N710" s="8" t="s">
        <v>2776</v>
      </c>
      <c r="O710" s="8">
        <v>88.32</v>
      </c>
      <c r="P710" s="8" t="s">
        <v>2773</v>
      </c>
      <c r="Q710" s="8" t="s">
        <v>2773</v>
      </c>
      <c r="R710" s="8">
        <v>1324.8</v>
      </c>
      <c r="S710" s="8">
        <v>26.495999999999999</v>
      </c>
      <c r="T710" s="8" t="s">
        <v>2774</v>
      </c>
      <c r="U710" s="9" t="b">
        <v>0</v>
      </c>
    </row>
    <row r="711" spans="1:21">
      <c r="A711" s="10" t="s">
        <v>1378</v>
      </c>
      <c r="B711" s="11" t="s">
        <v>182</v>
      </c>
      <c r="C711" s="11" t="s">
        <v>183</v>
      </c>
      <c r="D711" s="11" t="s">
        <v>147</v>
      </c>
      <c r="E711" s="11" t="s">
        <v>148</v>
      </c>
      <c r="F711" s="11" t="s">
        <v>319</v>
      </c>
      <c r="G711" s="11" t="s">
        <v>320</v>
      </c>
      <c r="H711" s="14">
        <v>45871</v>
      </c>
      <c r="I711" s="11">
        <v>5</v>
      </c>
      <c r="J711" s="11">
        <v>93.41</v>
      </c>
      <c r="K711" s="11">
        <v>467.05</v>
      </c>
      <c r="L711" s="11">
        <v>0</v>
      </c>
      <c r="M711" s="11">
        <v>0.02</v>
      </c>
      <c r="N711" s="11" t="s">
        <v>2776</v>
      </c>
      <c r="O711" s="11">
        <v>93.41</v>
      </c>
      <c r="P711" s="11" t="s">
        <v>2773</v>
      </c>
      <c r="Q711" s="11" t="s">
        <v>2773</v>
      </c>
      <c r="R711" s="11">
        <v>467.05</v>
      </c>
      <c r="S711" s="11">
        <v>9.3410000000000011</v>
      </c>
      <c r="T711" s="11" t="s">
        <v>2774</v>
      </c>
      <c r="U711" s="12" t="b">
        <v>0</v>
      </c>
    </row>
    <row r="712" spans="1:21">
      <c r="A712" s="7" t="s">
        <v>1379</v>
      </c>
      <c r="B712" s="8" t="s">
        <v>81</v>
      </c>
      <c r="C712" s="8" t="s">
        <v>82</v>
      </c>
      <c r="D712" s="8" t="s">
        <v>153</v>
      </c>
      <c r="E712" s="8" t="s">
        <v>154</v>
      </c>
      <c r="F712" s="8" t="s">
        <v>275</v>
      </c>
      <c r="G712" s="8" t="s">
        <v>276</v>
      </c>
      <c r="H712" s="13">
        <v>45876</v>
      </c>
      <c r="I712" s="8">
        <v>14</v>
      </c>
      <c r="J712" s="8">
        <v>44.71</v>
      </c>
      <c r="K712" s="8">
        <v>625.94000000000005</v>
      </c>
      <c r="L712" s="8">
        <v>0</v>
      </c>
      <c r="M712" s="8">
        <v>0.02</v>
      </c>
      <c r="N712" s="8" t="s">
        <v>2776</v>
      </c>
      <c r="O712" s="8">
        <v>44.71</v>
      </c>
      <c r="P712" s="8" t="s">
        <v>2773</v>
      </c>
      <c r="Q712" s="8" t="s">
        <v>2773</v>
      </c>
      <c r="R712" s="8">
        <v>625.94000000000005</v>
      </c>
      <c r="S712" s="8">
        <v>12.518800000000001</v>
      </c>
      <c r="T712" s="8" t="s">
        <v>2774</v>
      </c>
      <c r="U712" s="9" t="b">
        <v>0</v>
      </c>
    </row>
    <row r="713" spans="1:21">
      <c r="A713" s="10" t="s">
        <v>1380</v>
      </c>
      <c r="B713" s="11" t="s">
        <v>35</v>
      </c>
      <c r="C713" s="11" t="s">
        <v>36</v>
      </c>
      <c r="D713" s="11" t="s">
        <v>57</v>
      </c>
      <c r="E713" s="11" t="s">
        <v>58</v>
      </c>
      <c r="F713" s="11" t="s">
        <v>78</v>
      </c>
      <c r="G713" s="11" t="s">
        <v>79</v>
      </c>
      <c r="H713" s="14">
        <v>45878</v>
      </c>
      <c r="I713" s="11">
        <v>20</v>
      </c>
      <c r="J713" s="11">
        <v>139.22</v>
      </c>
      <c r="K713" s="11">
        <v>2784.4</v>
      </c>
      <c r="L713" s="11">
        <v>0.05</v>
      </c>
      <c r="M713" s="11">
        <v>0.02</v>
      </c>
      <c r="N713" s="11" t="s">
        <v>2772</v>
      </c>
      <c r="O713" s="11">
        <v>139.22</v>
      </c>
      <c r="P713" s="11" t="s">
        <v>2773</v>
      </c>
      <c r="Q713" s="11" t="s">
        <v>2773</v>
      </c>
      <c r="R713" s="11">
        <v>2645.1800000000003</v>
      </c>
      <c r="S713" s="11">
        <v>52.903600000000004</v>
      </c>
      <c r="T713" s="11" t="s">
        <v>2774</v>
      </c>
      <c r="U713" s="12" t="b">
        <v>0</v>
      </c>
    </row>
    <row r="714" spans="1:21">
      <c r="A714" s="7" t="s">
        <v>1382</v>
      </c>
      <c r="B714" s="8" t="s">
        <v>74</v>
      </c>
      <c r="C714" s="8" t="s">
        <v>75</v>
      </c>
      <c r="D714" s="8" t="s">
        <v>16</v>
      </c>
      <c r="E714" s="8" t="s">
        <v>17</v>
      </c>
      <c r="F714" s="8" t="s">
        <v>240</v>
      </c>
      <c r="G714" s="8" t="s">
        <v>241</v>
      </c>
      <c r="H714" s="13">
        <v>45897</v>
      </c>
      <c r="I714" s="8">
        <v>11</v>
      </c>
      <c r="J714" s="8">
        <v>130.94</v>
      </c>
      <c r="K714" s="8">
        <v>1440.34</v>
      </c>
      <c r="L714" s="8">
        <v>0.05</v>
      </c>
      <c r="M714" s="8">
        <v>0.02</v>
      </c>
      <c r="N714" s="8" t="s">
        <v>2772</v>
      </c>
      <c r="O714" s="8">
        <v>130.94</v>
      </c>
      <c r="P714" s="8" t="s">
        <v>2773</v>
      </c>
      <c r="Q714" s="8" t="s">
        <v>2773</v>
      </c>
      <c r="R714" s="8">
        <v>1368.3229999999999</v>
      </c>
      <c r="S714" s="8">
        <v>27.366459999999996</v>
      </c>
      <c r="T714" s="8" t="s">
        <v>2774</v>
      </c>
      <c r="U714" s="9" t="b">
        <v>0</v>
      </c>
    </row>
    <row r="715" spans="1:21">
      <c r="A715" s="10" t="s">
        <v>1383</v>
      </c>
      <c r="B715" s="11" t="s">
        <v>230</v>
      </c>
      <c r="C715" s="11" t="s">
        <v>231</v>
      </c>
      <c r="D715" s="11" t="s">
        <v>1272</v>
      </c>
      <c r="E715" s="11" t="s">
        <v>1273</v>
      </c>
      <c r="F715" s="11" t="s">
        <v>25</v>
      </c>
      <c r="G715" s="11" t="s">
        <v>26</v>
      </c>
      <c r="H715" s="14">
        <v>45895</v>
      </c>
      <c r="I715" s="11">
        <v>1</v>
      </c>
      <c r="J715" s="11">
        <v>120.83</v>
      </c>
      <c r="K715" s="11">
        <v>120.83</v>
      </c>
      <c r="L715" s="11">
        <v>0.1</v>
      </c>
      <c r="M715" s="11">
        <v>0.02</v>
      </c>
      <c r="N715" s="11" t="s">
        <v>2775</v>
      </c>
      <c r="O715" s="11">
        <v>120.83</v>
      </c>
      <c r="P715" s="11" t="s">
        <v>2773</v>
      </c>
      <c r="Q715" s="11" t="s">
        <v>2773</v>
      </c>
      <c r="R715" s="11">
        <v>108.747</v>
      </c>
      <c r="S715" s="11">
        <v>2.1749399999999999</v>
      </c>
      <c r="T715" s="11" t="s">
        <v>2774</v>
      </c>
      <c r="U715" s="12" t="b">
        <v>0</v>
      </c>
    </row>
    <row r="716" spans="1:21">
      <c r="A716" s="7" t="s">
        <v>1384</v>
      </c>
      <c r="B716" s="8" t="s">
        <v>62</v>
      </c>
      <c r="C716" s="8" t="s">
        <v>63</v>
      </c>
      <c r="D716" s="8" t="s">
        <v>132</v>
      </c>
      <c r="E716" s="8" t="s">
        <v>133</v>
      </c>
      <c r="F716" s="8" t="s">
        <v>100</v>
      </c>
      <c r="G716" s="8" t="s">
        <v>101</v>
      </c>
      <c r="H716" s="13">
        <v>45873</v>
      </c>
      <c r="I716" s="8">
        <v>14</v>
      </c>
      <c r="J716" s="8">
        <v>181.7</v>
      </c>
      <c r="K716" s="8">
        <v>2543.8000000000002</v>
      </c>
      <c r="L716" s="8">
        <v>0.1</v>
      </c>
      <c r="M716" s="8">
        <v>0.02</v>
      </c>
      <c r="N716" s="8" t="s">
        <v>2775</v>
      </c>
      <c r="O716" s="8">
        <v>181.7</v>
      </c>
      <c r="P716" s="8" t="s">
        <v>2773</v>
      </c>
      <c r="Q716" s="8" t="s">
        <v>2773</v>
      </c>
      <c r="R716" s="8">
        <v>2289.42</v>
      </c>
      <c r="S716" s="8">
        <v>45.788400000000003</v>
      </c>
      <c r="T716" s="8" t="s">
        <v>2774</v>
      </c>
      <c r="U716" s="9" t="b">
        <v>0</v>
      </c>
    </row>
    <row r="717" spans="1:21">
      <c r="A717" s="10" t="s">
        <v>1386</v>
      </c>
      <c r="B717" s="11" t="s">
        <v>93</v>
      </c>
      <c r="C717" s="11" t="s">
        <v>94</v>
      </c>
      <c r="D717" s="11" t="s">
        <v>444</v>
      </c>
      <c r="E717" s="11" t="s">
        <v>445</v>
      </c>
      <c r="F717" s="11" t="s">
        <v>356</v>
      </c>
      <c r="G717" s="11" t="s">
        <v>357</v>
      </c>
      <c r="H717" s="14">
        <v>45894</v>
      </c>
      <c r="I717" s="11">
        <v>19</v>
      </c>
      <c r="J717" s="11">
        <v>54.03</v>
      </c>
      <c r="K717" s="11">
        <v>1026.57</v>
      </c>
      <c r="L717" s="11">
        <v>0</v>
      </c>
      <c r="M717" s="11">
        <v>0.02</v>
      </c>
      <c r="N717" s="11" t="s">
        <v>2776</v>
      </c>
      <c r="O717" s="11">
        <v>54.03</v>
      </c>
      <c r="P717" s="11" t="s">
        <v>2773</v>
      </c>
      <c r="Q717" s="11" t="s">
        <v>2773</v>
      </c>
      <c r="R717" s="11">
        <v>1026.57</v>
      </c>
      <c r="S717" s="11">
        <v>20.531399999999998</v>
      </c>
      <c r="T717" s="11" t="s">
        <v>2774</v>
      </c>
      <c r="U717" s="12" t="b">
        <v>0</v>
      </c>
    </row>
    <row r="718" spans="1:21">
      <c r="A718" s="7" t="s">
        <v>1387</v>
      </c>
      <c r="B718" s="8" t="s">
        <v>386</v>
      </c>
      <c r="C718" s="8" t="s">
        <v>387</v>
      </c>
      <c r="D718" s="8" t="s">
        <v>346</v>
      </c>
      <c r="E718" s="8" t="s">
        <v>347</v>
      </c>
      <c r="F718" s="8" t="s">
        <v>293</v>
      </c>
      <c r="G718" s="8" t="s">
        <v>294</v>
      </c>
      <c r="H718" s="13">
        <v>45898</v>
      </c>
      <c r="I718" s="8">
        <v>18</v>
      </c>
      <c r="J718" s="8">
        <v>114.99</v>
      </c>
      <c r="K718" s="8">
        <v>2069.8200000000002</v>
      </c>
      <c r="L718" s="8">
        <v>0.05</v>
      </c>
      <c r="M718" s="8">
        <v>0.02</v>
      </c>
      <c r="N718" s="8" t="s">
        <v>2772</v>
      </c>
      <c r="O718" s="8">
        <v>114.99</v>
      </c>
      <c r="P718" s="8" t="s">
        <v>2773</v>
      </c>
      <c r="Q718" s="8" t="s">
        <v>2773</v>
      </c>
      <c r="R718" s="8">
        <v>1966.3290000000002</v>
      </c>
      <c r="S718" s="8">
        <v>39.326580000000007</v>
      </c>
      <c r="T718" s="8" t="s">
        <v>2774</v>
      </c>
      <c r="U718" s="9" t="b">
        <v>0</v>
      </c>
    </row>
    <row r="719" spans="1:21">
      <c r="A719" s="10" t="s">
        <v>1388</v>
      </c>
      <c r="B719" s="11" t="s">
        <v>103</v>
      </c>
      <c r="C719" s="11" t="s">
        <v>104</v>
      </c>
      <c r="D719" s="11" t="s">
        <v>1035</v>
      </c>
      <c r="E719" s="11" t="s">
        <v>1036</v>
      </c>
      <c r="F719" s="11" t="s">
        <v>18</v>
      </c>
      <c r="G719" s="11" t="s">
        <v>19</v>
      </c>
      <c r="H719" s="14">
        <v>45885</v>
      </c>
      <c r="I719" s="11">
        <v>21</v>
      </c>
      <c r="J719" s="11">
        <v>52.65</v>
      </c>
      <c r="K719" s="11">
        <v>1105.6500000000001</v>
      </c>
      <c r="L719" s="11">
        <v>0.05</v>
      </c>
      <c r="M719" s="11">
        <v>0.02</v>
      </c>
      <c r="N719" s="11" t="s">
        <v>2772</v>
      </c>
      <c r="O719" s="11">
        <v>52.65</v>
      </c>
      <c r="P719" s="11" t="s">
        <v>2773</v>
      </c>
      <c r="Q719" s="11" t="s">
        <v>2773</v>
      </c>
      <c r="R719" s="11">
        <v>1050.3675000000001</v>
      </c>
      <c r="S719" s="11">
        <v>21.007350000000002</v>
      </c>
      <c r="T719" s="11" t="s">
        <v>2774</v>
      </c>
      <c r="U719" s="12" t="b">
        <v>0</v>
      </c>
    </row>
    <row r="720" spans="1:21">
      <c r="A720" s="7" t="s">
        <v>1389</v>
      </c>
      <c r="B720" s="8" t="s">
        <v>135</v>
      </c>
      <c r="C720" s="8" t="s">
        <v>136</v>
      </c>
      <c r="D720" s="8" t="s">
        <v>907</v>
      </c>
      <c r="E720" s="8" t="s">
        <v>908</v>
      </c>
      <c r="F720" s="8" t="s">
        <v>25</v>
      </c>
      <c r="G720" s="8" t="s">
        <v>26</v>
      </c>
      <c r="H720" s="13">
        <v>45878</v>
      </c>
      <c r="I720" s="8">
        <v>6</v>
      </c>
      <c r="J720" s="8">
        <v>108.6</v>
      </c>
      <c r="K720" s="8">
        <v>651.6</v>
      </c>
      <c r="L720" s="8">
        <v>0.1</v>
      </c>
      <c r="M720" s="8">
        <v>0.02</v>
      </c>
      <c r="N720" s="8" t="s">
        <v>2775</v>
      </c>
      <c r="O720" s="8">
        <v>120.83</v>
      </c>
      <c r="P720" s="8" t="s">
        <v>2773</v>
      </c>
      <c r="Q720" s="8" t="s">
        <v>2773</v>
      </c>
      <c r="R720" s="8">
        <v>586.44000000000005</v>
      </c>
      <c r="S720" s="8">
        <v>11.728800000000001</v>
      </c>
      <c r="T720" s="8" t="s">
        <v>2774</v>
      </c>
      <c r="U720" s="9" t="b">
        <v>0</v>
      </c>
    </row>
    <row r="721" spans="1:21">
      <c r="A721" s="10" t="s">
        <v>1391</v>
      </c>
      <c r="B721" s="11" t="s">
        <v>74</v>
      </c>
      <c r="C721" s="11" t="s">
        <v>75</v>
      </c>
      <c r="D721" s="11" t="s">
        <v>683</v>
      </c>
      <c r="E721" s="11" t="s">
        <v>684</v>
      </c>
      <c r="F721" s="11" t="s">
        <v>240</v>
      </c>
      <c r="G721" s="11" t="s">
        <v>241</v>
      </c>
      <c r="H721" s="14">
        <v>45892</v>
      </c>
      <c r="I721" s="11">
        <v>11</v>
      </c>
      <c r="J721" s="11">
        <v>130.94</v>
      </c>
      <c r="K721" s="11">
        <v>1440.34</v>
      </c>
      <c r="L721" s="11">
        <v>0.05</v>
      </c>
      <c r="M721" s="11">
        <v>0.02</v>
      </c>
      <c r="N721" s="11" t="s">
        <v>2772</v>
      </c>
      <c r="O721" s="11">
        <v>130.94</v>
      </c>
      <c r="P721" s="11" t="s">
        <v>2773</v>
      </c>
      <c r="Q721" s="11" t="s">
        <v>2773</v>
      </c>
      <c r="R721" s="11">
        <v>1368.3229999999999</v>
      </c>
      <c r="S721" s="11">
        <v>27.366459999999996</v>
      </c>
      <c r="T721" s="11" t="s">
        <v>2774</v>
      </c>
      <c r="U721" s="12" t="b">
        <v>0</v>
      </c>
    </row>
    <row r="722" spans="1:21">
      <c r="A722" s="7" t="s">
        <v>1392</v>
      </c>
      <c r="B722" s="8" t="s">
        <v>117</v>
      </c>
      <c r="C722" s="8" t="s">
        <v>2781</v>
      </c>
      <c r="D722" s="8" t="s">
        <v>881</v>
      </c>
      <c r="E722" s="8" t="s">
        <v>2643</v>
      </c>
      <c r="F722" s="8" t="s">
        <v>107</v>
      </c>
      <c r="G722" s="8" t="s">
        <v>108</v>
      </c>
      <c r="H722" s="13">
        <v>45898</v>
      </c>
      <c r="I722" s="8">
        <v>9</v>
      </c>
      <c r="J722" s="8">
        <v>179.53</v>
      </c>
      <c r="K722" s="8">
        <v>1615.77</v>
      </c>
      <c r="L722" s="8">
        <v>0.1</v>
      </c>
      <c r="M722" s="8">
        <v>0.02</v>
      </c>
      <c r="N722" s="8" t="s">
        <v>2775</v>
      </c>
      <c r="O722" s="8">
        <v>179.53</v>
      </c>
      <c r="P722" s="8" t="s">
        <v>2773</v>
      </c>
      <c r="Q722" s="8" t="s">
        <v>2773</v>
      </c>
      <c r="R722" s="8">
        <v>1454.193</v>
      </c>
      <c r="S722" s="8">
        <v>29.083860000000001</v>
      </c>
      <c r="T722" s="8" t="s">
        <v>2774</v>
      </c>
      <c r="U722" s="9" t="b">
        <v>0</v>
      </c>
    </row>
    <row r="723" spans="1:21">
      <c r="A723" s="10" t="s">
        <v>1393</v>
      </c>
      <c r="B723" s="11" t="s">
        <v>103</v>
      </c>
      <c r="C723" s="11" t="s">
        <v>104</v>
      </c>
      <c r="D723" s="11" t="s">
        <v>164</v>
      </c>
      <c r="E723" s="11" t="s">
        <v>165</v>
      </c>
      <c r="F723" s="11" t="s">
        <v>85</v>
      </c>
      <c r="G723" s="11" t="s">
        <v>86</v>
      </c>
      <c r="H723" s="14">
        <v>45879</v>
      </c>
      <c r="I723" s="11">
        <v>10</v>
      </c>
      <c r="J723" s="11">
        <v>72.040000000000006</v>
      </c>
      <c r="K723" s="11">
        <v>720.4</v>
      </c>
      <c r="L723" s="11">
        <v>0.05</v>
      </c>
      <c r="M723" s="11">
        <v>0.02</v>
      </c>
      <c r="N723" s="11" t="s">
        <v>2772</v>
      </c>
      <c r="O723" s="11">
        <v>72.040000000000006</v>
      </c>
      <c r="P723" s="11" t="s">
        <v>2773</v>
      </c>
      <c r="Q723" s="11" t="s">
        <v>2773</v>
      </c>
      <c r="R723" s="11">
        <v>684.38</v>
      </c>
      <c r="S723" s="11">
        <v>13.6876</v>
      </c>
      <c r="T723" s="11" t="s">
        <v>2774</v>
      </c>
      <c r="U723" s="12" t="b">
        <v>0</v>
      </c>
    </row>
    <row r="724" spans="1:21">
      <c r="A724" s="7" t="s">
        <v>1395</v>
      </c>
      <c r="B724" s="8" t="s">
        <v>386</v>
      </c>
      <c r="C724" s="8" t="s">
        <v>387</v>
      </c>
      <c r="D724" s="8" t="s">
        <v>462</v>
      </c>
      <c r="E724" s="8" t="s">
        <v>463</v>
      </c>
      <c r="F724" s="8" t="s">
        <v>78</v>
      </c>
      <c r="G724" s="8" t="s">
        <v>79</v>
      </c>
      <c r="H724" s="13">
        <v>45884</v>
      </c>
      <c r="I724" s="8">
        <v>24</v>
      </c>
      <c r="J724" s="8">
        <v>139.22</v>
      </c>
      <c r="K724" s="8">
        <v>3341.28</v>
      </c>
      <c r="L724" s="8">
        <v>0.05</v>
      </c>
      <c r="M724" s="8">
        <v>0.02</v>
      </c>
      <c r="N724" s="8" t="s">
        <v>2772</v>
      </c>
      <c r="O724" s="8">
        <v>139.22</v>
      </c>
      <c r="P724" s="8" t="s">
        <v>2773</v>
      </c>
      <c r="Q724" s="8" t="s">
        <v>2773</v>
      </c>
      <c r="R724" s="8">
        <v>3174.2160000000003</v>
      </c>
      <c r="S724" s="8">
        <v>63.484320000000011</v>
      </c>
      <c r="T724" s="8" t="s">
        <v>2774</v>
      </c>
      <c r="U724" s="9" t="b">
        <v>0</v>
      </c>
    </row>
    <row r="725" spans="1:21">
      <c r="A725" s="10" t="s">
        <v>1396</v>
      </c>
      <c r="B725" s="11" t="s">
        <v>93</v>
      </c>
      <c r="C725" s="11" t="s">
        <v>94</v>
      </c>
      <c r="D725" s="11" t="s">
        <v>1397</v>
      </c>
      <c r="E725" s="11" t="s">
        <v>1398</v>
      </c>
      <c r="F725" s="11" t="s">
        <v>85</v>
      </c>
      <c r="G725" s="11" t="s">
        <v>86</v>
      </c>
      <c r="H725" s="14">
        <v>45883</v>
      </c>
      <c r="I725" s="11">
        <v>24</v>
      </c>
      <c r="J725" s="11">
        <v>72.040000000000006</v>
      </c>
      <c r="K725" s="11">
        <v>1728.96</v>
      </c>
      <c r="L725" s="11">
        <v>0.05</v>
      </c>
      <c r="M725" s="11">
        <v>0.02</v>
      </c>
      <c r="N725" s="11" t="s">
        <v>2772</v>
      </c>
      <c r="O725" s="11">
        <v>72.040000000000006</v>
      </c>
      <c r="P725" s="11" t="s">
        <v>2773</v>
      </c>
      <c r="Q725" s="11" t="s">
        <v>2773</v>
      </c>
      <c r="R725" s="11">
        <v>1642.5119999999999</v>
      </c>
      <c r="S725" s="11">
        <v>32.850239999999999</v>
      </c>
      <c r="T725" s="11" t="s">
        <v>2774</v>
      </c>
      <c r="U725" s="12" t="b">
        <v>0</v>
      </c>
    </row>
    <row r="726" spans="1:21">
      <c r="A726" s="7" t="s">
        <v>1399</v>
      </c>
      <c r="B726" s="8" t="s">
        <v>28</v>
      </c>
      <c r="C726" s="8" t="s">
        <v>2780</v>
      </c>
      <c r="D726" s="8" t="s">
        <v>818</v>
      </c>
      <c r="E726" s="8" t="s">
        <v>2644</v>
      </c>
      <c r="F726" s="8" t="s">
        <v>71</v>
      </c>
      <c r="G726" s="8" t="s">
        <v>72</v>
      </c>
      <c r="H726" s="13">
        <v>45876</v>
      </c>
      <c r="I726" s="8">
        <v>15</v>
      </c>
      <c r="J726" s="8">
        <v>123.65</v>
      </c>
      <c r="K726" s="8">
        <v>1854.75</v>
      </c>
      <c r="L726" s="8">
        <v>0.05</v>
      </c>
      <c r="M726" s="8">
        <v>0.02</v>
      </c>
      <c r="N726" s="8" t="s">
        <v>2772</v>
      </c>
      <c r="O726" s="8">
        <v>123.65</v>
      </c>
      <c r="P726" s="8" t="s">
        <v>2773</v>
      </c>
      <c r="Q726" s="8" t="s">
        <v>2773</v>
      </c>
      <c r="R726" s="8">
        <v>1762.0125</v>
      </c>
      <c r="S726" s="8">
        <v>35.240250000000003</v>
      </c>
      <c r="T726" s="8" t="s">
        <v>2774</v>
      </c>
      <c r="U726" s="9" t="b">
        <v>0</v>
      </c>
    </row>
    <row r="727" spans="1:21">
      <c r="A727" s="10" t="s">
        <v>1400</v>
      </c>
      <c r="B727" s="11" t="s">
        <v>42</v>
      </c>
      <c r="C727" s="11" t="s">
        <v>43</v>
      </c>
      <c r="D727" s="11" t="s">
        <v>525</v>
      </c>
      <c r="E727" s="11" t="s">
        <v>526</v>
      </c>
      <c r="F727" s="11" t="s">
        <v>215</v>
      </c>
      <c r="G727" s="11" t="s">
        <v>216</v>
      </c>
      <c r="H727" s="14">
        <v>45894</v>
      </c>
      <c r="I727" s="11">
        <v>16</v>
      </c>
      <c r="J727" s="11">
        <v>176.7</v>
      </c>
      <c r="K727" s="11">
        <v>2827.2</v>
      </c>
      <c r="L727" s="11">
        <v>0.1</v>
      </c>
      <c r="M727" s="11">
        <v>0.02</v>
      </c>
      <c r="N727" s="11" t="s">
        <v>2775</v>
      </c>
      <c r="O727" s="11">
        <v>176.7</v>
      </c>
      <c r="P727" s="11" t="s">
        <v>2773</v>
      </c>
      <c r="Q727" s="11" t="s">
        <v>2773</v>
      </c>
      <c r="R727" s="11">
        <v>2544.48</v>
      </c>
      <c r="S727" s="11">
        <v>50.889600000000002</v>
      </c>
      <c r="T727" s="11" t="s">
        <v>2774</v>
      </c>
      <c r="U727" s="12" t="b">
        <v>0</v>
      </c>
    </row>
    <row r="728" spans="1:21">
      <c r="A728" s="7" t="s">
        <v>1401</v>
      </c>
      <c r="B728" s="8" t="s">
        <v>414</v>
      </c>
      <c r="C728" s="8" t="s">
        <v>415</v>
      </c>
      <c r="D728" s="8" t="s">
        <v>822</v>
      </c>
      <c r="E728" s="8" t="s">
        <v>823</v>
      </c>
      <c r="F728" s="8" t="s">
        <v>90</v>
      </c>
      <c r="G728" s="8" t="s">
        <v>91</v>
      </c>
      <c r="H728" s="13">
        <v>45895</v>
      </c>
      <c r="I728" s="8">
        <v>17</v>
      </c>
      <c r="J728" s="8">
        <v>50.51</v>
      </c>
      <c r="K728" s="8">
        <v>858.67</v>
      </c>
      <c r="L728" s="8">
        <v>0</v>
      </c>
      <c r="M728" s="8">
        <v>0.02</v>
      </c>
      <c r="N728" s="8" t="s">
        <v>2776</v>
      </c>
      <c r="O728" s="8">
        <v>50.51</v>
      </c>
      <c r="P728" s="8" t="s">
        <v>2773</v>
      </c>
      <c r="Q728" s="8" t="s">
        <v>2773</v>
      </c>
      <c r="R728" s="8">
        <v>858.67</v>
      </c>
      <c r="S728" s="8">
        <v>17.173400000000001</v>
      </c>
      <c r="T728" s="8" t="s">
        <v>2774</v>
      </c>
      <c r="U728" s="9" t="b">
        <v>0</v>
      </c>
    </row>
    <row r="729" spans="1:21">
      <c r="A729" s="10" t="s">
        <v>1402</v>
      </c>
      <c r="B729" s="11" t="s">
        <v>182</v>
      </c>
      <c r="C729" s="11" t="s">
        <v>183</v>
      </c>
      <c r="D729" s="11" t="s">
        <v>839</v>
      </c>
      <c r="E729" s="11" t="s">
        <v>840</v>
      </c>
      <c r="F729" s="11" t="s">
        <v>293</v>
      </c>
      <c r="G729" s="11" t="s">
        <v>294</v>
      </c>
      <c r="H729" s="14">
        <v>45882</v>
      </c>
      <c r="I729" s="11">
        <v>17</v>
      </c>
      <c r="J729" s="11">
        <v>114.99</v>
      </c>
      <c r="K729" s="11">
        <v>1954.83</v>
      </c>
      <c r="L729" s="11">
        <v>0.05</v>
      </c>
      <c r="M729" s="11">
        <v>0.02</v>
      </c>
      <c r="N729" s="11" t="s">
        <v>2772</v>
      </c>
      <c r="O729" s="11">
        <v>114.99</v>
      </c>
      <c r="P729" s="11" t="s">
        <v>2773</v>
      </c>
      <c r="Q729" s="11" t="s">
        <v>2773</v>
      </c>
      <c r="R729" s="11">
        <v>1857.0884999999998</v>
      </c>
      <c r="S729" s="11">
        <v>37.141770000000001</v>
      </c>
      <c r="T729" s="11" t="s">
        <v>2774</v>
      </c>
      <c r="U729" s="12" t="b">
        <v>0</v>
      </c>
    </row>
    <row r="730" spans="1:21">
      <c r="A730" s="7" t="s">
        <v>1404</v>
      </c>
      <c r="B730" s="8" t="s">
        <v>182</v>
      </c>
      <c r="C730" s="8" t="s">
        <v>183</v>
      </c>
      <c r="D730" s="8" t="s">
        <v>291</v>
      </c>
      <c r="E730" s="8" t="s">
        <v>292</v>
      </c>
      <c r="F730" s="8" t="s">
        <v>302</v>
      </c>
      <c r="G730" s="8" t="s">
        <v>303</v>
      </c>
      <c r="H730" s="13">
        <v>45896</v>
      </c>
      <c r="I730" s="8">
        <v>7</v>
      </c>
      <c r="J730" s="8">
        <v>39.090000000000003</v>
      </c>
      <c r="K730" s="8">
        <v>273.63</v>
      </c>
      <c r="L730" s="8">
        <v>0</v>
      </c>
      <c r="M730" s="8">
        <v>0.02</v>
      </c>
      <c r="N730" s="8" t="s">
        <v>2776</v>
      </c>
      <c r="O730" s="8">
        <v>39.090000000000003</v>
      </c>
      <c r="P730" s="8" t="s">
        <v>2773</v>
      </c>
      <c r="Q730" s="8" t="s">
        <v>2773</v>
      </c>
      <c r="R730" s="8">
        <v>273.63</v>
      </c>
      <c r="S730" s="8">
        <v>5.4725999999999999</v>
      </c>
      <c r="T730" s="8" t="s">
        <v>2774</v>
      </c>
      <c r="U730" s="9" t="b">
        <v>0</v>
      </c>
    </row>
    <row r="731" spans="1:21">
      <c r="A731" s="10" t="s">
        <v>1406</v>
      </c>
      <c r="B731" s="11" t="s">
        <v>103</v>
      </c>
      <c r="C731" s="11" t="s">
        <v>2811</v>
      </c>
      <c r="D731" s="11" t="s">
        <v>416</v>
      </c>
      <c r="E731" s="11" t="s">
        <v>2645</v>
      </c>
      <c r="F731" s="11" t="s">
        <v>129</v>
      </c>
      <c r="G731" s="11" t="s">
        <v>130</v>
      </c>
      <c r="H731" s="14">
        <v>45896</v>
      </c>
      <c r="I731" s="11">
        <v>12</v>
      </c>
      <c r="J731" s="11">
        <v>92.19</v>
      </c>
      <c r="K731" s="11">
        <v>1106.28</v>
      </c>
      <c r="L731" s="11">
        <v>0.05</v>
      </c>
      <c r="M731" s="11">
        <v>0.02</v>
      </c>
      <c r="N731" s="11" t="s">
        <v>2772</v>
      </c>
      <c r="O731" s="11">
        <v>92.19</v>
      </c>
      <c r="P731" s="11" t="s">
        <v>2773</v>
      </c>
      <c r="Q731" s="11" t="s">
        <v>2773</v>
      </c>
      <c r="R731" s="11">
        <v>1050.9659999999999</v>
      </c>
      <c r="S731" s="11">
        <v>21.019319999999997</v>
      </c>
      <c r="T731" s="11" t="s">
        <v>2774</v>
      </c>
      <c r="U731" s="12" t="b">
        <v>0</v>
      </c>
    </row>
    <row r="732" spans="1:21">
      <c r="A732" s="7" t="s">
        <v>1407</v>
      </c>
      <c r="B732" s="8" t="s">
        <v>306</v>
      </c>
      <c r="C732" s="8" t="s">
        <v>307</v>
      </c>
      <c r="D732" s="8" t="s">
        <v>585</v>
      </c>
      <c r="E732" s="8" t="s">
        <v>586</v>
      </c>
      <c r="F732" s="8" t="s">
        <v>240</v>
      </c>
      <c r="G732" s="8" t="s">
        <v>241</v>
      </c>
      <c r="H732" s="13">
        <v>45891</v>
      </c>
      <c r="I732" s="8">
        <v>4</v>
      </c>
      <c r="J732" s="8">
        <v>130.94</v>
      </c>
      <c r="K732" s="8">
        <v>523.76</v>
      </c>
      <c r="L732" s="8">
        <v>0.05</v>
      </c>
      <c r="M732" s="8">
        <v>0.02</v>
      </c>
      <c r="N732" s="8" t="s">
        <v>2772</v>
      </c>
      <c r="O732" s="8">
        <v>130.94</v>
      </c>
      <c r="P732" s="8" t="s">
        <v>2773</v>
      </c>
      <c r="Q732" s="8" t="s">
        <v>2773</v>
      </c>
      <c r="R732" s="8">
        <v>497.572</v>
      </c>
      <c r="S732" s="8">
        <v>9.9514399999999998</v>
      </c>
      <c r="T732" s="8" t="s">
        <v>2774</v>
      </c>
      <c r="U732" s="9" t="b">
        <v>0</v>
      </c>
    </row>
    <row r="733" spans="1:21">
      <c r="A733" s="10" t="s">
        <v>1408</v>
      </c>
      <c r="B733" s="11" t="s">
        <v>122</v>
      </c>
      <c r="C733" s="11" t="s">
        <v>123</v>
      </c>
      <c r="D733" s="11" t="s">
        <v>1057</v>
      </c>
      <c r="E733" s="11" t="s">
        <v>1058</v>
      </c>
      <c r="F733" s="11" t="s">
        <v>240</v>
      </c>
      <c r="G733" s="11" t="s">
        <v>241</v>
      </c>
      <c r="H733" s="14">
        <v>45884</v>
      </c>
      <c r="I733" s="11">
        <v>20</v>
      </c>
      <c r="J733" s="11">
        <v>130.94</v>
      </c>
      <c r="K733" s="11">
        <v>2618.8000000000002</v>
      </c>
      <c r="L733" s="11">
        <v>0.05</v>
      </c>
      <c r="M733" s="11">
        <v>0.02</v>
      </c>
      <c r="N733" s="11" t="s">
        <v>2772</v>
      </c>
      <c r="O733" s="11">
        <v>130.94</v>
      </c>
      <c r="P733" s="11" t="s">
        <v>2773</v>
      </c>
      <c r="Q733" s="11" t="s">
        <v>2773</v>
      </c>
      <c r="R733" s="11">
        <v>2487.86</v>
      </c>
      <c r="S733" s="11">
        <v>49.757200000000005</v>
      </c>
      <c r="T733" s="11" t="s">
        <v>2774</v>
      </c>
      <c r="U733" s="12" t="b">
        <v>0</v>
      </c>
    </row>
    <row r="734" spans="1:21">
      <c r="A734" s="7" t="s">
        <v>1409</v>
      </c>
      <c r="B734" s="8" t="s">
        <v>182</v>
      </c>
      <c r="C734" s="8" t="s">
        <v>183</v>
      </c>
      <c r="D734" s="8" t="s">
        <v>49</v>
      </c>
      <c r="E734" s="8" t="s">
        <v>50</v>
      </c>
      <c r="F734" s="8" t="s">
        <v>100</v>
      </c>
      <c r="G734" s="8" t="s">
        <v>101</v>
      </c>
      <c r="H734" s="13">
        <v>45881</v>
      </c>
      <c r="I734" s="8">
        <v>12</v>
      </c>
      <c r="J734" s="8">
        <v>181.7</v>
      </c>
      <c r="K734" s="8">
        <v>2180.4</v>
      </c>
      <c r="L734" s="8">
        <v>0.1</v>
      </c>
      <c r="M734" s="8">
        <v>0.02</v>
      </c>
      <c r="N734" s="8" t="s">
        <v>2775</v>
      </c>
      <c r="O734" s="8">
        <v>181.7</v>
      </c>
      <c r="P734" s="8" t="s">
        <v>2773</v>
      </c>
      <c r="Q734" s="8" t="s">
        <v>2773</v>
      </c>
      <c r="R734" s="8">
        <v>1962.3600000000001</v>
      </c>
      <c r="S734" s="8">
        <v>39.247200000000007</v>
      </c>
      <c r="T734" s="8" t="s">
        <v>2774</v>
      </c>
      <c r="U734" s="9" t="b">
        <v>0</v>
      </c>
    </row>
    <row r="735" spans="1:21">
      <c r="A735" s="10" t="s">
        <v>1410</v>
      </c>
      <c r="B735" s="11" t="s">
        <v>182</v>
      </c>
      <c r="C735" s="11" t="s">
        <v>183</v>
      </c>
      <c r="D735" s="11" t="s">
        <v>369</v>
      </c>
      <c r="E735" s="11" t="s">
        <v>370</v>
      </c>
      <c r="F735" s="11" t="s">
        <v>39</v>
      </c>
      <c r="G735" s="11" t="s">
        <v>40</v>
      </c>
      <c r="H735" s="14">
        <v>45896</v>
      </c>
      <c r="I735" s="11">
        <v>24</v>
      </c>
      <c r="J735" s="11">
        <v>87.21</v>
      </c>
      <c r="K735" s="11">
        <v>2093.04</v>
      </c>
      <c r="L735" s="11">
        <v>0</v>
      </c>
      <c r="M735" s="11">
        <v>0.02</v>
      </c>
      <c r="N735" s="11" t="s">
        <v>2776</v>
      </c>
      <c r="O735" s="11">
        <v>87.21</v>
      </c>
      <c r="P735" s="11" t="s">
        <v>2773</v>
      </c>
      <c r="Q735" s="11" t="s">
        <v>2773</v>
      </c>
      <c r="R735" s="11">
        <v>2093.04</v>
      </c>
      <c r="S735" s="11">
        <v>41.860799999999998</v>
      </c>
      <c r="T735" s="11" t="s">
        <v>2774</v>
      </c>
      <c r="U735" s="12" t="b">
        <v>0</v>
      </c>
    </row>
    <row r="736" spans="1:21">
      <c r="A736" s="7" t="s">
        <v>1411</v>
      </c>
      <c r="B736" s="8" t="s">
        <v>62</v>
      </c>
      <c r="C736" s="8" t="s">
        <v>2815</v>
      </c>
      <c r="D736" s="8" t="s">
        <v>618</v>
      </c>
      <c r="E736" s="8" t="s">
        <v>2632</v>
      </c>
      <c r="F736" s="8" t="s">
        <v>293</v>
      </c>
      <c r="G736" s="8" t="s">
        <v>294</v>
      </c>
      <c r="H736" s="13">
        <v>45871</v>
      </c>
      <c r="I736" s="8">
        <v>13</v>
      </c>
      <c r="J736" s="8">
        <v>114.99</v>
      </c>
      <c r="K736" s="8">
        <v>1494.87</v>
      </c>
      <c r="L736" s="8">
        <v>0.05</v>
      </c>
      <c r="M736" s="8">
        <v>0.02</v>
      </c>
      <c r="N736" s="8" t="s">
        <v>2772</v>
      </c>
      <c r="O736" s="8">
        <v>114.99</v>
      </c>
      <c r="P736" s="8" t="s">
        <v>2773</v>
      </c>
      <c r="Q736" s="8" t="s">
        <v>2773</v>
      </c>
      <c r="R736" s="8">
        <v>1420.1264999999999</v>
      </c>
      <c r="S736" s="8">
        <v>28.402529999999999</v>
      </c>
      <c r="T736" s="8" t="s">
        <v>2774</v>
      </c>
      <c r="U736" s="9" t="b">
        <v>0</v>
      </c>
    </row>
    <row r="737" spans="1:21">
      <c r="A737" s="10" t="s">
        <v>1412</v>
      </c>
      <c r="B737" s="11" t="s">
        <v>182</v>
      </c>
      <c r="C737" s="11" t="s">
        <v>183</v>
      </c>
      <c r="D737" s="11" t="s">
        <v>686</v>
      </c>
      <c r="E737" s="11" t="s">
        <v>687</v>
      </c>
      <c r="F737" s="11" t="s">
        <v>100</v>
      </c>
      <c r="G737" s="11" t="s">
        <v>101</v>
      </c>
      <c r="H737" s="14">
        <v>45897</v>
      </c>
      <c r="I737" s="11">
        <v>7</v>
      </c>
      <c r="J737" s="11">
        <v>181.7</v>
      </c>
      <c r="K737" s="11">
        <v>1271.9000000000001</v>
      </c>
      <c r="L737" s="11">
        <v>0.1</v>
      </c>
      <c r="M737" s="11">
        <v>0.02</v>
      </c>
      <c r="N737" s="11" t="s">
        <v>2775</v>
      </c>
      <c r="O737" s="11">
        <v>181.7</v>
      </c>
      <c r="P737" s="11" t="s">
        <v>2773</v>
      </c>
      <c r="Q737" s="11" t="s">
        <v>2773</v>
      </c>
      <c r="R737" s="11">
        <v>1144.71</v>
      </c>
      <c r="S737" s="11">
        <v>22.894200000000001</v>
      </c>
      <c r="T737" s="11" t="s">
        <v>2774</v>
      </c>
      <c r="U737" s="12" t="b">
        <v>0</v>
      </c>
    </row>
    <row r="738" spans="1:21">
      <c r="A738" s="7" t="s">
        <v>1413</v>
      </c>
      <c r="B738" s="8" t="s">
        <v>117</v>
      </c>
      <c r="C738" s="8" t="s">
        <v>118</v>
      </c>
      <c r="D738" s="8" t="s">
        <v>818</v>
      </c>
      <c r="E738" s="8" t="s">
        <v>819</v>
      </c>
      <c r="F738" s="8" t="s">
        <v>59</v>
      </c>
      <c r="G738" s="8" t="s">
        <v>60</v>
      </c>
      <c r="H738" s="13">
        <v>45878</v>
      </c>
      <c r="I738" s="8">
        <v>7</v>
      </c>
      <c r="J738" s="8">
        <v>71.86</v>
      </c>
      <c r="K738" s="8">
        <v>503.02</v>
      </c>
      <c r="L738" s="8">
        <v>0.05</v>
      </c>
      <c r="M738" s="8">
        <v>0.02</v>
      </c>
      <c r="N738" s="8" t="s">
        <v>2772</v>
      </c>
      <c r="O738" s="8">
        <v>71.86</v>
      </c>
      <c r="P738" s="8" t="s">
        <v>2773</v>
      </c>
      <c r="Q738" s="8" t="s">
        <v>2773</v>
      </c>
      <c r="R738" s="8">
        <v>477.86899999999997</v>
      </c>
      <c r="S738" s="8">
        <v>9.5573800000000002</v>
      </c>
      <c r="T738" s="8" t="s">
        <v>2774</v>
      </c>
      <c r="U738" s="9" t="b">
        <v>0</v>
      </c>
    </row>
    <row r="739" spans="1:21">
      <c r="A739" s="10" t="s">
        <v>1414</v>
      </c>
      <c r="B739" s="11" t="s">
        <v>159</v>
      </c>
      <c r="C739" s="11" t="s">
        <v>160</v>
      </c>
      <c r="D739" s="11" t="s">
        <v>83</v>
      </c>
      <c r="E739" s="11" t="s">
        <v>84</v>
      </c>
      <c r="F739" s="11" t="s">
        <v>396</v>
      </c>
      <c r="G739" s="11" t="s">
        <v>397</v>
      </c>
      <c r="H739" s="14">
        <v>45900</v>
      </c>
      <c r="I739" s="11">
        <v>25</v>
      </c>
      <c r="J739" s="11">
        <v>194.87</v>
      </c>
      <c r="K739" s="11">
        <v>4871.75</v>
      </c>
      <c r="L739" s="11">
        <v>0.1</v>
      </c>
      <c r="M739" s="11">
        <v>0.02</v>
      </c>
      <c r="N739" s="11" t="s">
        <v>2775</v>
      </c>
      <c r="O739" s="11">
        <v>194.87</v>
      </c>
      <c r="P739" s="11" t="s">
        <v>2773</v>
      </c>
      <c r="Q739" s="11" t="s">
        <v>2773</v>
      </c>
      <c r="R739" s="11">
        <v>4384.5749999999998</v>
      </c>
      <c r="S739" s="11">
        <v>87.691500000000005</v>
      </c>
      <c r="T739" s="11" t="s">
        <v>2774</v>
      </c>
      <c r="U739" s="12" t="b">
        <v>0</v>
      </c>
    </row>
    <row r="740" spans="1:21">
      <c r="A740" s="7" t="s">
        <v>1415</v>
      </c>
      <c r="B740" s="8" t="s">
        <v>93</v>
      </c>
      <c r="C740" s="8" t="s">
        <v>94</v>
      </c>
      <c r="D740" s="8" t="s">
        <v>900</v>
      </c>
      <c r="E740" s="8" t="s">
        <v>901</v>
      </c>
      <c r="F740" s="8" t="s">
        <v>139</v>
      </c>
      <c r="G740" s="8" t="s">
        <v>140</v>
      </c>
      <c r="H740" s="13">
        <v>45890</v>
      </c>
      <c r="I740" s="8">
        <v>5</v>
      </c>
      <c r="J740" s="8">
        <v>113.94</v>
      </c>
      <c r="K740" s="8">
        <v>569.70000000000005</v>
      </c>
      <c r="L740" s="8">
        <v>0.05</v>
      </c>
      <c r="M740" s="8">
        <v>0.02</v>
      </c>
      <c r="N740" s="8" t="s">
        <v>2772</v>
      </c>
      <c r="O740" s="8">
        <v>113.94</v>
      </c>
      <c r="P740" s="8" t="s">
        <v>2773</v>
      </c>
      <c r="Q740" s="8" t="s">
        <v>2773</v>
      </c>
      <c r="R740" s="8">
        <v>541.21500000000003</v>
      </c>
      <c r="S740" s="8">
        <v>10.824300000000001</v>
      </c>
      <c r="T740" s="8" t="s">
        <v>2774</v>
      </c>
      <c r="U740" s="9" t="b">
        <v>0</v>
      </c>
    </row>
    <row r="741" spans="1:21">
      <c r="A741" s="10" t="s">
        <v>1416</v>
      </c>
      <c r="B741" s="11" t="s">
        <v>182</v>
      </c>
      <c r="C741" s="11" t="s">
        <v>183</v>
      </c>
      <c r="D741" s="11" t="s">
        <v>420</v>
      </c>
      <c r="E741" s="11" t="s">
        <v>421</v>
      </c>
      <c r="F741" s="11" t="s">
        <v>319</v>
      </c>
      <c r="G741" s="11" t="s">
        <v>320</v>
      </c>
      <c r="H741" s="14">
        <v>45878</v>
      </c>
      <c r="I741" s="11">
        <v>8</v>
      </c>
      <c r="J741" s="11">
        <v>93.41</v>
      </c>
      <c r="K741" s="11">
        <v>747.28</v>
      </c>
      <c r="L741" s="11">
        <v>0</v>
      </c>
      <c r="M741" s="11">
        <v>0.02</v>
      </c>
      <c r="N741" s="11" t="s">
        <v>2776</v>
      </c>
      <c r="O741" s="11">
        <v>93.41</v>
      </c>
      <c r="P741" s="11" t="s">
        <v>2773</v>
      </c>
      <c r="Q741" s="11" t="s">
        <v>2773</v>
      </c>
      <c r="R741" s="11">
        <v>747.28</v>
      </c>
      <c r="S741" s="11">
        <v>14.945599999999999</v>
      </c>
      <c r="T741" s="11" t="s">
        <v>2774</v>
      </c>
      <c r="U741" s="12" t="b">
        <v>0</v>
      </c>
    </row>
    <row r="742" spans="1:21">
      <c r="A742" s="7" t="s">
        <v>1417</v>
      </c>
      <c r="B742" s="8" t="s">
        <v>28</v>
      </c>
      <c r="C742" s="8" t="s">
        <v>29</v>
      </c>
      <c r="D742" s="8" t="s">
        <v>1211</v>
      </c>
      <c r="E742" s="8" t="s">
        <v>1212</v>
      </c>
      <c r="F742" s="8" t="s">
        <v>32</v>
      </c>
      <c r="G742" s="8" t="s">
        <v>33</v>
      </c>
      <c r="H742" s="13">
        <v>45900</v>
      </c>
      <c r="I742" s="8">
        <v>23</v>
      </c>
      <c r="J742" s="8">
        <v>88.32</v>
      </c>
      <c r="K742" s="8">
        <v>2031.36</v>
      </c>
      <c r="L742" s="8">
        <v>0</v>
      </c>
      <c r="M742" s="8">
        <v>0.02</v>
      </c>
      <c r="N742" s="8" t="s">
        <v>2776</v>
      </c>
      <c r="O742" s="8">
        <v>88.32</v>
      </c>
      <c r="P742" s="8" t="s">
        <v>2773</v>
      </c>
      <c r="Q742" s="8" t="s">
        <v>2773</v>
      </c>
      <c r="R742" s="8">
        <v>2031.36</v>
      </c>
      <c r="S742" s="8">
        <v>40.627200000000002</v>
      </c>
      <c r="T742" s="8" t="s">
        <v>2774</v>
      </c>
      <c r="U742" s="9" t="b">
        <v>0</v>
      </c>
    </row>
    <row r="743" spans="1:21">
      <c r="A743" s="10" t="s">
        <v>1418</v>
      </c>
      <c r="B743" s="11" t="s">
        <v>62</v>
      </c>
      <c r="C743" s="11" t="s">
        <v>63</v>
      </c>
      <c r="D743" s="11" t="s">
        <v>865</v>
      </c>
      <c r="E743" s="11" t="s">
        <v>866</v>
      </c>
      <c r="F743" s="11" t="s">
        <v>18</v>
      </c>
      <c r="G743" s="11" t="s">
        <v>19</v>
      </c>
      <c r="H743" s="14">
        <v>45897</v>
      </c>
      <c r="I743" s="11">
        <v>13</v>
      </c>
      <c r="J743" s="11">
        <v>52.65</v>
      </c>
      <c r="K743" s="11">
        <v>684.45</v>
      </c>
      <c r="L743" s="11">
        <v>0.05</v>
      </c>
      <c r="M743" s="11">
        <v>0.02</v>
      </c>
      <c r="N743" s="11" t="s">
        <v>2772</v>
      </c>
      <c r="O743" s="11">
        <v>52.65</v>
      </c>
      <c r="P743" s="11" t="s">
        <v>2773</v>
      </c>
      <c r="Q743" s="11" t="s">
        <v>2773</v>
      </c>
      <c r="R743" s="11">
        <v>650.22750000000008</v>
      </c>
      <c r="S743" s="11">
        <v>13.004550000000002</v>
      </c>
      <c r="T743" s="11" t="s">
        <v>2774</v>
      </c>
      <c r="U743" s="12" t="b">
        <v>0</v>
      </c>
    </row>
    <row r="744" spans="1:21">
      <c r="A744" s="7" t="s">
        <v>1419</v>
      </c>
      <c r="B744" s="8" t="s">
        <v>103</v>
      </c>
      <c r="C744" s="8" t="s">
        <v>104</v>
      </c>
      <c r="D744" s="8" t="s">
        <v>476</v>
      </c>
      <c r="E744" s="8" t="s">
        <v>477</v>
      </c>
      <c r="F744" s="8" t="s">
        <v>18</v>
      </c>
      <c r="G744" s="8" t="s">
        <v>19</v>
      </c>
      <c r="H744" s="13">
        <v>45879</v>
      </c>
      <c r="I744" s="8">
        <v>15</v>
      </c>
      <c r="J744" s="8">
        <v>52.65</v>
      </c>
      <c r="K744" s="8">
        <v>789.75</v>
      </c>
      <c r="L744" s="8">
        <v>0.05</v>
      </c>
      <c r="M744" s="8">
        <v>0.02</v>
      </c>
      <c r="N744" s="8" t="s">
        <v>2772</v>
      </c>
      <c r="O744" s="8">
        <v>52.65</v>
      </c>
      <c r="P744" s="8" t="s">
        <v>2773</v>
      </c>
      <c r="Q744" s="8" t="s">
        <v>2773</v>
      </c>
      <c r="R744" s="8">
        <v>750.26250000000005</v>
      </c>
      <c r="S744" s="8">
        <v>15.005250000000002</v>
      </c>
      <c r="T744" s="8" t="s">
        <v>2774</v>
      </c>
      <c r="U744" s="9" t="b">
        <v>0</v>
      </c>
    </row>
    <row r="745" spans="1:21">
      <c r="A745" s="10" t="s">
        <v>1420</v>
      </c>
      <c r="B745" s="11" t="s">
        <v>208</v>
      </c>
      <c r="C745" s="11" t="s">
        <v>2816</v>
      </c>
      <c r="D745" s="11" t="s">
        <v>1272</v>
      </c>
      <c r="E745" s="11" t="s">
        <v>2646</v>
      </c>
      <c r="F745" s="11" t="s">
        <v>90</v>
      </c>
      <c r="G745" s="11" t="s">
        <v>91</v>
      </c>
      <c r="H745" s="14">
        <v>45888</v>
      </c>
      <c r="I745" s="11">
        <v>13</v>
      </c>
      <c r="J745" s="11">
        <v>50.51</v>
      </c>
      <c r="K745" s="11">
        <v>656.63</v>
      </c>
      <c r="L745" s="11">
        <v>0</v>
      </c>
      <c r="M745" s="11">
        <v>0.02</v>
      </c>
      <c r="N745" s="11" t="s">
        <v>2776</v>
      </c>
      <c r="O745" s="11">
        <v>50.51</v>
      </c>
      <c r="P745" s="11" t="s">
        <v>2773</v>
      </c>
      <c r="Q745" s="11" t="s">
        <v>2773</v>
      </c>
      <c r="R745" s="11">
        <v>656.63</v>
      </c>
      <c r="S745" s="11">
        <v>13.1326</v>
      </c>
      <c r="T745" s="11" t="s">
        <v>2774</v>
      </c>
      <c r="U745" s="12" t="b">
        <v>0</v>
      </c>
    </row>
    <row r="746" spans="1:21">
      <c r="A746" s="7" t="s">
        <v>1421</v>
      </c>
      <c r="B746" s="8" t="s">
        <v>386</v>
      </c>
      <c r="C746" s="8" t="s">
        <v>2807</v>
      </c>
      <c r="D746" s="8" t="s">
        <v>760</v>
      </c>
      <c r="E746" s="8" t="s">
        <v>2647</v>
      </c>
      <c r="F746" s="8" t="s">
        <v>396</v>
      </c>
      <c r="G746" s="8" t="s">
        <v>397</v>
      </c>
      <c r="H746" s="13">
        <v>45900</v>
      </c>
      <c r="I746" s="8">
        <v>22</v>
      </c>
      <c r="J746" s="8">
        <v>194.87</v>
      </c>
      <c r="K746" s="8">
        <v>4287.1400000000003</v>
      </c>
      <c r="L746" s="8">
        <v>0.1</v>
      </c>
      <c r="M746" s="8">
        <v>0.02</v>
      </c>
      <c r="N746" s="8" t="s">
        <v>2775</v>
      </c>
      <c r="O746" s="8">
        <v>194.87</v>
      </c>
      <c r="P746" s="8" t="s">
        <v>2773</v>
      </c>
      <c r="Q746" s="8" t="s">
        <v>2773</v>
      </c>
      <c r="R746" s="8">
        <v>3858.4260000000004</v>
      </c>
      <c r="S746" s="8">
        <v>77.168520000000015</v>
      </c>
      <c r="T746" s="8" t="s">
        <v>2774</v>
      </c>
      <c r="U746" s="9" t="b">
        <v>0</v>
      </c>
    </row>
    <row r="747" spans="1:21">
      <c r="A747" s="10" t="s">
        <v>1422</v>
      </c>
      <c r="B747" s="11" t="s">
        <v>35</v>
      </c>
      <c r="C747" s="11" t="s">
        <v>2800</v>
      </c>
      <c r="D747" s="11" t="s">
        <v>369</v>
      </c>
      <c r="E747" s="11" t="s">
        <v>2648</v>
      </c>
      <c r="F747" s="11" t="s">
        <v>240</v>
      </c>
      <c r="G747" s="11" t="s">
        <v>241</v>
      </c>
      <c r="H747" s="14">
        <v>45889</v>
      </c>
      <c r="I747" s="11">
        <v>21</v>
      </c>
      <c r="J747" s="11">
        <v>130.94</v>
      </c>
      <c r="K747" s="11">
        <v>2749.74</v>
      </c>
      <c r="L747" s="11">
        <v>0.05</v>
      </c>
      <c r="M747" s="11">
        <v>0.02</v>
      </c>
      <c r="N747" s="11" t="s">
        <v>2772</v>
      </c>
      <c r="O747" s="11">
        <v>130.94</v>
      </c>
      <c r="P747" s="11" t="s">
        <v>2773</v>
      </c>
      <c r="Q747" s="11" t="s">
        <v>2773</v>
      </c>
      <c r="R747" s="11">
        <v>2612.2529999999997</v>
      </c>
      <c r="S747" s="11">
        <v>52.245059999999995</v>
      </c>
      <c r="T747" s="11" t="s">
        <v>2774</v>
      </c>
      <c r="U747" s="12" t="b">
        <v>0</v>
      </c>
    </row>
    <row r="748" spans="1:21">
      <c r="A748" s="7" t="s">
        <v>1423</v>
      </c>
      <c r="B748" s="8" t="s">
        <v>28</v>
      </c>
      <c r="C748" s="8" t="s">
        <v>29</v>
      </c>
      <c r="D748" s="8" t="s">
        <v>629</v>
      </c>
      <c r="E748" s="8" t="s">
        <v>630</v>
      </c>
      <c r="F748" s="8" t="s">
        <v>293</v>
      </c>
      <c r="G748" s="8" t="s">
        <v>294</v>
      </c>
      <c r="H748" s="13">
        <v>45885</v>
      </c>
      <c r="I748" s="8">
        <v>4</v>
      </c>
      <c r="J748" s="8">
        <v>114.99</v>
      </c>
      <c r="K748" s="8">
        <v>459.96</v>
      </c>
      <c r="L748" s="8">
        <v>0.05</v>
      </c>
      <c r="M748" s="8">
        <v>0.02</v>
      </c>
      <c r="N748" s="8" t="s">
        <v>2772</v>
      </c>
      <c r="O748" s="8">
        <v>114.99</v>
      </c>
      <c r="P748" s="8" t="s">
        <v>2773</v>
      </c>
      <c r="Q748" s="8" t="s">
        <v>2773</v>
      </c>
      <c r="R748" s="8">
        <v>436.96199999999999</v>
      </c>
      <c r="S748" s="8">
        <v>8.7392400000000006</v>
      </c>
      <c r="T748" s="8" t="s">
        <v>2774</v>
      </c>
      <c r="U748" s="9" t="b">
        <v>0</v>
      </c>
    </row>
    <row r="749" spans="1:21">
      <c r="A749" s="10" t="s">
        <v>1424</v>
      </c>
      <c r="B749" s="11" t="s">
        <v>423</v>
      </c>
      <c r="C749" s="11" t="s">
        <v>2817</v>
      </c>
      <c r="D749" s="11" t="s">
        <v>513</v>
      </c>
      <c r="E749" s="11" t="s">
        <v>2649</v>
      </c>
      <c r="F749" s="11" t="s">
        <v>275</v>
      </c>
      <c r="G749" s="11" t="s">
        <v>276</v>
      </c>
      <c r="H749" s="14">
        <v>45880</v>
      </c>
      <c r="I749" s="11">
        <v>21</v>
      </c>
      <c r="J749" s="11">
        <v>44.71</v>
      </c>
      <c r="K749" s="11">
        <v>938.91</v>
      </c>
      <c r="L749" s="11">
        <v>0</v>
      </c>
      <c r="M749" s="11">
        <v>0.02</v>
      </c>
      <c r="N749" s="11" t="s">
        <v>2776</v>
      </c>
      <c r="O749" s="11">
        <v>44.71</v>
      </c>
      <c r="P749" s="11" t="s">
        <v>2773</v>
      </c>
      <c r="Q749" s="11" t="s">
        <v>2773</v>
      </c>
      <c r="R749" s="11">
        <v>938.91</v>
      </c>
      <c r="S749" s="11">
        <v>18.778199999999998</v>
      </c>
      <c r="T749" s="11" t="s">
        <v>2774</v>
      </c>
      <c r="U749" s="12" t="b">
        <v>0</v>
      </c>
    </row>
    <row r="750" spans="1:21">
      <c r="A750" s="7" t="s">
        <v>1427</v>
      </c>
      <c r="B750" s="8" t="s">
        <v>93</v>
      </c>
      <c r="C750" s="8" t="s">
        <v>94</v>
      </c>
      <c r="D750" s="8" t="s">
        <v>1057</v>
      </c>
      <c r="E750" s="8" t="s">
        <v>1058</v>
      </c>
      <c r="F750" s="8" t="s">
        <v>39</v>
      </c>
      <c r="G750" s="8" t="s">
        <v>40</v>
      </c>
      <c r="H750" s="13">
        <v>45882</v>
      </c>
      <c r="I750" s="8">
        <v>20</v>
      </c>
      <c r="J750" s="8">
        <v>87.21</v>
      </c>
      <c r="K750" s="8">
        <v>1744.2</v>
      </c>
      <c r="L750" s="8">
        <v>0</v>
      </c>
      <c r="M750" s="8">
        <v>0.02</v>
      </c>
      <c r="N750" s="8" t="s">
        <v>2776</v>
      </c>
      <c r="O750" s="8">
        <v>87.21</v>
      </c>
      <c r="P750" s="8" t="s">
        <v>2773</v>
      </c>
      <c r="Q750" s="8" t="s">
        <v>2773</v>
      </c>
      <c r="R750" s="8">
        <v>1744.2</v>
      </c>
      <c r="S750" s="8">
        <v>34.884</v>
      </c>
      <c r="T750" s="8" t="s">
        <v>2774</v>
      </c>
      <c r="U750" s="9" t="b">
        <v>0</v>
      </c>
    </row>
    <row r="751" spans="1:21">
      <c r="A751" s="10" t="s">
        <v>1428</v>
      </c>
      <c r="B751" s="11" t="s">
        <v>208</v>
      </c>
      <c r="C751" s="11" t="s">
        <v>209</v>
      </c>
      <c r="D751" s="11" t="s">
        <v>30</v>
      </c>
      <c r="E751" s="11" t="s">
        <v>31</v>
      </c>
      <c r="F751" s="11" t="s">
        <v>179</v>
      </c>
      <c r="G751" s="11" t="s">
        <v>180</v>
      </c>
      <c r="H751" s="14">
        <v>45870</v>
      </c>
      <c r="I751" s="11">
        <v>24</v>
      </c>
      <c r="J751" s="11">
        <v>125.42</v>
      </c>
      <c r="K751" s="11">
        <v>3010.08</v>
      </c>
      <c r="L751" s="11">
        <v>0.1</v>
      </c>
      <c r="M751" s="11">
        <v>0.02</v>
      </c>
      <c r="N751" s="11" t="s">
        <v>2775</v>
      </c>
      <c r="O751" s="11">
        <v>125.42</v>
      </c>
      <c r="P751" s="11" t="s">
        <v>2773</v>
      </c>
      <c r="Q751" s="11" t="s">
        <v>2773</v>
      </c>
      <c r="R751" s="11">
        <v>2709.0720000000001</v>
      </c>
      <c r="S751" s="11">
        <v>54.181440000000002</v>
      </c>
      <c r="T751" s="11" t="s">
        <v>2774</v>
      </c>
      <c r="U751" s="12" t="b">
        <v>0</v>
      </c>
    </row>
    <row r="752" spans="1:21">
      <c r="A752" s="7" t="s">
        <v>1429</v>
      </c>
      <c r="B752" s="8" t="s">
        <v>159</v>
      </c>
      <c r="C752" s="8" t="s">
        <v>160</v>
      </c>
      <c r="D752" s="8" t="s">
        <v>769</v>
      </c>
      <c r="E752" s="8" t="s">
        <v>770</v>
      </c>
      <c r="F752" s="8" t="s">
        <v>275</v>
      </c>
      <c r="G752" s="8" t="s">
        <v>276</v>
      </c>
      <c r="H752" s="13">
        <v>45899</v>
      </c>
      <c r="I752" s="8">
        <v>9</v>
      </c>
      <c r="J752" s="8">
        <v>44.71</v>
      </c>
      <c r="K752" s="8">
        <v>402.39</v>
      </c>
      <c r="L752" s="8">
        <v>0</v>
      </c>
      <c r="M752" s="8">
        <v>0.02</v>
      </c>
      <c r="N752" s="8" t="s">
        <v>2776</v>
      </c>
      <c r="O752" s="8">
        <v>44.71</v>
      </c>
      <c r="P752" s="8" t="s">
        <v>2773</v>
      </c>
      <c r="Q752" s="8" t="s">
        <v>2773</v>
      </c>
      <c r="R752" s="8">
        <v>402.39</v>
      </c>
      <c r="S752" s="8">
        <v>8.0478000000000005</v>
      </c>
      <c r="T752" s="8" t="s">
        <v>2774</v>
      </c>
      <c r="U752" s="9" t="b">
        <v>0</v>
      </c>
    </row>
    <row r="753" spans="1:21">
      <c r="A753" s="10" t="s">
        <v>1430</v>
      </c>
      <c r="B753" s="11" t="s">
        <v>81</v>
      </c>
      <c r="C753" s="11" t="s">
        <v>82</v>
      </c>
      <c r="D753" s="11" t="s">
        <v>648</v>
      </c>
      <c r="E753" s="11" t="s">
        <v>649</v>
      </c>
      <c r="F753" s="11" t="s">
        <v>240</v>
      </c>
      <c r="G753" s="11" t="s">
        <v>241</v>
      </c>
      <c r="H753" s="14">
        <v>45888</v>
      </c>
      <c r="I753" s="11">
        <v>2</v>
      </c>
      <c r="J753" s="11">
        <v>130.94</v>
      </c>
      <c r="K753" s="11">
        <v>261.88</v>
      </c>
      <c r="L753" s="11">
        <v>0.05</v>
      </c>
      <c r="M753" s="11">
        <v>0.02</v>
      </c>
      <c r="N753" s="11" t="s">
        <v>2772</v>
      </c>
      <c r="O753" s="11">
        <v>130.94</v>
      </c>
      <c r="P753" s="11" t="s">
        <v>2773</v>
      </c>
      <c r="Q753" s="11" t="s">
        <v>2773</v>
      </c>
      <c r="R753" s="11">
        <v>248.786</v>
      </c>
      <c r="S753" s="11">
        <v>4.9757199999999999</v>
      </c>
      <c r="T753" s="11" t="s">
        <v>2774</v>
      </c>
      <c r="U753" s="12" t="b">
        <v>0</v>
      </c>
    </row>
    <row r="754" spans="1:21">
      <c r="A754" s="7" t="s">
        <v>1431</v>
      </c>
      <c r="B754" s="8" t="s">
        <v>62</v>
      </c>
      <c r="C754" s="8" t="s">
        <v>63</v>
      </c>
      <c r="D754" s="8" t="s">
        <v>736</v>
      </c>
      <c r="E754" s="8" t="s">
        <v>737</v>
      </c>
      <c r="F754" s="8" t="s">
        <v>319</v>
      </c>
      <c r="G754" s="8" t="s">
        <v>320</v>
      </c>
      <c r="H754" s="13">
        <v>45893</v>
      </c>
      <c r="I754" s="8">
        <v>11</v>
      </c>
      <c r="J754" s="8">
        <v>93.41</v>
      </c>
      <c r="K754" s="8">
        <v>1027.51</v>
      </c>
      <c r="L754" s="8">
        <v>0</v>
      </c>
      <c r="M754" s="8">
        <v>0.02</v>
      </c>
      <c r="N754" s="8" t="s">
        <v>2776</v>
      </c>
      <c r="O754" s="8">
        <v>93.41</v>
      </c>
      <c r="P754" s="8" t="s">
        <v>2773</v>
      </c>
      <c r="Q754" s="8" t="s">
        <v>2773</v>
      </c>
      <c r="R754" s="8">
        <v>1027.51</v>
      </c>
      <c r="S754" s="8">
        <v>20.5502</v>
      </c>
      <c r="T754" s="8" t="s">
        <v>2774</v>
      </c>
      <c r="U754" s="9" t="b">
        <v>0</v>
      </c>
    </row>
    <row r="755" spans="1:21">
      <c r="A755" s="10" t="s">
        <v>1432</v>
      </c>
      <c r="B755" s="11" t="s">
        <v>62</v>
      </c>
      <c r="C755" s="11" t="s">
        <v>63</v>
      </c>
      <c r="D755" s="11" t="s">
        <v>267</v>
      </c>
      <c r="E755" s="11" t="s">
        <v>268</v>
      </c>
      <c r="F755" s="11" t="s">
        <v>179</v>
      </c>
      <c r="G755" s="11" t="s">
        <v>180</v>
      </c>
      <c r="H755" s="14">
        <v>45895</v>
      </c>
      <c r="I755" s="11">
        <v>21</v>
      </c>
      <c r="J755" s="11">
        <v>125.42</v>
      </c>
      <c r="K755" s="11">
        <v>2633.82</v>
      </c>
      <c r="L755" s="11">
        <v>0.1</v>
      </c>
      <c r="M755" s="11">
        <v>0.02</v>
      </c>
      <c r="N755" s="11" t="s">
        <v>2775</v>
      </c>
      <c r="O755" s="11">
        <v>125.42</v>
      </c>
      <c r="P755" s="11" t="s">
        <v>2773</v>
      </c>
      <c r="Q755" s="11" t="s">
        <v>2773</v>
      </c>
      <c r="R755" s="11">
        <v>2370.4380000000001</v>
      </c>
      <c r="S755" s="11">
        <v>47.408760000000001</v>
      </c>
      <c r="T755" s="11" t="s">
        <v>2774</v>
      </c>
      <c r="U755" s="12" t="b">
        <v>0</v>
      </c>
    </row>
    <row r="756" spans="1:21">
      <c r="A756" s="7" t="s">
        <v>1433</v>
      </c>
      <c r="B756" s="8" t="s">
        <v>55</v>
      </c>
      <c r="C756" s="8" t="s">
        <v>56</v>
      </c>
      <c r="D756" s="8" t="s">
        <v>169</v>
      </c>
      <c r="E756" s="8" t="s">
        <v>170</v>
      </c>
      <c r="F756" s="8" t="s">
        <v>85</v>
      </c>
      <c r="G756" s="8" t="s">
        <v>86</v>
      </c>
      <c r="H756" s="13">
        <v>45897</v>
      </c>
      <c r="I756" s="8">
        <v>10</v>
      </c>
      <c r="J756" s="8">
        <v>72.040000000000006</v>
      </c>
      <c r="K756" s="8">
        <v>720.4</v>
      </c>
      <c r="L756" s="8">
        <v>0.05</v>
      </c>
      <c r="M756" s="8">
        <v>0.02</v>
      </c>
      <c r="N756" s="8" t="s">
        <v>2772</v>
      </c>
      <c r="O756" s="8">
        <v>72.040000000000006</v>
      </c>
      <c r="P756" s="8" t="s">
        <v>2773</v>
      </c>
      <c r="Q756" s="8" t="s">
        <v>2773</v>
      </c>
      <c r="R756" s="8">
        <v>684.38</v>
      </c>
      <c r="S756" s="8">
        <v>13.6876</v>
      </c>
      <c r="T756" s="8" t="s">
        <v>2774</v>
      </c>
      <c r="U756" s="9" t="b">
        <v>0</v>
      </c>
    </row>
    <row r="757" spans="1:21">
      <c r="A757" s="10" t="s">
        <v>1435</v>
      </c>
      <c r="B757" s="11" t="s">
        <v>187</v>
      </c>
      <c r="C757" s="11" t="s">
        <v>188</v>
      </c>
      <c r="D757" s="11" t="s">
        <v>596</v>
      </c>
      <c r="E757" s="11" t="s">
        <v>597</v>
      </c>
      <c r="F757" s="11" t="s">
        <v>25</v>
      </c>
      <c r="G757" s="11" t="s">
        <v>26</v>
      </c>
      <c r="H757" s="14">
        <v>45878</v>
      </c>
      <c r="I757" s="11">
        <v>24</v>
      </c>
      <c r="J757" s="11">
        <v>120.83</v>
      </c>
      <c r="K757" s="11">
        <v>2899.92</v>
      </c>
      <c r="L757" s="11">
        <v>0.1</v>
      </c>
      <c r="M757" s="11">
        <v>0.02</v>
      </c>
      <c r="N757" s="11" t="s">
        <v>2775</v>
      </c>
      <c r="O757" s="11">
        <v>120.83</v>
      </c>
      <c r="P757" s="11" t="s">
        <v>2773</v>
      </c>
      <c r="Q757" s="11" t="s">
        <v>2773</v>
      </c>
      <c r="R757" s="11">
        <v>2609.9279999999999</v>
      </c>
      <c r="S757" s="11">
        <v>52.198560000000001</v>
      </c>
      <c r="T757" s="11" t="s">
        <v>2774</v>
      </c>
      <c r="U757" s="12" t="b">
        <v>0</v>
      </c>
    </row>
    <row r="758" spans="1:21">
      <c r="A758" s="7" t="s">
        <v>1437</v>
      </c>
      <c r="B758" s="8" t="s">
        <v>208</v>
      </c>
      <c r="C758" s="8" t="s">
        <v>209</v>
      </c>
      <c r="D758" s="8" t="s">
        <v>553</v>
      </c>
      <c r="E758" s="8" t="s">
        <v>554</v>
      </c>
      <c r="F758" s="8" t="s">
        <v>191</v>
      </c>
      <c r="G758" s="8" t="s">
        <v>192</v>
      </c>
      <c r="H758" s="13">
        <v>45881</v>
      </c>
      <c r="I758" s="8">
        <v>8</v>
      </c>
      <c r="J758" s="8">
        <v>144.35</v>
      </c>
      <c r="K758" s="8">
        <v>1154.8</v>
      </c>
      <c r="L758" s="8">
        <v>0.1</v>
      </c>
      <c r="M758" s="8">
        <v>0.02</v>
      </c>
      <c r="N758" s="8" t="s">
        <v>2775</v>
      </c>
      <c r="O758" s="8">
        <v>144.35</v>
      </c>
      <c r="P758" s="8" t="s">
        <v>2773</v>
      </c>
      <c r="Q758" s="8" t="s">
        <v>2773</v>
      </c>
      <c r="R758" s="8">
        <v>1039.32</v>
      </c>
      <c r="S758" s="8">
        <v>20.7864</v>
      </c>
      <c r="T758" s="8" t="s">
        <v>2774</v>
      </c>
      <c r="U758" s="9" t="b">
        <v>0</v>
      </c>
    </row>
    <row r="759" spans="1:21">
      <c r="A759" s="10" t="s">
        <v>1438</v>
      </c>
      <c r="B759" s="11" t="s">
        <v>117</v>
      </c>
      <c r="C759" s="11" t="s">
        <v>118</v>
      </c>
      <c r="D759" s="11" t="s">
        <v>493</v>
      </c>
      <c r="E759" s="11" t="s">
        <v>494</v>
      </c>
      <c r="F759" s="11" t="s">
        <v>302</v>
      </c>
      <c r="G759" s="11" t="s">
        <v>303</v>
      </c>
      <c r="H759" s="14">
        <v>45895</v>
      </c>
      <c r="I759" s="11">
        <v>14</v>
      </c>
      <c r="J759" s="11">
        <v>39.090000000000003</v>
      </c>
      <c r="K759" s="11">
        <v>547.26</v>
      </c>
      <c r="L759" s="11">
        <v>0</v>
      </c>
      <c r="M759" s="11">
        <v>0.02</v>
      </c>
      <c r="N759" s="11" t="s">
        <v>2776</v>
      </c>
      <c r="O759" s="11">
        <v>39.090000000000003</v>
      </c>
      <c r="P759" s="11" t="s">
        <v>2773</v>
      </c>
      <c r="Q759" s="11" t="s">
        <v>2773</v>
      </c>
      <c r="R759" s="11">
        <v>547.26</v>
      </c>
      <c r="S759" s="11">
        <v>10.9452</v>
      </c>
      <c r="T759" s="11" t="s">
        <v>2774</v>
      </c>
      <c r="U759" s="12" t="b">
        <v>0</v>
      </c>
    </row>
    <row r="760" spans="1:21">
      <c r="A760" s="7" t="s">
        <v>1439</v>
      </c>
      <c r="B760" s="8" t="s">
        <v>67</v>
      </c>
      <c r="C760" s="8" t="s">
        <v>68</v>
      </c>
      <c r="D760" s="8" t="s">
        <v>1103</v>
      </c>
      <c r="E760" s="8" t="s">
        <v>1104</v>
      </c>
      <c r="F760" s="8" t="s">
        <v>240</v>
      </c>
      <c r="G760" s="8" t="s">
        <v>241</v>
      </c>
      <c r="H760" s="13">
        <v>45879</v>
      </c>
      <c r="I760" s="8">
        <v>19</v>
      </c>
      <c r="J760" s="8">
        <v>130.94</v>
      </c>
      <c r="K760" s="8">
        <v>2487.86</v>
      </c>
      <c r="L760" s="8">
        <v>0.05</v>
      </c>
      <c r="M760" s="8">
        <v>0.02</v>
      </c>
      <c r="N760" s="8" t="s">
        <v>2772</v>
      </c>
      <c r="O760" s="8">
        <v>130.94</v>
      </c>
      <c r="P760" s="8" t="s">
        <v>2773</v>
      </c>
      <c r="Q760" s="8" t="s">
        <v>2773</v>
      </c>
      <c r="R760" s="8">
        <v>2363.4670000000001</v>
      </c>
      <c r="S760" s="8">
        <v>47.26934</v>
      </c>
      <c r="T760" s="8" t="s">
        <v>2774</v>
      </c>
      <c r="U760" s="9" t="b">
        <v>0</v>
      </c>
    </row>
    <row r="761" spans="1:21">
      <c r="A761" s="10" t="s">
        <v>1440</v>
      </c>
      <c r="B761" s="11" t="s">
        <v>306</v>
      </c>
      <c r="C761" s="11" t="s">
        <v>307</v>
      </c>
      <c r="D761" s="11" t="s">
        <v>213</v>
      </c>
      <c r="E761" s="11" t="s">
        <v>214</v>
      </c>
      <c r="F761" s="11" t="s">
        <v>71</v>
      </c>
      <c r="G761" s="11" t="s">
        <v>72</v>
      </c>
      <c r="H761" s="14">
        <v>45897</v>
      </c>
      <c r="I761" s="11">
        <v>2</v>
      </c>
      <c r="J761" s="11">
        <v>123.65</v>
      </c>
      <c r="K761" s="11">
        <v>247.3</v>
      </c>
      <c r="L761" s="11">
        <v>0.05</v>
      </c>
      <c r="M761" s="11">
        <v>0.02</v>
      </c>
      <c r="N761" s="11" t="s">
        <v>2772</v>
      </c>
      <c r="O761" s="11">
        <v>123.65</v>
      </c>
      <c r="P761" s="11" t="s">
        <v>2773</v>
      </c>
      <c r="Q761" s="11" t="s">
        <v>2773</v>
      </c>
      <c r="R761" s="11">
        <v>234.935</v>
      </c>
      <c r="S761" s="11">
        <v>4.6987000000000005</v>
      </c>
      <c r="T761" s="11" t="s">
        <v>2774</v>
      </c>
      <c r="U761" s="12" t="b">
        <v>0</v>
      </c>
    </row>
    <row r="762" spans="1:21">
      <c r="A762" s="7" t="s">
        <v>1441</v>
      </c>
      <c r="B762" s="8" t="s">
        <v>159</v>
      </c>
      <c r="C762" s="8" t="s">
        <v>160</v>
      </c>
      <c r="D762" s="8" t="s">
        <v>95</v>
      </c>
      <c r="E762" s="8" t="s">
        <v>96</v>
      </c>
      <c r="F762" s="8" t="s">
        <v>100</v>
      </c>
      <c r="G762" s="8" t="s">
        <v>101</v>
      </c>
      <c r="H762" s="13">
        <v>45872</v>
      </c>
      <c r="I762" s="8">
        <v>20</v>
      </c>
      <c r="J762" s="8">
        <v>181.7</v>
      </c>
      <c r="K762" s="8">
        <v>3634</v>
      </c>
      <c r="L762" s="8">
        <v>0.1</v>
      </c>
      <c r="M762" s="8">
        <v>0.02</v>
      </c>
      <c r="N762" s="8" t="s">
        <v>2775</v>
      </c>
      <c r="O762" s="8">
        <v>181.7</v>
      </c>
      <c r="P762" s="8" t="s">
        <v>2773</v>
      </c>
      <c r="Q762" s="8" t="s">
        <v>2773</v>
      </c>
      <c r="R762" s="8">
        <v>3270.6</v>
      </c>
      <c r="S762" s="8">
        <v>65.412000000000006</v>
      </c>
      <c r="T762" s="8" t="s">
        <v>2774</v>
      </c>
      <c r="U762" s="9" t="b">
        <v>0</v>
      </c>
    </row>
    <row r="763" spans="1:21">
      <c r="A763" s="10" t="s">
        <v>1442</v>
      </c>
      <c r="B763" s="11" t="s">
        <v>55</v>
      </c>
      <c r="C763" s="11" t="s">
        <v>56</v>
      </c>
      <c r="D763" s="11" t="s">
        <v>291</v>
      </c>
      <c r="E763" s="11" t="s">
        <v>292</v>
      </c>
      <c r="F763" s="11" t="s">
        <v>396</v>
      </c>
      <c r="G763" s="11" t="s">
        <v>397</v>
      </c>
      <c r="H763" s="14">
        <v>45882</v>
      </c>
      <c r="I763" s="11">
        <v>22</v>
      </c>
      <c r="J763" s="11">
        <v>194.87</v>
      </c>
      <c r="K763" s="11">
        <v>4287.1400000000003</v>
      </c>
      <c r="L763" s="11">
        <v>0.1</v>
      </c>
      <c r="M763" s="11">
        <v>0.02</v>
      </c>
      <c r="N763" s="11" t="s">
        <v>2775</v>
      </c>
      <c r="O763" s="11">
        <v>194.87</v>
      </c>
      <c r="P763" s="11" t="s">
        <v>2773</v>
      </c>
      <c r="Q763" s="11" t="s">
        <v>2773</v>
      </c>
      <c r="R763" s="11">
        <v>3858.4260000000004</v>
      </c>
      <c r="S763" s="11">
        <v>77.168520000000015</v>
      </c>
      <c r="T763" s="11" t="s">
        <v>2774</v>
      </c>
      <c r="U763" s="12" t="b">
        <v>0</v>
      </c>
    </row>
    <row r="764" spans="1:21">
      <c r="A764" s="7" t="s">
        <v>1443</v>
      </c>
      <c r="B764" s="8" t="s">
        <v>414</v>
      </c>
      <c r="C764" s="8" t="s">
        <v>415</v>
      </c>
      <c r="D764" s="8" t="s">
        <v>105</v>
      </c>
      <c r="E764" s="8" t="s">
        <v>106</v>
      </c>
      <c r="F764" s="8" t="s">
        <v>215</v>
      </c>
      <c r="G764" s="8" t="s">
        <v>216</v>
      </c>
      <c r="H764" s="13">
        <v>45874</v>
      </c>
      <c r="I764" s="8">
        <v>5</v>
      </c>
      <c r="J764" s="8">
        <v>176.7</v>
      </c>
      <c r="K764" s="8">
        <v>883.5</v>
      </c>
      <c r="L764" s="8">
        <v>0.1</v>
      </c>
      <c r="M764" s="8">
        <v>0.02</v>
      </c>
      <c r="N764" s="8" t="s">
        <v>2775</v>
      </c>
      <c r="O764" s="8">
        <v>176.7</v>
      </c>
      <c r="P764" s="8" t="s">
        <v>2773</v>
      </c>
      <c r="Q764" s="8" t="s">
        <v>2773</v>
      </c>
      <c r="R764" s="8">
        <v>795.15</v>
      </c>
      <c r="S764" s="8">
        <v>15.903</v>
      </c>
      <c r="T764" s="8" t="s">
        <v>2774</v>
      </c>
      <c r="U764" s="9" t="b">
        <v>0</v>
      </c>
    </row>
    <row r="765" spans="1:21">
      <c r="A765" s="10" t="s">
        <v>1444</v>
      </c>
      <c r="B765" s="11" t="s">
        <v>254</v>
      </c>
      <c r="C765" s="11" t="s">
        <v>255</v>
      </c>
      <c r="D765" s="11" t="s">
        <v>308</v>
      </c>
      <c r="E765" s="11" t="s">
        <v>309</v>
      </c>
      <c r="F765" s="11" t="s">
        <v>215</v>
      </c>
      <c r="G765" s="11" t="s">
        <v>216</v>
      </c>
      <c r="H765" s="14">
        <v>45898</v>
      </c>
      <c r="I765" s="11">
        <v>19</v>
      </c>
      <c r="J765" s="11">
        <v>176.7</v>
      </c>
      <c r="K765" s="11">
        <v>3357.3</v>
      </c>
      <c r="L765" s="11">
        <v>0.1</v>
      </c>
      <c r="M765" s="11">
        <v>0.02</v>
      </c>
      <c r="N765" s="11" t="s">
        <v>2775</v>
      </c>
      <c r="O765" s="11">
        <v>176.7</v>
      </c>
      <c r="P765" s="11" t="s">
        <v>2773</v>
      </c>
      <c r="Q765" s="11" t="s">
        <v>2773</v>
      </c>
      <c r="R765" s="11">
        <v>3021.57</v>
      </c>
      <c r="S765" s="11">
        <v>60.431400000000004</v>
      </c>
      <c r="T765" s="11" t="s">
        <v>2774</v>
      </c>
      <c r="U765" s="12" t="b">
        <v>0</v>
      </c>
    </row>
    <row r="766" spans="1:21">
      <c r="A766" s="7" t="s">
        <v>1445</v>
      </c>
      <c r="B766" s="8" t="s">
        <v>42</v>
      </c>
      <c r="C766" s="8" t="s">
        <v>43</v>
      </c>
      <c r="D766" s="8" t="s">
        <v>476</v>
      </c>
      <c r="E766" s="8" t="s">
        <v>477</v>
      </c>
      <c r="F766" s="8" t="s">
        <v>78</v>
      </c>
      <c r="G766" s="8" t="s">
        <v>79</v>
      </c>
      <c r="H766" s="13">
        <v>45875</v>
      </c>
      <c r="I766" s="8">
        <v>23</v>
      </c>
      <c r="J766" s="8">
        <v>139.22</v>
      </c>
      <c r="K766" s="8">
        <v>3202.06</v>
      </c>
      <c r="L766" s="8">
        <v>0.05</v>
      </c>
      <c r="M766" s="8">
        <v>0.02</v>
      </c>
      <c r="N766" s="8" t="s">
        <v>2772</v>
      </c>
      <c r="O766" s="8">
        <v>139.22</v>
      </c>
      <c r="P766" s="8" t="s">
        <v>2773</v>
      </c>
      <c r="Q766" s="8" t="s">
        <v>2773</v>
      </c>
      <c r="R766" s="8">
        <v>3041.9569999999999</v>
      </c>
      <c r="S766" s="8">
        <v>60.83914</v>
      </c>
      <c r="T766" s="8" t="s">
        <v>2774</v>
      </c>
      <c r="U766" s="9" t="b">
        <v>0</v>
      </c>
    </row>
    <row r="767" spans="1:21">
      <c r="A767" s="10" t="s">
        <v>1446</v>
      </c>
      <c r="B767" s="11" t="s">
        <v>93</v>
      </c>
      <c r="C767" s="11" t="s">
        <v>94</v>
      </c>
      <c r="D767" s="11" t="s">
        <v>153</v>
      </c>
      <c r="E767" s="11" t="s">
        <v>154</v>
      </c>
      <c r="F767" s="11" t="s">
        <v>396</v>
      </c>
      <c r="G767" s="11" t="s">
        <v>397</v>
      </c>
      <c r="H767" s="14">
        <v>45875</v>
      </c>
      <c r="I767" s="11">
        <v>21</v>
      </c>
      <c r="J767" s="11">
        <v>194.87</v>
      </c>
      <c r="K767" s="11">
        <v>4092.27</v>
      </c>
      <c r="L767" s="11">
        <v>0.1</v>
      </c>
      <c r="M767" s="11">
        <v>0.02</v>
      </c>
      <c r="N767" s="11" t="s">
        <v>2775</v>
      </c>
      <c r="O767" s="11">
        <v>194.87</v>
      </c>
      <c r="P767" s="11" t="s">
        <v>2773</v>
      </c>
      <c r="Q767" s="11" t="s">
        <v>2773</v>
      </c>
      <c r="R767" s="11">
        <v>3683.0430000000001</v>
      </c>
      <c r="S767" s="11">
        <v>73.66086</v>
      </c>
      <c r="T767" s="11" t="s">
        <v>2774</v>
      </c>
      <c r="U767" s="12" t="b">
        <v>0</v>
      </c>
    </row>
    <row r="768" spans="1:21">
      <c r="A768" s="7" t="s">
        <v>1447</v>
      </c>
      <c r="B768" s="8" t="s">
        <v>145</v>
      </c>
      <c r="C768" s="8" t="s">
        <v>146</v>
      </c>
      <c r="D768" s="8" t="s">
        <v>377</v>
      </c>
      <c r="E768" s="8" t="s">
        <v>378</v>
      </c>
      <c r="F768" s="8" t="s">
        <v>196</v>
      </c>
      <c r="G768" s="8" t="s">
        <v>197</v>
      </c>
      <c r="H768" s="13">
        <v>45878</v>
      </c>
      <c r="I768" s="8">
        <v>15</v>
      </c>
      <c r="J768" s="8">
        <v>77.5</v>
      </c>
      <c r="K768" s="8">
        <v>1162.5</v>
      </c>
      <c r="L768" s="8">
        <v>0.05</v>
      </c>
      <c r="M768" s="8">
        <v>0.02</v>
      </c>
      <c r="N768" s="8" t="s">
        <v>2772</v>
      </c>
      <c r="O768" s="8">
        <v>77.5</v>
      </c>
      <c r="P768" s="8" t="s">
        <v>2773</v>
      </c>
      <c r="Q768" s="8" t="s">
        <v>2773</v>
      </c>
      <c r="R768" s="8">
        <v>1104.375</v>
      </c>
      <c r="S768" s="8">
        <v>22.087500000000002</v>
      </c>
      <c r="T768" s="8" t="s">
        <v>2774</v>
      </c>
      <c r="U768" s="9" t="b">
        <v>0</v>
      </c>
    </row>
    <row r="769" spans="1:21">
      <c r="A769" s="10" t="s">
        <v>1448</v>
      </c>
      <c r="B769" s="11" t="s">
        <v>254</v>
      </c>
      <c r="C769" s="11" t="s">
        <v>255</v>
      </c>
      <c r="D769" s="11" t="s">
        <v>261</v>
      </c>
      <c r="E769" s="11" t="s">
        <v>262</v>
      </c>
      <c r="F769" s="11" t="s">
        <v>174</v>
      </c>
      <c r="G769" s="11" t="s">
        <v>175</v>
      </c>
      <c r="H769" s="14">
        <v>45894</v>
      </c>
      <c r="I769" s="11">
        <v>19</v>
      </c>
      <c r="J769" s="11">
        <v>183.4</v>
      </c>
      <c r="K769" s="11">
        <v>3484.6</v>
      </c>
      <c r="L769" s="11">
        <v>0.1</v>
      </c>
      <c r="M769" s="11">
        <v>0.02</v>
      </c>
      <c r="N769" s="11" t="s">
        <v>2775</v>
      </c>
      <c r="O769" s="11">
        <v>183.4</v>
      </c>
      <c r="P769" s="11" t="s">
        <v>2773</v>
      </c>
      <c r="Q769" s="11" t="s">
        <v>2773</v>
      </c>
      <c r="R769" s="11">
        <v>3136.14</v>
      </c>
      <c r="S769" s="11">
        <v>62.722799999999999</v>
      </c>
      <c r="T769" s="11" t="s">
        <v>2774</v>
      </c>
      <c r="U769" s="12" t="b">
        <v>0</v>
      </c>
    </row>
    <row r="770" spans="1:21">
      <c r="A770" s="7" t="s">
        <v>1449</v>
      </c>
      <c r="B770" s="8" t="s">
        <v>182</v>
      </c>
      <c r="C770" s="8" t="s">
        <v>183</v>
      </c>
      <c r="D770" s="8" t="s">
        <v>264</v>
      </c>
      <c r="E770" s="8" t="s">
        <v>265</v>
      </c>
      <c r="F770" s="8" t="s">
        <v>174</v>
      </c>
      <c r="G770" s="8" t="s">
        <v>175</v>
      </c>
      <c r="H770" s="13">
        <v>45872</v>
      </c>
      <c r="I770" s="8">
        <v>25</v>
      </c>
      <c r="J770" s="8">
        <v>183.4</v>
      </c>
      <c r="K770" s="8">
        <v>4585</v>
      </c>
      <c r="L770" s="8">
        <v>0.1</v>
      </c>
      <c r="M770" s="8">
        <v>0.02</v>
      </c>
      <c r="N770" s="8" t="s">
        <v>2775</v>
      </c>
      <c r="O770" s="8">
        <v>183.4</v>
      </c>
      <c r="P770" s="8" t="s">
        <v>2773</v>
      </c>
      <c r="Q770" s="8" t="s">
        <v>2773</v>
      </c>
      <c r="R770" s="8">
        <v>4126.5</v>
      </c>
      <c r="S770" s="8">
        <v>82.53</v>
      </c>
      <c r="T770" s="8" t="s">
        <v>2774</v>
      </c>
      <c r="U770" s="9" t="b">
        <v>0</v>
      </c>
    </row>
    <row r="771" spans="1:21">
      <c r="A771" s="10" t="s">
        <v>1450</v>
      </c>
      <c r="B771" s="11" t="s">
        <v>21</v>
      </c>
      <c r="C771" s="11" t="s">
        <v>22</v>
      </c>
      <c r="D771" s="11" t="s">
        <v>609</v>
      </c>
      <c r="E771" s="11" t="s">
        <v>610</v>
      </c>
      <c r="F771" s="11" t="s">
        <v>215</v>
      </c>
      <c r="G771" s="11" t="s">
        <v>216</v>
      </c>
      <c r="H771" s="14">
        <v>45882</v>
      </c>
      <c r="I771" s="11">
        <v>14</v>
      </c>
      <c r="J771" s="11">
        <v>176.7</v>
      </c>
      <c r="K771" s="11">
        <v>2473.8000000000002</v>
      </c>
      <c r="L771" s="11">
        <v>0.1</v>
      </c>
      <c r="M771" s="11">
        <v>0.02</v>
      </c>
      <c r="N771" s="11" t="s">
        <v>2775</v>
      </c>
      <c r="O771" s="11">
        <v>176.7</v>
      </c>
      <c r="P771" s="11" t="s">
        <v>2773</v>
      </c>
      <c r="Q771" s="11" t="s">
        <v>2773</v>
      </c>
      <c r="R771" s="11">
        <v>2226.42</v>
      </c>
      <c r="S771" s="11">
        <v>44.528400000000005</v>
      </c>
      <c r="T771" s="11" t="s">
        <v>2774</v>
      </c>
      <c r="U771" s="12" t="b">
        <v>0</v>
      </c>
    </row>
    <row r="772" spans="1:21">
      <c r="A772" s="7" t="s">
        <v>1451</v>
      </c>
      <c r="B772" s="8" t="s">
        <v>81</v>
      </c>
      <c r="C772" s="8" t="s">
        <v>82</v>
      </c>
      <c r="D772" s="8" t="s">
        <v>311</v>
      </c>
      <c r="E772" s="8" t="s">
        <v>312</v>
      </c>
      <c r="F772" s="8" t="s">
        <v>240</v>
      </c>
      <c r="G772" s="8" t="s">
        <v>241</v>
      </c>
      <c r="H772" s="13">
        <v>45887</v>
      </c>
      <c r="I772" s="8">
        <v>2</v>
      </c>
      <c r="J772" s="8">
        <v>130.94</v>
      </c>
      <c r="K772" s="8">
        <v>261.88</v>
      </c>
      <c r="L772" s="8">
        <v>0.05</v>
      </c>
      <c r="M772" s="8">
        <v>0.02</v>
      </c>
      <c r="N772" s="8" t="s">
        <v>2772</v>
      </c>
      <c r="O772" s="8">
        <v>130.94</v>
      </c>
      <c r="P772" s="8" t="s">
        <v>2773</v>
      </c>
      <c r="Q772" s="8" t="s">
        <v>2773</v>
      </c>
      <c r="R772" s="8">
        <v>248.786</v>
      </c>
      <c r="S772" s="8">
        <v>4.9757199999999999</v>
      </c>
      <c r="T772" s="8" t="s">
        <v>2774</v>
      </c>
      <c r="U772" s="9" t="b">
        <v>0</v>
      </c>
    </row>
    <row r="773" spans="1:21">
      <c r="A773" s="10" t="s">
        <v>1452</v>
      </c>
      <c r="B773" s="11" t="s">
        <v>254</v>
      </c>
      <c r="C773" s="11" t="s">
        <v>255</v>
      </c>
      <c r="D773" s="11" t="s">
        <v>783</v>
      </c>
      <c r="E773" s="11" t="s">
        <v>784</v>
      </c>
      <c r="F773" s="11" t="s">
        <v>240</v>
      </c>
      <c r="G773" s="11" t="s">
        <v>241</v>
      </c>
      <c r="H773" s="14">
        <v>45898</v>
      </c>
      <c r="I773" s="11">
        <v>1</v>
      </c>
      <c r="J773" s="11">
        <v>130.94</v>
      </c>
      <c r="K773" s="11">
        <v>130.94</v>
      </c>
      <c r="L773" s="11">
        <v>0.05</v>
      </c>
      <c r="M773" s="11">
        <v>0.02</v>
      </c>
      <c r="N773" s="11" t="s">
        <v>2772</v>
      </c>
      <c r="O773" s="11">
        <v>130.94</v>
      </c>
      <c r="P773" s="11" t="s">
        <v>2773</v>
      </c>
      <c r="Q773" s="11" t="s">
        <v>2773</v>
      </c>
      <c r="R773" s="11">
        <v>124.393</v>
      </c>
      <c r="S773" s="11">
        <v>2.48786</v>
      </c>
      <c r="T773" s="11" t="s">
        <v>2774</v>
      </c>
      <c r="U773" s="12" t="b">
        <v>0</v>
      </c>
    </row>
    <row r="774" spans="1:21">
      <c r="A774" s="7" t="s">
        <v>1453</v>
      </c>
      <c r="B774" s="8" t="s">
        <v>145</v>
      </c>
      <c r="C774" s="8" t="s">
        <v>146</v>
      </c>
      <c r="D774" s="8" t="s">
        <v>626</v>
      </c>
      <c r="E774" s="8" t="s">
        <v>627</v>
      </c>
      <c r="F774" s="8" t="s">
        <v>90</v>
      </c>
      <c r="G774" s="8" t="s">
        <v>91</v>
      </c>
      <c r="H774" s="13">
        <v>45870</v>
      </c>
      <c r="I774" s="8">
        <v>7</v>
      </c>
      <c r="J774" s="8">
        <v>50.51</v>
      </c>
      <c r="K774" s="8">
        <v>353.57</v>
      </c>
      <c r="L774" s="8">
        <v>0</v>
      </c>
      <c r="M774" s="8">
        <v>0.02</v>
      </c>
      <c r="N774" s="8" t="s">
        <v>2776</v>
      </c>
      <c r="O774" s="8">
        <v>50.51</v>
      </c>
      <c r="P774" s="8" t="s">
        <v>2773</v>
      </c>
      <c r="Q774" s="8" t="s">
        <v>2773</v>
      </c>
      <c r="R774" s="8">
        <v>353.57</v>
      </c>
      <c r="S774" s="8">
        <v>7.0713999999999997</v>
      </c>
      <c r="T774" s="8" t="s">
        <v>2774</v>
      </c>
      <c r="U774" s="9" t="b">
        <v>0</v>
      </c>
    </row>
    <row r="775" spans="1:21">
      <c r="A775" s="10" t="s">
        <v>1454</v>
      </c>
      <c r="B775" s="11" t="s">
        <v>208</v>
      </c>
      <c r="C775" s="11" t="s">
        <v>209</v>
      </c>
      <c r="D775" s="11" t="s">
        <v>760</v>
      </c>
      <c r="E775" s="11" t="s">
        <v>761</v>
      </c>
      <c r="F775" s="11" t="s">
        <v>166</v>
      </c>
      <c r="G775" s="11" t="s">
        <v>167</v>
      </c>
      <c r="H775" s="14">
        <v>45877</v>
      </c>
      <c r="I775" s="11">
        <v>8</v>
      </c>
      <c r="J775" s="11">
        <v>176.86</v>
      </c>
      <c r="K775" s="11">
        <v>1414.88</v>
      </c>
      <c r="L775" s="11">
        <v>0.1</v>
      </c>
      <c r="M775" s="11">
        <v>0.02</v>
      </c>
      <c r="N775" s="11" t="s">
        <v>2775</v>
      </c>
      <c r="O775" s="11">
        <v>176.86</v>
      </c>
      <c r="P775" s="11" t="s">
        <v>2773</v>
      </c>
      <c r="Q775" s="11" t="s">
        <v>2773</v>
      </c>
      <c r="R775" s="11">
        <v>1273.3920000000001</v>
      </c>
      <c r="S775" s="11">
        <v>25.467840000000002</v>
      </c>
      <c r="T775" s="11" t="s">
        <v>2774</v>
      </c>
      <c r="U775" s="12" t="b">
        <v>0</v>
      </c>
    </row>
    <row r="776" spans="1:21">
      <c r="A776" s="7" t="s">
        <v>1455</v>
      </c>
      <c r="B776" s="8" t="s">
        <v>62</v>
      </c>
      <c r="C776" s="8" t="s">
        <v>63</v>
      </c>
      <c r="D776" s="8" t="s">
        <v>876</v>
      </c>
      <c r="E776" s="8" t="s">
        <v>877</v>
      </c>
      <c r="F776" s="8" t="s">
        <v>293</v>
      </c>
      <c r="G776" s="8" t="s">
        <v>294</v>
      </c>
      <c r="H776" s="13">
        <v>45882</v>
      </c>
      <c r="I776" s="8">
        <v>4</v>
      </c>
      <c r="J776" s="8">
        <v>114.99</v>
      </c>
      <c r="K776" s="8">
        <v>459.96</v>
      </c>
      <c r="L776" s="8">
        <v>0.05</v>
      </c>
      <c r="M776" s="8">
        <v>0.02</v>
      </c>
      <c r="N776" s="8" t="s">
        <v>2772</v>
      </c>
      <c r="O776" s="8">
        <v>114.99</v>
      </c>
      <c r="P776" s="8" t="s">
        <v>2773</v>
      </c>
      <c r="Q776" s="8" t="s">
        <v>2773</v>
      </c>
      <c r="R776" s="8">
        <v>436.96199999999999</v>
      </c>
      <c r="S776" s="8">
        <v>8.7392400000000006</v>
      </c>
      <c r="T776" s="8" t="s">
        <v>2774</v>
      </c>
      <c r="U776" s="9" t="b">
        <v>0</v>
      </c>
    </row>
    <row r="777" spans="1:21">
      <c r="A777" s="10" t="s">
        <v>1456</v>
      </c>
      <c r="B777" s="11" t="s">
        <v>414</v>
      </c>
      <c r="C777" s="11" t="s">
        <v>415</v>
      </c>
      <c r="D777" s="11" t="s">
        <v>557</v>
      </c>
      <c r="E777" s="11" t="s">
        <v>558</v>
      </c>
      <c r="F777" s="11" t="s">
        <v>293</v>
      </c>
      <c r="G777" s="11" t="s">
        <v>294</v>
      </c>
      <c r="H777" s="14">
        <v>45896</v>
      </c>
      <c r="I777" s="11">
        <v>3</v>
      </c>
      <c r="J777" s="11">
        <v>114.99</v>
      </c>
      <c r="K777" s="11">
        <v>344.97</v>
      </c>
      <c r="L777" s="11">
        <v>0.05</v>
      </c>
      <c r="M777" s="11">
        <v>0.02</v>
      </c>
      <c r="N777" s="11" t="s">
        <v>2772</v>
      </c>
      <c r="O777" s="11">
        <v>114.99</v>
      </c>
      <c r="P777" s="11" t="s">
        <v>2773</v>
      </c>
      <c r="Q777" s="11" t="s">
        <v>2773</v>
      </c>
      <c r="R777" s="11">
        <v>327.72150000000005</v>
      </c>
      <c r="S777" s="11">
        <v>6.5544300000000009</v>
      </c>
      <c r="T777" s="11" t="s">
        <v>2774</v>
      </c>
      <c r="U777" s="12" t="b">
        <v>0</v>
      </c>
    </row>
    <row r="778" spans="1:21">
      <c r="A778" s="7" t="s">
        <v>1457</v>
      </c>
      <c r="B778" s="8" t="s">
        <v>14</v>
      </c>
      <c r="C778" s="8" t="s">
        <v>15</v>
      </c>
      <c r="D778" s="8" t="s">
        <v>105</v>
      </c>
      <c r="E778" s="8" t="s">
        <v>106</v>
      </c>
      <c r="F778" s="8" t="s">
        <v>32</v>
      </c>
      <c r="G778" s="8" t="s">
        <v>33</v>
      </c>
      <c r="H778" s="13">
        <v>45893</v>
      </c>
      <c r="I778" s="8">
        <v>15</v>
      </c>
      <c r="J778" s="8">
        <v>88.32</v>
      </c>
      <c r="K778" s="8">
        <v>1324.8</v>
      </c>
      <c r="L778" s="8">
        <v>0</v>
      </c>
      <c r="M778" s="8">
        <v>0.02</v>
      </c>
      <c r="N778" s="8" t="s">
        <v>2776</v>
      </c>
      <c r="O778" s="8">
        <v>88.32</v>
      </c>
      <c r="P778" s="8" t="s">
        <v>2773</v>
      </c>
      <c r="Q778" s="8" t="s">
        <v>2773</v>
      </c>
      <c r="R778" s="8">
        <v>1324.8</v>
      </c>
      <c r="S778" s="8">
        <v>26.495999999999999</v>
      </c>
      <c r="T778" s="8" t="s">
        <v>2774</v>
      </c>
      <c r="U778" s="9" t="b">
        <v>0</v>
      </c>
    </row>
    <row r="779" spans="1:21">
      <c r="A779" s="10" t="s">
        <v>1458</v>
      </c>
      <c r="B779" s="11" t="s">
        <v>414</v>
      </c>
      <c r="C779" s="11" t="s">
        <v>2783</v>
      </c>
      <c r="D779" s="11" t="s">
        <v>1459</v>
      </c>
      <c r="E779" s="11" t="s">
        <v>2650</v>
      </c>
      <c r="F779" s="11" t="s">
        <v>114</v>
      </c>
      <c r="G779" s="11" t="s">
        <v>115</v>
      </c>
      <c r="H779" s="14">
        <v>45898</v>
      </c>
      <c r="I779" s="11">
        <v>14</v>
      </c>
      <c r="J779" s="11">
        <v>91.13</v>
      </c>
      <c r="K779" s="11">
        <v>1275.82</v>
      </c>
      <c r="L779" s="11">
        <v>0.1</v>
      </c>
      <c r="M779" s="11">
        <v>0.02</v>
      </c>
      <c r="N779" s="11" t="s">
        <v>2775</v>
      </c>
      <c r="O779" s="11">
        <v>91.13</v>
      </c>
      <c r="P779" s="11" t="s">
        <v>2773</v>
      </c>
      <c r="Q779" s="11" t="s">
        <v>2773</v>
      </c>
      <c r="R779" s="11">
        <v>1148.2379999999998</v>
      </c>
      <c r="S779" s="11">
        <v>22.964759999999998</v>
      </c>
      <c r="T779" s="11" t="s">
        <v>2774</v>
      </c>
      <c r="U779" s="12" t="b">
        <v>0</v>
      </c>
    </row>
    <row r="780" spans="1:21">
      <c r="A780" s="7" t="s">
        <v>1461</v>
      </c>
      <c r="B780" s="8" t="s">
        <v>208</v>
      </c>
      <c r="C780" s="8" t="s">
        <v>2818</v>
      </c>
      <c r="D780" s="8" t="s">
        <v>834</v>
      </c>
      <c r="E780" s="8" t="s">
        <v>2651</v>
      </c>
      <c r="F780" s="8" t="s">
        <v>85</v>
      </c>
      <c r="G780" s="8" t="s">
        <v>86</v>
      </c>
      <c r="H780" s="13">
        <v>45881</v>
      </c>
      <c r="I780" s="8">
        <v>16</v>
      </c>
      <c r="J780" s="8">
        <v>72.040000000000006</v>
      </c>
      <c r="K780" s="8">
        <v>1152.6400000000001</v>
      </c>
      <c r="L780" s="8">
        <v>0.05</v>
      </c>
      <c r="M780" s="8">
        <v>0.02</v>
      </c>
      <c r="N780" s="8" t="s">
        <v>2772</v>
      </c>
      <c r="O780" s="8">
        <v>72.040000000000006</v>
      </c>
      <c r="P780" s="8" t="s">
        <v>2773</v>
      </c>
      <c r="Q780" s="8" t="s">
        <v>2773</v>
      </c>
      <c r="R780" s="8">
        <v>1095.008</v>
      </c>
      <c r="S780" s="8">
        <v>21.90016</v>
      </c>
      <c r="T780" s="8" t="s">
        <v>2774</v>
      </c>
      <c r="U780" s="9" t="b">
        <v>0</v>
      </c>
    </row>
    <row r="781" spans="1:21">
      <c r="A781" s="10" t="s">
        <v>1462</v>
      </c>
      <c r="B781" s="11" t="s">
        <v>93</v>
      </c>
      <c r="C781" s="11" t="s">
        <v>94</v>
      </c>
      <c r="D781" s="11" t="s">
        <v>394</v>
      </c>
      <c r="E781" s="11" t="s">
        <v>395</v>
      </c>
      <c r="F781" s="11" t="s">
        <v>129</v>
      </c>
      <c r="G781" s="11" t="s">
        <v>130</v>
      </c>
      <c r="H781" s="14">
        <v>45870</v>
      </c>
      <c r="I781" s="11">
        <v>13</v>
      </c>
      <c r="J781" s="11">
        <v>92.19</v>
      </c>
      <c r="K781" s="11">
        <v>1198.47</v>
      </c>
      <c r="L781" s="11">
        <v>0.05</v>
      </c>
      <c r="M781" s="11">
        <v>0.02</v>
      </c>
      <c r="N781" s="11" t="s">
        <v>2772</v>
      </c>
      <c r="O781" s="11">
        <v>92.19</v>
      </c>
      <c r="P781" s="11" t="s">
        <v>2773</v>
      </c>
      <c r="Q781" s="11" t="s">
        <v>2773</v>
      </c>
      <c r="R781" s="11">
        <v>1138.5464999999999</v>
      </c>
      <c r="S781" s="11">
        <v>22.77093</v>
      </c>
      <c r="T781" s="11" t="s">
        <v>2774</v>
      </c>
      <c r="U781" s="12" t="b">
        <v>0</v>
      </c>
    </row>
    <row r="782" spans="1:21">
      <c r="A782" s="7" t="s">
        <v>1464</v>
      </c>
      <c r="B782" s="8" t="s">
        <v>110</v>
      </c>
      <c r="C782" s="8" t="s">
        <v>2819</v>
      </c>
      <c r="D782" s="8" t="s">
        <v>164</v>
      </c>
      <c r="E782" s="8" t="s">
        <v>2652</v>
      </c>
      <c r="F782" s="8" t="s">
        <v>100</v>
      </c>
      <c r="G782" s="8" t="s">
        <v>101</v>
      </c>
      <c r="H782" s="13">
        <v>45873</v>
      </c>
      <c r="I782" s="8">
        <v>6</v>
      </c>
      <c r="J782" s="8">
        <v>181.7</v>
      </c>
      <c r="K782" s="8">
        <v>1090.2</v>
      </c>
      <c r="L782" s="8">
        <v>0.1</v>
      </c>
      <c r="M782" s="8">
        <v>0.02</v>
      </c>
      <c r="N782" s="8" t="s">
        <v>2775</v>
      </c>
      <c r="O782" s="8">
        <v>181.7</v>
      </c>
      <c r="P782" s="8" t="s">
        <v>2773</v>
      </c>
      <c r="Q782" s="8" t="s">
        <v>2773</v>
      </c>
      <c r="R782" s="8">
        <v>981.18000000000006</v>
      </c>
      <c r="S782" s="8">
        <v>19.623600000000003</v>
      </c>
      <c r="T782" s="8" t="s">
        <v>2774</v>
      </c>
      <c r="U782" s="9" t="b">
        <v>0</v>
      </c>
    </row>
    <row r="783" spans="1:21">
      <c r="A783" s="10" t="s">
        <v>1465</v>
      </c>
      <c r="B783" s="11" t="s">
        <v>103</v>
      </c>
      <c r="C783" s="11" t="s">
        <v>104</v>
      </c>
      <c r="D783" s="11" t="s">
        <v>579</v>
      </c>
      <c r="E783" s="11" t="s">
        <v>580</v>
      </c>
      <c r="F783" s="11" t="s">
        <v>191</v>
      </c>
      <c r="G783" s="11" t="s">
        <v>192</v>
      </c>
      <c r="H783" s="14">
        <v>45882</v>
      </c>
      <c r="I783" s="11">
        <v>2</v>
      </c>
      <c r="J783" s="11">
        <v>144.35</v>
      </c>
      <c r="K783" s="11">
        <v>288.7</v>
      </c>
      <c r="L783" s="11">
        <v>0.1</v>
      </c>
      <c r="M783" s="11">
        <v>0.02</v>
      </c>
      <c r="N783" s="11" t="s">
        <v>2775</v>
      </c>
      <c r="O783" s="11">
        <v>144.35</v>
      </c>
      <c r="P783" s="11" t="s">
        <v>2773</v>
      </c>
      <c r="Q783" s="11" t="s">
        <v>2773</v>
      </c>
      <c r="R783" s="11">
        <v>259.83</v>
      </c>
      <c r="S783" s="11">
        <v>5.1966000000000001</v>
      </c>
      <c r="T783" s="11" t="s">
        <v>2774</v>
      </c>
      <c r="U783" s="12" t="b">
        <v>0</v>
      </c>
    </row>
    <row r="784" spans="1:21">
      <c r="A784" s="7" t="s">
        <v>1466</v>
      </c>
      <c r="B784" s="8" t="s">
        <v>67</v>
      </c>
      <c r="C784" s="8" t="s">
        <v>68</v>
      </c>
      <c r="D784" s="8" t="s">
        <v>52</v>
      </c>
      <c r="E784" s="8" t="s">
        <v>53</v>
      </c>
      <c r="F784" s="8" t="s">
        <v>18</v>
      </c>
      <c r="G784" s="8" t="s">
        <v>19</v>
      </c>
      <c r="H784" s="13">
        <v>45889</v>
      </c>
      <c r="I784" s="8">
        <v>18</v>
      </c>
      <c r="J784" s="8">
        <v>52.65</v>
      </c>
      <c r="K784" s="8">
        <v>947.7</v>
      </c>
      <c r="L784" s="8">
        <v>0.05</v>
      </c>
      <c r="M784" s="8">
        <v>0.02</v>
      </c>
      <c r="N784" s="8" t="s">
        <v>2772</v>
      </c>
      <c r="O784" s="8">
        <v>52.65</v>
      </c>
      <c r="P784" s="8" t="s">
        <v>2773</v>
      </c>
      <c r="Q784" s="8" t="s">
        <v>2773</v>
      </c>
      <c r="R784" s="8">
        <v>900.31500000000005</v>
      </c>
      <c r="S784" s="8">
        <v>18.006300000000003</v>
      </c>
      <c r="T784" s="8" t="s">
        <v>2774</v>
      </c>
      <c r="U784" s="9" t="b">
        <v>0</v>
      </c>
    </row>
    <row r="785" spans="1:21">
      <c r="A785" s="10" t="s">
        <v>1467</v>
      </c>
      <c r="B785" s="11" t="s">
        <v>14</v>
      </c>
      <c r="C785" s="11" t="s">
        <v>15</v>
      </c>
      <c r="D785" s="11" t="s">
        <v>1459</v>
      </c>
      <c r="E785" s="11" t="s">
        <v>1460</v>
      </c>
      <c r="F785" s="11" t="s">
        <v>275</v>
      </c>
      <c r="G785" s="11" t="s">
        <v>276</v>
      </c>
      <c r="H785" s="14">
        <v>45873</v>
      </c>
      <c r="I785" s="11">
        <v>22</v>
      </c>
      <c r="J785" s="11">
        <v>44.71</v>
      </c>
      <c r="K785" s="11">
        <v>983.62</v>
      </c>
      <c r="L785" s="11">
        <v>0</v>
      </c>
      <c r="M785" s="11">
        <v>0.02</v>
      </c>
      <c r="N785" s="11" t="s">
        <v>2776</v>
      </c>
      <c r="O785" s="11">
        <v>44.71</v>
      </c>
      <c r="P785" s="11" t="s">
        <v>2773</v>
      </c>
      <c r="Q785" s="11" t="s">
        <v>2773</v>
      </c>
      <c r="R785" s="11">
        <v>983.62</v>
      </c>
      <c r="S785" s="11">
        <v>19.6724</v>
      </c>
      <c r="T785" s="11" t="s">
        <v>2774</v>
      </c>
      <c r="U785" s="12" t="b">
        <v>0</v>
      </c>
    </row>
    <row r="786" spans="1:21">
      <c r="A786" s="7" t="s">
        <v>1468</v>
      </c>
      <c r="B786" s="8" t="s">
        <v>159</v>
      </c>
      <c r="C786" s="8" t="s">
        <v>160</v>
      </c>
      <c r="D786" s="8" t="s">
        <v>369</v>
      </c>
      <c r="E786" s="8" t="s">
        <v>370</v>
      </c>
      <c r="F786" s="8" t="s">
        <v>139</v>
      </c>
      <c r="G786" s="8" t="s">
        <v>140</v>
      </c>
      <c r="H786" s="13">
        <v>45873</v>
      </c>
      <c r="I786" s="8">
        <v>23</v>
      </c>
      <c r="J786" s="8">
        <v>113.94</v>
      </c>
      <c r="K786" s="8">
        <v>2620.62</v>
      </c>
      <c r="L786" s="8">
        <v>0.05</v>
      </c>
      <c r="M786" s="8">
        <v>0.02</v>
      </c>
      <c r="N786" s="8" t="s">
        <v>2772</v>
      </c>
      <c r="O786" s="8">
        <v>113.94</v>
      </c>
      <c r="P786" s="8" t="s">
        <v>2773</v>
      </c>
      <c r="Q786" s="8" t="s">
        <v>2773</v>
      </c>
      <c r="R786" s="8">
        <v>2489.5889999999999</v>
      </c>
      <c r="S786" s="8">
        <v>49.791780000000003</v>
      </c>
      <c r="T786" s="8" t="s">
        <v>2774</v>
      </c>
      <c r="U786" s="9" t="b">
        <v>0</v>
      </c>
    </row>
    <row r="787" spans="1:21">
      <c r="A787" s="10" t="s">
        <v>1469</v>
      </c>
      <c r="B787" s="11" t="s">
        <v>81</v>
      </c>
      <c r="C787" s="11" t="s">
        <v>82</v>
      </c>
      <c r="D787" s="11" t="s">
        <v>374</v>
      </c>
      <c r="E787" s="11" t="s">
        <v>375</v>
      </c>
      <c r="F787" s="11" t="s">
        <v>240</v>
      </c>
      <c r="G787" s="11" t="s">
        <v>241</v>
      </c>
      <c r="H787" s="14">
        <v>45878</v>
      </c>
      <c r="I787" s="11">
        <v>18</v>
      </c>
      <c r="J787" s="11">
        <v>130.94</v>
      </c>
      <c r="K787" s="11">
        <v>2356.92</v>
      </c>
      <c r="L787" s="11">
        <v>0.05</v>
      </c>
      <c r="M787" s="11">
        <v>0.02</v>
      </c>
      <c r="N787" s="11" t="s">
        <v>2772</v>
      </c>
      <c r="O787" s="11">
        <v>130.94</v>
      </c>
      <c r="P787" s="11" t="s">
        <v>2773</v>
      </c>
      <c r="Q787" s="11" t="s">
        <v>2773</v>
      </c>
      <c r="R787" s="11">
        <v>2239.0740000000001</v>
      </c>
      <c r="S787" s="11">
        <v>44.781480000000002</v>
      </c>
      <c r="T787" s="11" t="s">
        <v>2774</v>
      </c>
      <c r="U787" s="12" t="b">
        <v>0</v>
      </c>
    </row>
    <row r="788" spans="1:21">
      <c r="A788" s="7" t="s">
        <v>1470</v>
      </c>
      <c r="B788" s="8" t="s">
        <v>55</v>
      </c>
      <c r="C788" s="8" t="s">
        <v>56</v>
      </c>
      <c r="D788" s="8" t="s">
        <v>278</v>
      </c>
      <c r="E788" s="8" t="s">
        <v>279</v>
      </c>
      <c r="F788" s="8" t="s">
        <v>78</v>
      </c>
      <c r="G788" s="8" t="s">
        <v>79</v>
      </c>
      <c r="H788" s="13">
        <v>45891</v>
      </c>
      <c r="I788" s="8">
        <v>23</v>
      </c>
      <c r="J788" s="8">
        <v>139.22</v>
      </c>
      <c r="K788" s="8">
        <v>3202.06</v>
      </c>
      <c r="L788" s="8">
        <v>0.05</v>
      </c>
      <c r="M788" s="8">
        <v>0.02</v>
      </c>
      <c r="N788" s="8" t="s">
        <v>2772</v>
      </c>
      <c r="O788" s="8">
        <v>139.22</v>
      </c>
      <c r="P788" s="8" t="s">
        <v>2773</v>
      </c>
      <c r="Q788" s="8" t="s">
        <v>2773</v>
      </c>
      <c r="R788" s="8">
        <v>3041.9569999999999</v>
      </c>
      <c r="S788" s="8">
        <v>60.83914</v>
      </c>
      <c r="T788" s="8" t="s">
        <v>2774</v>
      </c>
      <c r="U788" s="9" t="b">
        <v>0</v>
      </c>
    </row>
    <row r="789" spans="1:21">
      <c r="A789" s="10" t="s">
        <v>1471</v>
      </c>
      <c r="B789" s="11" t="s">
        <v>159</v>
      </c>
      <c r="C789" s="11" t="s">
        <v>160</v>
      </c>
      <c r="D789" s="11" t="s">
        <v>893</v>
      </c>
      <c r="E789" s="11" t="s">
        <v>894</v>
      </c>
      <c r="F789" s="11" t="s">
        <v>293</v>
      </c>
      <c r="G789" s="11" t="s">
        <v>294</v>
      </c>
      <c r="H789" s="14">
        <v>45873</v>
      </c>
      <c r="I789" s="11">
        <v>22</v>
      </c>
      <c r="J789" s="11">
        <v>114.99</v>
      </c>
      <c r="K789" s="11">
        <v>2529.7800000000002</v>
      </c>
      <c r="L789" s="11">
        <v>0.05</v>
      </c>
      <c r="M789" s="11">
        <v>0.02</v>
      </c>
      <c r="N789" s="11" t="s">
        <v>2772</v>
      </c>
      <c r="O789" s="11">
        <v>114.99</v>
      </c>
      <c r="P789" s="11" t="s">
        <v>2773</v>
      </c>
      <c r="Q789" s="11" t="s">
        <v>2773</v>
      </c>
      <c r="R789" s="11">
        <v>2403.2910000000002</v>
      </c>
      <c r="S789" s="11">
        <v>48.065820000000002</v>
      </c>
      <c r="T789" s="11" t="s">
        <v>2774</v>
      </c>
      <c r="U789" s="12" t="b">
        <v>0</v>
      </c>
    </row>
    <row r="790" spans="1:21">
      <c r="A790" s="7" t="s">
        <v>1472</v>
      </c>
      <c r="B790" s="8" t="s">
        <v>208</v>
      </c>
      <c r="C790" s="8" t="s">
        <v>209</v>
      </c>
      <c r="D790" s="8" t="s">
        <v>1272</v>
      </c>
      <c r="E790" s="8" t="s">
        <v>1273</v>
      </c>
      <c r="F790" s="8" t="s">
        <v>18</v>
      </c>
      <c r="G790" s="8" t="s">
        <v>19</v>
      </c>
      <c r="H790" s="13">
        <v>45892</v>
      </c>
      <c r="I790" s="8">
        <v>20</v>
      </c>
      <c r="J790" s="8">
        <v>52.65</v>
      </c>
      <c r="K790" s="8">
        <v>1053</v>
      </c>
      <c r="L790" s="8">
        <v>0.05</v>
      </c>
      <c r="M790" s="8">
        <v>0.02</v>
      </c>
      <c r="N790" s="8" t="s">
        <v>2772</v>
      </c>
      <c r="O790" s="8">
        <v>52.65</v>
      </c>
      <c r="P790" s="8" t="s">
        <v>2773</v>
      </c>
      <c r="Q790" s="8" t="s">
        <v>2773</v>
      </c>
      <c r="R790" s="8">
        <v>1000.35</v>
      </c>
      <c r="S790" s="8">
        <v>20.007000000000001</v>
      </c>
      <c r="T790" s="8" t="s">
        <v>2774</v>
      </c>
      <c r="U790" s="9" t="b">
        <v>0</v>
      </c>
    </row>
    <row r="791" spans="1:21">
      <c r="A791" s="10" t="s">
        <v>1473</v>
      </c>
      <c r="B791" s="11" t="s">
        <v>21</v>
      </c>
      <c r="C791" s="11" t="s">
        <v>22</v>
      </c>
      <c r="D791" s="11" t="s">
        <v>569</v>
      </c>
      <c r="E791" s="11" t="s">
        <v>570</v>
      </c>
      <c r="F791" s="11" t="s">
        <v>90</v>
      </c>
      <c r="G791" s="11" t="s">
        <v>91</v>
      </c>
      <c r="H791" s="14">
        <v>45886</v>
      </c>
      <c r="I791" s="11">
        <v>4</v>
      </c>
      <c r="J791" s="11">
        <v>50.51</v>
      </c>
      <c r="K791" s="11">
        <v>202.04</v>
      </c>
      <c r="L791" s="11">
        <v>0</v>
      </c>
      <c r="M791" s="11">
        <v>0.02</v>
      </c>
      <c r="N791" s="11" t="s">
        <v>2776</v>
      </c>
      <c r="O791" s="11">
        <v>50.51</v>
      </c>
      <c r="P791" s="11" t="s">
        <v>2773</v>
      </c>
      <c r="Q791" s="11" t="s">
        <v>2773</v>
      </c>
      <c r="R791" s="11">
        <v>202.04</v>
      </c>
      <c r="S791" s="11">
        <v>4.0407999999999999</v>
      </c>
      <c r="T791" s="11" t="s">
        <v>2774</v>
      </c>
      <c r="U791" s="12" t="b">
        <v>0</v>
      </c>
    </row>
    <row r="792" spans="1:21">
      <c r="A792" s="7" t="s">
        <v>1474</v>
      </c>
      <c r="B792" s="8" t="s">
        <v>110</v>
      </c>
      <c r="C792" s="8" t="s">
        <v>111</v>
      </c>
      <c r="D792" s="8" t="s">
        <v>652</v>
      </c>
      <c r="E792" s="8" t="s">
        <v>653</v>
      </c>
      <c r="F792" s="8" t="s">
        <v>71</v>
      </c>
      <c r="G792" s="8" t="s">
        <v>72</v>
      </c>
      <c r="H792" s="13">
        <v>45895</v>
      </c>
      <c r="I792" s="8">
        <v>4</v>
      </c>
      <c r="J792" s="8">
        <v>123.65</v>
      </c>
      <c r="K792" s="8">
        <v>494.6</v>
      </c>
      <c r="L792" s="8">
        <v>0.05</v>
      </c>
      <c r="M792" s="8">
        <v>0.02</v>
      </c>
      <c r="N792" s="8" t="s">
        <v>2772</v>
      </c>
      <c r="O792" s="8">
        <v>123.65</v>
      </c>
      <c r="P792" s="8" t="s">
        <v>2773</v>
      </c>
      <c r="Q792" s="8" t="s">
        <v>2773</v>
      </c>
      <c r="R792" s="8">
        <v>469.87</v>
      </c>
      <c r="S792" s="8">
        <v>9.3974000000000011</v>
      </c>
      <c r="T792" s="8" t="s">
        <v>2774</v>
      </c>
      <c r="U792" s="9" t="b">
        <v>0</v>
      </c>
    </row>
    <row r="793" spans="1:21">
      <c r="A793" s="10" t="s">
        <v>1475</v>
      </c>
      <c r="B793" s="11" t="s">
        <v>386</v>
      </c>
      <c r="C793" s="11" t="s">
        <v>387</v>
      </c>
      <c r="D793" s="11" t="s">
        <v>769</v>
      </c>
      <c r="E793" s="11" t="s">
        <v>770</v>
      </c>
      <c r="F793" s="11" t="s">
        <v>129</v>
      </c>
      <c r="G793" s="11" t="s">
        <v>130</v>
      </c>
      <c r="H793" s="14">
        <v>45894</v>
      </c>
      <c r="I793" s="11">
        <v>7</v>
      </c>
      <c r="J793" s="11">
        <v>92.19</v>
      </c>
      <c r="K793" s="11">
        <v>645.33000000000004</v>
      </c>
      <c r="L793" s="11">
        <v>0.05</v>
      </c>
      <c r="M793" s="11">
        <v>0.02</v>
      </c>
      <c r="N793" s="11" t="s">
        <v>2772</v>
      </c>
      <c r="O793" s="11">
        <v>92.19</v>
      </c>
      <c r="P793" s="11" t="s">
        <v>2773</v>
      </c>
      <c r="Q793" s="11" t="s">
        <v>2773</v>
      </c>
      <c r="R793" s="11">
        <v>613.06350000000009</v>
      </c>
      <c r="S793" s="11">
        <v>12.261270000000001</v>
      </c>
      <c r="T793" s="11" t="s">
        <v>2774</v>
      </c>
      <c r="U793" s="12" t="b">
        <v>0</v>
      </c>
    </row>
    <row r="794" spans="1:21">
      <c r="A794" s="7" t="s">
        <v>1476</v>
      </c>
      <c r="B794" s="8" t="s">
        <v>230</v>
      </c>
      <c r="C794" s="8" t="s">
        <v>231</v>
      </c>
      <c r="D794" s="8" t="s">
        <v>853</v>
      </c>
      <c r="E794" s="8" t="s">
        <v>854</v>
      </c>
      <c r="F794" s="8" t="s">
        <v>114</v>
      </c>
      <c r="G794" s="8" t="s">
        <v>115</v>
      </c>
      <c r="H794" s="13">
        <v>45881</v>
      </c>
      <c r="I794" s="8">
        <v>7</v>
      </c>
      <c r="J794" s="8">
        <v>91.13</v>
      </c>
      <c r="K794" s="8">
        <v>637.91</v>
      </c>
      <c r="L794" s="8">
        <v>0.1</v>
      </c>
      <c r="M794" s="8">
        <v>0.02</v>
      </c>
      <c r="N794" s="8" t="s">
        <v>2775</v>
      </c>
      <c r="O794" s="8">
        <v>91.13</v>
      </c>
      <c r="P794" s="8" t="s">
        <v>2773</v>
      </c>
      <c r="Q794" s="8" t="s">
        <v>2773</v>
      </c>
      <c r="R794" s="8">
        <v>574.11899999999991</v>
      </c>
      <c r="S794" s="8">
        <v>11.482379999999999</v>
      </c>
      <c r="T794" s="8" t="s">
        <v>2774</v>
      </c>
      <c r="U794" s="9" t="b">
        <v>0</v>
      </c>
    </row>
    <row r="795" spans="1:21">
      <c r="A795" s="10" t="s">
        <v>1477</v>
      </c>
      <c r="B795" s="11" t="s">
        <v>62</v>
      </c>
      <c r="C795" s="11" t="s">
        <v>63</v>
      </c>
      <c r="D795" s="11" t="s">
        <v>83</v>
      </c>
      <c r="E795" s="11" t="s">
        <v>84</v>
      </c>
      <c r="F795" s="11" t="s">
        <v>293</v>
      </c>
      <c r="G795" s="11" t="s">
        <v>294</v>
      </c>
      <c r="H795" s="14">
        <v>45887</v>
      </c>
      <c r="I795" s="11">
        <v>2</v>
      </c>
      <c r="J795" s="11">
        <v>114.99</v>
      </c>
      <c r="K795" s="11">
        <v>229.98</v>
      </c>
      <c r="L795" s="11">
        <v>0.05</v>
      </c>
      <c r="M795" s="11">
        <v>0.02</v>
      </c>
      <c r="N795" s="11" t="s">
        <v>2772</v>
      </c>
      <c r="O795" s="11">
        <v>114.99</v>
      </c>
      <c r="P795" s="11" t="s">
        <v>2773</v>
      </c>
      <c r="Q795" s="11" t="s">
        <v>2773</v>
      </c>
      <c r="R795" s="11">
        <v>218.48099999999999</v>
      </c>
      <c r="S795" s="11">
        <v>4.3696200000000003</v>
      </c>
      <c r="T795" s="11" t="s">
        <v>2774</v>
      </c>
      <c r="U795" s="12" t="b">
        <v>0</v>
      </c>
    </row>
    <row r="796" spans="1:21">
      <c r="A796" s="7" t="s">
        <v>1479</v>
      </c>
      <c r="B796" s="8" t="s">
        <v>117</v>
      </c>
      <c r="C796" s="8" t="s">
        <v>118</v>
      </c>
      <c r="D796" s="8" t="s">
        <v>773</v>
      </c>
      <c r="E796" s="8" t="s">
        <v>774</v>
      </c>
      <c r="F796" s="8" t="s">
        <v>139</v>
      </c>
      <c r="G796" s="8" t="s">
        <v>140</v>
      </c>
      <c r="H796" s="13">
        <v>45899</v>
      </c>
      <c r="I796" s="8">
        <v>3</v>
      </c>
      <c r="J796" s="8">
        <v>113.94</v>
      </c>
      <c r="K796" s="8">
        <v>341.82</v>
      </c>
      <c r="L796" s="8">
        <v>0.05</v>
      </c>
      <c r="M796" s="8">
        <v>0.02</v>
      </c>
      <c r="N796" s="8" t="s">
        <v>2772</v>
      </c>
      <c r="O796" s="8">
        <v>113.94</v>
      </c>
      <c r="P796" s="8" t="s">
        <v>2773</v>
      </c>
      <c r="Q796" s="8" t="s">
        <v>2773</v>
      </c>
      <c r="R796" s="8">
        <v>324.72899999999998</v>
      </c>
      <c r="S796" s="8">
        <v>6.49458</v>
      </c>
      <c r="T796" s="8" t="s">
        <v>2774</v>
      </c>
      <c r="U796" s="9" t="b">
        <v>0</v>
      </c>
    </row>
    <row r="797" spans="1:21">
      <c r="A797" s="10" t="s">
        <v>1480</v>
      </c>
      <c r="B797" s="11" t="s">
        <v>386</v>
      </c>
      <c r="C797" s="11" t="s">
        <v>387</v>
      </c>
      <c r="D797" s="11" t="s">
        <v>538</v>
      </c>
      <c r="E797" s="11" t="s">
        <v>539</v>
      </c>
      <c r="F797" s="11" t="s">
        <v>100</v>
      </c>
      <c r="G797" s="11" t="s">
        <v>101</v>
      </c>
      <c r="H797" s="14">
        <v>45874</v>
      </c>
      <c r="I797" s="11">
        <v>16</v>
      </c>
      <c r="J797" s="11">
        <v>181.7</v>
      </c>
      <c r="K797" s="11">
        <v>2907.2</v>
      </c>
      <c r="L797" s="11">
        <v>0.1</v>
      </c>
      <c r="M797" s="11">
        <v>0.02</v>
      </c>
      <c r="N797" s="11" t="s">
        <v>2775</v>
      </c>
      <c r="O797" s="11">
        <v>181.7</v>
      </c>
      <c r="P797" s="11" t="s">
        <v>2773</v>
      </c>
      <c r="Q797" s="11" t="s">
        <v>2773</v>
      </c>
      <c r="R797" s="11">
        <v>2616.48</v>
      </c>
      <c r="S797" s="11">
        <v>52.329599999999999</v>
      </c>
      <c r="T797" s="11" t="s">
        <v>2774</v>
      </c>
      <c r="U797" s="12" t="b">
        <v>0</v>
      </c>
    </row>
    <row r="798" spans="1:21">
      <c r="A798" s="7" t="s">
        <v>1481</v>
      </c>
      <c r="B798" s="8" t="s">
        <v>423</v>
      </c>
      <c r="C798" s="8" t="s">
        <v>424</v>
      </c>
      <c r="D798" s="8" t="s">
        <v>739</v>
      </c>
      <c r="E798" s="8" t="s">
        <v>740</v>
      </c>
      <c r="F798" s="8" t="s">
        <v>396</v>
      </c>
      <c r="G798" s="8" t="s">
        <v>397</v>
      </c>
      <c r="H798" s="13">
        <v>45893</v>
      </c>
      <c r="I798" s="8">
        <v>24</v>
      </c>
      <c r="J798" s="8">
        <v>194.87</v>
      </c>
      <c r="K798" s="8">
        <v>4676.88</v>
      </c>
      <c r="L798" s="8">
        <v>0.1</v>
      </c>
      <c r="M798" s="8">
        <v>0.02</v>
      </c>
      <c r="N798" s="8" t="s">
        <v>2775</v>
      </c>
      <c r="O798" s="8">
        <v>194.87</v>
      </c>
      <c r="P798" s="8" t="s">
        <v>2773</v>
      </c>
      <c r="Q798" s="8" t="s">
        <v>2773</v>
      </c>
      <c r="R798" s="8">
        <v>4209.192</v>
      </c>
      <c r="S798" s="8">
        <v>84.183840000000004</v>
      </c>
      <c r="T798" s="8" t="s">
        <v>2774</v>
      </c>
      <c r="U798" s="9" t="b">
        <v>0</v>
      </c>
    </row>
    <row r="799" spans="1:21">
      <c r="A799" s="10" t="s">
        <v>1482</v>
      </c>
      <c r="B799" s="11" t="s">
        <v>386</v>
      </c>
      <c r="C799" s="11" t="s">
        <v>387</v>
      </c>
      <c r="D799" s="11" t="s">
        <v>172</v>
      </c>
      <c r="E799" s="11" t="s">
        <v>173</v>
      </c>
      <c r="F799" s="11" t="s">
        <v>191</v>
      </c>
      <c r="G799" s="11" t="s">
        <v>192</v>
      </c>
      <c r="H799" s="14">
        <v>45879</v>
      </c>
      <c r="I799" s="11">
        <v>15</v>
      </c>
      <c r="J799" s="11">
        <v>144.35</v>
      </c>
      <c r="K799" s="11">
        <v>2165.25</v>
      </c>
      <c r="L799" s="11">
        <v>0.1</v>
      </c>
      <c r="M799" s="11">
        <v>0.02</v>
      </c>
      <c r="N799" s="11" t="s">
        <v>2775</v>
      </c>
      <c r="O799" s="11">
        <v>144.35</v>
      </c>
      <c r="P799" s="11" t="s">
        <v>2773</v>
      </c>
      <c r="Q799" s="11" t="s">
        <v>2773</v>
      </c>
      <c r="R799" s="11">
        <v>1948.7249999999999</v>
      </c>
      <c r="S799" s="11">
        <v>38.974499999999999</v>
      </c>
      <c r="T799" s="11" t="s">
        <v>2774</v>
      </c>
      <c r="U799" s="12" t="b">
        <v>0</v>
      </c>
    </row>
    <row r="800" spans="1:21">
      <c r="A800" s="7" t="s">
        <v>1483</v>
      </c>
      <c r="B800" s="8" t="s">
        <v>230</v>
      </c>
      <c r="C800" s="8" t="s">
        <v>231</v>
      </c>
      <c r="D800" s="8" t="s">
        <v>142</v>
      </c>
      <c r="E800" s="8" t="s">
        <v>143</v>
      </c>
      <c r="F800" s="8" t="s">
        <v>196</v>
      </c>
      <c r="G800" s="8" t="s">
        <v>197</v>
      </c>
      <c r="H800" s="13">
        <v>45897</v>
      </c>
      <c r="I800" s="8">
        <v>6</v>
      </c>
      <c r="J800" s="8">
        <v>60.1</v>
      </c>
      <c r="K800" s="8">
        <v>360.6</v>
      </c>
      <c r="L800" s="8">
        <v>0.05</v>
      </c>
      <c r="M800" s="8">
        <v>0.02</v>
      </c>
      <c r="N800" s="8" t="s">
        <v>2772</v>
      </c>
      <c r="O800" s="8">
        <v>77.5</v>
      </c>
      <c r="P800" s="8" t="s">
        <v>2773</v>
      </c>
      <c r="Q800" s="8" t="s">
        <v>2773</v>
      </c>
      <c r="R800" s="8">
        <v>342.57000000000005</v>
      </c>
      <c r="S800" s="8">
        <v>6.8514000000000008</v>
      </c>
      <c r="T800" s="8" t="s">
        <v>2774</v>
      </c>
      <c r="U800" s="9" t="b">
        <v>0</v>
      </c>
    </row>
    <row r="801" spans="1:21">
      <c r="A801" s="10" t="s">
        <v>1484</v>
      </c>
      <c r="B801" s="11" t="s">
        <v>14</v>
      </c>
      <c r="C801" s="11" t="s">
        <v>15</v>
      </c>
      <c r="D801" s="11" t="s">
        <v>686</v>
      </c>
      <c r="E801" s="11" t="s">
        <v>687</v>
      </c>
      <c r="F801" s="11" t="s">
        <v>293</v>
      </c>
      <c r="G801" s="11" t="s">
        <v>294</v>
      </c>
      <c r="H801" s="14">
        <v>45880</v>
      </c>
      <c r="I801" s="11">
        <v>22</v>
      </c>
      <c r="J801" s="11">
        <v>99.21</v>
      </c>
      <c r="K801" s="11">
        <v>2182.62</v>
      </c>
      <c r="L801" s="11">
        <v>0.05</v>
      </c>
      <c r="M801" s="11">
        <v>0.02</v>
      </c>
      <c r="N801" s="11" t="s">
        <v>2772</v>
      </c>
      <c r="O801" s="11">
        <v>114.99</v>
      </c>
      <c r="P801" s="11" t="s">
        <v>2773</v>
      </c>
      <c r="Q801" s="11" t="s">
        <v>2773</v>
      </c>
      <c r="R801" s="11">
        <v>2073.489</v>
      </c>
      <c r="S801" s="11">
        <v>41.46978</v>
      </c>
      <c r="T801" s="11" t="s">
        <v>2774</v>
      </c>
      <c r="U801" s="12" t="b">
        <v>0</v>
      </c>
    </row>
    <row r="802" spans="1:21">
      <c r="A802" s="7" t="s">
        <v>1485</v>
      </c>
      <c r="B802" s="8" t="s">
        <v>81</v>
      </c>
      <c r="C802" s="8" t="s">
        <v>82</v>
      </c>
      <c r="D802" s="8" t="s">
        <v>332</v>
      </c>
      <c r="E802" s="8" t="s">
        <v>333</v>
      </c>
      <c r="F802" s="8" t="s">
        <v>71</v>
      </c>
      <c r="G802" s="8" t="s">
        <v>72</v>
      </c>
      <c r="H802" s="13">
        <v>45898</v>
      </c>
      <c r="I802" s="8">
        <v>25</v>
      </c>
      <c r="J802" s="8">
        <v>123.65</v>
      </c>
      <c r="K802" s="8">
        <v>3091.25</v>
      </c>
      <c r="L802" s="8">
        <v>0.05</v>
      </c>
      <c r="M802" s="8">
        <v>0.02</v>
      </c>
      <c r="N802" s="8" t="s">
        <v>2772</v>
      </c>
      <c r="O802" s="8">
        <v>123.65</v>
      </c>
      <c r="P802" s="8" t="s">
        <v>2773</v>
      </c>
      <c r="Q802" s="8" t="s">
        <v>2773</v>
      </c>
      <c r="R802" s="8">
        <v>2936.6875</v>
      </c>
      <c r="S802" s="8">
        <v>58.733750000000001</v>
      </c>
      <c r="T802" s="8" t="s">
        <v>2774</v>
      </c>
      <c r="U802" s="9" t="b">
        <v>0</v>
      </c>
    </row>
    <row r="803" spans="1:21">
      <c r="A803" s="10" t="s">
        <v>1486</v>
      </c>
      <c r="B803" s="11" t="s">
        <v>14</v>
      </c>
      <c r="C803" s="11" t="s">
        <v>15</v>
      </c>
      <c r="D803" s="11" t="s">
        <v>893</v>
      </c>
      <c r="E803" s="11" t="s">
        <v>894</v>
      </c>
      <c r="F803" s="11" t="s">
        <v>234</v>
      </c>
      <c r="G803" s="11" t="s">
        <v>235</v>
      </c>
      <c r="H803" s="14">
        <v>45890</v>
      </c>
      <c r="I803" s="11">
        <v>22</v>
      </c>
      <c r="J803" s="11">
        <v>37.18</v>
      </c>
      <c r="K803" s="11">
        <v>817.96</v>
      </c>
      <c r="L803" s="11">
        <v>0</v>
      </c>
      <c r="M803" s="11">
        <v>0.02</v>
      </c>
      <c r="N803" s="11" t="s">
        <v>2776</v>
      </c>
      <c r="O803" s="11">
        <v>37.18</v>
      </c>
      <c r="P803" s="11" t="s">
        <v>2773</v>
      </c>
      <c r="Q803" s="11" t="s">
        <v>2773</v>
      </c>
      <c r="R803" s="11">
        <v>817.96</v>
      </c>
      <c r="S803" s="11">
        <v>16.359200000000001</v>
      </c>
      <c r="T803" s="11" t="s">
        <v>2774</v>
      </c>
      <c r="U803" s="12" t="b">
        <v>0</v>
      </c>
    </row>
    <row r="804" spans="1:21">
      <c r="A804" s="7" t="s">
        <v>1487</v>
      </c>
      <c r="B804" s="8" t="s">
        <v>182</v>
      </c>
      <c r="C804" s="8" t="s">
        <v>183</v>
      </c>
      <c r="D804" s="8" t="s">
        <v>1103</v>
      </c>
      <c r="E804" s="8" t="s">
        <v>1104</v>
      </c>
      <c r="F804" s="8" t="s">
        <v>85</v>
      </c>
      <c r="G804" s="8" t="s">
        <v>86</v>
      </c>
      <c r="H804" s="13">
        <v>45900</v>
      </c>
      <c r="I804" s="8">
        <v>15</v>
      </c>
      <c r="J804" s="8">
        <v>72.040000000000006</v>
      </c>
      <c r="K804" s="8">
        <v>1080.5999999999999</v>
      </c>
      <c r="L804" s="8">
        <v>0.05</v>
      </c>
      <c r="M804" s="8">
        <v>0.02</v>
      </c>
      <c r="N804" s="8" t="s">
        <v>2772</v>
      </c>
      <c r="O804" s="8">
        <v>72.040000000000006</v>
      </c>
      <c r="P804" s="8" t="s">
        <v>2773</v>
      </c>
      <c r="Q804" s="8" t="s">
        <v>2773</v>
      </c>
      <c r="R804" s="8">
        <v>1026.57</v>
      </c>
      <c r="S804" s="8">
        <v>20.531399999999998</v>
      </c>
      <c r="T804" s="8" t="s">
        <v>2774</v>
      </c>
      <c r="U804" s="9" t="b">
        <v>0</v>
      </c>
    </row>
    <row r="805" spans="1:21">
      <c r="A805" s="10" t="s">
        <v>1488</v>
      </c>
      <c r="B805" s="11" t="s">
        <v>28</v>
      </c>
      <c r="C805" s="11" t="s">
        <v>2780</v>
      </c>
      <c r="D805" s="11" t="s">
        <v>1489</v>
      </c>
      <c r="E805" s="11" t="s">
        <v>2653</v>
      </c>
      <c r="F805" s="11" t="s">
        <v>302</v>
      </c>
      <c r="G805" s="11" t="s">
        <v>303</v>
      </c>
      <c r="H805" s="14">
        <v>45881</v>
      </c>
      <c r="I805" s="11">
        <v>3</v>
      </c>
      <c r="J805" s="11">
        <v>39.090000000000003</v>
      </c>
      <c r="K805" s="11">
        <v>117.27</v>
      </c>
      <c r="L805" s="11">
        <v>0</v>
      </c>
      <c r="M805" s="11">
        <v>0.02</v>
      </c>
      <c r="N805" s="11" t="s">
        <v>2776</v>
      </c>
      <c r="O805" s="11">
        <v>39.090000000000003</v>
      </c>
      <c r="P805" s="11" t="s">
        <v>2773</v>
      </c>
      <c r="Q805" s="11" t="s">
        <v>2773</v>
      </c>
      <c r="R805" s="11">
        <v>117.27</v>
      </c>
      <c r="S805" s="11">
        <v>2.3454000000000002</v>
      </c>
      <c r="T805" s="11" t="s">
        <v>2774</v>
      </c>
      <c r="U805" s="12" t="b">
        <v>0</v>
      </c>
    </row>
    <row r="806" spans="1:21">
      <c r="A806" s="7" t="s">
        <v>1491</v>
      </c>
      <c r="B806" s="8" t="s">
        <v>35</v>
      </c>
      <c r="C806" s="8" t="s">
        <v>36</v>
      </c>
      <c r="D806" s="8" t="s">
        <v>308</v>
      </c>
      <c r="E806" s="8" t="s">
        <v>309</v>
      </c>
      <c r="F806" s="8" t="s">
        <v>129</v>
      </c>
      <c r="G806" s="8" t="s">
        <v>130</v>
      </c>
      <c r="H806" s="13">
        <v>45882</v>
      </c>
      <c r="I806" s="8">
        <v>13</v>
      </c>
      <c r="J806" s="8">
        <v>92.19</v>
      </c>
      <c r="K806" s="8">
        <v>1198.47</v>
      </c>
      <c r="L806" s="8">
        <v>0.05</v>
      </c>
      <c r="M806" s="8">
        <v>0.02</v>
      </c>
      <c r="N806" s="8" t="s">
        <v>2772</v>
      </c>
      <c r="O806" s="8">
        <v>92.19</v>
      </c>
      <c r="P806" s="8" t="s">
        <v>2773</v>
      </c>
      <c r="Q806" s="8" t="s">
        <v>2773</v>
      </c>
      <c r="R806" s="8">
        <v>1138.5464999999999</v>
      </c>
      <c r="S806" s="8">
        <v>22.77093</v>
      </c>
      <c r="T806" s="8" t="s">
        <v>2774</v>
      </c>
      <c r="U806" s="9" t="b">
        <v>0</v>
      </c>
    </row>
    <row r="807" spans="1:21">
      <c r="A807" s="10" t="s">
        <v>1492</v>
      </c>
      <c r="B807" s="11" t="s">
        <v>306</v>
      </c>
      <c r="C807" s="11" t="s">
        <v>307</v>
      </c>
      <c r="D807" s="11" t="s">
        <v>224</v>
      </c>
      <c r="E807" s="11" t="s">
        <v>225</v>
      </c>
      <c r="F807" s="11" t="s">
        <v>90</v>
      </c>
      <c r="G807" s="11" t="s">
        <v>91</v>
      </c>
      <c r="H807" s="14">
        <v>45897</v>
      </c>
      <c r="I807" s="11">
        <v>23</v>
      </c>
      <c r="J807" s="11">
        <v>44.15</v>
      </c>
      <c r="K807" s="11">
        <v>1015.45</v>
      </c>
      <c r="L807" s="11">
        <v>0</v>
      </c>
      <c r="M807" s="11">
        <v>0.02</v>
      </c>
      <c r="N807" s="11" t="s">
        <v>2776</v>
      </c>
      <c r="O807" s="11">
        <v>50.51</v>
      </c>
      <c r="P807" s="11" t="s">
        <v>2773</v>
      </c>
      <c r="Q807" s="11" t="s">
        <v>2773</v>
      </c>
      <c r="R807" s="11">
        <v>1015.45</v>
      </c>
      <c r="S807" s="11">
        <v>20.309000000000001</v>
      </c>
      <c r="T807" s="11" t="s">
        <v>2774</v>
      </c>
      <c r="U807" s="12" t="b">
        <v>0</v>
      </c>
    </row>
    <row r="808" spans="1:21">
      <c r="A808" s="7" t="s">
        <v>1493</v>
      </c>
      <c r="B808" s="8" t="s">
        <v>55</v>
      </c>
      <c r="C808" s="8" t="s">
        <v>56</v>
      </c>
      <c r="D808" s="8" t="s">
        <v>404</v>
      </c>
      <c r="E808" s="8" t="s">
        <v>405</v>
      </c>
      <c r="F808" s="8" t="s">
        <v>215</v>
      </c>
      <c r="G808" s="8" t="s">
        <v>216</v>
      </c>
      <c r="H808" s="13">
        <v>45873</v>
      </c>
      <c r="I808" s="8">
        <v>6</v>
      </c>
      <c r="J808" s="8">
        <v>176.7</v>
      </c>
      <c r="K808" s="8">
        <v>1060.2</v>
      </c>
      <c r="L808" s="8">
        <v>0.1</v>
      </c>
      <c r="M808" s="8">
        <v>0.02</v>
      </c>
      <c r="N808" s="8" t="s">
        <v>2775</v>
      </c>
      <c r="O808" s="8">
        <v>176.7</v>
      </c>
      <c r="P808" s="8" t="s">
        <v>2773</v>
      </c>
      <c r="Q808" s="8" t="s">
        <v>2773</v>
      </c>
      <c r="R808" s="8">
        <v>954.18000000000006</v>
      </c>
      <c r="S808" s="8">
        <v>19.083600000000001</v>
      </c>
      <c r="T808" s="8" t="s">
        <v>2774</v>
      </c>
      <c r="U808" s="9" t="b">
        <v>0</v>
      </c>
    </row>
    <row r="809" spans="1:21">
      <c r="A809" s="10" t="s">
        <v>1494</v>
      </c>
      <c r="B809" s="11" t="s">
        <v>21</v>
      </c>
      <c r="C809" s="11" t="s">
        <v>22</v>
      </c>
      <c r="D809" s="11" t="s">
        <v>401</v>
      </c>
      <c r="E809" s="11" t="s">
        <v>402</v>
      </c>
      <c r="F809" s="11" t="s">
        <v>107</v>
      </c>
      <c r="G809" s="11" t="s">
        <v>108</v>
      </c>
      <c r="H809" s="14">
        <v>45873</v>
      </c>
      <c r="I809" s="11">
        <v>6</v>
      </c>
      <c r="J809" s="11">
        <v>179.53</v>
      </c>
      <c r="K809" s="11">
        <v>1077.18</v>
      </c>
      <c r="L809" s="11">
        <v>0.1</v>
      </c>
      <c r="M809" s="11">
        <v>0.02</v>
      </c>
      <c r="N809" s="11" t="s">
        <v>2775</v>
      </c>
      <c r="O809" s="11">
        <v>179.53</v>
      </c>
      <c r="P809" s="11" t="s">
        <v>2773</v>
      </c>
      <c r="Q809" s="11" t="s">
        <v>2773</v>
      </c>
      <c r="R809" s="11">
        <v>969.46199999999999</v>
      </c>
      <c r="S809" s="11">
        <v>19.389240000000001</v>
      </c>
      <c r="T809" s="11" t="s">
        <v>2774</v>
      </c>
      <c r="U809" s="12" t="b">
        <v>0</v>
      </c>
    </row>
    <row r="810" spans="1:21">
      <c r="A810" s="7" t="s">
        <v>1495</v>
      </c>
      <c r="B810" s="8" t="s">
        <v>81</v>
      </c>
      <c r="C810" s="8" t="s">
        <v>82</v>
      </c>
      <c r="D810" s="8" t="s">
        <v>1153</v>
      </c>
      <c r="E810" s="8" t="s">
        <v>1154</v>
      </c>
      <c r="F810" s="8" t="s">
        <v>396</v>
      </c>
      <c r="G810" s="8" t="s">
        <v>397</v>
      </c>
      <c r="H810" s="13">
        <v>45891</v>
      </c>
      <c r="I810" s="8">
        <v>19</v>
      </c>
      <c r="J810" s="8">
        <v>174.02</v>
      </c>
      <c r="K810" s="8">
        <v>3306.38</v>
      </c>
      <c r="L810" s="8">
        <v>0.1</v>
      </c>
      <c r="M810" s="8">
        <v>0.02</v>
      </c>
      <c r="N810" s="8" t="s">
        <v>2775</v>
      </c>
      <c r="O810" s="8">
        <v>194.87</v>
      </c>
      <c r="P810" s="8" t="s">
        <v>2773</v>
      </c>
      <c r="Q810" s="8" t="s">
        <v>2773</v>
      </c>
      <c r="R810" s="8">
        <v>2975.7420000000002</v>
      </c>
      <c r="S810" s="8">
        <v>59.514840000000007</v>
      </c>
      <c r="T810" s="8" t="s">
        <v>2774</v>
      </c>
      <c r="U810" s="9" t="b">
        <v>0</v>
      </c>
    </row>
    <row r="811" spans="1:21">
      <c r="A811" s="10" t="s">
        <v>1496</v>
      </c>
      <c r="B811" s="11" t="s">
        <v>306</v>
      </c>
      <c r="C811" s="11" t="s">
        <v>2805</v>
      </c>
      <c r="D811" s="11" t="s">
        <v>719</v>
      </c>
      <c r="E811" s="11" t="s">
        <v>2654</v>
      </c>
      <c r="F811" s="11" t="s">
        <v>166</v>
      </c>
      <c r="G811" s="11" t="s">
        <v>167</v>
      </c>
      <c r="H811" s="14">
        <v>45881</v>
      </c>
      <c r="I811" s="11">
        <v>25</v>
      </c>
      <c r="J811" s="11">
        <v>176.86</v>
      </c>
      <c r="K811" s="11">
        <v>4421.5</v>
      </c>
      <c r="L811" s="11">
        <v>0.1</v>
      </c>
      <c r="M811" s="11">
        <v>0.02</v>
      </c>
      <c r="N811" s="11" t="s">
        <v>2775</v>
      </c>
      <c r="O811" s="11">
        <v>176.86</v>
      </c>
      <c r="P811" s="11" t="s">
        <v>2773</v>
      </c>
      <c r="Q811" s="11" t="s">
        <v>2773</v>
      </c>
      <c r="R811" s="11">
        <v>3979.35</v>
      </c>
      <c r="S811" s="11">
        <v>79.587000000000003</v>
      </c>
      <c r="T811" s="11" t="s">
        <v>2774</v>
      </c>
      <c r="U811" s="12" t="b">
        <v>0</v>
      </c>
    </row>
    <row r="812" spans="1:21">
      <c r="A812" s="7" t="s">
        <v>1497</v>
      </c>
      <c r="B812" s="8" t="s">
        <v>28</v>
      </c>
      <c r="C812" s="8" t="s">
        <v>29</v>
      </c>
      <c r="D812" s="8" t="s">
        <v>814</v>
      </c>
      <c r="E812" s="8" t="s">
        <v>815</v>
      </c>
      <c r="F812" s="8" t="s">
        <v>302</v>
      </c>
      <c r="G812" s="8" t="s">
        <v>303</v>
      </c>
      <c r="H812" s="13">
        <v>45898</v>
      </c>
      <c r="I812" s="8">
        <v>24</v>
      </c>
      <c r="J812" s="8">
        <v>39.090000000000003</v>
      </c>
      <c r="K812" s="8">
        <v>938.16</v>
      </c>
      <c r="L812" s="8">
        <v>0</v>
      </c>
      <c r="M812" s="8">
        <v>0.02</v>
      </c>
      <c r="N812" s="8" t="s">
        <v>2776</v>
      </c>
      <c r="O812" s="8">
        <v>39.090000000000003</v>
      </c>
      <c r="P812" s="8" t="s">
        <v>2773</v>
      </c>
      <c r="Q812" s="8" t="s">
        <v>2773</v>
      </c>
      <c r="R812" s="8">
        <v>938.16</v>
      </c>
      <c r="S812" s="8">
        <v>18.763200000000001</v>
      </c>
      <c r="T812" s="8" t="s">
        <v>2774</v>
      </c>
      <c r="U812" s="9" t="b">
        <v>0</v>
      </c>
    </row>
    <row r="813" spans="1:21">
      <c r="A813" s="10" t="s">
        <v>1498</v>
      </c>
      <c r="B813" s="11" t="s">
        <v>21</v>
      </c>
      <c r="C813" s="11" t="s">
        <v>22</v>
      </c>
      <c r="D813" s="11" t="s">
        <v>510</v>
      </c>
      <c r="E813" s="11" t="s">
        <v>511</v>
      </c>
      <c r="F813" s="11" t="s">
        <v>356</v>
      </c>
      <c r="G813" s="11" t="s">
        <v>357</v>
      </c>
      <c r="H813" s="14">
        <v>45898</v>
      </c>
      <c r="I813" s="11">
        <v>4</v>
      </c>
      <c r="J813" s="11">
        <v>54.03</v>
      </c>
      <c r="K813" s="11">
        <v>216.12</v>
      </c>
      <c r="L813" s="11">
        <v>0</v>
      </c>
      <c r="M813" s="11">
        <v>0.02</v>
      </c>
      <c r="N813" s="11" t="s">
        <v>2776</v>
      </c>
      <c r="O813" s="11">
        <v>54.03</v>
      </c>
      <c r="P813" s="11" t="s">
        <v>2773</v>
      </c>
      <c r="Q813" s="11" t="s">
        <v>2773</v>
      </c>
      <c r="R813" s="11">
        <v>216.12</v>
      </c>
      <c r="S813" s="11">
        <v>4.3224</v>
      </c>
      <c r="T813" s="11" t="s">
        <v>2774</v>
      </c>
      <c r="U813" s="12" t="b">
        <v>0</v>
      </c>
    </row>
    <row r="814" spans="1:21">
      <c r="A814" s="7" t="s">
        <v>1499</v>
      </c>
      <c r="B814" s="8" t="s">
        <v>81</v>
      </c>
      <c r="C814" s="8" t="s">
        <v>2804</v>
      </c>
      <c r="D814" s="8" t="s">
        <v>694</v>
      </c>
      <c r="E814" s="8" t="s">
        <v>2655</v>
      </c>
      <c r="F814" s="8" t="s">
        <v>196</v>
      </c>
      <c r="G814" s="8" t="s">
        <v>197</v>
      </c>
      <c r="H814" s="13">
        <v>45890</v>
      </c>
      <c r="I814" s="8">
        <v>9</v>
      </c>
      <c r="J814" s="8">
        <v>77.5</v>
      </c>
      <c r="K814" s="8">
        <v>697.5</v>
      </c>
      <c r="L814" s="8">
        <v>0.05</v>
      </c>
      <c r="M814" s="8">
        <v>0.02</v>
      </c>
      <c r="N814" s="8" t="s">
        <v>2772</v>
      </c>
      <c r="O814" s="8">
        <v>77.5</v>
      </c>
      <c r="P814" s="8" t="s">
        <v>2773</v>
      </c>
      <c r="Q814" s="8" t="s">
        <v>2773</v>
      </c>
      <c r="R814" s="8">
        <v>662.625</v>
      </c>
      <c r="S814" s="8">
        <v>13.2525</v>
      </c>
      <c r="T814" s="8" t="s">
        <v>2774</v>
      </c>
      <c r="U814" s="9" t="b">
        <v>0</v>
      </c>
    </row>
    <row r="815" spans="1:21">
      <c r="A815" s="10" t="s">
        <v>1500</v>
      </c>
      <c r="B815" s="11" t="s">
        <v>145</v>
      </c>
      <c r="C815" s="11" t="s">
        <v>146</v>
      </c>
      <c r="D815" s="11" t="s">
        <v>296</v>
      </c>
      <c r="E815" s="11" t="s">
        <v>297</v>
      </c>
      <c r="F815" s="11" t="s">
        <v>179</v>
      </c>
      <c r="G815" s="11" t="s">
        <v>180</v>
      </c>
      <c r="H815" s="14">
        <v>45886</v>
      </c>
      <c r="I815" s="11">
        <v>22</v>
      </c>
      <c r="J815" s="11">
        <v>125.42</v>
      </c>
      <c r="K815" s="11">
        <v>2759.24</v>
      </c>
      <c r="L815" s="11">
        <v>0.1</v>
      </c>
      <c r="M815" s="11">
        <v>0.02</v>
      </c>
      <c r="N815" s="11" t="s">
        <v>2775</v>
      </c>
      <c r="O815" s="11">
        <v>125.42</v>
      </c>
      <c r="P815" s="11" t="s">
        <v>2773</v>
      </c>
      <c r="Q815" s="11" t="s">
        <v>2773</v>
      </c>
      <c r="R815" s="11">
        <v>2483.3159999999998</v>
      </c>
      <c r="S815" s="11">
        <v>49.666319999999999</v>
      </c>
      <c r="T815" s="11" t="s">
        <v>2774</v>
      </c>
      <c r="U815" s="12" t="b">
        <v>0</v>
      </c>
    </row>
    <row r="816" spans="1:21">
      <c r="A816" s="7" t="s">
        <v>1501</v>
      </c>
      <c r="B816" s="8" t="s">
        <v>93</v>
      </c>
      <c r="C816" s="8" t="s">
        <v>94</v>
      </c>
      <c r="D816" s="8" t="s">
        <v>493</v>
      </c>
      <c r="E816" s="8" t="s">
        <v>494</v>
      </c>
      <c r="F816" s="8" t="s">
        <v>100</v>
      </c>
      <c r="G816" s="8" t="s">
        <v>101</v>
      </c>
      <c r="H816" s="13">
        <v>45877</v>
      </c>
      <c r="I816" s="8">
        <v>19</v>
      </c>
      <c r="J816" s="8">
        <v>181.7</v>
      </c>
      <c r="K816" s="8">
        <v>3452.3</v>
      </c>
      <c r="L816" s="8">
        <v>0.1</v>
      </c>
      <c r="M816" s="8">
        <v>0.02</v>
      </c>
      <c r="N816" s="8" t="s">
        <v>2775</v>
      </c>
      <c r="O816" s="8">
        <v>181.7</v>
      </c>
      <c r="P816" s="8" t="s">
        <v>2773</v>
      </c>
      <c r="Q816" s="8" t="s">
        <v>2773</v>
      </c>
      <c r="R816" s="8">
        <v>3107.07</v>
      </c>
      <c r="S816" s="8">
        <v>62.141400000000004</v>
      </c>
      <c r="T816" s="8" t="s">
        <v>2774</v>
      </c>
      <c r="U816" s="9" t="b">
        <v>0</v>
      </c>
    </row>
    <row r="817" spans="1:21">
      <c r="A817" s="10" t="s">
        <v>1502</v>
      </c>
      <c r="B817" s="11" t="s">
        <v>208</v>
      </c>
      <c r="C817" s="11" t="s">
        <v>209</v>
      </c>
      <c r="D817" s="11" t="s">
        <v>513</v>
      </c>
      <c r="E817" s="11" t="s">
        <v>514</v>
      </c>
      <c r="F817" s="11" t="s">
        <v>396</v>
      </c>
      <c r="G817" s="11" t="s">
        <v>397</v>
      </c>
      <c r="H817" s="14">
        <v>45892</v>
      </c>
      <c r="I817" s="11">
        <v>23</v>
      </c>
      <c r="J817" s="11">
        <v>194.87</v>
      </c>
      <c r="K817" s="11">
        <v>4482.01</v>
      </c>
      <c r="L817" s="11">
        <v>0.1</v>
      </c>
      <c r="M817" s="11">
        <v>0.02</v>
      </c>
      <c r="N817" s="11" t="s">
        <v>2775</v>
      </c>
      <c r="O817" s="11">
        <v>194.87</v>
      </c>
      <c r="P817" s="11" t="s">
        <v>2773</v>
      </c>
      <c r="Q817" s="11" t="s">
        <v>2773</v>
      </c>
      <c r="R817" s="11">
        <v>4033.8090000000002</v>
      </c>
      <c r="S817" s="11">
        <v>80.676180000000002</v>
      </c>
      <c r="T817" s="11" t="s">
        <v>2774</v>
      </c>
      <c r="U817" s="12" t="b">
        <v>0</v>
      </c>
    </row>
    <row r="818" spans="1:21">
      <c r="A818" s="7" t="s">
        <v>1503</v>
      </c>
      <c r="B818" s="8" t="s">
        <v>28</v>
      </c>
      <c r="C818" s="8" t="s">
        <v>29</v>
      </c>
      <c r="D818" s="8" t="s">
        <v>596</v>
      </c>
      <c r="E818" s="8" t="s">
        <v>597</v>
      </c>
      <c r="F818" s="8" t="s">
        <v>215</v>
      </c>
      <c r="G818" s="8" t="s">
        <v>216</v>
      </c>
      <c r="H818" s="13">
        <v>45877</v>
      </c>
      <c r="I818" s="8">
        <v>24</v>
      </c>
      <c r="J818" s="8">
        <v>176.7</v>
      </c>
      <c r="K818" s="8">
        <v>4240.8</v>
      </c>
      <c r="L818" s="8">
        <v>0.1</v>
      </c>
      <c r="M818" s="8">
        <v>0.02</v>
      </c>
      <c r="N818" s="8" t="s">
        <v>2775</v>
      </c>
      <c r="O818" s="8">
        <v>176.7</v>
      </c>
      <c r="P818" s="8" t="s">
        <v>2773</v>
      </c>
      <c r="Q818" s="8" t="s">
        <v>2773</v>
      </c>
      <c r="R818" s="8">
        <v>3816.7200000000003</v>
      </c>
      <c r="S818" s="8">
        <v>76.334400000000002</v>
      </c>
      <c r="T818" s="8" t="s">
        <v>2774</v>
      </c>
      <c r="U818" s="9" t="b">
        <v>0</v>
      </c>
    </row>
    <row r="819" spans="1:21">
      <c r="A819" s="10" t="s">
        <v>1504</v>
      </c>
      <c r="B819" s="11" t="s">
        <v>55</v>
      </c>
      <c r="C819" s="11" t="s">
        <v>56</v>
      </c>
      <c r="D819" s="11" t="s">
        <v>876</v>
      </c>
      <c r="E819" s="11" t="s">
        <v>877</v>
      </c>
      <c r="F819" s="11" t="s">
        <v>191</v>
      </c>
      <c r="G819" s="11" t="s">
        <v>192</v>
      </c>
      <c r="H819" s="14">
        <v>45882</v>
      </c>
      <c r="I819" s="11">
        <v>21</v>
      </c>
      <c r="J819" s="11">
        <v>144.35</v>
      </c>
      <c r="K819" s="11">
        <v>3031.35</v>
      </c>
      <c r="L819" s="11">
        <v>0.1</v>
      </c>
      <c r="M819" s="11">
        <v>0.02</v>
      </c>
      <c r="N819" s="11" t="s">
        <v>2775</v>
      </c>
      <c r="O819" s="11">
        <v>144.35</v>
      </c>
      <c r="P819" s="11" t="s">
        <v>2773</v>
      </c>
      <c r="Q819" s="11" t="s">
        <v>2773</v>
      </c>
      <c r="R819" s="11">
        <v>2728.2150000000001</v>
      </c>
      <c r="S819" s="11">
        <v>54.564300000000003</v>
      </c>
      <c r="T819" s="11" t="s">
        <v>2774</v>
      </c>
      <c r="U819" s="12" t="b">
        <v>0</v>
      </c>
    </row>
    <row r="820" spans="1:21">
      <c r="A820" s="7" t="s">
        <v>1505</v>
      </c>
      <c r="B820" s="8" t="s">
        <v>21</v>
      </c>
      <c r="C820" s="8" t="s">
        <v>22</v>
      </c>
      <c r="D820" s="8" t="s">
        <v>369</v>
      </c>
      <c r="E820" s="8" t="s">
        <v>370</v>
      </c>
      <c r="F820" s="8" t="s">
        <v>90</v>
      </c>
      <c r="G820" s="8" t="s">
        <v>91</v>
      </c>
      <c r="H820" s="13">
        <v>45871</v>
      </c>
      <c r="I820" s="8">
        <v>20</v>
      </c>
      <c r="J820" s="8">
        <v>50.51</v>
      </c>
      <c r="K820" s="8">
        <v>1010.2</v>
      </c>
      <c r="L820" s="8">
        <v>0</v>
      </c>
      <c r="M820" s="8">
        <v>0.02</v>
      </c>
      <c r="N820" s="8" t="s">
        <v>2776</v>
      </c>
      <c r="O820" s="8">
        <v>50.51</v>
      </c>
      <c r="P820" s="8" t="s">
        <v>2773</v>
      </c>
      <c r="Q820" s="8" t="s">
        <v>2773</v>
      </c>
      <c r="R820" s="8">
        <v>1010.2</v>
      </c>
      <c r="S820" s="8">
        <v>20.204000000000001</v>
      </c>
      <c r="T820" s="8" t="s">
        <v>2774</v>
      </c>
      <c r="U820" s="9" t="b">
        <v>0</v>
      </c>
    </row>
    <row r="821" spans="1:21">
      <c r="A821" s="10" t="s">
        <v>1506</v>
      </c>
      <c r="B821" s="11" t="s">
        <v>122</v>
      </c>
      <c r="C821" s="11" t="s">
        <v>123</v>
      </c>
      <c r="D821" s="11" t="s">
        <v>865</v>
      </c>
      <c r="E821" s="11" t="s">
        <v>866</v>
      </c>
      <c r="F821" s="11" t="s">
        <v>356</v>
      </c>
      <c r="G821" s="11" t="s">
        <v>357</v>
      </c>
      <c r="H821" s="14">
        <v>45897</v>
      </c>
      <c r="I821" s="11">
        <v>17</v>
      </c>
      <c r="J821" s="11">
        <v>54.03</v>
      </c>
      <c r="K821" s="11">
        <v>918.51</v>
      </c>
      <c r="L821" s="11">
        <v>0</v>
      </c>
      <c r="M821" s="11">
        <v>0.02</v>
      </c>
      <c r="N821" s="11" t="s">
        <v>2776</v>
      </c>
      <c r="O821" s="11">
        <v>54.03</v>
      </c>
      <c r="P821" s="11" t="s">
        <v>2773</v>
      </c>
      <c r="Q821" s="11" t="s">
        <v>2773</v>
      </c>
      <c r="R821" s="11">
        <v>918.51</v>
      </c>
      <c r="S821" s="11">
        <v>18.370200000000001</v>
      </c>
      <c r="T821" s="11" t="s">
        <v>2774</v>
      </c>
      <c r="U821" s="12" t="b">
        <v>0</v>
      </c>
    </row>
    <row r="822" spans="1:21">
      <c r="A822" s="7" t="s">
        <v>1507</v>
      </c>
      <c r="B822" s="8" t="s">
        <v>55</v>
      </c>
      <c r="C822" s="8" t="s">
        <v>56</v>
      </c>
      <c r="D822" s="8" t="s">
        <v>686</v>
      </c>
      <c r="E822" s="8" t="s">
        <v>687</v>
      </c>
      <c r="F822" s="8" t="s">
        <v>396</v>
      </c>
      <c r="G822" s="8" t="s">
        <v>397</v>
      </c>
      <c r="H822" s="13">
        <v>45872</v>
      </c>
      <c r="I822" s="8">
        <v>6</v>
      </c>
      <c r="J822" s="8">
        <v>194.87</v>
      </c>
      <c r="K822" s="8">
        <v>1169.22</v>
      </c>
      <c r="L822" s="8">
        <v>0.1</v>
      </c>
      <c r="M822" s="8">
        <v>0.02</v>
      </c>
      <c r="N822" s="8" t="s">
        <v>2775</v>
      </c>
      <c r="O822" s="8">
        <v>194.87</v>
      </c>
      <c r="P822" s="8" t="s">
        <v>2773</v>
      </c>
      <c r="Q822" s="8" t="s">
        <v>2773</v>
      </c>
      <c r="R822" s="8">
        <v>1052.298</v>
      </c>
      <c r="S822" s="8">
        <v>21.045960000000001</v>
      </c>
      <c r="T822" s="8" t="s">
        <v>2774</v>
      </c>
      <c r="U822" s="9" t="b">
        <v>0</v>
      </c>
    </row>
    <row r="823" spans="1:21">
      <c r="A823" s="10" t="s">
        <v>1508</v>
      </c>
      <c r="B823" s="11" t="s">
        <v>93</v>
      </c>
      <c r="C823" s="11" t="s">
        <v>94</v>
      </c>
      <c r="D823" s="11" t="s">
        <v>264</v>
      </c>
      <c r="E823" s="11" t="s">
        <v>265</v>
      </c>
      <c r="F823" s="11" t="s">
        <v>85</v>
      </c>
      <c r="G823" s="11" t="s">
        <v>86</v>
      </c>
      <c r="H823" s="14">
        <v>45878</v>
      </c>
      <c r="I823" s="11">
        <v>11</v>
      </c>
      <c r="J823" s="11">
        <v>72.040000000000006</v>
      </c>
      <c r="K823" s="11">
        <v>792.44</v>
      </c>
      <c r="L823" s="11">
        <v>0.05</v>
      </c>
      <c r="M823" s="11">
        <v>0.02</v>
      </c>
      <c r="N823" s="11" t="s">
        <v>2772</v>
      </c>
      <c r="O823" s="11">
        <v>72.040000000000006</v>
      </c>
      <c r="P823" s="11" t="s">
        <v>2773</v>
      </c>
      <c r="Q823" s="11" t="s">
        <v>2773</v>
      </c>
      <c r="R823" s="11">
        <v>752.8180000000001</v>
      </c>
      <c r="S823" s="11">
        <v>15.056360000000002</v>
      </c>
      <c r="T823" s="11" t="s">
        <v>2774</v>
      </c>
      <c r="U823" s="12" t="b">
        <v>0</v>
      </c>
    </row>
    <row r="824" spans="1:21">
      <c r="A824" s="7" t="s">
        <v>1509</v>
      </c>
      <c r="B824" s="8" t="s">
        <v>14</v>
      </c>
      <c r="C824" s="8" t="s">
        <v>2809</v>
      </c>
      <c r="D824" s="8" t="s">
        <v>585</v>
      </c>
      <c r="E824" s="8" t="s">
        <v>2656</v>
      </c>
      <c r="F824" s="8" t="s">
        <v>59</v>
      </c>
      <c r="G824" s="8" t="s">
        <v>60</v>
      </c>
      <c r="H824" s="13">
        <v>45882</v>
      </c>
      <c r="I824" s="8">
        <v>21</v>
      </c>
      <c r="J824" s="8">
        <v>71.86</v>
      </c>
      <c r="K824" s="8">
        <v>1509.06</v>
      </c>
      <c r="L824" s="8">
        <v>0.05</v>
      </c>
      <c r="M824" s="8">
        <v>0.02</v>
      </c>
      <c r="N824" s="8" t="s">
        <v>2772</v>
      </c>
      <c r="O824" s="8">
        <v>71.86</v>
      </c>
      <c r="P824" s="8" t="s">
        <v>2773</v>
      </c>
      <c r="Q824" s="8" t="s">
        <v>2773</v>
      </c>
      <c r="R824" s="8">
        <v>1433.607</v>
      </c>
      <c r="S824" s="8">
        <v>28.672139999999999</v>
      </c>
      <c r="T824" s="8" t="s">
        <v>2774</v>
      </c>
      <c r="U824" s="9" t="b">
        <v>0</v>
      </c>
    </row>
    <row r="825" spans="1:21">
      <c r="A825" s="10" t="s">
        <v>1511</v>
      </c>
      <c r="B825" s="11" t="s">
        <v>246</v>
      </c>
      <c r="C825" s="11" t="s">
        <v>247</v>
      </c>
      <c r="D825" s="11" t="s">
        <v>736</v>
      </c>
      <c r="E825" s="11" t="s">
        <v>737</v>
      </c>
      <c r="F825" s="11" t="s">
        <v>25</v>
      </c>
      <c r="G825" s="11" t="s">
        <v>26</v>
      </c>
      <c r="H825" s="14">
        <v>45884</v>
      </c>
      <c r="I825" s="11">
        <v>16</v>
      </c>
      <c r="J825" s="11">
        <v>120.83</v>
      </c>
      <c r="K825" s="11">
        <v>1933.28</v>
      </c>
      <c r="L825" s="11">
        <v>0.1</v>
      </c>
      <c r="M825" s="11">
        <v>0.02</v>
      </c>
      <c r="N825" s="11" t="s">
        <v>2775</v>
      </c>
      <c r="O825" s="11">
        <v>120.83</v>
      </c>
      <c r="P825" s="11" t="s">
        <v>2773</v>
      </c>
      <c r="Q825" s="11" t="s">
        <v>2773</v>
      </c>
      <c r="R825" s="11">
        <v>1739.952</v>
      </c>
      <c r="S825" s="11">
        <v>34.799039999999998</v>
      </c>
      <c r="T825" s="11" t="s">
        <v>2774</v>
      </c>
      <c r="U825" s="12" t="b">
        <v>0</v>
      </c>
    </row>
    <row r="826" spans="1:21">
      <c r="A826" s="7" t="s">
        <v>1512</v>
      </c>
      <c r="B826" s="8" t="s">
        <v>145</v>
      </c>
      <c r="C826" s="8" t="s">
        <v>146</v>
      </c>
      <c r="D826" s="8" t="s">
        <v>281</v>
      </c>
      <c r="E826" s="8" t="s">
        <v>282</v>
      </c>
      <c r="F826" s="8" t="s">
        <v>275</v>
      </c>
      <c r="G826" s="8" t="s">
        <v>276</v>
      </c>
      <c r="H826" s="13">
        <v>45890</v>
      </c>
      <c r="I826" s="8">
        <v>24</v>
      </c>
      <c r="J826" s="8">
        <v>44.71</v>
      </c>
      <c r="K826" s="8">
        <v>1073.04</v>
      </c>
      <c r="L826" s="8">
        <v>0</v>
      </c>
      <c r="M826" s="8">
        <v>0.02</v>
      </c>
      <c r="N826" s="8" t="s">
        <v>2776</v>
      </c>
      <c r="O826" s="8">
        <v>44.71</v>
      </c>
      <c r="P826" s="8" t="s">
        <v>2773</v>
      </c>
      <c r="Q826" s="8" t="s">
        <v>2773</v>
      </c>
      <c r="R826" s="8">
        <v>1073.04</v>
      </c>
      <c r="S826" s="8">
        <v>21.460799999999999</v>
      </c>
      <c r="T826" s="8" t="s">
        <v>2774</v>
      </c>
      <c r="U826" s="9" t="b">
        <v>0</v>
      </c>
    </row>
    <row r="827" spans="1:21">
      <c r="A827" s="10" t="s">
        <v>1513</v>
      </c>
      <c r="B827" s="11" t="s">
        <v>122</v>
      </c>
      <c r="C827" s="11" t="s">
        <v>123</v>
      </c>
      <c r="D827" s="11" t="s">
        <v>1130</v>
      </c>
      <c r="E827" s="11" t="s">
        <v>1131</v>
      </c>
      <c r="F827" s="11" t="s">
        <v>215</v>
      </c>
      <c r="G827" s="11" t="s">
        <v>216</v>
      </c>
      <c r="H827" s="14">
        <v>45887</v>
      </c>
      <c r="I827" s="11">
        <v>2</v>
      </c>
      <c r="J827" s="11">
        <v>176.7</v>
      </c>
      <c r="K827" s="11">
        <v>353.4</v>
      </c>
      <c r="L827" s="11">
        <v>0.1</v>
      </c>
      <c r="M827" s="11">
        <v>0.02</v>
      </c>
      <c r="N827" s="11" t="s">
        <v>2775</v>
      </c>
      <c r="O827" s="11">
        <v>176.7</v>
      </c>
      <c r="P827" s="11" t="s">
        <v>2773</v>
      </c>
      <c r="Q827" s="11" t="s">
        <v>2773</v>
      </c>
      <c r="R827" s="11">
        <v>318.06</v>
      </c>
      <c r="S827" s="11">
        <v>6.3612000000000002</v>
      </c>
      <c r="T827" s="11" t="s">
        <v>2774</v>
      </c>
      <c r="U827" s="12" t="b">
        <v>0</v>
      </c>
    </row>
    <row r="828" spans="1:21">
      <c r="A828" s="7" t="s">
        <v>1514</v>
      </c>
      <c r="B828" s="8" t="s">
        <v>259</v>
      </c>
      <c r="C828" s="8" t="s">
        <v>260</v>
      </c>
      <c r="D828" s="8" t="s">
        <v>773</v>
      </c>
      <c r="E828" s="8" t="s">
        <v>774</v>
      </c>
      <c r="F828" s="8" t="s">
        <v>90</v>
      </c>
      <c r="G828" s="8" t="s">
        <v>91</v>
      </c>
      <c r="H828" s="13">
        <v>45900</v>
      </c>
      <c r="I828" s="8">
        <v>20</v>
      </c>
      <c r="J828" s="8">
        <v>50.51</v>
      </c>
      <c r="K828" s="8">
        <v>1010.2</v>
      </c>
      <c r="L828" s="8">
        <v>0</v>
      </c>
      <c r="M828" s="8">
        <v>0.02</v>
      </c>
      <c r="N828" s="8" t="s">
        <v>2776</v>
      </c>
      <c r="O828" s="8">
        <v>50.51</v>
      </c>
      <c r="P828" s="8" t="s">
        <v>2773</v>
      </c>
      <c r="Q828" s="8" t="s">
        <v>2773</v>
      </c>
      <c r="R828" s="8">
        <v>1010.2</v>
      </c>
      <c r="S828" s="8">
        <v>20.204000000000001</v>
      </c>
      <c r="T828" s="8" t="s">
        <v>2774</v>
      </c>
      <c r="U828" s="9" t="b">
        <v>0</v>
      </c>
    </row>
    <row r="829" spans="1:21">
      <c r="A829" s="10" t="s">
        <v>1515</v>
      </c>
      <c r="B829" s="11" t="s">
        <v>28</v>
      </c>
      <c r="C829" s="11" t="s">
        <v>29</v>
      </c>
      <c r="D829" s="11" t="s">
        <v>52</v>
      </c>
      <c r="E829" s="11" t="s">
        <v>53</v>
      </c>
      <c r="F829" s="11" t="s">
        <v>293</v>
      </c>
      <c r="G829" s="11" t="s">
        <v>294</v>
      </c>
      <c r="H829" s="14">
        <v>45887</v>
      </c>
      <c r="I829" s="11">
        <v>17</v>
      </c>
      <c r="J829" s="11">
        <v>114.99</v>
      </c>
      <c r="K829" s="11">
        <v>1954.83</v>
      </c>
      <c r="L829" s="11">
        <v>0.05</v>
      </c>
      <c r="M829" s="11">
        <v>0.02</v>
      </c>
      <c r="N829" s="11" t="s">
        <v>2772</v>
      </c>
      <c r="O829" s="11">
        <v>114.99</v>
      </c>
      <c r="P829" s="11" t="s">
        <v>2773</v>
      </c>
      <c r="Q829" s="11" t="s">
        <v>2773</v>
      </c>
      <c r="R829" s="11">
        <v>1857.0884999999998</v>
      </c>
      <c r="S829" s="11">
        <v>37.141770000000001</v>
      </c>
      <c r="T829" s="11" t="s">
        <v>2774</v>
      </c>
      <c r="U829" s="12" t="b">
        <v>0</v>
      </c>
    </row>
    <row r="830" spans="1:21">
      <c r="A830" s="7" t="s">
        <v>1516</v>
      </c>
      <c r="B830" s="8" t="s">
        <v>254</v>
      </c>
      <c r="C830" s="8" t="s">
        <v>255</v>
      </c>
      <c r="D830" s="8" t="s">
        <v>448</v>
      </c>
      <c r="E830" s="8" t="s">
        <v>449</v>
      </c>
      <c r="F830" s="8" t="s">
        <v>191</v>
      </c>
      <c r="G830" s="8" t="s">
        <v>192</v>
      </c>
      <c r="H830" s="13">
        <v>45881</v>
      </c>
      <c r="I830" s="8">
        <v>11</v>
      </c>
      <c r="J830" s="8">
        <v>144.35</v>
      </c>
      <c r="K830" s="8">
        <v>1587.85</v>
      </c>
      <c r="L830" s="8">
        <v>0.1</v>
      </c>
      <c r="M830" s="8">
        <v>0.02</v>
      </c>
      <c r="N830" s="8" t="s">
        <v>2775</v>
      </c>
      <c r="O830" s="8">
        <v>144.35</v>
      </c>
      <c r="P830" s="8" t="s">
        <v>2773</v>
      </c>
      <c r="Q830" s="8" t="s">
        <v>2773</v>
      </c>
      <c r="R830" s="8">
        <v>1429.0649999999998</v>
      </c>
      <c r="S830" s="8">
        <v>28.581299999999999</v>
      </c>
      <c r="T830" s="8" t="s">
        <v>2774</v>
      </c>
      <c r="U830" s="9" t="b">
        <v>0</v>
      </c>
    </row>
    <row r="831" spans="1:21">
      <c r="A831" s="10" t="s">
        <v>1517</v>
      </c>
      <c r="B831" s="11" t="s">
        <v>35</v>
      </c>
      <c r="C831" s="11" t="s">
        <v>36</v>
      </c>
      <c r="D831" s="11" t="s">
        <v>299</v>
      </c>
      <c r="E831" s="11" t="s">
        <v>300</v>
      </c>
      <c r="F831" s="11" t="s">
        <v>319</v>
      </c>
      <c r="G831" s="11" t="s">
        <v>320</v>
      </c>
      <c r="H831" s="14">
        <v>45880</v>
      </c>
      <c r="I831" s="11">
        <v>15</v>
      </c>
      <c r="J831" s="11">
        <v>93.41</v>
      </c>
      <c r="K831" s="11">
        <v>1401.15</v>
      </c>
      <c r="L831" s="11">
        <v>0</v>
      </c>
      <c r="M831" s="11">
        <v>0.02</v>
      </c>
      <c r="N831" s="11" t="s">
        <v>2776</v>
      </c>
      <c r="O831" s="11">
        <v>93.41</v>
      </c>
      <c r="P831" s="11" t="s">
        <v>2773</v>
      </c>
      <c r="Q831" s="11" t="s">
        <v>2773</v>
      </c>
      <c r="R831" s="11">
        <v>1401.15</v>
      </c>
      <c r="S831" s="11">
        <v>28.023000000000003</v>
      </c>
      <c r="T831" s="11" t="s">
        <v>2774</v>
      </c>
      <c r="U831" s="12" t="b">
        <v>0</v>
      </c>
    </row>
    <row r="832" spans="1:21">
      <c r="A832" s="7" t="s">
        <v>1518</v>
      </c>
      <c r="B832" s="8" t="s">
        <v>259</v>
      </c>
      <c r="C832" s="8" t="s">
        <v>260</v>
      </c>
      <c r="D832" s="8" t="s">
        <v>498</v>
      </c>
      <c r="E832" s="8" t="s">
        <v>499</v>
      </c>
      <c r="F832" s="8" t="s">
        <v>166</v>
      </c>
      <c r="G832" s="8" t="s">
        <v>167</v>
      </c>
      <c r="H832" s="13">
        <v>45892</v>
      </c>
      <c r="I832" s="8">
        <v>16</v>
      </c>
      <c r="J832" s="8">
        <v>176.86</v>
      </c>
      <c r="K832" s="8">
        <v>2829.76</v>
      </c>
      <c r="L832" s="8">
        <v>0.1</v>
      </c>
      <c r="M832" s="8">
        <v>0.02</v>
      </c>
      <c r="N832" s="8" t="s">
        <v>2775</v>
      </c>
      <c r="O832" s="8">
        <v>176.86</v>
      </c>
      <c r="P832" s="8" t="s">
        <v>2773</v>
      </c>
      <c r="Q832" s="8" t="s">
        <v>2773</v>
      </c>
      <c r="R832" s="8">
        <v>2546.7840000000001</v>
      </c>
      <c r="S832" s="8">
        <v>50.935680000000005</v>
      </c>
      <c r="T832" s="8" t="s">
        <v>2774</v>
      </c>
      <c r="U832" s="9" t="b">
        <v>0</v>
      </c>
    </row>
    <row r="833" spans="1:21">
      <c r="A833" s="10" t="s">
        <v>1519</v>
      </c>
      <c r="B833" s="11" t="s">
        <v>208</v>
      </c>
      <c r="C833" s="11" t="s">
        <v>209</v>
      </c>
      <c r="D833" s="11" t="s">
        <v>1520</v>
      </c>
      <c r="E833" s="11" t="s">
        <v>1521</v>
      </c>
      <c r="F833" s="11" t="s">
        <v>179</v>
      </c>
      <c r="G833" s="11" t="s">
        <v>180</v>
      </c>
      <c r="H833" s="14">
        <v>45873</v>
      </c>
      <c r="I833" s="11">
        <v>4</v>
      </c>
      <c r="J833" s="11">
        <v>125.42</v>
      </c>
      <c r="K833" s="11">
        <v>501.68</v>
      </c>
      <c r="L833" s="11">
        <v>0.1</v>
      </c>
      <c r="M833" s="11">
        <v>0.02</v>
      </c>
      <c r="N833" s="11" t="s">
        <v>2775</v>
      </c>
      <c r="O833" s="11">
        <v>125.42</v>
      </c>
      <c r="P833" s="11" t="s">
        <v>2773</v>
      </c>
      <c r="Q833" s="11" t="s">
        <v>2773</v>
      </c>
      <c r="R833" s="11">
        <v>451.512</v>
      </c>
      <c r="S833" s="11">
        <v>9.0302400000000009</v>
      </c>
      <c r="T833" s="11" t="s">
        <v>2774</v>
      </c>
      <c r="U833" s="12" t="b">
        <v>0</v>
      </c>
    </row>
    <row r="834" spans="1:21">
      <c r="A834" s="7" t="s">
        <v>1524</v>
      </c>
      <c r="B834" s="8" t="s">
        <v>414</v>
      </c>
      <c r="C834" s="8" t="s">
        <v>415</v>
      </c>
      <c r="D834" s="8" t="s">
        <v>822</v>
      </c>
      <c r="E834" s="8" t="s">
        <v>823</v>
      </c>
      <c r="F834" s="8" t="s">
        <v>179</v>
      </c>
      <c r="G834" s="8" t="s">
        <v>180</v>
      </c>
      <c r="H834" s="13">
        <v>45898</v>
      </c>
      <c r="I834" s="8">
        <v>2</v>
      </c>
      <c r="J834" s="8">
        <v>125.42</v>
      </c>
      <c r="K834" s="8">
        <v>250.84</v>
      </c>
      <c r="L834" s="8">
        <v>0.1</v>
      </c>
      <c r="M834" s="8">
        <v>0.02</v>
      </c>
      <c r="N834" s="8" t="s">
        <v>2775</v>
      </c>
      <c r="O834" s="8">
        <v>125.42</v>
      </c>
      <c r="P834" s="8" t="s">
        <v>2773</v>
      </c>
      <c r="Q834" s="8" t="s">
        <v>2773</v>
      </c>
      <c r="R834" s="8">
        <v>225.756</v>
      </c>
      <c r="S834" s="8">
        <v>4.5151200000000005</v>
      </c>
      <c r="T834" s="8" t="s">
        <v>2774</v>
      </c>
      <c r="U834" s="9" t="b">
        <v>0</v>
      </c>
    </row>
    <row r="835" spans="1:21">
      <c r="A835" s="10" t="s">
        <v>1525</v>
      </c>
      <c r="B835" s="11" t="s">
        <v>182</v>
      </c>
      <c r="C835" s="11" t="s">
        <v>183</v>
      </c>
      <c r="D835" s="11" t="s">
        <v>845</v>
      </c>
      <c r="E835" s="11" t="s">
        <v>846</v>
      </c>
      <c r="F835" s="11" t="s">
        <v>78</v>
      </c>
      <c r="G835" s="11" t="s">
        <v>79</v>
      </c>
      <c r="H835" s="14">
        <v>45893</v>
      </c>
      <c r="I835" s="11">
        <v>23</v>
      </c>
      <c r="J835" s="11">
        <v>139.22</v>
      </c>
      <c r="K835" s="11">
        <v>3202.06</v>
      </c>
      <c r="L835" s="11">
        <v>0.05</v>
      </c>
      <c r="M835" s="11">
        <v>0.02</v>
      </c>
      <c r="N835" s="11" t="s">
        <v>2772</v>
      </c>
      <c r="O835" s="11">
        <v>139.22</v>
      </c>
      <c r="P835" s="11" t="s">
        <v>2773</v>
      </c>
      <c r="Q835" s="11" t="s">
        <v>2773</v>
      </c>
      <c r="R835" s="11">
        <v>3041.9569999999999</v>
      </c>
      <c r="S835" s="11">
        <v>60.83914</v>
      </c>
      <c r="T835" s="11" t="s">
        <v>2774</v>
      </c>
      <c r="U835" s="12" t="b">
        <v>0</v>
      </c>
    </row>
    <row r="836" spans="1:21">
      <c r="A836" s="7" t="s">
        <v>1527</v>
      </c>
      <c r="B836" s="8" t="s">
        <v>254</v>
      </c>
      <c r="C836" s="8" t="s">
        <v>255</v>
      </c>
      <c r="D836" s="8" t="s">
        <v>281</v>
      </c>
      <c r="E836" s="8" t="s">
        <v>282</v>
      </c>
      <c r="F836" s="8" t="s">
        <v>356</v>
      </c>
      <c r="G836" s="8" t="s">
        <v>357</v>
      </c>
      <c r="H836" s="13">
        <v>45876</v>
      </c>
      <c r="I836" s="8">
        <v>13</v>
      </c>
      <c r="J836" s="8">
        <v>54.03</v>
      </c>
      <c r="K836" s="8">
        <v>702.39</v>
      </c>
      <c r="L836" s="8">
        <v>0</v>
      </c>
      <c r="M836" s="8">
        <v>0.02</v>
      </c>
      <c r="N836" s="8" t="s">
        <v>2776</v>
      </c>
      <c r="O836" s="8">
        <v>54.03</v>
      </c>
      <c r="P836" s="8" t="s">
        <v>2773</v>
      </c>
      <c r="Q836" s="8" t="s">
        <v>2773</v>
      </c>
      <c r="R836" s="8">
        <v>702.39</v>
      </c>
      <c r="S836" s="8">
        <v>14.047800000000001</v>
      </c>
      <c r="T836" s="8" t="s">
        <v>2774</v>
      </c>
      <c r="U836" s="9" t="b">
        <v>0</v>
      </c>
    </row>
    <row r="837" spans="1:21">
      <c r="A837" s="10" t="s">
        <v>1528</v>
      </c>
      <c r="B837" s="11" t="s">
        <v>306</v>
      </c>
      <c r="C837" s="11" t="s">
        <v>307</v>
      </c>
      <c r="D837" s="11" t="s">
        <v>1397</v>
      </c>
      <c r="E837" s="11" t="s">
        <v>1398</v>
      </c>
      <c r="F837" s="11" t="s">
        <v>174</v>
      </c>
      <c r="G837" s="11" t="s">
        <v>175</v>
      </c>
      <c r="H837" s="14">
        <v>45880</v>
      </c>
      <c r="I837" s="11">
        <v>23</v>
      </c>
      <c r="J837" s="11">
        <v>183.4</v>
      </c>
      <c r="K837" s="11">
        <v>4218.2</v>
      </c>
      <c r="L837" s="11">
        <v>0.1</v>
      </c>
      <c r="M837" s="11">
        <v>0.02</v>
      </c>
      <c r="N837" s="11" t="s">
        <v>2775</v>
      </c>
      <c r="O837" s="11">
        <v>183.4</v>
      </c>
      <c r="P837" s="11" t="s">
        <v>2773</v>
      </c>
      <c r="Q837" s="11" t="s">
        <v>2773</v>
      </c>
      <c r="R837" s="11">
        <v>3796.3799999999997</v>
      </c>
      <c r="S837" s="11">
        <v>75.927599999999998</v>
      </c>
      <c r="T837" s="11" t="s">
        <v>2774</v>
      </c>
      <c r="U837" s="12" t="b">
        <v>0</v>
      </c>
    </row>
    <row r="838" spans="1:21">
      <c r="A838" s="7" t="s">
        <v>1529</v>
      </c>
      <c r="B838" s="8" t="s">
        <v>386</v>
      </c>
      <c r="C838" s="8" t="s">
        <v>2788</v>
      </c>
      <c r="D838" s="8" t="s">
        <v>626</v>
      </c>
      <c r="E838" s="8" t="s">
        <v>2658</v>
      </c>
      <c r="F838" s="8" t="s">
        <v>215</v>
      </c>
      <c r="G838" s="8" t="s">
        <v>216</v>
      </c>
      <c r="H838" s="13">
        <v>45896</v>
      </c>
      <c r="I838" s="8">
        <v>21</v>
      </c>
      <c r="J838" s="8">
        <v>176.7</v>
      </c>
      <c r="K838" s="8">
        <v>3710.7</v>
      </c>
      <c r="L838" s="8">
        <v>0.1</v>
      </c>
      <c r="M838" s="8">
        <v>0.02</v>
      </c>
      <c r="N838" s="8" t="s">
        <v>2775</v>
      </c>
      <c r="O838" s="8">
        <v>176.7</v>
      </c>
      <c r="P838" s="8" t="s">
        <v>2773</v>
      </c>
      <c r="Q838" s="8" t="s">
        <v>2773</v>
      </c>
      <c r="R838" s="8">
        <v>3339.6299999999997</v>
      </c>
      <c r="S838" s="8">
        <v>66.792599999999993</v>
      </c>
      <c r="T838" s="8" t="s">
        <v>2774</v>
      </c>
      <c r="U838" s="9" t="b">
        <v>0</v>
      </c>
    </row>
    <row r="839" spans="1:21">
      <c r="A839" s="10" t="s">
        <v>1530</v>
      </c>
      <c r="B839" s="11" t="s">
        <v>208</v>
      </c>
      <c r="C839" s="11" t="s">
        <v>209</v>
      </c>
      <c r="D839" s="11" t="s">
        <v>557</v>
      </c>
      <c r="E839" s="11" t="s">
        <v>558</v>
      </c>
      <c r="F839" s="11" t="s">
        <v>78</v>
      </c>
      <c r="G839" s="11" t="s">
        <v>79</v>
      </c>
      <c r="H839" s="14">
        <v>45884</v>
      </c>
      <c r="I839" s="11">
        <v>15</v>
      </c>
      <c r="J839" s="11">
        <v>139.22</v>
      </c>
      <c r="K839" s="11">
        <v>2088.3000000000002</v>
      </c>
      <c r="L839" s="11">
        <v>0.05</v>
      </c>
      <c r="M839" s="11">
        <v>0.02</v>
      </c>
      <c r="N839" s="11" t="s">
        <v>2772</v>
      </c>
      <c r="O839" s="11">
        <v>139.22</v>
      </c>
      <c r="P839" s="11" t="s">
        <v>2773</v>
      </c>
      <c r="Q839" s="11" t="s">
        <v>2773</v>
      </c>
      <c r="R839" s="11">
        <v>1983.8850000000002</v>
      </c>
      <c r="S839" s="11">
        <v>39.677700000000009</v>
      </c>
      <c r="T839" s="11" t="s">
        <v>2774</v>
      </c>
      <c r="U839" s="12" t="b">
        <v>0</v>
      </c>
    </row>
    <row r="840" spans="1:21">
      <c r="A840" s="7" t="s">
        <v>1531</v>
      </c>
      <c r="B840" s="8" t="s">
        <v>208</v>
      </c>
      <c r="C840" s="8" t="s">
        <v>209</v>
      </c>
      <c r="D840" s="8" t="s">
        <v>557</v>
      </c>
      <c r="E840" s="8" t="s">
        <v>558</v>
      </c>
      <c r="F840" s="8" t="s">
        <v>32</v>
      </c>
      <c r="G840" s="8" t="s">
        <v>33</v>
      </c>
      <c r="H840" s="13">
        <v>45900</v>
      </c>
      <c r="I840" s="8">
        <v>5</v>
      </c>
      <c r="J840" s="8">
        <v>88.32</v>
      </c>
      <c r="K840" s="8">
        <v>441.6</v>
      </c>
      <c r="L840" s="8">
        <v>0</v>
      </c>
      <c r="M840" s="8">
        <v>0.02</v>
      </c>
      <c r="N840" s="8" t="s">
        <v>2776</v>
      </c>
      <c r="O840" s="8">
        <v>88.32</v>
      </c>
      <c r="P840" s="8" t="s">
        <v>2773</v>
      </c>
      <c r="Q840" s="8" t="s">
        <v>2773</v>
      </c>
      <c r="R840" s="8">
        <v>441.6</v>
      </c>
      <c r="S840" s="8">
        <v>8.8320000000000007</v>
      </c>
      <c r="T840" s="8" t="s">
        <v>2774</v>
      </c>
      <c r="U840" s="9" t="b">
        <v>0</v>
      </c>
    </row>
    <row r="841" spans="1:21">
      <c r="A841" s="10" t="s">
        <v>1532</v>
      </c>
      <c r="B841" s="11" t="s">
        <v>55</v>
      </c>
      <c r="C841" s="11" t="s">
        <v>56</v>
      </c>
      <c r="D841" s="11" t="s">
        <v>760</v>
      </c>
      <c r="E841" s="11" t="s">
        <v>761</v>
      </c>
      <c r="F841" s="11" t="s">
        <v>114</v>
      </c>
      <c r="G841" s="11" t="s">
        <v>115</v>
      </c>
      <c r="H841" s="14">
        <v>45887</v>
      </c>
      <c r="I841" s="11">
        <v>2</v>
      </c>
      <c r="J841" s="11">
        <v>91.13</v>
      </c>
      <c r="K841" s="11">
        <v>182.26</v>
      </c>
      <c r="L841" s="11">
        <v>0.1</v>
      </c>
      <c r="M841" s="11">
        <v>0.02</v>
      </c>
      <c r="N841" s="11" t="s">
        <v>2775</v>
      </c>
      <c r="O841" s="11">
        <v>91.13</v>
      </c>
      <c r="P841" s="11" t="s">
        <v>2773</v>
      </c>
      <c r="Q841" s="11" t="s">
        <v>2773</v>
      </c>
      <c r="R841" s="11">
        <v>164.03399999999999</v>
      </c>
      <c r="S841" s="11">
        <v>3.2806799999999998</v>
      </c>
      <c r="T841" s="11" t="s">
        <v>2774</v>
      </c>
      <c r="U841" s="12" t="b">
        <v>0</v>
      </c>
    </row>
    <row r="842" spans="1:21">
      <c r="A842" s="7" t="s">
        <v>1533</v>
      </c>
      <c r="B842" s="8" t="s">
        <v>42</v>
      </c>
      <c r="C842" s="8" t="s">
        <v>43</v>
      </c>
      <c r="D842" s="8" t="s">
        <v>1083</v>
      </c>
      <c r="E842" s="8" t="s">
        <v>1084</v>
      </c>
      <c r="F842" s="8" t="s">
        <v>90</v>
      </c>
      <c r="G842" s="8" t="s">
        <v>91</v>
      </c>
      <c r="H842" s="13">
        <v>45899</v>
      </c>
      <c r="I842" s="8">
        <v>16</v>
      </c>
      <c r="J842" s="8">
        <v>50.51</v>
      </c>
      <c r="K842" s="8">
        <v>808.16</v>
      </c>
      <c r="L842" s="8">
        <v>0</v>
      </c>
      <c r="M842" s="8">
        <v>0.02</v>
      </c>
      <c r="N842" s="8" t="s">
        <v>2776</v>
      </c>
      <c r="O842" s="8">
        <v>50.51</v>
      </c>
      <c r="P842" s="8" t="s">
        <v>2773</v>
      </c>
      <c r="Q842" s="8" t="s">
        <v>2773</v>
      </c>
      <c r="R842" s="8">
        <v>808.16</v>
      </c>
      <c r="S842" s="8">
        <v>16.1632</v>
      </c>
      <c r="T842" s="8" t="s">
        <v>2774</v>
      </c>
      <c r="U842" s="9" t="b">
        <v>0</v>
      </c>
    </row>
    <row r="843" spans="1:21">
      <c r="A843" s="10" t="s">
        <v>1534</v>
      </c>
      <c r="B843" s="11" t="s">
        <v>414</v>
      </c>
      <c r="C843" s="11" t="s">
        <v>415</v>
      </c>
      <c r="D843" s="11" t="s">
        <v>739</v>
      </c>
      <c r="E843" s="11" t="s">
        <v>740</v>
      </c>
      <c r="F843" s="11" t="s">
        <v>356</v>
      </c>
      <c r="G843" s="11" t="s">
        <v>357</v>
      </c>
      <c r="H843" s="14">
        <v>45892</v>
      </c>
      <c r="I843" s="11">
        <v>6</v>
      </c>
      <c r="J843" s="11">
        <v>54.03</v>
      </c>
      <c r="K843" s="11">
        <v>324.18</v>
      </c>
      <c r="L843" s="11">
        <v>0</v>
      </c>
      <c r="M843" s="11">
        <v>0.02</v>
      </c>
      <c r="N843" s="11" t="s">
        <v>2776</v>
      </c>
      <c r="O843" s="11">
        <v>54.03</v>
      </c>
      <c r="P843" s="11" t="s">
        <v>2773</v>
      </c>
      <c r="Q843" s="11" t="s">
        <v>2773</v>
      </c>
      <c r="R843" s="11">
        <v>324.18</v>
      </c>
      <c r="S843" s="11">
        <v>6.4836</v>
      </c>
      <c r="T843" s="11" t="s">
        <v>2774</v>
      </c>
      <c r="U843" s="12" t="b">
        <v>0</v>
      </c>
    </row>
    <row r="844" spans="1:21">
      <c r="A844" s="7" t="s">
        <v>1535</v>
      </c>
      <c r="B844" s="8" t="s">
        <v>135</v>
      </c>
      <c r="C844" s="8" t="s">
        <v>136</v>
      </c>
      <c r="D844" s="8" t="s">
        <v>336</v>
      </c>
      <c r="E844" s="8" t="s">
        <v>337</v>
      </c>
      <c r="F844" s="8" t="s">
        <v>107</v>
      </c>
      <c r="G844" s="8" t="s">
        <v>108</v>
      </c>
      <c r="H844" s="13">
        <v>45873</v>
      </c>
      <c r="I844" s="8">
        <v>5</v>
      </c>
      <c r="J844" s="8">
        <v>179.53</v>
      </c>
      <c r="K844" s="8">
        <v>897.65</v>
      </c>
      <c r="L844" s="8">
        <v>0.1</v>
      </c>
      <c r="M844" s="8">
        <v>0.02</v>
      </c>
      <c r="N844" s="8" t="s">
        <v>2775</v>
      </c>
      <c r="O844" s="8">
        <v>179.53</v>
      </c>
      <c r="P844" s="8" t="s">
        <v>2773</v>
      </c>
      <c r="Q844" s="8" t="s">
        <v>2773</v>
      </c>
      <c r="R844" s="8">
        <v>807.88499999999999</v>
      </c>
      <c r="S844" s="8">
        <v>16.157699999999998</v>
      </c>
      <c r="T844" s="8" t="s">
        <v>2774</v>
      </c>
      <c r="U844" s="9" t="b">
        <v>0</v>
      </c>
    </row>
    <row r="845" spans="1:21">
      <c r="A845" s="10" t="s">
        <v>1536</v>
      </c>
      <c r="B845" s="11" t="s">
        <v>74</v>
      </c>
      <c r="C845" s="11" t="s">
        <v>75</v>
      </c>
      <c r="D845" s="11" t="s">
        <v>391</v>
      </c>
      <c r="E845" s="11" t="s">
        <v>392</v>
      </c>
      <c r="F845" s="11" t="s">
        <v>166</v>
      </c>
      <c r="G845" s="11" t="s">
        <v>167</v>
      </c>
      <c r="H845" s="14">
        <v>45886</v>
      </c>
      <c r="I845" s="11">
        <v>11</v>
      </c>
      <c r="J845" s="11">
        <v>176.86</v>
      </c>
      <c r="K845" s="11">
        <v>1945.46</v>
      </c>
      <c r="L845" s="11">
        <v>0.1</v>
      </c>
      <c r="M845" s="11">
        <v>0.02</v>
      </c>
      <c r="N845" s="11" t="s">
        <v>2775</v>
      </c>
      <c r="O845" s="11">
        <v>176.86</v>
      </c>
      <c r="P845" s="11" t="s">
        <v>2773</v>
      </c>
      <c r="Q845" s="11" t="s">
        <v>2773</v>
      </c>
      <c r="R845" s="11">
        <v>1750.914</v>
      </c>
      <c r="S845" s="11">
        <v>35.018279999999997</v>
      </c>
      <c r="T845" s="11" t="s">
        <v>2774</v>
      </c>
      <c r="U845" s="12" t="b">
        <v>0</v>
      </c>
    </row>
    <row r="846" spans="1:21">
      <c r="A846" s="7" t="s">
        <v>1538</v>
      </c>
      <c r="B846" s="8" t="s">
        <v>62</v>
      </c>
      <c r="C846" s="8" t="s">
        <v>63</v>
      </c>
      <c r="D846" s="8" t="s">
        <v>98</v>
      </c>
      <c r="E846" s="8" t="s">
        <v>99</v>
      </c>
      <c r="F846" s="8" t="s">
        <v>18</v>
      </c>
      <c r="G846" s="8" t="s">
        <v>19</v>
      </c>
      <c r="H846" s="13">
        <v>45900</v>
      </c>
      <c r="I846" s="8">
        <v>13</v>
      </c>
      <c r="J846" s="8">
        <v>52.65</v>
      </c>
      <c r="K846" s="8">
        <v>684.45</v>
      </c>
      <c r="L846" s="8">
        <v>0.05</v>
      </c>
      <c r="M846" s="8">
        <v>0.02</v>
      </c>
      <c r="N846" s="8" t="s">
        <v>2772</v>
      </c>
      <c r="O846" s="8">
        <v>52.65</v>
      </c>
      <c r="P846" s="8" t="s">
        <v>2773</v>
      </c>
      <c r="Q846" s="8" t="s">
        <v>2773</v>
      </c>
      <c r="R846" s="8">
        <v>650.22750000000008</v>
      </c>
      <c r="S846" s="8">
        <v>13.004550000000002</v>
      </c>
      <c r="T846" s="8" t="s">
        <v>2774</v>
      </c>
      <c r="U846" s="9" t="b">
        <v>0</v>
      </c>
    </row>
    <row r="847" spans="1:21">
      <c r="A847" s="10" t="s">
        <v>1539</v>
      </c>
      <c r="B847" s="11" t="s">
        <v>145</v>
      </c>
      <c r="C847" s="11" t="s">
        <v>146</v>
      </c>
      <c r="D847" s="11" t="s">
        <v>488</v>
      </c>
      <c r="E847" s="11" t="s">
        <v>489</v>
      </c>
      <c r="F847" s="11" t="s">
        <v>25</v>
      </c>
      <c r="G847" s="11" t="s">
        <v>26</v>
      </c>
      <c r="H847" s="14">
        <v>45874</v>
      </c>
      <c r="I847" s="11">
        <v>5</v>
      </c>
      <c r="J847" s="11">
        <v>120.83</v>
      </c>
      <c r="K847" s="11">
        <v>604.15</v>
      </c>
      <c r="L847" s="11">
        <v>0.1</v>
      </c>
      <c r="M847" s="11">
        <v>0.02</v>
      </c>
      <c r="N847" s="11" t="s">
        <v>2775</v>
      </c>
      <c r="O847" s="11">
        <v>120.83</v>
      </c>
      <c r="P847" s="11" t="s">
        <v>2773</v>
      </c>
      <c r="Q847" s="11" t="s">
        <v>2773</v>
      </c>
      <c r="R847" s="11">
        <v>543.73500000000001</v>
      </c>
      <c r="S847" s="11">
        <v>10.874700000000001</v>
      </c>
      <c r="T847" s="11" t="s">
        <v>2774</v>
      </c>
      <c r="U847" s="12" t="b">
        <v>0</v>
      </c>
    </row>
    <row r="848" spans="1:21">
      <c r="A848" s="7" t="s">
        <v>1540</v>
      </c>
      <c r="B848" s="8" t="s">
        <v>81</v>
      </c>
      <c r="C848" s="8" t="s">
        <v>82</v>
      </c>
      <c r="D848" s="8" t="s">
        <v>668</v>
      </c>
      <c r="E848" s="8" t="s">
        <v>669</v>
      </c>
      <c r="F848" s="8" t="s">
        <v>179</v>
      </c>
      <c r="G848" s="8" t="s">
        <v>180</v>
      </c>
      <c r="H848" s="13">
        <v>45886</v>
      </c>
      <c r="I848" s="8">
        <v>24</v>
      </c>
      <c r="J848" s="8">
        <v>125.42</v>
      </c>
      <c r="K848" s="8">
        <v>3010.08</v>
      </c>
      <c r="L848" s="8">
        <v>0.1</v>
      </c>
      <c r="M848" s="8">
        <v>0.02</v>
      </c>
      <c r="N848" s="8" t="s">
        <v>2775</v>
      </c>
      <c r="O848" s="8">
        <v>125.42</v>
      </c>
      <c r="P848" s="8" t="s">
        <v>2773</v>
      </c>
      <c r="Q848" s="8" t="s">
        <v>2773</v>
      </c>
      <c r="R848" s="8">
        <v>2709.0720000000001</v>
      </c>
      <c r="S848" s="8">
        <v>54.181440000000002</v>
      </c>
      <c r="T848" s="8" t="s">
        <v>2774</v>
      </c>
      <c r="U848" s="9" t="b">
        <v>0</v>
      </c>
    </row>
    <row r="849" spans="1:21">
      <c r="A849" s="10" t="s">
        <v>1542</v>
      </c>
      <c r="B849" s="11" t="s">
        <v>110</v>
      </c>
      <c r="C849" s="11" t="s">
        <v>111</v>
      </c>
      <c r="D849" s="11" t="s">
        <v>429</v>
      </c>
      <c r="E849" s="11" t="s">
        <v>430</v>
      </c>
      <c r="F849" s="11" t="s">
        <v>166</v>
      </c>
      <c r="G849" s="11" t="s">
        <v>167</v>
      </c>
      <c r="H849" s="14">
        <v>45876</v>
      </c>
      <c r="I849" s="11">
        <v>7</v>
      </c>
      <c r="J849" s="11">
        <v>176.86</v>
      </c>
      <c r="K849" s="11">
        <v>1238.02</v>
      </c>
      <c r="L849" s="11">
        <v>0.1</v>
      </c>
      <c r="M849" s="11">
        <v>0.02</v>
      </c>
      <c r="N849" s="11" t="s">
        <v>2775</v>
      </c>
      <c r="O849" s="11">
        <v>176.86</v>
      </c>
      <c r="P849" s="11" t="s">
        <v>2773</v>
      </c>
      <c r="Q849" s="11" t="s">
        <v>2773</v>
      </c>
      <c r="R849" s="11">
        <v>1114.2180000000001</v>
      </c>
      <c r="S849" s="11">
        <v>22.284360000000003</v>
      </c>
      <c r="T849" s="11" t="s">
        <v>2774</v>
      </c>
      <c r="U849" s="12" t="b">
        <v>0</v>
      </c>
    </row>
    <row r="850" spans="1:21">
      <c r="A850" s="7" t="s">
        <v>1543</v>
      </c>
      <c r="B850" s="8" t="s">
        <v>28</v>
      </c>
      <c r="C850" s="8" t="s">
        <v>29</v>
      </c>
      <c r="D850" s="8" t="s">
        <v>579</v>
      </c>
      <c r="E850" s="8" t="s">
        <v>580</v>
      </c>
      <c r="F850" s="8" t="s">
        <v>293</v>
      </c>
      <c r="G850" s="8" t="s">
        <v>294</v>
      </c>
      <c r="H850" s="13">
        <v>45899</v>
      </c>
      <c r="I850" s="8">
        <v>12</v>
      </c>
      <c r="J850" s="8">
        <v>114.99</v>
      </c>
      <c r="K850" s="8">
        <v>1379.88</v>
      </c>
      <c r="L850" s="8">
        <v>0.05</v>
      </c>
      <c r="M850" s="8">
        <v>0.02</v>
      </c>
      <c r="N850" s="8" t="s">
        <v>2772</v>
      </c>
      <c r="O850" s="8">
        <v>114.99</v>
      </c>
      <c r="P850" s="8" t="s">
        <v>2773</v>
      </c>
      <c r="Q850" s="8" t="s">
        <v>2773</v>
      </c>
      <c r="R850" s="8">
        <v>1310.8860000000002</v>
      </c>
      <c r="S850" s="8">
        <v>26.217720000000003</v>
      </c>
      <c r="T850" s="8" t="s">
        <v>2774</v>
      </c>
      <c r="U850" s="9" t="b">
        <v>0</v>
      </c>
    </row>
    <row r="851" spans="1:21">
      <c r="A851" s="10" t="s">
        <v>1544</v>
      </c>
      <c r="B851" s="11" t="s">
        <v>208</v>
      </c>
      <c r="C851" s="11" t="s">
        <v>209</v>
      </c>
      <c r="D851" s="11" t="s">
        <v>506</v>
      </c>
      <c r="E851" s="11" t="s">
        <v>507</v>
      </c>
      <c r="F851" s="11" t="s">
        <v>275</v>
      </c>
      <c r="G851" s="11" t="s">
        <v>276</v>
      </c>
      <c r="H851" s="14">
        <v>45900</v>
      </c>
      <c r="I851" s="11">
        <v>21</v>
      </c>
      <c r="J851" s="11">
        <v>44.71</v>
      </c>
      <c r="K851" s="11">
        <v>938.91</v>
      </c>
      <c r="L851" s="11">
        <v>0</v>
      </c>
      <c r="M851" s="11">
        <v>0.02</v>
      </c>
      <c r="N851" s="11" t="s">
        <v>2776</v>
      </c>
      <c r="O851" s="11">
        <v>44.71</v>
      </c>
      <c r="P851" s="11" t="s">
        <v>2773</v>
      </c>
      <c r="Q851" s="11" t="s">
        <v>2773</v>
      </c>
      <c r="R851" s="11">
        <v>938.91</v>
      </c>
      <c r="S851" s="11">
        <v>18.778199999999998</v>
      </c>
      <c r="T851" s="11" t="s">
        <v>2774</v>
      </c>
      <c r="U851" s="12" t="b">
        <v>0</v>
      </c>
    </row>
    <row r="852" spans="1:21">
      <c r="A852" s="7" t="s">
        <v>1545</v>
      </c>
      <c r="B852" s="8" t="s">
        <v>182</v>
      </c>
      <c r="C852" s="8" t="s">
        <v>183</v>
      </c>
      <c r="D852" s="8" t="s">
        <v>362</v>
      </c>
      <c r="E852" s="8" t="s">
        <v>363</v>
      </c>
      <c r="F852" s="8" t="s">
        <v>114</v>
      </c>
      <c r="G852" s="8" t="s">
        <v>115</v>
      </c>
      <c r="H852" s="13">
        <v>45880</v>
      </c>
      <c r="I852" s="8">
        <v>21</v>
      </c>
      <c r="J852" s="8">
        <v>91.13</v>
      </c>
      <c r="K852" s="8">
        <v>1913.73</v>
      </c>
      <c r="L852" s="8">
        <v>0.1</v>
      </c>
      <c r="M852" s="8">
        <v>0.02</v>
      </c>
      <c r="N852" s="8" t="s">
        <v>2775</v>
      </c>
      <c r="O852" s="8">
        <v>91.13</v>
      </c>
      <c r="P852" s="8" t="s">
        <v>2773</v>
      </c>
      <c r="Q852" s="8" t="s">
        <v>2773</v>
      </c>
      <c r="R852" s="8">
        <v>1722.357</v>
      </c>
      <c r="S852" s="8">
        <v>34.447139999999997</v>
      </c>
      <c r="T852" s="8" t="s">
        <v>2774</v>
      </c>
      <c r="U852" s="9" t="b">
        <v>0</v>
      </c>
    </row>
    <row r="853" spans="1:21">
      <c r="A853" s="10" t="s">
        <v>1546</v>
      </c>
      <c r="B853" s="11" t="s">
        <v>62</v>
      </c>
      <c r="C853" s="11" t="s">
        <v>63</v>
      </c>
      <c r="D853" s="11" t="s">
        <v>408</v>
      </c>
      <c r="E853" s="11" t="s">
        <v>409</v>
      </c>
      <c r="F853" s="11" t="s">
        <v>174</v>
      </c>
      <c r="G853" s="11" t="s">
        <v>175</v>
      </c>
      <c r="H853" s="14">
        <v>45885</v>
      </c>
      <c r="I853" s="11">
        <v>18</v>
      </c>
      <c r="J853" s="11">
        <v>183.4</v>
      </c>
      <c r="K853" s="11">
        <v>3301.2</v>
      </c>
      <c r="L853" s="11">
        <v>0.1</v>
      </c>
      <c r="M853" s="11">
        <v>0.02</v>
      </c>
      <c r="N853" s="11" t="s">
        <v>2775</v>
      </c>
      <c r="O853" s="11">
        <v>183.4</v>
      </c>
      <c r="P853" s="11" t="s">
        <v>2773</v>
      </c>
      <c r="Q853" s="11" t="s">
        <v>2773</v>
      </c>
      <c r="R853" s="11">
        <v>2971.08</v>
      </c>
      <c r="S853" s="11">
        <v>59.421599999999998</v>
      </c>
      <c r="T853" s="11" t="s">
        <v>2774</v>
      </c>
      <c r="U853" s="12" t="b">
        <v>0</v>
      </c>
    </row>
    <row r="854" spans="1:21">
      <c r="A854" s="7" t="s">
        <v>1547</v>
      </c>
      <c r="B854" s="8" t="s">
        <v>135</v>
      </c>
      <c r="C854" s="8" t="s">
        <v>136</v>
      </c>
      <c r="D854" s="8" t="s">
        <v>736</v>
      </c>
      <c r="E854" s="8" t="s">
        <v>737</v>
      </c>
      <c r="F854" s="8" t="s">
        <v>32</v>
      </c>
      <c r="G854" s="8" t="s">
        <v>33</v>
      </c>
      <c r="H854" s="13">
        <v>45883</v>
      </c>
      <c r="I854" s="8">
        <v>23</v>
      </c>
      <c r="J854" s="8">
        <v>88.32</v>
      </c>
      <c r="K854" s="8">
        <v>2031.36</v>
      </c>
      <c r="L854" s="8">
        <v>0</v>
      </c>
      <c r="M854" s="8">
        <v>0.02</v>
      </c>
      <c r="N854" s="8" t="s">
        <v>2776</v>
      </c>
      <c r="O854" s="8">
        <v>88.32</v>
      </c>
      <c r="P854" s="8" t="s">
        <v>2773</v>
      </c>
      <c r="Q854" s="8" t="s">
        <v>2773</v>
      </c>
      <c r="R854" s="8">
        <v>2031.36</v>
      </c>
      <c r="S854" s="8">
        <v>40.627200000000002</v>
      </c>
      <c r="T854" s="8" t="s">
        <v>2774</v>
      </c>
      <c r="U854" s="9" t="b">
        <v>0</v>
      </c>
    </row>
    <row r="855" spans="1:21">
      <c r="A855" s="10" t="s">
        <v>1549</v>
      </c>
      <c r="B855" s="11" t="s">
        <v>67</v>
      </c>
      <c r="C855" s="11" t="s">
        <v>68</v>
      </c>
      <c r="D855" s="11" t="s">
        <v>482</v>
      </c>
      <c r="E855" s="11" t="s">
        <v>483</v>
      </c>
      <c r="F855" s="11" t="s">
        <v>215</v>
      </c>
      <c r="G855" s="11" t="s">
        <v>216</v>
      </c>
      <c r="H855" s="14">
        <v>45886</v>
      </c>
      <c r="I855" s="11">
        <v>1</v>
      </c>
      <c r="J855" s="11">
        <v>176.7</v>
      </c>
      <c r="K855" s="11">
        <v>176.7</v>
      </c>
      <c r="L855" s="11">
        <v>0.1</v>
      </c>
      <c r="M855" s="11">
        <v>0.02</v>
      </c>
      <c r="N855" s="11" t="s">
        <v>2775</v>
      </c>
      <c r="O855" s="11">
        <v>176.7</v>
      </c>
      <c r="P855" s="11" t="s">
        <v>2773</v>
      </c>
      <c r="Q855" s="11" t="s">
        <v>2773</v>
      </c>
      <c r="R855" s="11">
        <v>159.03</v>
      </c>
      <c r="S855" s="11">
        <v>3.1806000000000001</v>
      </c>
      <c r="T855" s="11" t="s">
        <v>2774</v>
      </c>
      <c r="U855" s="12" t="b">
        <v>0</v>
      </c>
    </row>
    <row r="856" spans="1:21">
      <c r="A856" s="7" t="s">
        <v>1551</v>
      </c>
      <c r="B856" s="8" t="s">
        <v>14</v>
      </c>
      <c r="C856" s="8" t="s">
        <v>15</v>
      </c>
      <c r="D856" s="8" t="s">
        <v>791</v>
      </c>
      <c r="E856" s="8" t="s">
        <v>792</v>
      </c>
      <c r="F856" s="8" t="s">
        <v>18</v>
      </c>
      <c r="G856" s="8" t="s">
        <v>19</v>
      </c>
      <c r="H856" s="13">
        <v>45879</v>
      </c>
      <c r="I856" s="8">
        <v>6</v>
      </c>
      <c r="J856" s="8">
        <v>52.65</v>
      </c>
      <c r="K856" s="8">
        <v>315.89999999999998</v>
      </c>
      <c r="L856" s="8">
        <v>0.05</v>
      </c>
      <c r="M856" s="8">
        <v>0.02</v>
      </c>
      <c r="N856" s="8" t="s">
        <v>2772</v>
      </c>
      <c r="O856" s="8">
        <v>52.65</v>
      </c>
      <c r="P856" s="8" t="s">
        <v>2773</v>
      </c>
      <c r="Q856" s="8" t="s">
        <v>2773</v>
      </c>
      <c r="R856" s="8">
        <v>300.10499999999996</v>
      </c>
      <c r="S856" s="8">
        <v>6.0020999999999995</v>
      </c>
      <c r="T856" s="8" t="s">
        <v>2774</v>
      </c>
      <c r="U856" s="9" t="b">
        <v>0</v>
      </c>
    </row>
    <row r="857" spans="1:21">
      <c r="A857" s="10" t="s">
        <v>1552</v>
      </c>
      <c r="B857" s="11" t="s">
        <v>208</v>
      </c>
      <c r="C857" s="11" t="s">
        <v>2818</v>
      </c>
      <c r="D857" s="11" t="s">
        <v>366</v>
      </c>
      <c r="E857" s="11" t="s">
        <v>2585</v>
      </c>
      <c r="F857" s="11" t="s">
        <v>78</v>
      </c>
      <c r="G857" s="11" t="s">
        <v>79</v>
      </c>
      <c r="H857" s="14">
        <v>45892</v>
      </c>
      <c r="I857" s="11">
        <v>2</v>
      </c>
      <c r="J857" s="11">
        <v>139.22</v>
      </c>
      <c r="K857" s="11">
        <v>278.44</v>
      </c>
      <c r="L857" s="11">
        <v>0.05</v>
      </c>
      <c r="M857" s="11">
        <v>0.02</v>
      </c>
      <c r="N857" s="11" t="s">
        <v>2772</v>
      </c>
      <c r="O857" s="11">
        <v>139.22</v>
      </c>
      <c r="P857" s="11" t="s">
        <v>2773</v>
      </c>
      <c r="Q857" s="11" t="s">
        <v>2773</v>
      </c>
      <c r="R857" s="11">
        <v>264.51799999999997</v>
      </c>
      <c r="S857" s="11">
        <v>5.2903599999999997</v>
      </c>
      <c r="T857" s="11" t="s">
        <v>2774</v>
      </c>
      <c r="U857" s="12" t="b">
        <v>0</v>
      </c>
    </row>
    <row r="858" spans="1:21">
      <c r="A858" s="7" t="s">
        <v>1553</v>
      </c>
      <c r="B858" s="8" t="s">
        <v>246</v>
      </c>
      <c r="C858" s="8" t="s">
        <v>247</v>
      </c>
      <c r="D858" s="8" t="s">
        <v>488</v>
      </c>
      <c r="E858" s="8" t="s">
        <v>489</v>
      </c>
      <c r="F858" s="8" t="s">
        <v>59</v>
      </c>
      <c r="G858" s="8" t="s">
        <v>60</v>
      </c>
      <c r="H858" s="13">
        <v>45871</v>
      </c>
      <c r="I858" s="8">
        <v>18</v>
      </c>
      <c r="J858" s="8">
        <v>71.86</v>
      </c>
      <c r="K858" s="8">
        <v>1293.48</v>
      </c>
      <c r="L858" s="8">
        <v>0.05</v>
      </c>
      <c r="M858" s="8">
        <v>0.02</v>
      </c>
      <c r="N858" s="8" t="s">
        <v>2772</v>
      </c>
      <c r="O858" s="8">
        <v>71.86</v>
      </c>
      <c r="P858" s="8" t="s">
        <v>2773</v>
      </c>
      <c r="Q858" s="8" t="s">
        <v>2773</v>
      </c>
      <c r="R858" s="8">
        <v>1228.806</v>
      </c>
      <c r="S858" s="8">
        <v>24.576120000000003</v>
      </c>
      <c r="T858" s="8" t="s">
        <v>2774</v>
      </c>
      <c r="U858" s="9" t="b">
        <v>0</v>
      </c>
    </row>
    <row r="859" spans="1:21">
      <c r="A859" s="10" t="s">
        <v>1554</v>
      </c>
      <c r="B859" s="11" t="s">
        <v>103</v>
      </c>
      <c r="C859" s="11" t="s">
        <v>104</v>
      </c>
      <c r="D859" s="11" t="s">
        <v>714</v>
      </c>
      <c r="E859" s="11" t="s">
        <v>715</v>
      </c>
      <c r="F859" s="11" t="s">
        <v>25</v>
      </c>
      <c r="G859" s="11" t="s">
        <v>26</v>
      </c>
      <c r="H859" s="14">
        <v>45897</v>
      </c>
      <c r="I859" s="11">
        <v>20</v>
      </c>
      <c r="J859" s="11">
        <v>120.83</v>
      </c>
      <c r="K859" s="11">
        <v>2416.6</v>
      </c>
      <c r="L859" s="11">
        <v>0.1</v>
      </c>
      <c r="M859" s="11">
        <v>0.02</v>
      </c>
      <c r="N859" s="11" t="s">
        <v>2775</v>
      </c>
      <c r="O859" s="11">
        <v>120.83</v>
      </c>
      <c r="P859" s="11" t="s">
        <v>2773</v>
      </c>
      <c r="Q859" s="11" t="s">
        <v>2773</v>
      </c>
      <c r="R859" s="11">
        <v>2174.94</v>
      </c>
      <c r="S859" s="11">
        <v>43.498800000000003</v>
      </c>
      <c r="T859" s="11" t="s">
        <v>2774</v>
      </c>
      <c r="U859" s="12" t="b">
        <v>0</v>
      </c>
    </row>
    <row r="860" spans="1:21">
      <c r="A860" s="7" t="s">
        <v>1555</v>
      </c>
      <c r="B860" s="8" t="s">
        <v>208</v>
      </c>
      <c r="C860" s="8" t="s">
        <v>209</v>
      </c>
      <c r="D860" s="8" t="s">
        <v>332</v>
      </c>
      <c r="E860" s="8" t="s">
        <v>333</v>
      </c>
      <c r="F860" s="8" t="s">
        <v>100</v>
      </c>
      <c r="G860" s="8" t="s">
        <v>101</v>
      </c>
      <c r="H860" s="13">
        <v>45893</v>
      </c>
      <c r="I860" s="8">
        <v>8</v>
      </c>
      <c r="J860" s="8">
        <v>181.7</v>
      </c>
      <c r="K860" s="8">
        <v>1453.6</v>
      </c>
      <c r="L860" s="8">
        <v>0.1</v>
      </c>
      <c r="M860" s="8">
        <v>0.02</v>
      </c>
      <c r="N860" s="8" t="s">
        <v>2775</v>
      </c>
      <c r="O860" s="8">
        <v>181.7</v>
      </c>
      <c r="P860" s="8" t="s">
        <v>2773</v>
      </c>
      <c r="Q860" s="8" t="s">
        <v>2773</v>
      </c>
      <c r="R860" s="8">
        <v>1308.24</v>
      </c>
      <c r="S860" s="8">
        <v>26.1648</v>
      </c>
      <c r="T860" s="8" t="s">
        <v>2774</v>
      </c>
      <c r="U860" s="9" t="b">
        <v>0</v>
      </c>
    </row>
    <row r="861" spans="1:21">
      <c r="A861" s="10" t="s">
        <v>1556</v>
      </c>
      <c r="B861" s="11" t="s">
        <v>159</v>
      </c>
      <c r="C861" s="11" t="s">
        <v>160</v>
      </c>
      <c r="D861" s="11" t="s">
        <v>641</v>
      </c>
      <c r="E861" s="11" t="s">
        <v>642</v>
      </c>
      <c r="F861" s="11" t="s">
        <v>240</v>
      </c>
      <c r="G861" s="11" t="s">
        <v>241</v>
      </c>
      <c r="H861" s="14">
        <v>45895</v>
      </c>
      <c r="I861" s="11">
        <v>17</v>
      </c>
      <c r="J861" s="11">
        <v>130.94</v>
      </c>
      <c r="K861" s="11">
        <v>2225.98</v>
      </c>
      <c r="L861" s="11">
        <v>0.05</v>
      </c>
      <c r="M861" s="11">
        <v>0.02</v>
      </c>
      <c r="N861" s="11" t="s">
        <v>2772</v>
      </c>
      <c r="O861" s="11">
        <v>130.94</v>
      </c>
      <c r="P861" s="11" t="s">
        <v>2773</v>
      </c>
      <c r="Q861" s="11" t="s">
        <v>2773</v>
      </c>
      <c r="R861" s="11">
        <v>2114.681</v>
      </c>
      <c r="S861" s="11">
        <v>42.293620000000004</v>
      </c>
      <c r="T861" s="11" t="s">
        <v>2774</v>
      </c>
      <c r="U861" s="12" t="b">
        <v>0</v>
      </c>
    </row>
    <row r="862" spans="1:21">
      <c r="A862" s="7" t="s">
        <v>1557</v>
      </c>
      <c r="B862" s="8" t="s">
        <v>246</v>
      </c>
      <c r="C862" s="8" t="s">
        <v>247</v>
      </c>
      <c r="D862" s="8" t="s">
        <v>404</v>
      </c>
      <c r="E862" s="8" t="s">
        <v>405</v>
      </c>
      <c r="F862" s="8" t="s">
        <v>179</v>
      </c>
      <c r="G862" s="8" t="s">
        <v>180</v>
      </c>
      <c r="H862" s="13">
        <v>45891</v>
      </c>
      <c r="I862" s="8">
        <v>23</v>
      </c>
      <c r="J862" s="8">
        <v>125.42</v>
      </c>
      <c r="K862" s="8">
        <v>2884.66</v>
      </c>
      <c r="L862" s="8">
        <v>0.1</v>
      </c>
      <c r="M862" s="8">
        <v>0.02</v>
      </c>
      <c r="N862" s="8" t="s">
        <v>2775</v>
      </c>
      <c r="O862" s="8">
        <v>125.42</v>
      </c>
      <c r="P862" s="8" t="s">
        <v>2773</v>
      </c>
      <c r="Q862" s="8" t="s">
        <v>2773</v>
      </c>
      <c r="R862" s="8">
        <v>2596.194</v>
      </c>
      <c r="S862" s="8">
        <v>51.923879999999997</v>
      </c>
      <c r="T862" s="8" t="s">
        <v>2774</v>
      </c>
      <c r="U862" s="9" t="b">
        <v>0</v>
      </c>
    </row>
    <row r="863" spans="1:21">
      <c r="A863" s="10" t="s">
        <v>1558</v>
      </c>
      <c r="B863" s="11" t="s">
        <v>14</v>
      </c>
      <c r="C863" s="11" t="s">
        <v>15</v>
      </c>
      <c r="D863" s="11" t="s">
        <v>150</v>
      </c>
      <c r="E863" s="11" t="s">
        <v>151</v>
      </c>
      <c r="F863" s="11" t="s">
        <v>240</v>
      </c>
      <c r="G863" s="11" t="s">
        <v>241</v>
      </c>
      <c r="H863" s="14">
        <v>45880</v>
      </c>
      <c r="I863" s="11">
        <v>22</v>
      </c>
      <c r="J863" s="11">
        <v>130.94</v>
      </c>
      <c r="K863" s="11">
        <v>2880.68</v>
      </c>
      <c r="L863" s="11">
        <v>0.05</v>
      </c>
      <c r="M863" s="11">
        <v>0.02</v>
      </c>
      <c r="N863" s="11" t="s">
        <v>2772</v>
      </c>
      <c r="O863" s="11">
        <v>130.94</v>
      </c>
      <c r="P863" s="11" t="s">
        <v>2773</v>
      </c>
      <c r="Q863" s="11" t="s">
        <v>2773</v>
      </c>
      <c r="R863" s="11">
        <v>2736.6459999999997</v>
      </c>
      <c r="S863" s="11">
        <v>54.732919999999993</v>
      </c>
      <c r="T863" s="11" t="s">
        <v>2774</v>
      </c>
      <c r="U863" s="12" t="b">
        <v>0</v>
      </c>
    </row>
    <row r="864" spans="1:21">
      <c r="A864" s="7" t="s">
        <v>1559</v>
      </c>
      <c r="B864" s="8" t="s">
        <v>259</v>
      </c>
      <c r="C864" s="8" t="s">
        <v>260</v>
      </c>
      <c r="D864" s="8" t="s">
        <v>299</v>
      </c>
      <c r="E864" s="8" t="s">
        <v>300</v>
      </c>
      <c r="F864" s="8" t="s">
        <v>139</v>
      </c>
      <c r="G864" s="8" t="s">
        <v>140</v>
      </c>
      <c r="H864" s="13">
        <v>45876</v>
      </c>
      <c r="I864" s="8">
        <v>9</v>
      </c>
      <c r="J864" s="8">
        <v>113.94</v>
      </c>
      <c r="K864" s="8">
        <v>1025.46</v>
      </c>
      <c r="L864" s="8">
        <v>0.05</v>
      </c>
      <c r="M864" s="8">
        <v>0.02</v>
      </c>
      <c r="N864" s="8" t="s">
        <v>2772</v>
      </c>
      <c r="O864" s="8">
        <v>113.94</v>
      </c>
      <c r="P864" s="8" t="s">
        <v>2773</v>
      </c>
      <c r="Q864" s="8" t="s">
        <v>2773</v>
      </c>
      <c r="R864" s="8">
        <v>974.18700000000001</v>
      </c>
      <c r="S864" s="8">
        <v>19.483740000000001</v>
      </c>
      <c r="T864" s="8" t="s">
        <v>2774</v>
      </c>
      <c r="U864" s="9" t="b">
        <v>0</v>
      </c>
    </row>
    <row r="865" spans="1:21">
      <c r="A865" s="10" t="s">
        <v>1560</v>
      </c>
      <c r="B865" s="11" t="s">
        <v>28</v>
      </c>
      <c r="C865" s="11" t="s">
        <v>29</v>
      </c>
      <c r="D865" s="11" t="s">
        <v>739</v>
      </c>
      <c r="E865" s="11" t="s">
        <v>740</v>
      </c>
      <c r="F865" s="11" t="s">
        <v>302</v>
      </c>
      <c r="G865" s="11" t="s">
        <v>303</v>
      </c>
      <c r="H865" s="14">
        <v>45896</v>
      </c>
      <c r="I865" s="11">
        <v>15</v>
      </c>
      <c r="J865" s="11">
        <v>39.090000000000003</v>
      </c>
      <c r="K865" s="11">
        <v>586.35</v>
      </c>
      <c r="L865" s="11">
        <v>0</v>
      </c>
      <c r="M865" s="11">
        <v>0.02</v>
      </c>
      <c r="N865" s="11" t="s">
        <v>2776</v>
      </c>
      <c r="O865" s="11">
        <v>39.090000000000003</v>
      </c>
      <c r="P865" s="11" t="s">
        <v>2773</v>
      </c>
      <c r="Q865" s="11" t="s">
        <v>2773</v>
      </c>
      <c r="R865" s="11">
        <v>586.35</v>
      </c>
      <c r="S865" s="11">
        <v>11.727</v>
      </c>
      <c r="T865" s="11" t="s">
        <v>2774</v>
      </c>
      <c r="U865" s="12" t="b">
        <v>0</v>
      </c>
    </row>
    <row r="866" spans="1:21">
      <c r="A866" s="7" t="s">
        <v>1561</v>
      </c>
      <c r="B866" s="8" t="s">
        <v>117</v>
      </c>
      <c r="C866" s="8" t="s">
        <v>118</v>
      </c>
      <c r="D866" s="8" t="s">
        <v>377</v>
      </c>
      <c r="E866" s="8" t="s">
        <v>378</v>
      </c>
      <c r="F866" s="8" t="s">
        <v>179</v>
      </c>
      <c r="G866" s="8" t="s">
        <v>180</v>
      </c>
      <c r="H866" s="13">
        <v>45881</v>
      </c>
      <c r="I866" s="8">
        <v>21</v>
      </c>
      <c r="J866" s="8">
        <v>125.42</v>
      </c>
      <c r="K866" s="8">
        <v>2633.82</v>
      </c>
      <c r="L866" s="8">
        <v>0.1</v>
      </c>
      <c r="M866" s="8">
        <v>0.02</v>
      </c>
      <c r="N866" s="8" t="s">
        <v>2775</v>
      </c>
      <c r="O866" s="8">
        <v>125.42</v>
      </c>
      <c r="P866" s="8" t="s">
        <v>2773</v>
      </c>
      <c r="Q866" s="8" t="s">
        <v>2773</v>
      </c>
      <c r="R866" s="8">
        <v>2370.4380000000001</v>
      </c>
      <c r="S866" s="8">
        <v>47.408760000000001</v>
      </c>
      <c r="T866" s="8" t="s">
        <v>2774</v>
      </c>
      <c r="U866" s="9" t="b">
        <v>0</v>
      </c>
    </row>
    <row r="867" spans="1:21">
      <c r="A867" s="10" t="s">
        <v>1562</v>
      </c>
      <c r="B867" s="11" t="s">
        <v>93</v>
      </c>
      <c r="C867" s="11" t="s">
        <v>94</v>
      </c>
      <c r="D867" s="11" t="s">
        <v>557</v>
      </c>
      <c r="E867" s="11" t="s">
        <v>558</v>
      </c>
      <c r="F867" s="11" t="s">
        <v>114</v>
      </c>
      <c r="G867" s="11" t="s">
        <v>115</v>
      </c>
      <c r="H867" s="14">
        <v>45876</v>
      </c>
      <c r="I867" s="11">
        <v>20</v>
      </c>
      <c r="J867" s="11">
        <v>91.13</v>
      </c>
      <c r="K867" s="11">
        <v>1822.6</v>
      </c>
      <c r="L867" s="11">
        <v>0.1</v>
      </c>
      <c r="M867" s="11">
        <v>0.02</v>
      </c>
      <c r="N867" s="11" t="s">
        <v>2775</v>
      </c>
      <c r="O867" s="11">
        <v>91.13</v>
      </c>
      <c r="P867" s="11" t="s">
        <v>2773</v>
      </c>
      <c r="Q867" s="11" t="s">
        <v>2773</v>
      </c>
      <c r="R867" s="11">
        <v>1640.34</v>
      </c>
      <c r="S867" s="11">
        <v>32.806799999999996</v>
      </c>
      <c r="T867" s="11" t="s">
        <v>2774</v>
      </c>
      <c r="U867" s="12" t="b">
        <v>0</v>
      </c>
    </row>
    <row r="868" spans="1:21">
      <c r="A868" s="7" t="s">
        <v>1563</v>
      </c>
      <c r="B868" s="8" t="s">
        <v>93</v>
      </c>
      <c r="C868" s="8" t="s">
        <v>94</v>
      </c>
      <c r="D868" s="8" t="s">
        <v>127</v>
      </c>
      <c r="E868" s="8" t="s">
        <v>128</v>
      </c>
      <c r="F868" s="8" t="s">
        <v>450</v>
      </c>
      <c r="G868" s="8" t="s">
        <v>451</v>
      </c>
      <c r="H868" s="13">
        <v>45884</v>
      </c>
      <c r="I868" s="8">
        <v>10</v>
      </c>
      <c r="J868" s="8">
        <v>45.4</v>
      </c>
      <c r="K868" s="8">
        <v>454</v>
      </c>
      <c r="L868" s="8">
        <v>0</v>
      </c>
      <c r="M868" s="8">
        <v>0.02</v>
      </c>
      <c r="N868" s="8" t="s">
        <v>2776</v>
      </c>
      <c r="O868" s="8">
        <v>45.4</v>
      </c>
      <c r="P868" s="8" t="s">
        <v>2773</v>
      </c>
      <c r="Q868" s="8" t="s">
        <v>2773</v>
      </c>
      <c r="R868" s="8">
        <v>454</v>
      </c>
      <c r="S868" s="8">
        <v>9.08</v>
      </c>
      <c r="T868" s="8" t="s">
        <v>2774</v>
      </c>
      <c r="U868" s="9" t="b">
        <v>0</v>
      </c>
    </row>
    <row r="869" spans="1:21">
      <c r="A869" s="10" t="s">
        <v>1565</v>
      </c>
      <c r="B869" s="11" t="s">
        <v>414</v>
      </c>
      <c r="C869" s="11" t="s">
        <v>415</v>
      </c>
      <c r="D869" s="11" t="s">
        <v>281</v>
      </c>
      <c r="E869" s="11" t="s">
        <v>282</v>
      </c>
      <c r="F869" s="11" t="s">
        <v>240</v>
      </c>
      <c r="G869" s="11" t="s">
        <v>241</v>
      </c>
      <c r="H869" s="14">
        <v>45878</v>
      </c>
      <c r="I869" s="11">
        <v>14</v>
      </c>
      <c r="J869" s="11">
        <v>130.94</v>
      </c>
      <c r="K869" s="11">
        <v>1833.16</v>
      </c>
      <c r="L869" s="11">
        <v>0.05</v>
      </c>
      <c r="M869" s="11">
        <v>0.02</v>
      </c>
      <c r="N869" s="11" t="s">
        <v>2772</v>
      </c>
      <c r="O869" s="11">
        <v>130.94</v>
      </c>
      <c r="P869" s="11" t="s">
        <v>2773</v>
      </c>
      <c r="Q869" s="11" t="s">
        <v>2773</v>
      </c>
      <c r="R869" s="11">
        <v>1741.502</v>
      </c>
      <c r="S869" s="11">
        <v>34.830039999999997</v>
      </c>
      <c r="T869" s="11" t="s">
        <v>2774</v>
      </c>
      <c r="U869" s="12" t="b">
        <v>0</v>
      </c>
    </row>
    <row r="870" spans="1:21">
      <c r="A870" s="7" t="s">
        <v>1566</v>
      </c>
      <c r="B870" s="8" t="s">
        <v>259</v>
      </c>
      <c r="C870" s="8" t="s">
        <v>260</v>
      </c>
      <c r="D870" s="8" t="s">
        <v>453</v>
      </c>
      <c r="E870" s="8" t="s">
        <v>454</v>
      </c>
      <c r="F870" s="8" t="s">
        <v>78</v>
      </c>
      <c r="G870" s="8" t="s">
        <v>79</v>
      </c>
      <c r="H870" s="13">
        <v>45897</v>
      </c>
      <c r="I870" s="8">
        <v>19</v>
      </c>
      <c r="J870" s="8">
        <v>139.22</v>
      </c>
      <c r="K870" s="8">
        <v>2645.18</v>
      </c>
      <c r="L870" s="8">
        <v>0.05</v>
      </c>
      <c r="M870" s="8">
        <v>0.02</v>
      </c>
      <c r="N870" s="8" t="s">
        <v>2772</v>
      </c>
      <c r="O870" s="8">
        <v>139.22</v>
      </c>
      <c r="P870" s="8" t="s">
        <v>2773</v>
      </c>
      <c r="Q870" s="8" t="s">
        <v>2773</v>
      </c>
      <c r="R870" s="8">
        <v>2512.9209999999998</v>
      </c>
      <c r="S870" s="8">
        <v>50.258420000000001</v>
      </c>
      <c r="T870" s="8" t="s">
        <v>2774</v>
      </c>
      <c r="U870" s="9" t="b">
        <v>0</v>
      </c>
    </row>
    <row r="871" spans="1:21">
      <c r="A871" s="10" t="s">
        <v>1567</v>
      </c>
      <c r="B871" s="11" t="s">
        <v>230</v>
      </c>
      <c r="C871" s="11" t="s">
        <v>231</v>
      </c>
      <c r="D871" s="11" t="s">
        <v>760</v>
      </c>
      <c r="E871" s="11" t="s">
        <v>761</v>
      </c>
      <c r="F871" s="11" t="s">
        <v>85</v>
      </c>
      <c r="G871" s="11" t="s">
        <v>86</v>
      </c>
      <c r="H871" s="14">
        <v>45899</v>
      </c>
      <c r="I871" s="11">
        <v>23</v>
      </c>
      <c r="J871" s="11">
        <v>62.23</v>
      </c>
      <c r="K871" s="11">
        <v>1431.29</v>
      </c>
      <c r="L871" s="11">
        <v>0.05</v>
      </c>
      <c r="M871" s="11">
        <v>0.02</v>
      </c>
      <c r="N871" s="11" t="s">
        <v>2772</v>
      </c>
      <c r="O871" s="11">
        <v>72.040000000000006</v>
      </c>
      <c r="P871" s="11" t="s">
        <v>2773</v>
      </c>
      <c r="Q871" s="11" t="s">
        <v>2773</v>
      </c>
      <c r="R871" s="11">
        <v>1359.7255</v>
      </c>
      <c r="S871" s="11">
        <v>27.194510000000001</v>
      </c>
      <c r="T871" s="11" t="s">
        <v>2774</v>
      </c>
      <c r="U871" s="12" t="b">
        <v>0</v>
      </c>
    </row>
    <row r="872" spans="1:21">
      <c r="A872" s="7" t="s">
        <v>1568</v>
      </c>
      <c r="B872" s="8" t="s">
        <v>21</v>
      </c>
      <c r="C872" s="8" t="s">
        <v>22</v>
      </c>
      <c r="D872" s="8" t="s">
        <v>161</v>
      </c>
      <c r="E872" s="8" t="s">
        <v>162</v>
      </c>
      <c r="F872" s="8" t="s">
        <v>78</v>
      </c>
      <c r="G872" s="8" t="s">
        <v>79</v>
      </c>
      <c r="H872" s="13">
        <v>45889</v>
      </c>
      <c r="I872" s="8">
        <v>11</v>
      </c>
      <c r="J872" s="8">
        <v>139.22</v>
      </c>
      <c r="K872" s="8">
        <v>1531.42</v>
      </c>
      <c r="L872" s="8">
        <v>0.05</v>
      </c>
      <c r="M872" s="8">
        <v>0.02</v>
      </c>
      <c r="N872" s="8" t="s">
        <v>2772</v>
      </c>
      <c r="O872" s="8">
        <v>139.22</v>
      </c>
      <c r="P872" s="8" t="s">
        <v>2773</v>
      </c>
      <c r="Q872" s="8" t="s">
        <v>2773</v>
      </c>
      <c r="R872" s="8">
        <v>1454.8490000000002</v>
      </c>
      <c r="S872" s="8">
        <v>29.096980000000002</v>
      </c>
      <c r="T872" s="8" t="s">
        <v>2774</v>
      </c>
      <c r="U872" s="9" t="b">
        <v>0</v>
      </c>
    </row>
    <row r="873" spans="1:21">
      <c r="A873" s="10" t="s">
        <v>1569</v>
      </c>
      <c r="B873" s="11" t="s">
        <v>14</v>
      </c>
      <c r="C873" s="11" t="s">
        <v>15</v>
      </c>
      <c r="D873" s="11" t="s">
        <v>700</v>
      </c>
      <c r="E873" s="11" t="s">
        <v>701</v>
      </c>
      <c r="F873" s="11" t="s">
        <v>356</v>
      </c>
      <c r="G873" s="11" t="s">
        <v>357</v>
      </c>
      <c r="H873" s="14">
        <v>45896</v>
      </c>
      <c r="I873" s="11">
        <v>20</v>
      </c>
      <c r="J873" s="11">
        <v>54.03</v>
      </c>
      <c r="K873" s="11">
        <v>1080.5999999999999</v>
      </c>
      <c r="L873" s="11">
        <v>0</v>
      </c>
      <c r="M873" s="11">
        <v>0.02</v>
      </c>
      <c r="N873" s="11" t="s">
        <v>2776</v>
      </c>
      <c r="O873" s="11">
        <v>54.03</v>
      </c>
      <c r="P873" s="11" t="s">
        <v>2773</v>
      </c>
      <c r="Q873" s="11" t="s">
        <v>2773</v>
      </c>
      <c r="R873" s="11">
        <v>1080.5999999999999</v>
      </c>
      <c r="S873" s="11">
        <v>21.611999999999998</v>
      </c>
      <c r="T873" s="11" t="s">
        <v>2774</v>
      </c>
      <c r="U873" s="12" t="b">
        <v>0</v>
      </c>
    </row>
    <row r="874" spans="1:21">
      <c r="A874" s="7" t="s">
        <v>1570</v>
      </c>
      <c r="B874" s="8" t="s">
        <v>208</v>
      </c>
      <c r="C874" s="8" t="s">
        <v>2816</v>
      </c>
      <c r="D874" s="8" t="s">
        <v>532</v>
      </c>
      <c r="E874" s="8" t="s">
        <v>2659</v>
      </c>
      <c r="F874" s="8" t="s">
        <v>396</v>
      </c>
      <c r="G874" s="8" t="s">
        <v>397</v>
      </c>
      <c r="H874" s="13">
        <v>45887</v>
      </c>
      <c r="I874" s="8">
        <v>19</v>
      </c>
      <c r="J874" s="8">
        <v>194.87</v>
      </c>
      <c r="K874" s="8">
        <v>3702.53</v>
      </c>
      <c r="L874" s="8">
        <v>0.1</v>
      </c>
      <c r="M874" s="8">
        <v>0.02</v>
      </c>
      <c r="N874" s="8" t="s">
        <v>2775</v>
      </c>
      <c r="O874" s="8">
        <v>194.87</v>
      </c>
      <c r="P874" s="8" t="s">
        <v>2773</v>
      </c>
      <c r="Q874" s="8" t="s">
        <v>2773</v>
      </c>
      <c r="R874" s="8">
        <v>3332.277</v>
      </c>
      <c r="S874" s="8">
        <v>66.645539999999997</v>
      </c>
      <c r="T874" s="8" t="s">
        <v>2774</v>
      </c>
      <c r="U874" s="9" t="b">
        <v>0</v>
      </c>
    </row>
    <row r="875" spans="1:21">
      <c r="A875" s="10" t="s">
        <v>1571</v>
      </c>
      <c r="B875" s="11" t="s">
        <v>103</v>
      </c>
      <c r="C875" s="11" t="s">
        <v>104</v>
      </c>
      <c r="D875" s="11" t="s">
        <v>314</v>
      </c>
      <c r="E875" s="11" t="s">
        <v>315</v>
      </c>
      <c r="F875" s="11" t="s">
        <v>174</v>
      </c>
      <c r="G875" s="11" t="s">
        <v>175</v>
      </c>
      <c r="H875" s="14">
        <v>45886</v>
      </c>
      <c r="I875" s="11">
        <v>11</v>
      </c>
      <c r="J875" s="11">
        <v>183.4</v>
      </c>
      <c r="K875" s="11">
        <v>2017.4</v>
      </c>
      <c r="L875" s="11">
        <v>0.1</v>
      </c>
      <c r="M875" s="11">
        <v>0.02</v>
      </c>
      <c r="N875" s="11" t="s">
        <v>2775</v>
      </c>
      <c r="O875" s="11">
        <v>183.4</v>
      </c>
      <c r="P875" s="11" t="s">
        <v>2773</v>
      </c>
      <c r="Q875" s="11" t="s">
        <v>2773</v>
      </c>
      <c r="R875" s="11">
        <v>1815.66</v>
      </c>
      <c r="S875" s="11">
        <v>36.313200000000002</v>
      </c>
      <c r="T875" s="11" t="s">
        <v>2774</v>
      </c>
      <c r="U875" s="12" t="b">
        <v>0</v>
      </c>
    </row>
    <row r="876" spans="1:21">
      <c r="A876" s="7" t="s">
        <v>1572</v>
      </c>
      <c r="B876" s="8" t="s">
        <v>117</v>
      </c>
      <c r="C876" s="8" t="s">
        <v>118</v>
      </c>
      <c r="D876" s="8" t="s">
        <v>776</v>
      </c>
      <c r="E876" s="8" t="s">
        <v>777</v>
      </c>
      <c r="F876" s="8" t="s">
        <v>114</v>
      </c>
      <c r="G876" s="8" t="s">
        <v>115</v>
      </c>
      <c r="H876" s="13">
        <v>45875</v>
      </c>
      <c r="I876" s="8">
        <v>17</v>
      </c>
      <c r="J876" s="8">
        <v>91.13</v>
      </c>
      <c r="K876" s="8">
        <v>1549.21</v>
      </c>
      <c r="L876" s="8">
        <v>0.1</v>
      </c>
      <c r="M876" s="8">
        <v>0.02</v>
      </c>
      <c r="N876" s="8" t="s">
        <v>2775</v>
      </c>
      <c r="O876" s="8">
        <v>91.13</v>
      </c>
      <c r="P876" s="8" t="s">
        <v>2773</v>
      </c>
      <c r="Q876" s="8" t="s">
        <v>2773</v>
      </c>
      <c r="R876" s="8">
        <v>1394.289</v>
      </c>
      <c r="S876" s="8">
        <v>27.88578</v>
      </c>
      <c r="T876" s="8" t="s">
        <v>2774</v>
      </c>
      <c r="U876" s="9" t="b">
        <v>0</v>
      </c>
    </row>
    <row r="877" spans="1:21">
      <c r="A877" s="10" t="s">
        <v>1574</v>
      </c>
      <c r="B877" s="11" t="s">
        <v>117</v>
      </c>
      <c r="C877" s="11" t="s">
        <v>118</v>
      </c>
      <c r="D877" s="11" t="s">
        <v>147</v>
      </c>
      <c r="E877" s="11" t="s">
        <v>148</v>
      </c>
      <c r="F877" s="11" t="s">
        <v>191</v>
      </c>
      <c r="G877" s="11" t="s">
        <v>192</v>
      </c>
      <c r="H877" s="14">
        <v>45881</v>
      </c>
      <c r="I877" s="11">
        <v>11</v>
      </c>
      <c r="J877" s="11">
        <v>144.35</v>
      </c>
      <c r="K877" s="11">
        <v>1587.85</v>
      </c>
      <c r="L877" s="11">
        <v>0.1</v>
      </c>
      <c r="M877" s="11">
        <v>0.02</v>
      </c>
      <c r="N877" s="11" t="s">
        <v>2775</v>
      </c>
      <c r="O877" s="11">
        <v>144.35</v>
      </c>
      <c r="P877" s="11" t="s">
        <v>2773</v>
      </c>
      <c r="Q877" s="11" t="s">
        <v>2773</v>
      </c>
      <c r="R877" s="11">
        <v>1429.0649999999998</v>
      </c>
      <c r="S877" s="11">
        <v>28.581299999999999</v>
      </c>
      <c r="T877" s="11" t="s">
        <v>2774</v>
      </c>
      <c r="U877" s="12" t="b">
        <v>0</v>
      </c>
    </row>
    <row r="878" spans="1:21">
      <c r="A878" s="7" t="s">
        <v>1575</v>
      </c>
      <c r="B878" s="8" t="s">
        <v>187</v>
      </c>
      <c r="C878" s="8" t="s">
        <v>188</v>
      </c>
      <c r="D878" s="8" t="s">
        <v>287</v>
      </c>
      <c r="E878" s="8" t="s">
        <v>288</v>
      </c>
      <c r="F878" s="8" t="s">
        <v>32</v>
      </c>
      <c r="G878" s="8" t="s">
        <v>33</v>
      </c>
      <c r="H878" s="13">
        <v>45886</v>
      </c>
      <c r="I878" s="8">
        <v>20</v>
      </c>
      <c r="J878" s="8">
        <v>88.32</v>
      </c>
      <c r="K878" s="8">
        <v>1766.4</v>
      </c>
      <c r="L878" s="8">
        <v>0</v>
      </c>
      <c r="M878" s="8">
        <v>0.02</v>
      </c>
      <c r="N878" s="8" t="s">
        <v>2776</v>
      </c>
      <c r="O878" s="8">
        <v>88.32</v>
      </c>
      <c r="P878" s="8" t="s">
        <v>2773</v>
      </c>
      <c r="Q878" s="8" t="s">
        <v>2773</v>
      </c>
      <c r="R878" s="8">
        <v>1766.4</v>
      </c>
      <c r="S878" s="8">
        <v>35.328000000000003</v>
      </c>
      <c r="T878" s="8" t="s">
        <v>2774</v>
      </c>
      <c r="U878" s="9" t="b">
        <v>0</v>
      </c>
    </row>
    <row r="879" spans="1:21">
      <c r="A879" s="10" t="s">
        <v>1578</v>
      </c>
      <c r="B879" s="11" t="s">
        <v>159</v>
      </c>
      <c r="C879" s="11" t="s">
        <v>160</v>
      </c>
      <c r="D879" s="11" t="s">
        <v>609</v>
      </c>
      <c r="E879" s="11" t="s">
        <v>610</v>
      </c>
      <c r="F879" s="11" t="s">
        <v>326</v>
      </c>
      <c r="G879" s="11" t="s">
        <v>327</v>
      </c>
      <c r="H879" s="14">
        <v>45900</v>
      </c>
      <c r="I879" s="11">
        <v>8</v>
      </c>
      <c r="J879" s="11">
        <v>63.32</v>
      </c>
      <c r="K879" s="11">
        <v>506.56</v>
      </c>
      <c r="L879" s="11">
        <v>0</v>
      </c>
      <c r="M879" s="11">
        <v>0.02</v>
      </c>
      <c r="N879" s="11" t="s">
        <v>2776</v>
      </c>
      <c r="O879" s="11">
        <v>63.32</v>
      </c>
      <c r="P879" s="11" t="s">
        <v>2773</v>
      </c>
      <c r="Q879" s="11" t="s">
        <v>2773</v>
      </c>
      <c r="R879" s="11">
        <v>506.56</v>
      </c>
      <c r="S879" s="11">
        <v>10.1312</v>
      </c>
      <c r="T879" s="11" t="s">
        <v>2774</v>
      </c>
      <c r="U879" s="12" t="b">
        <v>0</v>
      </c>
    </row>
    <row r="880" spans="1:21">
      <c r="A880" s="7" t="s">
        <v>1579</v>
      </c>
      <c r="B880" s="8" t="s">
        <v>14</v>
      </c>
      <c r="C880" s="8" t="s">
        <v>15</v>
      </c>
      <c r="D880" s="8" t="s">
        <v>900</v>
      </c>
      <c r="E880" s="8" t="s">
        <v>901</v>
      </c>
      <c r="F880" s="8" t="s">
        <v>39</v>
      </c>
      <c r="G880" s="8" t="s">
        <v>40</v>
      </c>
      <c r="H880" s="13">
        <v>45899</v>
      </c>
      <c r="I880" s="8">
        <v>13</v>
      </c>
      <c r="J880" s="8">
        <v>87.21</v>
      </c>
      <c r="K880" s="8">
        <v>1133.73</v>
      </c>
      <c r="L880" s="8">
        <v>0</v>
      </c>
      <c r="M880" s="8">
        <v>0.02</v>
      </c>
      <c r="N880" s="8" t="s">
        <v>2776</v>
      </c>
      <c r="O880" s="8">
        <v>87.21</v>
      </c>
      <c r="P880" s="8" t="s">
        <v>2773</v>
      </c>
      <c r="Q880" s="8" t="s">
        <v>2773</v>
      </c>
      <c r="R880" s="8">
        <v>1133.73</v>
      </c>
      <c r="S880" s="8">
        <v>22.674600000000002</v>
      </c>
      <c r="T880" s="8" t="s">
        <v>2774</v>
      </c>
      <c r="U880" s="9" t="b">
        <v>0</v>
      </c>
    </row>
    <row r="881" spans="1:21">
      <c r="A881" s="10" t="s">
        <v>1580</v>
      </c>
      <c r="B881" s="11" t="s">
        <v>246</v>
      </c>
      <c r="C881" s="11" t="s">
        <v>247</v>
      </c>
      <c r="D881" s="11" t="s">
        <v>408</v>
      </c>
      <c r="E881" s="11" t="s">
        <v>409</v>
      </c>
      <c r="F881" s="11" t="s">
        <v>240</v>
      </c>
      <c r="G881" s="11" t="s">
        <v>241</v>
      </c>
      <c r="H881" s="14">
        <v>45893</v>
      </c>
      <c r="I881" s="11">
        <v>18</v>
      </c>
      <c r="J881" s="11">
        <v>130.94</v>
      </c>
      <c r="K881" s="11">
        <v>2356.92</v>
      </c>
      <c r="L881" s="11">
        <v>0.05</v>
      </c>
      <c r="M881" s="11">
        <v>0.02</v>
      </c>
      <c r="N881" s="11" t="s">
        <v>2772</v>
      </c>
      <c r="O881" s="11">
        <v>130.94</v>
      </c>
      <c r="P881" s="11" t="s">
        <v>2773</v>
      </c>
      <c r="Q881" s="11" t="s">
        <v>2773</v>
      </c>
      <c r="R881" s="11">
        <v>2239.0740000000001</v>
      </c>
      <c r="S881" s="11">
        <v>44.781480000000002</v>
      </c>
      <c r="T881" s="11" t="s">
        <v>2774</v>
      </c>
      <c r="U881" s="12" t="b">
        <v>0</v>
      </c>
    </row>
    <row r="882" spans="1:21">
      <c r="A882" s="7" t="s">
        <v>1581</v>
      </c>
      <c r="B882" s="8" t="s">
        <v>187</v>
      </c>
      <c r="C882" s="8" t="s">
        <v>2813</v>
      </c>
      <c r="D882" s="8" t="s">
        <v>1309</v>
      </c>
      <c r="E882" s="8" t="s">
        <v>2661</v>
      </c>
      <c r="F882" s="8" t="s">
        <v>326</v>
      </c>
      <c r="G882" s="8" t="s">
        <v>327</v>
      </c>
      <c r="H882" s="13">
        <v>45881</v>
      </c>
      <c r="I882" s="8">
        <v>25</v>
      </c>
      <c r="J882" s="8">
        <v>63.32</v>
      </c>
      <c r="K882" s="8">
        <v>1583</v>
      </c>
      <c r="L882" s="8">
        <v>0</v>
      </c>
      <c r="M882" s="8">
        <v>0.02</v>
      </c>
      <c r="N882" s="8" t="s">
        <v>2776</v>
      </c>
      <c r="O882" s="8">
        <v>63.32</v>
      </c>
      <c r="P882" s="8" t="s">
        <v>2773</v>
      </c>
      <c r="Q882" s="8" t="s">
        <v>2773</v>
      </c>
      <c r="R882" s="8">
        <v>1583</v>
      </c>
      <c r="S882" s="8">
        <v>31.66</v>
      </c>
      <c r="T882" s="8" t="s">
        <v>2774</v>
      </c>
      <c r="U882" s="9" t="b">
        <v>0</v>
      </c>
    </row>
    <row r="883" spans="1:21">
      <c r="A883" s="10" t="s">
        <v>1582</v>
      </c>
      <c r="B883" s="11" t="s">
        <v>414</v>
      </c>
      <c r="C883" s="11" t="s">
        <v>415</v>
      </c>
      <c r="D883" s="11" t="s">
        <v>23</v>
      </c>
      <c r="E883" s="11" t="s">
        <v>24</v>
      </c>
      <c r="F883" s="11" t="s">
        <v>396</v>
      </c>
      <c r="G883" s="11" t="s">
        <v>397</v>
      </c>
      <c r="H883" s="14">
        <v>45871</v>
      </c>
      <c r="I883" s="11">
        <v>16</v>
      </c>
      <c r="J883" s="11">
        <v>194.87</v>
      </c>
      <c r="K883" s="11">
        <v>3117.92</v>
      </c>
      <c r="L883" s="11">
        <v>0.1</v>
      </c>
      <c r="M883" s="11">
        <v>0.02</v>
      </c>
      <c r="N883" s="11" t="s">
        <v>2775</v>
      </c>
      <c r="O883" s="11">
        <v>194.87</v>
      </c>
      <c r="P883" s="11" t="s">
        <v>2773</v>
      </c>
      <c r="Q883" s="11" t="s">
        <v>2773</v>
      </c>
      <c r="R883" s="11">
        <v>2806.1280000000002</v>
      </c>
      <c r="S883" s="11">
        <v>56.122560000000007</v>
      </c>
      <c r="T883" s="11" t="s">
        <v>2774</v>
      </c>
      <c r="U883" s="12" t="b">
        <v>0</v>
      </c>
    </row>
    <row r="884" spans="1:21">
      <c r="A884" s="7" t="s">
        <v>1583</v>
      </c>
      <c r="B884" s="8" t="s">
        <v>187</v>
      </c>
      <c r="C884" s="8" t="s">
        <v>188</v>
      </c>
      <c r="D884" s="8" t="s">
        <v>438</v>
      </c>
      <c r="E884" s="8" t="s">
        <v>439</v>
      </c>
      <c r="F884" s="8" t="s">
        <v>129</v>
      </c>
      <c r="G884" s="8" t="s">
        <v>130</v>
      </c>
      <c r="H884" s="13">
        <v>45872</v>
      </c>
      <c r="I884" s="8">
        <v>17</v>
      </c>
      <c r="J884" s="8">
        <v>92.19</v>
      </c>
      <c r="K884" s="8">
        <v>1567.23</v>
      </c>
      <c r="L884" s="8">
        <v>0.05</v>
      </c>
      <c r="M884" s="8">
        <v>0.02</v>
      </c>
      <c r="N884" s="8" t="s">
        <v>2772</v>
      </c>
      <c r="O884" s="8">
        <v>92.19</v>
      </c>
      <c r="P884" s="8" t="s">
        <v>2773</v>
      </c>
      <c r="Q884" s="8" t="s">
        <v>2773</v>
      </c>
      <c r="R884" s="8">
        <v>1488.8685</v>
      </c>
      <c r="S884" s="8">
        <v>29.777370000000001</v>
      </c>
      <c r="T884" s="8" t="s">
        <v>2774</v>
      </c>
      <c r="U884" s="9" t="b">
        <v>0</v>
      </c>
    </row>
    <row r="885" spans="1:21">
      <c r="A885" s="10" t="s">
        <v>1584</v>
      </c>
      <c r="B885" s="11" t="s">
        <v>386</v>
      </c>
      <c r="C885" s="11" t="s">
        <v>387</v>
      </c>
      <c r="D885" s="11" t="s">
        <v>351</v>
      </c>
      <c r="E885" s="11" t="s">
        <v>352</v>
      </c>
      <c r="F885" s="11" t="s">
        <v>450</v>
      </c>
      <c r="G885" s="11" t="s">
        <v>451</v>
      </c>
      <c r="H885" s="14">
        <v>45887</v>
      </c>
      <c r="I885" s="11">
        <v>25</v>
      </c>
      <c r="J885" s="11">
        <v>45.4</v>
      </c>
      <c r="K885" s="11">
        <v>1135</v>
      </c>
      <c r="L885" s="11">
        <v>0</v>
      </c>
      <c r="M885" s="11">
        <v>0.02</v>
      </c>
      <c r="N885" s="11" t="s">
        <v>2776</v>
      </c>
      <c r="O885" s="11">
        <v>45.4</v>
      </c>
      <c r="P885" s="11" t="s">
        <v>2773</v>
      </c>
      <c r="Q885" s="11" t="s">
        <v>2773</v>
      </c>
      <c r="R885" s="11">
        <v>1135</v>
      </c>
      <c r="S885" s="11">
        <v>22.7</v>
      </c>
      <c r="T885" s="11" t="s">
        <v>2774</v>
      </c>
      <c r="U885" s="12" t="b">
        <v>0</v>
      </c>
    </row>
    <row r="886" spans="1:21">
      <c r="A886" s="7" t="s">
        <v>1585</v>
      </c>
      <c r="B886" s="8" t="s">
        <v>259</v>
      </c>
      <c r="C886" s="8" t="s">
        <v>260</v>
      </c>
      <c r="D886" s="8" t="s">
        <v>760</v>
      </c>
      <c r="E886" s="8" t="s">
        <v>761</v>
      </c>
      <c r="F886" s="8" t="s">
        <v>166</v>
      </c>
      <c r="G886" s="8" t="s">
        <v>167</v>
      </c>
      <c r="H886" s="13">
        <v>45891</v>
      </c>
      <c r="I886" s="8">
        <v>7</v>
      </c>
      <c r="J886" s="8">
        <v>176.86</v>
      </c>
      <c r="K886" s="8">
        <v>1238.02</v>
      </c>
      <c r="L886" s="8">
        <v>0.1</v>
      </c>
      <c r="M886" s="8">
        <v>0.02</v>
      </c>
      <c r="N886" s="8" t="s">
        <v>2775</v>
      </c>
      <c r="O886" s="8">
        <v>176.86</v>
      </c>
      <c r="P886" s="8" t="s">
        <v>2773</v>
      </c>
      <c r="Q886" s="8" t="s">
        <v>2773</v>
      </c>
      <c r="R886" s="8">
        <v>1114.2180000000001</v>
      </c>
      <c r="S886" s="8">
        <v>22.284360000000003</v>
      </c>
      <c r="T886" s="8" t="s">
        <v>2774</v>
      </c>
      <c r="U886" s="9" t="b">
        <v>0</v>
      </c>
    </row>
    <row r="887" spans="1:21">
      <c r="A887" s="10" t="s">
        <v>1586</v>
      </c>
      <c r="B887" s="11" t="s">
        <v>159</v>
      </c>
      <c r="C887" s="11" t="s">
        <v>160</v>
      </c>
      <c r="D887" s="11" t="s">
        <v>700</v>
      </c>
      <c r="E887" s="11" t="s">
        <v>701</v>
      </c>
      <c r="F887" s="11" t="s">
        <v>59</v>
      </c>
      <c r="G887" s="11" t="s">
        <v>60</v>
      </c>
      <c r="H887" s="14">
        <v>45883</v>
      </c>
      <c r="I887" s="11">
        <v>22</v>
      </c>
      <c r="J887" s="11">
        <v>58.65</v>
      </c>
      <c r="K887" s="11">
        <v>1290.3</v>
      </c>
      <c r="L887" s="11">
        <v>0.05</v>
      </c>
      <c r="M887" s="11">
        <v>0.02</v>
      </c>
      <c r="N887" s="11" t="s">
        <v>2772</v>
      </c>
      <c r="O887" s="11">
        <v>71.86</v>
      </c>
      <c r="P887" s="11" t="s">
        <v>2773</v>
      </c>
      <c r="Q887" s="11" t="s">
        <v>2773</v>
      </c>
      <c r="R887" s="11">
        <v>1225.7849999999999</v>
      </c>
      <c r="S887" s="11">
        <v>24.515699999999999</v>
      </c>
      <c r="T887" s="11" t="s">
        <v>2774</v>
      </c>
      <c r="U887" s="12" t="b">
        <v>0</v>
      </c>
    </row>
    <row r="888" spans="1:21">
      <c r="A888" s="7" t="s">
        <v>1587</v>
      </c>
      <c r="B888" s="8" t="s">
        <v>35</v>
      </c>
      <c r="C888" s="8" t="s">
        <v>36</v>
      </c>
      <c r="D888" s="8" t="s">
        <v>1130</v>
      </c>
      <c r="E888" s="8" t="s">
        <v>1131</v>
      </c>
      <c r="F888" s="8" t="s">
        <v>59</v>
      </c>
      <c r="G888" s="8" t="s">
        <v>60</v>
      </c>
      <c r="H888" s="13">
        <v>45898</v>
      </c>
      <c r="I888" s="8">
        <v>23</v>
      </c>
      <c r="J888" s="8">
        <v>71.86</v>
      </c>
      <c r="K888" s="8">
        <v>1652.78</v>
      </c>
      <c r="L888" s="8">
        <v>0.05</v>
      </c>
      <c r="M888" s="8">
        <v>0.02</v>
      </c>
      <c r="N888" s="8" t="s">
        <v>2772</v>
      </c>
      <c r="O888" s="8">
        <v>71.86</v>
      </c>
      <c r="P888" s="8" t="s">
        <v>2773</v>
      </c>
      <c r="Q888" s="8" t="s">
        <v>2773</v>
      </c>
      <c r="R888" s="8">
        <v>1570.1410000000001</v>
      </c>
      <c r="S888" s="8">
        <v>31.402820000000002</v>
      </c>
      <c r="T888" s="8" t="s">
        <v>2774</v>
      </c>
      <c r="U888" s="9" t="b">
        <v>0</v>
      </c>
    </row>
    <row r="889" spans="1:21">
      <c r="A889" s="10" t="s">
        <v>1588</v>
      </c>
      <c r="B889" s="11" t="s">
        <v>110</v>
      </c>
      <c r="C889" s="11" t="s">
        <v>111</v>
      </c>
      <c r="D889" s="11" t="s">
        <v>700</v>
      </c>
      <c r="E889" s="11" t="s">
        <v>701</v>
      </c>
      <c r="F889" s="11" t="s">
        <v>215</v>
      </c>
      <c r="G889" s="11" t="s">
        <v>216</v>
      </c>
      <c r="H889" s="14">
        <v>45893</v>
      </c>
      <c r="I889" s="11">
        <v>3</v>
      </c>
      <c r="J889" s="11">
        <v>176.7</v>
      </c>
      <c r="K889" s="11">
        <v>530.1</v>
      </c>
      <c r="L889" s="11">
        <v>0.1</v>
      </c>
      <c r="M889" s="11">
        <v>0.02</v>
      </c>
      <c r="N889" s="11" t="s">
        <v>2775</v>
      </c>
      <c r="O889" s="11">
        <v>176.7</v>
      </c>
      <c r="P889" s="11" t="s">
        <v>2773</v>
      </c>
      <c r="Q889" s="11" t="s">
        <v>2773</v>
      </c>
      <c r="R889" s="11">
        <v>477.09000000000003</v>
      </c>
      <c r="S889" s="11">
        <v>9.5418000000000003</v>
      </c>
      <c r="T889" s="11" t="s">
        <v>2774</v>
      </c>
      <c r="U889" s="12" t="b">
        <v>0</v>
      </c>
    </row>
    <row r="890" spans="1:21">
      <c r="A890" s="7" t="s">
        <v>1589</v>
      </c>
      <c r="B890" s="8" t="s">
        <v>208</v>
      </c>
      <c r="C890" s="8" t="s">
        <v>209</v>
      </c>
      <c r="D890" s="8" t="s">
        <v>411</v>
      </c>
      <c r="E890" s="8" t="s">
        <v>412</v>
      </c>
      <c r="F890" s="8" t="s">
        <v>139</v>
      </c>
      <c r="G890" s="8" t="s">
        <v>140</v>
      </c>
      <c r="H890" s="13">
        <v>45880</v>
      </c>
      <c r="I890" s="8">
        <v>23</v>
      </c>
      <c r="J890" s="8">
        <v>113.94</v>
      </c>
      <c r="K890" s="8">
        <v>2620.62</v>
      </c>
      <c r="L890" s="8">
        <v>0.05</v>
      </c>
      <c r="M890" s="8">
        <v>0.02</v>
      </c>
      <c r="N890" s="8" t="s">
        <v>2772</v>
      </c>
      <c r="O890" s="8">
        <v>113.94</v>
      </c>
      <c r="P890" s="8" t="s">
        <v>2773</v>
      </c>
      <c r="Q890" s="8" t="s">
        <v>2773</v>
      </c>
      <c r="R890" s="8">
        <v>2489.5889999999999</v>
      </c>
      <c r="S890" s="8">
        <v>49.791780000000003</v>
      </c>
      <c r="T890" s="8" t="s">
        <v>2774</v>
      </c>
      <c r="U890" s="9" t="b">
        <v>0</v>
      </c>
    </row>
    <row r="891" spans="1:21">
      <c r="A891" s="10" t="s">
        <v>1590</v>
      </c>
      <c r="B891" s="11" t="s">
        <v>14</v>
      </c>
      <c r="C891" s="11" t="s">
        <v>15</v>
      </c>
      <c r="D891" s="11" t="s">
        <v>655</v>
      </c>
      <c r="E891" s="11" t="s">
        <v>656</v>
      </c>
      <c r="F891" s="11" t="s">
        <v>196</v>
      </c>
      <c r="G891" s="11" t="s">
        <v>197</v>
      </c>
      <c r="H891" s="14">
        <v>45895</v>
      </c>
      <c r="I891" s="11">
        <v>6</v>
      </c>
      <c r="J891" s="11">
        <v>77.5</v>
      </c>
      <c r="K891" s="11">
        <v>465</v>
      </c>
      <c r="L891" s="11">
        <v>0.05</v>
      </c>
      <c r="M891" s="11">
        <v>0.02</v>
      </c>
      <c r="N891" s="11" t="s">
        <v>2772</v>
      </c>
      <c r="O891" s="11">
        <v>77.5</v>
      </c>
      <c r="P891" s="11" t="s">
        <v>2773</v>
      </c>
      <c r="Q891" s="11" t="s">
        <v>2773</v>
      </c>
      <c r="R891" s="11">
        <v>441.75</v>
      </c>
      <c r="S891" s="11">
        <v>8.8350000000000009</v>
      </c>
      <c r="T891" s="11" t="s">
        <v>2774</v>
      </c>
      <c r="U891" s="12" t="b">
        <v>0</v>
      </c>
    </row>
    <row r="892" spans="1:21">
      <c r="A892" s="7" t="s">
        <v>1591</v>
      </c>
      <c r="B892" s="8" t="s">
        <v>230</v>
      </c>
      <c r="C892" s="8" t="s">
        <v>231</v>
      </c>
      <c r="D892" s="8" t="s">
        <v>16</v>
      </c>
      <c r="E892" s="8" t="s">
        <v>17</v>
      </c>
      <c r="F892" s="8" t="s">
        <v>196</v>
      </c>
      <c r="G892" s="8" t="s">
        <v>197</v>
      </c>
      <c r="H892" s="13">
        <v>45899</v>
      </c>
      <c r="I892" s="8">
        <v>8</v>
      </c>
      <c r="J892" s="8">
        <v>77.5</v>
      </c>
      <c r="K892" s="8">
        <v>620</v>
      </c>
      <c r="L892" s="8">
        <v>0.05</v>
      </c>
      <c r="M892" s="8">
        <v>0.02</v>
      </c>
      <c r="N892" s="8" t="s">
        <v>2772</v>
      </c>
      <c r="O892" s="8">
        <v>77.5</v>
      </c>
      <c r="P892" s="8" t="s">
        <v>2773</v>
      </c>
      <c r="Q892" s="8" t="s">
        <v>2773</v>
      </c>
      <c r="R892" s="8">
        <v>589</v>
      </c>
      <c r="S892" s="8">
        <v>11.78</v>
      </c>
      <c r="T892" s="8" t="s">
        <v>2774</v>
      </c>
      <c r="U892" s="9" t="b">
        <v>0</v>
      </c>
    </row>
    <row r="893" spans="1:21">
      <c r="A893" s="10" t="s">
        <v>1592</v>
      </c>
      <c r="B893" s="11" t="s">
        <v>230</v>
      </c>
      <c r="C893" s="11" t="s">
        <v>231</v>
      </c>
      <c r="D893" s="11" t="s">
        <v>83</v>
      </c>
      <c r="E893" s="11" t="s">
        <v>84</v>
      </c>
      <c r="F893" s="11" t="s">
        <v>240</v>
      </c>
      <c r="G893" s="11" t="s">
        <v>241</v>
      </c>
      <c r="H893" s="14">
        <v>45882</v>
      </c>
      <c r="I893" s="11">
        <v>21</v>
      </c>
      <c r="J893" s="11">
        <v>130.94</v>
      </c>
      <c r="K893" s="11">
        <v>2749.74</v>
      </c>
      <c r="L893" s="11">
        <v>0.05</v>
      </c>
      <c r="M893" s="11">
        <v>0.02</v>
      </c>
      <c r="N893" s="11" t="s">
        <v>2772</v>
      </c>
      <c r="O893" s="11">
        <v>130.94</v>
      </c>
      <c r="P893" s="11" t="s">
        <v>2773</v>
      </c>
      <c r="Q893" s="11" t="s">
        <v>2773</v>
      </c>
      <c r="R893" s="11">
        <v>2612.2529999999997</v>
      </c>
      <c r="S893" s="11">
        <v>52.245059999999995</v>
      </c>
      <c r="T893" s="11" t="s">
        <v>2774</v>
      </c>
      <c r="U893" s="12" t="b">
        <v>0</v>
      </c>
    </row>
    <row r="894" spans="1:21">
      <c r="A894" s="7" t="s">
        <v>1593</v>
      </c>
      <c r="B894" s="8" t="s">
        <v>81</v>
      </c>
      <c r="C894" s="8" t="s">
        <v>2790</v>
      </c>
      <c r="D894" s="8" t="s">
        <v>1071</v>
      </c>
      <c r="E894" s="8" t="s">
        <v>2662</v>
      </c>
      <c r="F894" s="8" t="s">
        <v>139</v>
      </c>
      <c r="G894" s="8" t="s">
        <v>140</v>
      </c>
      <c r="H894" s="13">
        <v>45873</v>
      </c>
      <c r="I894" s="8">
        <v>22</v>
      </c>
      <c r="J894" s="8">
        <v>113.94</v>
      </c>
      <c r="K894" s="8">
        <v>2506.6799999999998</v>
      </c>
      <c r="L894" s="8">
        <v>0.05</v>
      </c>
      <c r="M894" s="8">
        <v>0.02</v>
      </c>
      <c r="N894" s="8" t="s">
        <v>2772</v>
      </c>
      <c r="O894" s="8">
        <v>113.94</v>
      </c>
      <c r="P894" s="8" t="s">
        <v>2773</v>
      </c>
      <c r="Q894" s="8" t="s">
        <v>2773</v>
      </c>
      <c r="R894" s="8">
        <v>2381.346</v>
      </c>
      <c r="S894" s="8">
        <v>47.626919999999998</v>
      </c>
      <c r="T894" s="8" t="s">
        <v>2774</v>
      </c>
      <c r="U894" s="9" t="b">
        <v>0</v>
      </c>
    </row>
    <row r="895" spans="1:21">
      <c r="A895" s="10" t="s">
        <v>1594</v>
      </c>
      <c r="B895" s="11" t="s">
        <v>259</v>
      </c>
      <c r="C895" s="11" t="s">
        <v>260</v>
      </c>
      <c r="D895" s="11" t="s">
        <v>760</v>
      </c>
      <c r="E895" s="11" t="s">
        <v>761</v>
      </c>
      <c r="F895" s="11" t="s">
        <v>191</v>
      </c>
      <c r="G895" s="11" t="s">
        <v>192</v>
      </c>
      <c r="H895" s="14">
        <v>45872</v>
      </c>
      <c r="I895" s="11">
        <v>20</v>
      </c>
      <c r="J895" s="11">
        <v>144.35</v>
      </c>
      <c r="K895" s="11">
        <v>2887</v>
      </c>
      <c r="L895" s="11">
        <v>0.1</v>
      </c>
      <c r="M895" s="11">
        <v>0.02</v>
      </c>
      <c r="N895" s="11" t="s">
        <v>2775</v>
      </c>
      <c r="O895" s="11">
        <v>144.35</v>
      </c>
      <c r="P895" s="11" t="s">
        <v>2773</v>
      </c>
      <c r="Q895" s="11" t="s">
        <v>2773</v>
      </c>
      <c r="R895" s="11">
        <v>2598.3000000000002</v>
      </c>
      <c r="S895" s="11">
        <v>51.966000000000008</v>
      </c>
      <c r="T895" s="11" t="s">
        <v>2774</v>
      </c>
      <c r="U895" s="12" t="b">
        <v>0</v>
      </c>
    </row>
    <row r="896" spans="1:21">
      <c r="A896" s="7" t="s">
        <v>1595</v>
      </c>
      <c r="B896" s="8" t="s">
        <v>93</v>
      </c>
      <c r="C896" s="8" t="s">
        <v>94</v>
      </c>
      <c r="D896" s="8" t="s">
        <v>493</v>
      </c>
      <c r="E896" s="8" t="s">
        <v>494</v>
      </c>
      <c r="F896" s="8" t="s">
        <v>100</v>
      </c>
      <c r="G896" s="8" t="s">
        <v>101</v>
      </c>
      <c r="H896" s="13">
        <v>45897</v>
      </c>
      <c r="I896" s="8">
        <v>23</v>
      </c>
      <c r="J896" s="8">
        <v>181.7</v>
      </c>
      <c r="K896" s="8">
        <v>4179.1000000000004</v>
      </c>
      <c r="L896" s="8">
        <v>0.1</v>
      </c>
      <c r="M896" s="8">
        <v>0.02</v>
      </c>
      <c r="N896" s="8" t="s">
        <v>2775</v>
      </c>
      <c r="O896" s="8">
        <v>181.7</v>
      </c>
      <c r="P896" s="8" t="s">
        <v>2773</v>
      </c>
      <c r="Q896" s="8" t="s">
        <v>2773</v>
      </c>
      <c r="R896" s="8">
        <v>3761.1900000000005</v>
      </c>
      <c r="S896" s="8">
        <v>75.223800000000011</v>
      </c>
      <c r="T896" s="8" t="s">
        <v>2774</v>
      </c>
      <c r="U896" s="9" t="b">
        <v>0</v>
      </c>
    </row>
    <row r="897" spans="1:21">
      <c r="A897" s="10" t="s">
        <v>1597</v>
      </c>
      <c r="B897" s="11" t="s">
        <v>246</v>
      </c>
      <c r="C897" s="11" t="s">
        <v>247</v>
      </c>
      <c r="D897" s="11" t="s">
        <v>202</v>
      </c>
      <c r="E897" s="11" t="s">
        <v>203</v>
      </c>
      <c r="F897" s="11" t="s">
        <v>293</v>
      </c>
      <c r="G897" s="11" t="s">
        <v>294</v>
      </c>
      <c r="H897" s="14">
        <v>45879</v>
      </c>
      <c r="I897" s="11">
        <v>3</v>
      </c>
      <c r="J897" s="11">
        <v>114.99</v>
      </c>
      <c r="K897" s="11">
        <v>344.97</v>
      </c>
      <c r="L897" s="11">
        <v>0.05</v>
      </c>
      <c r="M897" s="11">
        <v>0.02</v>
      </c>
      <c r="N897" s="11" t="s">
        <v>2772</v>
      </c>
      <c r="O897" s="11">
        <v>114.99</v>
      </c>
      <c r="P897" s="11" t="s">
        <v>2773</v>
      </c>
      <c r="Q897" s="11" t="s">
        <v>2773</v>
      </c>
      <c r="R897" s="11">
        <v>327.72150000000005</v>
      </c>
      <c r="S897" s="11">
        <v>6.5544300000000009</v>
      </c>
      <c r="T897" s="11" t="s">
        <v>2774</v>
      </c>
      <c r="U897" s="12" t="b">
        <v>0</v>
      </c>
    </row>
    <row r="898" spans="1:21">
      <c r="A898" s="7" t="s">
        <v>1598</v>
      </c>
      <c r="B898" s="8" t="s">
        <v>93</v>
      </c>
      <c r="C898" s="8" t="s">
        <v>94</v>
      </c>
      <c r="D898" s="8" t="s">
        <v>694</v>
      </c>
      <c r="E898" s="8" t="s">
        <v>695</v>
      </c>
      <c r="F898" s="8" t="s">
        <v>240</v>
      </c>
      <c r="G898" s="8" t="s">
        <v>241</v>
      </c>
      <c r="H898" s="13">
        <v>45870</v>
      </c>
      <c r="I898" s="8">
        <v>22</v>
      </c>
      <c r="J898" s="8">
        <v>130.94</v>
      </c>
      <c r="K898" s="8">
        <v>2880.68</v>
      </c>
      <c r="L898" s="8">
        <v>0.05</v>
      </c>
      <c r="M898" s="8">
        <v>0.02</v>
      </c>
      <c r="N898" s="8" t="s">
        <v>2772</v>
      </c>
      <c r="O898" s="8">
        <v>130.94</v>
      </c>
      <c r="P898" s="8" t="s">
        <v>2773</v>
      </c>
      <c r="Q898" s="8" t="s">
        <v>2773</v>
      </c>
      <c r="R898" s="8">
        <v>2736.6459999999997</v>
      </c>
      <c r="S898" s="8">
        <v>54.732919999999993</v>
      </c>
      <c r="T898" s="8" t="s">
        <v>2774</v>
      </c>
      <c r="U898" s="9" t="b">
        <v>0</v>
      </c>
    </row>
    <row r="899" spans="1:21">
      <c r="A899" s="10" t="s">
        <v>1599</v>
      </c>
      <c r="B899" s="11" t="s">
        <v>55</v>
      </c>
      <c r="C899" s="11" t="s">
        <v>56</v>
      </c>
      <c r="D899" s="11" t="s">
        <v>697</v>
      </c>
      <c r="E899" s="11" t="s">
        <v>698</v>
      </c>
      <c r="F899" s="11" t="s">
        <v>114</v>
      </c>
      <c r="G899" s="11" t="s">
        <v>115</v>
      </c>
      <c r="H899" s="14">
        <v>45893</v>
      </c>
      <c r="I899" s="11">
        <v>5</v>
      </c>
      <c r="J899" s="11">
        <v>91.13</v>
      </c>
      <c r="K899" s="11">
        <v>455.65</v>
      </c>
      <c r="L899" s="11">
        <v>0.1</v>
      </c>
      <c r="M899" s="11">
        <v>0.02</v>
      </c>
      <c r="N899" s="11" t="s">
        <v>2775</v>
      </c>
      <c r="O899" s="11">
        <v>91.13</v>
      </c>
      <c r="P899" s="11" t="s">
        <v>2773</v>
      </c>
      <c r="Q899" s="11" t="s">
        <v>2773</v>
      </c>
      <c r="R899" s="11">
        <v>410.08499999999998</v>
      </c>
      <c r="S899" s="11">
        <v>8.2016999999999989</v>
      </c>
      <c r="T899" s="11" t="s">
        <v>2774</v>
      </c>
      <c r="U899" s="12" t="b">
        <v>0</v>
      </c>
    </row>
    <row r="900" spans="1:21">
      <c r="A900" s="7" t="s">
        <v>1600</v>
      </c>
      <c r="B900" s="8" t="s">
        <v>74</v>
      </c>
      <c r="C900" s="8" t="s">
        <v>75</v>
      </c>
      <c r="D900" s="8" t="s">
        <v>467</v>
      </c>
      <c r="E900" s="8" t="s">
        <v>468</v>
      </c>
      <c r="F900" s="8" t="s">
        <v>174</v>
      </c>
      <c r="G900" s="8" t="s">
        <v>175</v>
      </c>
      <c r="H900" s="13">
        <v>45879</v>
      </c>
      <c r="I900" s="8">
        <v>18</v>
      </c>
      <c r="J900" s="8">
        <v>183.4</v>
      </c>
      <c r="K900" s="8">
        <v>3301.2</v>
      </c>
      <c r="L900" s="8">
        <v>0.1</v>
      </c>
      <c r="M900" s="8">
        <v>0.02</v>
      </c>
      <c r="N900" s="8" t="s">
        <v>2775</v>
      </c>
      <c r="O900" s="8">
        <v>183.4</v>
      </c>
      <c r="P900" s="8" t="s">
        <v>2773</v>
      </c>
      <c r="Q900" s="8" t="s">
        <v>2773</v>
      </c>
      <c r="R900" s="8">
        <v>2971.08</v>
      </c>
      <c r="S900" s="8">
        <v>59.421599999999998</v>
      </c>
      <c r="T900" s="8" t="s">
        <v>2774</v>
      </c>
      <c r="U900" s="9" t="b">
        <v>0</v>
      </c>
    </row>
    <row r="901" spans="1:21">
      <c r="A901" s="10" t="s">
        <v>1601</v>
      </c>
      <c r="B901" s="11" t="s">
        <v>159</v>
      </c>
      <c r="C901" s="11" t="s">
        <v>160</v>
      </c>
      <c r="D901" s="11" t="s">
        <v>516</v>
      </c>
      <c r="E901" s="11" t="s">
        <v>517</v>
      </c>
      <c r="F901" s="11" t="s">
        <v>293</v>
      </c>
      <c r="G901" s="11" t="s">
        <v>294</v>
      </c>
      <c r="H901" s="14">
        <v>45890</v>
      </c>
      <c r="I901" s="11">
        <v>24</v>
      </c>
      <c r="J901" s="11">
        <v>114.99</v>
      </c>
      <c r="K901" s="11">
        <v>2759.76</v>
      </c>
      <c r="L901" s="11">
        <v>0.05</v>
      </c>
      <c r="M901" s="11">
        <v>0.02</v>
      </c>
      <c r="N901" s="11" t="s">
        <v>2772</v>
      </c>
      <c r="O901" s="11">
        <v>114.99</v>
      </c>
      <c r="P901" s="11" t="s">
        <v>2773</v>
      </c>
      <c r="Q901" s="11" t="s">
        <v>2773</v>
      </c>
      <c r="R901" s="11">
        <v>2621.7720000000004</v>
      </c>
      <c r="S901" s="11">
        <v>52.435440000000007</v>
      </c>
      <c r="T901" s="11" t="s">
        <v>2774</v>
      </c>
      <c r="U901" s="12" t="b">
        <v>0</v>
      </c>
    </row>
    <row r="902" spans="1:21">
      <c r="A902" s="7" t="s">
        <v>1602</v>
      </c>
      <c r="B902" s="8" t="s">
        <v>103</v>
      </c>
      <c r="C902" s="8" t="s">
        <v>104</v>
      </c>
      <c r="D902" s="8" t="s">
        <v>893</v>
      </c>
      <c r="E902" s="8" t="s">
        <v>894</v>
      </c>
      <c r="F902" s="8" t="s">
        <v>114</v>
      </c>
      <c r="G902" s="8" t="s">
        <v>115</v>
      </c>
      <c r="H902" s="13">
        <v>45874</v>
      </c>
      <c r="I902" s="8">
        <v>18</v>
      </c>
      <c r="J902" s="8">
        <v>91.13</v>
      </c>
      <c r="K902" s="8">
        <v>1640.34</v>
      </c>
      <c r="L902" s="8">
        <v>0.1</v>
      </c>
      <c r="M902" s="8">
        <v>0.02</v>
      </c>
      <c r="N902" s="8" t="s">
        <v>2775</v>
      </c>
      <c r="O902" s="8">
        <v>91.13</v>
      </c>
      <c r="P902" s="8" t="s">
        <v>2773</v>
      </c>
      <c r="Q902" s="8" t="s">
        <v>2773</v>
      </c>
      <c r="R902" s="8">
        <v>1476.306</v>
      </c>
      <c r="S902" s="8">
        <v>29.526120000000002</v>
      </c>
      <c r="T902" s="8" t="s">
        <v>2774</v>
      </c>
      <c r="U902" s="9" t="b">
        <v>0</v>
      </c>
    </row>
    <row r="903" spans="1:21">
      <c r="A903" s="10" t="s">
        <v>1603</v>
      </c>
      <c r="B903" s="11" t="s">
        <v>386</v>
      </c>
      <c r="C903" s="11" t="s">
        <v>387</v>
      </c>
      <c r="D903" s="11" t="s">
        <v>161</v>
      </c>
      <c r="E903" s="11" t="s">
        <v>162</v>
      </c>
      <c r="F903" s="11" t="s">
        <v>139</v>
      </c>
      <c r="G903" s="11" t="s">
        <v>140</v>
      </c>
      <c r="H903" s="14">
        <v>45882</v>
      </c>
      <c r="I903" s="11">
        <v>20</v>
      </c>
      <c r="J903" s="11">
        <v>113.94</v>
      </c>
      <c r="K903" s="11">
        <v>2278.8000000000002</v>
      </c>
      <c r="L903" s="11">
        <v>0.05</v>
      </c>
      <c r="M903" s="11">
        <v>0.02</v>
      </c>
      <c r="N903" s="11" t="s">
        <v>2772</v>
      </c>
      <c r="O903" s="11">
        <v>113.94</v>
      </c>
      <c r="P903" s="11" t="s">
        <v>2773</v>
      </c>
      <c r="Q903" s="11" t="s">
        <v>2773</v>
      </c>
      <c r="R903" s="11">
        <v>2164.86</v>
      </c>
      <c r="S903" s="11">
        <v>43.297200000000004</v>
      </c>
      <c r="T903" s="11" t="s">
        <v>2774</v>
      </c>
      <c r="U903" s="12" t="b">
        <v>0</v>
      </c>
    </row>
    <row r="904" spans="1:21">
      <c r="A904" s="7" t="s">
        <v>1604</v>
      </c>
      <c r="B904" s="8" t="s">
        <v>259</v>
      </c>
      <c r="C904" s="8" t="s">
        <v>260</v>
      </c>
      <c r="D904" s="8" t="s">
        <v>44</v>
      </c>
      <c r="E904" s="8" t="s">
        <v>45</v>
      </c>
      <c r="F904" s="8" t="s">
        <v>32</v>
      </c>
      <c r="G904" s="8" t="s">
        <v>33</v>
      </c>
      <c r="H904" s="13">
        <v>45876</v>
      </c>
      <c r="I904" s="8">
        <v>10</v>
      </c>
      <c r="J904" s="8">
        <v>88.32</v>
      </c>
      <c r="K904" s="8">
        <v>883.2</v>
      </c>
      <c r="L904" s="8">
        <v>0</v>
      </c>
      <c r="M904" s="8">
        <v>0.02</v>
      </c>
      <c r="N904" s="8" t="s">
        <v>2776</v>
      </c>
      <c r="O904" s="8">
        <v>88.32</v>
      </c>
      <c r="P904" s="8" t="s">
        <v>2773</v>
      </c>
      <c r="Q904" s="8" t="s">
        <v>2773</v>
      </c>
      <c r="R904" s="8">
        <v>883.2</v>
      </c>
      <c r="S904" s="8">
        <v>17.664000000000001</v>
      </c>
      <c r="T904" s="8" t="s">
        <v>2774</v>
      </c>
      <c r="U904" s="9" t="b">
        <v>0</v>
      </c>
    </row>
    <row r="905" spans="1:21">
      <c r="A905" s="10" t="s">
        <v>1605</v>
      </c>
      <c r="B905" s="11" t="s">
        <v>110</v>
      </c>
      <c r="C905" s="11" t="s">
        <v>111</v>
      </c>
      <c r="D905" s="11" t="s">
        <v>332</v>
      </c>
      <c r="E905" s="11" t="s">
        <v>333</v>
      </c>
      <c r="F905" s="11" t="s">
        <v>326</v>
      </c>
      <c r="G905" s="11" t="s">
        <v>327</v>
      </c>
      <c r="H905" s="14">
        <v>45876</v>
      </c>
      <c r="I905" s="11">
        <v>12</v>
      </c>
      <c r="J905" s="11">
        <v>63.32</v>
      </c>
      <c r="K905" s="11">
        <v>759.84</v>
      </c>
      <c r="L905" s="11">
        <v>0</v>
      </c>
      <c r="M905" s="11">
        <v>0.02</v>
      </c>
      <c r="N905" s="11" t="s">
        <v>2776</v>
      </c>
      <c r="O905" s="11">
        <v>63.32</v>
      </c>
      <c r="P905" s="11" t="s">
        <v>2773</v>
      </c>
      <c r="Q905" s="11" t="s">
        <v>2773</v>
      </c>
      <c r="R905" s="11">
        <v>759.84</v>
      </c>
      <c r="S905" s="11">
        <v>15.196800000000001</v>
      </c>
      <c r="T905" s="11" t="s">
        <v>2774</v>
      </c>
      <c r="U905" s="12" t="b">
        <v>0</v>
      </c>
    </row>
    <row r="906" spans="1:21">
      <c r="A906" s="7" t="s">
        <v>1606</v>
      </c>
      <c r="B906" s="8" t="s">
        <v>81</v>
      </c>
      <c r="C906" s="8" t="s">
        <v>82</v>
      </c>
      <c r="D906" s="8" t="s">
        <v>818</v>
      </c>
      <c r="E906" s="8" t="s">
        <v>819</v>
      </c>
      <c r="F906" s="8" t="s">
        <v>234</v>
      </c>
      <c r="G906" s="8" t="s">
        <v>235</v>
      </c>
      <c r="H906" s="13">
        <v>45875</v>
      </c>
      <c r="I906" s="8">
        <v>5</v>
      </c>
      <c r="J906" s="8">
        <v>37.18</v>
      </c>
      <c r="K906" s="8">
        <v>185.9</v>
      </c>
      <c r="L906" s="8">
        <v>0</v>
      </c>
      <c r="M906" s="8">
        <v>0.02</v>
      </c>
      <c r="N906" s="8" t="s">
        <v>2776</v>
      </c>
      <c r="O906" s="8">
        <v>37.18</v>
      </c>
      <c r="P906" s="8" t="s">
        <v>2773</v>
      </c>
      <c r="Q906" s="8" t="s">
        <v>2773</v>
      </c>
      <c r="R906" s="8">
        <v>185.9</v>
      </c>
      <c r="S906" s="8">
        <v>3.718</v>
      </c>
      <c r="T906" s="8" t="s">
        <v>2774</v>
      </c>
      <c r="U906" s="9" t="b">
        <v>0</v>
      </c>
    </row>
    <row r="907" spans="1:21">
      <c r="A907" s="10" t="s">
        <v>1607</v>
      </c>
      <c r="B907" s="11" t="s">
        <v>182</v>
      </c>
      <c r="C907" s="11" t="s">
        <v>183</v>
      </c>
      <c r="D907" s="11" t="s">
        <v>267</v>
      </c>
      <c r="E907" s="11" t="s">
        <v>268</v>
      </c>
      <c r="F907" s="11" t="s">
        <v>166</v>
      </c>
      <c r="G907" s="11" t="s">
        <v>167</v>
      </c>
      <c r="H907" s="14">
        <v>45876</v>
      </c>
      <c r="I907" s="11">
        <v>9</v>
      </c>
      <c r="J907" s="11">
        <v>176.86</v>
      </c>
      <c r="K907" s="11">
        <v>1591.74</v>
      </c>
      <c r="L907" s="11">
        <v>0.1</v>
      </c>
      <c r="M907" s="11">
        <v>0.02</v>
      </c>
      <c r="N907" s="11" t="s">
        <v>2775</v>
      </c>
      <c r="O907" s="11">
        <v>176.86</v>
      </c>
      <c r="P907" s="11" t="s">
        <v>2773</v>
      </c>
      <c r="Q907" s="11" t="s">
        <v>2773</v>
      </c>
      <c r="R907" s="11">
        <v>1432.566</v>
      </c>
      <c r="S907" s="11">
        <v>28.651320000000002</v>
      </c>
      <c r="T907" s="11" t="s">
        <v>2774</v>
      </c>
      <c r="U907" s="12" t="b">
        <v>0</v>
      </c>
    </row>
    <row r="908" spans="1:21">
      <c r="A908" s="7" t="s">
        <v>1608</v>
      </c>
      <c r="B908" s="8" t="s">
        <v>386</v>
      </c>
      <c r="C908" s="8" t="s">
        <v>387</v>
      </c>
      <c r="D908" s="8" t="s">
        <v>719</v>
      </c>
      <c r="E908" s="8" t="s">
        <v>720</v>
      </c>
      <c r="F908" s="8" t="s">
        <v>191</v>
      </c>
      <c r="G908" s="8" t="s">
        <v>192</v>
      </c>
      <c r="H908" s="13">
        <v>45897</v>
      </c>
      <c r="I908" s="8">
        <v>19</v>
      </c>
      <c r="J908" s="8">
        <v>144.35</v>
      </c>
      <c r="K908" s="8">
        <v>2742.65</v>
      </c>
      <c r="L908" s="8">
        <v>0.1</v>
      </c>
      <c r="M908" s="8">
        <v>0.02</v>
      </c>
      <c r="N908" s="8" t="s">
        <v>2775</v>
      </c>
      <c r="O908" s="8">
        <v>144.35</v>
      </c>
      <c r="P908" s="8" t="s">
        <v>2773</v>
      </c>
      <c r="Q908" s="8" t="s">
        <v>2773</v>
      </c>
      <c r="R908" s="8">
        <v>2468.3850000000002</v>
      </c>
      <c r="S908" s="8">
        <v>49.367700000000006</v>
      </c>
      <c r="T908" s="8" t="s">
        <v>2774</v>
      </c>
      <c r="U908" s="9" t="b">
        <v>0</v>
      </c>
    </row>
    <row r="909" spans="1:21">
      <c r="A909" s="10" t="s">
        <v>1609</v>
      </c>
      <c r="B909" s="11" t="s">
        <v>14</v>
      </c>
      <c r="C909" s="11" t="s">
        <v>15</v>
      </c>
      <c r="D909" s="11" t="s">
        <v>213</v>
      </c>
      <c r="E909" s="11" t="s">
        <v>214</v>
      </c>
      <c r="F909" s="11" t="s">
        <v>107</v>
      </c>
      <c r="G909" s="11" t="s">
        <v>108</v>
      </c>
      <c r="H909" s="14">
        <v>45884</v>
      </c>
      <c r="I909" s="11">
        <v>18</v>
      </c>
      <c r="J909" s="11">
        <v>179.53</v>
      </c>
      <c r="K909" s="11">
        <v>3231.54</v>
      </c>
      <c r="L909" s="11">
        <v>0.1</v>
      </c>
      <c r="M909" s="11">
        <v>0.02</v>
      </c>
      <c r="N909" s="11" t="s">
        <v>2775</v>
      </c>
      <c r="O909" s="11">
        <v>179.53</v>
      </c>
      <c r="P909" s="11" t="s">
        <v>2773</v>
      </c>
      <c r="Q909" s="11" t="s">
        <v>2773</v>
      </c>
      <c r="R909" s="11">
        <v>2908.386</v>
      </c>
      <c r="S909" s="11">
        <v>58.167720000000003</v>
      </c>
      <c r="T909" s="11" t="s">
        <v>2774</v>
      </c>
      <c r="U909" s="12" t="b">
        <v>0</v>
      </c>
    </row>
    <row r="910" spans="1:21">
      <c r="A910" s="7" t="s">
        <v>1610</v>
      </c>
      <c r="B910" s="8" t="s">
        <v>159</v>
      </c>
      <c r="C910" s="8" t="s">
        <v>160</v>
      </c>
      <c r="D910" s="8" t="s">
        <v>44</v>
      </c>
      <c r="E910" s="8" t="s">
        <v>45</v>
      </c>
      <c r="F910" s="8" t="s">
        <v>196</v>
      </c>
      <c r="G910" s="8" t="s">
        <v>197</v>
      </c>
      <c r="H910" s="13">
        <v>45872</v>
      </c>
      <c r="I910" s="8">
        <v>22</v>
      </c>
      <c r="J910" s="8">
        <v>77.5</v>
      </c>
      <c r="K910" s="8">
        <v>1705</v>
      </c>
      <c r="L910" s="8">
        <v>0.05</v>
      </c>
      <c r="M910" s="8">
        <v>0.02</v>
      </c>
      <c r="N910" s="8" t="s">
        <v>2772</v>
      </c>
      <c r="O910" s="8">
        <v>77.5</v>
      </c>
      <c r="P910" s="8" t="s">
        <v>2773</v>
      </c>
      <c r="Q910" s="8" t="s">
        <v>2773</v>
      </c>
      <c r="R910" s="8">
        <v>1619.75</v>
      </c>
      <c r="S910" s="8">
        <v>32.395000000000003</v>
      </c>
      <c r="T910" s="8" t="s">
        <v>2774</v>
      </c>
      <c r="U910" s="9" t="b">
        <v>0</v>
      </c>
    </row>
    <row r="911" spans="1:21">
      <c r="A911" s="10" t="s">
        <v>1611</v>
      </c>
      <c r="B911" s="11" t="s">
        <v>230</v>
      </c>
      <c r="C911" s="11" t="s">
        <v>2820</v>
      </c>
      <c r="D911" s="11" t="s">
        <v>444</v>
      </c>
      <c r="E911" s="11" t="s">
        <v>2634</v>
      </c>
      <c r="F911" s="11" t="s">
        <v>129</v>
      </c>
      <c r="G911" s="11" t="s">
        <v>130</v>
      </c>
      <c r="H911" s="14">
        <v>45885</v>
      </c>
      <c r="I911" s="11">
        <v>19</v>
      </c>
      <c r="J911" s="11">
        <v>92.19</v>
      </c>
      <c r="K911" s="11">
        <v>1751.61</v>
      </c>
      <c r="L911" s="11">
        <v>0.05</v>
      </c>
      <c r="M911" s="11">
        <v>0.02</v>
      </c>
      <c r="N911" s="11" t="s">
        <v>2772</v>
      </c>
      <c r="O911" s="11">
        <v>92.19</v>
      </c>
      <c r="P911" s="11" t="s">
        <v>2773</v>
      </c>
      <c r="Q911" s="11" t="s">
        <v>2773</v>
      </c>
      <c r="R911" s="11">
        <v>1664.0294999999999</v>
      </c>
      <c r="S911" s="11">
        <v>33.280589999999997</v>
      </c>
      <c r="T911" s="11" t="s">
        <v>2774</v>
      </c>
      <c r="U911" s="12" t="b">
        <v>0</v>
      </c>
    </row>
    <row r="912" spans="1:21">
      <c r="A912" s="7" t="s">
        <v>1612</v>
      </c>
      <c r="B912" s="8" t="s">
        <v>145</v>
      </c>
      <c r="C912" s="8" t="s">
        <v>146</v>
      </c>
      <c r="D912" s="8" t="s">
        <v>1030</v>
      </c>
      <c r="E912" s="8" t="s">
        <v>1031</v>
      </c>
      <c r="F912" s="8" t="s">
        <v>78</v>
      </c>
      <c r="G912" s="8" t="s">
        <v>79</v>
      </c>
      <c r="H912" s="13">
        <v>45877</v>
      </c>
      <c r="I912" s="8">
        <v>21</v>
      </c>
      <c r="J912" s="8">
        <v>139.22</v>
      </c>
      <c r="K912" s="8">
        <v>2923.62</v>
      </c>
      <c r="L912" s="8">
        <v>0.05</v>
      </c>
      <c r="M912" s="8">
        <v>0.02</v>
      </c>
      <c r="N912" s="8" t="s">
        <v>2772</v>
      </c>
      <c r="O912" s="8">
        <v>139.22</v>
      </c>
      <c r="P912" s="8" t="s">
        <v>2773</v>
      </c>
      <c r="Q912" s="8" t="s">
        <v>2773</v>
      </c>
      <c r="R912" s="8">
        <v>2777.4389999999999</v>
      </c>
      <c r="S912" s="8">
        <v>55.548780000000001</v>
      </c>
      <c r="T912" s="8" t="s">
        <v>2774</v>
      </c>
      <c r="U912" s="9" t="b">
        <v>0</v>
      </c>
    </row>
    <row r="913" spans="1:21">
      <c r="A913" s="10" t="s">
        <v>1613</v>
      </c>
      <c r="B913" s="11" t="s">
        <v>386</v>
      </c>
      <c r="C913" s="11" t="s">
        <v>387</v>
      </c>
      <c r="D913" s="11" t="s">
        <v>629</v>
      </c>
      <c r="E913" s="11" t="s">
        <v>630</v>
      </c>
      <c r="F913" s="11" t="s">
        <v>166</v>
      </c>
      <c r="G913" s="11" t="s">
        <v>167</v>
      </c>
      <c r="H913" s="14">
        <v>45880</v>
      </c>
      <c r="I913" s="11">
        <v>7</v>
      </c>
      <c r="J913" s="11">
        <v>176.86</v>
      </c>
      <c r="K913" s="11">
        <v>1238.02</v>
      </c>
      <c r="L913" s="11">
        <v>0.1</v>
      </c>
      <c r="M913" s="11">
        <v>0.02</v>
      </c>
      <c r="N913" s="11" t="s">
        <v>2775</v>
      </c>
      <c r="O913" s="11">
        <v>176.86</v>
      </c>
      <c r="P913" s="11" t="s">
        <v>2773</v>
      </c>
      <c r="Q913" s="11" t="s">
        <v>2773</v>
      </c>
      <c r="R913" s="11">
        <v>1114.2180000000001</v>
      </c>
      <c r="S913" s="11">
        <v>22.284360000000003</v>
      </c>
      <c r="T913" s="11" t="s">
        <v>2774</v>
      </c>
      <c r="U913" s="12" t="b">
        <v>0</v>
      </c>
    </row>
    <row r="914" spans="1:21">
      <c r="A914" s="7" t="s">
        <v>1614</v>
      </c>
      <c r="B914" s="8" t="s">
        <v>55</v>
      </c>
      <c r="C914" s="8" t="s">
        <v>56</v>
      </c>
      <c r="D914" s="8" t="s">
        <v>237</v>
      </c>
      <c r="E914" s="8" t="s">
        <v>238</v>
      </c>
      <c r="F914" s="8" t="s">
        <v>85</v>
      </c>
      <c r="G914" s="8" t="s">
        <v>86</v>
      </c>
      <c r="H914" s="13">
        <v>45938</v>
      </c>
      <c r="I914" s="8">
        <v>22</v>
      </c>
      <c r="J914" s="8">
        <v>72.040000000000006</v>
      </c>
      <c r="K914" s="8">
        <v>1584.88</v>
      </c>
      <c r="L914" s="8">
        <v>0.05</v>
      </c>
      <c r="M914" s="8">
        <v>0.02</v>
      </c>
      <c r="N914" s="8" t="s">
        <v>2772</v>
      </c>
      <c r="O914" s="8">
        <v>72.040000000000006</v>
      </c>
      <c r="P914" s="8" t="s">
        <v>2773</v>
      </c>
      <c r="Q914" s="8" t="s">
        <v>2773</v>
      </c>
      <c r="R914" s="8">
        <v>1505.6360000000002</v>
      </c>
      <c r="S914" s="8">
        <v>30.112720000000003</v>
      </c>
      <c r="T914" s="8" t="s">
        <v>2774</v>
      </c>
      <c r="U914" s="9" t="b">
        <v>0</v>
      </c>
    </row>
    <row r="915" spans="1:21">
      <c r="A915" s="10" t="s">
        <v>1616</v>
      </c>
      <c r="B915" s="11" t="s">
        <v>246</v>
      </c>
      <c r="C915" s="11" t="s">
        <v>247</v>
      </c>
      <c r="D915" s="11" t="s">
        <v>1071</v>
      </c>
      <c r="E915" s="11" t="s">
        <v>1072</v>
      </c>
      <c r="F915" s="11" t="s">
        <v>32</v>
      </c>
      <c r="G915" s="11" t="s">
        <v>33</v>
      </c>
      <c r="H915" s="14">
        <v>45870</v>
      </c>
      <c r="I915" s="11">
        <v>6</v>
      </c>
      <c r="J915" s="11">
        <v>88.32</v>
      </c>
      <c r="K915" s="11">
        <v>529.91999999999996</v>
      </c>
      <c r="L915" s="11">
        <v>0</v>
      </c>
      <c r="M915" s="11">
        <v>0.02</v>
      </c>
      <c r="N915" s="11" t="s">
        <v>2776</v>
      </c>
      <c r="O915" s="11">
        <v>88.32</v>
      </c>
      <c r="P915" s="11" t="s">
        <v>2773</v>
      </c>
      <c r="Q915" s="11" t="s">
        <v>2773</v>
      </c>
      <c r="R915" s="11">
        <v>529.91999999999996</v>
      </c>
      <c r="S915" s="11">
        <v>10.5984</v>
      </c>
      <c r="T915" s="11" t="s">
        <v>2774</v>
      </c>
      <c r="U915" s="12" t="b">
        <v>0</v>
      </c>
    </row>
    <row r="916" spans="1:21">
      <c r="A916" s="7" t="s">
        <v>1617</v>
      </c>
      <c r="B916" s="8" t="s">
        <v>145</v>
      </c>
      <c r="C916" s="8" t="s">
        <v>146</v>
      </c>
      <c r="D916" s="8" t="s">
        <v>828</v>
      </c>
      <c r="E916" s="8" t="s">
        <v>829</v>
      </c>
      <c r="F916" s="8" t="s">
        <v>174</v>
      </c>
      <c r="G916" s="8" t="s">
        <v>175</v>
      </c>
      <c r="H916" s="13">
        <v>45893</v>
      </c>
      <c r="I916" s="8">
        <v>23</v>
      </c>
      <c r="J916" s="8">
        <v>183.4</v>
      </c>
      <c r="K916" s="8">
        <v>4218.2</v>
      </c>
      <c r="L916" s="8">
        <v>0.1</v>
      </c>
      <c r="M916" s="8">
        <v>0.02</v>
      </c>
      <c r="N916" s="8" t="s">
        <v>2775</v>
      </c>
      <c r="O916" s="8">
        <v>183.4</v>
      </c>
      <c r="P916" s="8" t="s">
        <v>2773</v>
      </c>
      <c r="Q916" s="8" t="s">
        <v>2773</v>
      </c>
      <c r="R916" s="8">
        <v>3796.3799999999997</v>
      </c>
      <c r="S916" s="8">
        <v>75.927599999999998</v>
      </c>
      <c r="T916" s="8" t="s">
        <v>2774</v>
      </c>
      <c r="U916" s="9" t="b">
        <v>0</v>
      </c>
    </row>
    <row r="917" spans="1:21">
      <c r="A917" s="10" t="s">
        <v>1619</v>
      </c>
      <c r="B917" s="11" t="s">
        <v>208</v>
      </c>
      <c r="C917" s="11" t="s">
        <v>209</v>
      </c>
      <c r="D917" s="11" t="s">
        <v>783</v>
      </c>
      <c r="E917" s="11" t="s">
        <v>784</v>
      </c>
      <c r="F917" s="11" t="s">
        <v>85</v>
      </c>
      <c r="G917" s="11" t="s">
        <v>86</v>
      </c>
      <c r="H917" s="14">
        <v>45884</v>
      </c>
      <c r="I917" s="11">
        <v>16</v>
      </c>
      <c r="J917" s="11">
        <v>72.040000000000006</v>
      </c>
      <c r="K917" s="11">
        <v>1152.6400000000001</v>
      </c>
      <c r="L917" s="11">
        <v>0.05</v>
      </c>
      <c r="M917" s="11">
        <v>0.02</v>
      </c>
      <c r="N917" s="11" t="s">
        <v>2772</v>
      </c>
      <c r="O917" s="11">
        <v>72.040000000000006</v>
      </c>
      <c r="P917" s="11" t="s">
        <v>2773</v>
      </c>
      <c r="Q917" s="11" t="s">
        <v>2773</v>
      </c>
      <c r="R917" s="11">
        <v>1095.008</v>
      </c>
      <c r="S917" s="11">
        <v>21.90016</v>
      </c>
      <c r="T917" s="11" t="s">
        <v>2774</v>
      </c>
      <c r="U917" s="12" t="b">
        <v>0</v>
      </c>
    </row>
    <row r="918" spans="1:21">
      <c r="A918" s="7" t="s">
        <v>1620</v>
      </c>
      <c r="B918" s="8" t="s">
        <v>306</v>
      </c>
      <c r="C918" s="8" t="s">
        <v>307</v>
      </c>
      <c r="D918" s="8" t="s">
        <v>1030</v>
      </c>
      <c r="E918" s="8" t="s">
        <v>1031</v>
      </c>
      <c r="F918" s="8" t="s">
        <v>174</v>
      </c>
      <c r="G918" s="8" t="s">
        <v>175</v>
      </c>
      <c r="H918" s="13">
        <v>45887</v>
      </c>
      <c r="I918" s="8">
        <v>16</v>
      </c>
      <c r="J918" s="8">
        <v>183.4</v>
      </c>
      <c r="K918" s="8">
        <v>2934.4</v>
      </c>
      <c r="L918" s="8">
        <v>0.1</v>
      </c>
      <c r="M918" s="8">
        <v>0.02</v>
      </c>
      <c r="N918" s="8" t="s">
        <v>2775</v>
      </c>
      <c r="O918" s="8">
        <v>183.4</v>
      </c>
      <c r="P918" s="8" t="s">
        <v>2773</v>
      </c>
      <c r="Q918" s="8" t="s">
        <v>2773</v>
      </c>
      <c r="R918" s="8">
        <v>2640.96</v>
      </c>
      <c r="S918" s="8">
        <v>52.819200000000002</v>
      </c>
      <c r="T918" s="8" t="s">
        <v>2774</v>
      </c>
      <c r="U918" s="9" t="b">
        <v>0</v>
      </c>
    </row>
    <row r="919" spans="1:21">
      <c r="A919" s="10" t="s">
        <v>1621</v>
      </c>
      <c r="B919" s="11" t="s">
        <v>386</v>
      </c>
      <c r="C919" s="11" t="s">
        <v>387</v>
      </c>
      <c r="D919" s="11" t="s">
        <v>336</v>
      </c>
      <c r="E919" s="11" t="s">
        <v>337</v>
      </c>
      <c r="F919" s="11" t="s">
        <v>191</v>
      </c>
      <c r="G919" s="11" t="s">
        <v>192</v>
      </c>
      <c r="H919" s="14">
        <v>45896</v>
      </c>
      <c r="I919" s="11">
        <v>3</v>
      </c>
      <c r="J919" s="11">
        <v>144.35</v>
      </c>
      <c r="K919" s="11">
        <v>433.05</v>
      </c>
      <c r="L919" s="11">
        <v>0.1</v>
      </c>
      <c r="M919" s="11">
        <v>0.02</v>
      </c>
      <c r="N919" s="11" t="s">
        <v>2775</v>
      </c>
      <c r="O919" s="11">
        <v>144.35</v>
      </c>
      <c r="P919" s="11" t="s">
        <v>2773</v>
      </c>
      <c r="Q919" s="11" t="s">
        <v>2773</v>
      </c>
      <c r="R919" s="11">
        <v>389.745</v>
      </c>
      <c r="S919" s="11">
        <v>7.7949000000000002</v>
      </c>
      <c r="T919" s="11" t="s">
        <v>2774</v>
      </c>
      <c r="U919" s="12" t="b">
        <v>0</v>
      </c>
    </row>
    <row r="920" spans="1:21">
      <c r="A920" s="7" t="s">
        <v>1623</v>
      </c>
      <c r="B920" s="8" t="s">
        <v>230</v>
      </c>
      <c r="C920" s="8" t="s">
        <v>231</v>
      </c>
      <c r="D920" s="8" t="s">
        <v>783</v>
      </c>
      <c r="E920" s="8" t="s">
        <v>784</v>
      </c>
      <c r="F920" s="8" t="s">
        <v>39</v>
      </c>
      <c r="G920" s="8" t="s">
        <v>40</v>
      </c>
      <c r="H920" s="13">
        <v>45893</v>
      </c>
      <c r="I920" s="8">
        <v>3</v>
      </c>
      <c r="J920" s="8">
        <v>87.21</v>
      </c>
      <c r="K920" s="8">
        <v>261.63</v>
      </c>
      <c r="L920" s="8">
        <v>0</v>
      </c>
      <c r="M920" s="8">
        <v>0.02</v>
      </c>
      <c r="N920" s="8" t="s">
        <v>2776</v>
      </c>
      <c r="O920" s="8">
        <v>87.21</v>
      </c>
      <c r="P920" s="8" t="s">
        <v>2773</v>
      </c>
      <c r="Q920" s="8" t="s">
        <v>2773</v>
      </c>
      <c r="R920" s="8">
        <v>261.63</v>
      </c>
      <c r="S920" s="8">
        <v>5.2325999999999997</v>
      </c>
      <c r="T920" s="8" t="s">
        <v>2774</v>
      </c>
      <c r="U920" s="9" t="b">
        <v>0</v>
      </c>
    </row>
    <row r="921" spans="1:21">
      <c r="A921" s="10" t="s">
        <v>1624</v>
      </c>
      <c r="B921" s="11" t="s">
        <v>423</v>
      </c>
      <c r="C921" s="11" t="s">
        <v>424</v>
      </c>
      <c r="D921" s="11" t="s">
        <v>566</v>
      </c>
      <c r="E921" s="11" t="s">
        <v>567</v>
      </c>
      <c r="F921" s="11" t="s">
        <v>234</v>
      </c>
      <c r="G921" s="11" t="s">
        <v>235</v>
      </c>
      <c r="H921" s="14">
        <v>45665</v>
      </c>
      <c r="I921" s="11">
        <v>21</v>
      </c>
      <c r="J921" s="11">
        <v>37.18</v>
      </c>
      <c r="K921" s="11">
        <v>780.78</v>
      </c>
      <c r="L921" s="11">
        <v>0</v>
      </c>
      <c r="M921" s="11">
        <v>0.02</v>
      </c>
      <c r="N921" s="11" t="s">
        <v>2776</v>
      </c>
      <c r="O921" s="11">
        <v>37.18</v>
      </c>
      <c r="P921" s="11" t="s">
        <v>2773</v>
      </c>
      <c r="Q921" s="11" t="s">
        <v>2773</v>
      </c>
      <c r="R921" s="11">
        <v>780.78</v>
      </c>
      <c r="S921" s="11">
        <v>15.615600000000001</v>
      </c>
      <c r="T921" s="11" t="s">
        <v>2774</v>
      </c>
      <c r="U921" s="12" t="b">
        <v>0</v>
      </c>
    </row>
    <row r="922" spans="1:21">
      <c r="A922" s="7" t="s">
        <v>1626</v>
      </c>
      <c r="B922" s="8" t="s">
        <v>254</v>
      </c>
      <c r="C922" s="8" t="s">
        <v>255</v>
      </c>
      <c r="D922" s="8" t="s">
        <v>683</v>
      </c>
      <c r="E922" s="8" t="s">
        <v>684</v>
      </c>
      <c r="F922" s="8" t="s">
        <v>114</v>
      </c>
      <c r="G922" s="8" t="s">
        <v>115</v>
      </c>
      <c r="H922" s="13">
        <v>45898</v>
      </c>
      <c r="I922" s="8">
        <v>18</v>
      </c>
      <c r="J922" s="8">
        <v>91.13</v>
      </c>
      <c r="K922" s="8">
        <v>1640.34</v>
      </c>
      <c r="L922" s="8">
        <v>0.1</v>
      </c>
      <c r="M922" s="8">
        <v>0.02</v>
      </c>
      <c r="N922" s="8" t="s">
        <v>2775</v>
      </c>
      <c r="O922" s="8">
        <v>91.13</v>
      </c>
      <c r="P922" s="8" t="s">
        <v>2773</v>
      </c>
      <c r="Q922" s="8" t="s">
        <v>2773</v>
      </c>
      <c r="R922" s="8">
        <v>1476.306</v>
      </c>
      <c r="S922" s="8">
        <v>29.526120000000002</v>
      </c>
      <c r="T922" s="8" t="s">
        <v>2774</v>
      </c>
      <c r="U922" s="9" t="b">
        <v>0</v>
      </c>
    </row>
    <row r="923" spans="1:21">
      <c r="A923" s="10" t="s">
        <v>1627</v>
      </c>
      <c r="B923" s="11" t="s">
        <v>259</v>
      </c>
      <c r="C923" s="11" t="s">
        <v>260</v>
      </c>
      <c r="D923" s="11" t="s">
        <v>927</v>
      </c>
      <c r="E923" s="11" t="s">
        <v>928</v>
      </c>
      <c r="F923" s="11" t="s">
        <v>191</v>
      </c>
      <c r="G923" s="11" t="s">
        <v>192</v>
      </c>
      <c r="H923" s="14">
        <v>45881</v>
      </c>
      <c r="I923" s="11">
        <v>5</v>
      </c>
      <c r="J923" s="11">
        <v>144.35</v>
      </c>
      <c r="K923" s="11">
        <v>721.75</v>
      </c>
      <c r="L923" s="11">
        <v>0.1</v>
      </c>
      <c r="M923" s="11">
        <v>0.02</v>
      </c>
      <c r="N923" s="11" t="s">
        <v>2775</v>
      </c>
      <c r="O923" s="11">
        <v>144.35</v>
      </c>
      <c r="P923" s="11" t="s">
        <v>2773</v>
      </c>
      <c r="Q923" s="11" t="s">
        <v>2773</v>
      </c>
      <c r="R923" s="11">
        <v>649.57500000000005</v>
      </c>
      <c r="S923" s="11">
        <v>12.991500000000002</v>
      </c>
      <c r="T923" s="11" t="s">
        <v>2774</v>
      </c>
      <c r="U923" s="12" t="b">
        <v>0</v>
      </c>
    </row>
    <row r="924" spans="1:21">
      <c r="A924" s="7" t="s">
        <v>1628</v>
      </c>
      <c r="B924" s="8" t="s">
        <v>74</v>
      </c>
      <c r="C924" s="8" t="s">
        <v>75</v>
      </c>
      <c r="D924" s="8" t="s">
        <v>752</v>
      </c>
      <c r="E924" s="8" t="s">
        <v>753</v>
      </c>
      <c r="F924" s="8" t="s">
        <v>39</v>
      </c>
      <c r="G924" s="8" t="s">
        <v>40</v>
      </c>
      <c r="H924" s="13">
        <v>45893</v>
      </c>
      <c r="I924" s="8">
        <v>19</v>
      </c>
      <c r="J924" s="8">
        <v>87.21</v>
      </c>
      <c r="K924" s="8">
        <v>1656.99</v>
      </c>
      <c r="L924" s="8">
        <v>0</v>
      </c>
      <c r="M924" s="8">
        <v>0.02</v>
      </c>
      <c r="N924" s="8" t="s">
        <v>2776</v>
      </c>
      <c r="O924" s="8">
        <v>87.21</v>
      </c>
      <c r="P924" s="8" t="s">
        <v>2773</v>
      </c>
      <c r="Q924" s="8" t="s">
        <v>2773</v>
      </c>
      <c r="R924" s="8">
        <v>1656.99</v>
      </c>
      <c r="S924" s="8">
        <v>33.139800000000001</v>
      </c>
      <c r="T924" s="8" t="s">
        <v>2774</v>
      </c>
      <c r="U924" s="9" t="b">
        <v>0</v>
      </c>
    </row>
    <row r="925" spans="1:21">
      <c r="A925" s="10" t="s">
        <v>1629</v>
      </c>
      <c r="B925" s="11" t="s">
        <v>47</v>
      </c>
      <c r="C925" s="11" t="s">
        <v>48</v>
      </c>
      <c r="D925" s="11" t="s">
        <v>1630</v>
      </c>
      <c r="E925" s="11" t="s">
        <v>1631</v>
      </c>
      <c r="F925" s="11" t="s">
        <v>78</v>
      </c>
      <c r="G925" s="11" t="s">
        <v>79</v>
      </c>
      <c r="H925" s="14">
        <v>45886</v>
      </c>
      <c r="I925" s="11">
        <v>17</v>
      </c>
      <c r="J925" s="11">
        <v>139.22</v>
      </c>
      <c r="K925" s="11">
        <v>2366.7399999999998</v>
      </c>
      <c r="L925" s="11">
        <v>0.05</v>
      </c>
      <c r="M925" s="11">
        <v>0.02</v>
      </c>
      <c r="N925" s="11" t="s">
        <v>2772</v>
      </c>
      <c r="O925" s="11">
        <v>139.22</v>
      </c>
      <c r="P925" s="11" t="s">
        <v>2773</v>
      </c>
      <c r="Q925" s="11" t="s">
        <v>2773</v>
      </c>
      <c r="R925" s="11">
        <v>2248.4029999999998</v>
      </c>
      <c r="S925" s="11">
        <v>44.968059999999994</v>
      </c>
      <c r="T925" s="11" t="s">
        <v>2774</v>
      </c>
      <c r="U925" s="12" t="b">
        <v>0</v>
      </c>
    </row>
    <row r="926" spans="1:21">
      <c r="A926" s="7" t="s">
        <v>1632</v>
      </c>
      <c r="B926" s="8" t="s">
        <v>423</v>
      </c>
      <c r="C926" s="8" t="s">
        <v>424</v>
      </c>
      <c r="D926" s="8" t="s">
        <v>548</v>
      </c>
      <c r="E926" s="8" t="s">
        <v>549</v>
      </c>
      <c r="F926" s="8" t="s">
        <v>240</v>
      </c>
      <c r="G926" s="8" t="s">
        <v>241</v>
      </c>
      <c r="H926" s="13">
        <v>45891</v>
      </c>
      <c r="I926" s="8">
        <v>1</v>
      </c>
      <c r="J926" s="8">
        <v>130.94</v>
      </c>
      <c r="K926" s="8">
        <v>130.94</v>
      </c>
      <c r="L926" s="8">
        <v>0.05</v>
      </c>
      <c r="M926" s="8">
        <v>0.02</v>
      </c>
      <c r="N926" s="8" t="s">
        <v>2772</v>
      </c>
      <c r="O926" s="8">
        <v>130.94</v>
      </c>
      <c r="P926" s="8" t="s">
        <v>2773</v>
      </c>
      <c r="Q926" s="8" t="s">
        <v>2773</v>
      </c>
      <c r="R926" s="8">
        <v>124.393</v>
      </c>
      <c r="S926" s="8">
        <v>2.48786</v>
      </c>
      <c r="T926" s="8" t="s">
        <v>2774</v>
      </c>
      <c r="U926" s="9" t="b">
        <v>0</v>
      </c>
    </row>
    <row r="927" spans="1:21">
      <c r="A927" s="10" t="s">
        <v>1633</v>
      </c>
      <c r="B927" s="11" t="s">
        <v>117</v>
      </c>
      <c r="C927" s="11" t="s">
        <v>118</v>
      </c>
      <c r="D927" s="11" t="s">
        <v>213</v>
      </c>
      <c r="E927" s="11" t="s">
        <v>214</v>
      </c>
      <c r="F927" s="11" t="s">
        <v>450</v>
      </c>
      <c r="G927" s="11" t="s">
        <v>451</v>
      </c>
      <c r="H927" s="14">
        <v>45891</v>
      </c>
      <c r="I927" s="11">
        <v>20</v>
      </c>
      <c r="J927" s="11">
        <v>45.4</v>
      </c>
      <c r="K927" s="11">
        <v>908</v>
      </c>
      <c r="L927" s="11">
        <v>0</v>
      </c>
      <c r="M927" s="11">
        <v>0.02</v>
      </c>
      <c r="N927" s="11" t="s">
        <v>2776</v>
      </c>
      <c r="O927" s="11">
        <v>45.4</v>
      </c>
      <c r="P927" s="11" t="s">
        <v>2773</v>
      </c>
      <c r="Q927" s="11" t="s">
        <v>2773</v>
      </c>
      <c r="R927" s="11">
        <v>908</v>
      </c>
      <c r="S927" s="11">
        <v>18.16</v>
      </c>
      <c r="T927" s="11" t="s">
        <v>2774</v>
      </c>
      <c r="U927" s="12" t="b">
        <v>0</v>
      </c>
    </row>
    <row r="928" spans="1:21">
      <c r="A928" s="7" t="s">
        <v>1634</v>
      </c>
      <c r="B928" s="8" t="s">
        <v>182</v>
      </c>
      <c r="C928" s="8" t="s">
        <v>183</v>
      </c>
      <c r="D928" s="8" t="s">
        <v>626</v>
      </c>
      <c r="E928" s="8" t="s">
        <v>627</v>
      </c>
      <c r="F928" s="8" t="s">
        <v>396</v>
      </c>
      <c r="G928" s="8" t="s">
        <v>397</v>
      </c>
      <c r="H928" s="13">
        <v>45875</v>
      </c>
      <c r="I928" s="8">
        <v>15</v>
      </c>
      <c r="J928" s="8">
        <v>194.87</v>
      </c>
      <c r="K928" s="8">
        <v>2923.05</v>
      </c>
      <c r="L928" s="8">
        <v>0.1</v>
      </c>
      <c r="M928" s="8">
        <v>0.02</v>
      </c>
      <c r="N928" s="8" t="s">
        <v>2775</v>
      </c>
      <c r="O928" s="8">
        <v>194.87</v>
      </c>
      <c r="P928" s="8" t="s">
        <v>2773</v>
      </c>
      <c r="Q928" s="8" t="s">
        <v>2773</v>
      </c>
      <c r="R928" s="8">
        <v>2630.7450000000003</v>
      </c>
      <c r="S928" s="8">
        <v>52.614900000000006</v>
      </c>
      <c r="T928" s="8" t="s">
        <v>2774</v>
      </c>
      <c r="U928" s="9" t="b">
        <v>0</v>
      </c>
    </row>
    <row r="929" spans="1:21">
      <c r="A929" s="10" t="s">
        <v>1635</v>
      </c>
      <c r="B929" s="11" t="s">
        <v>182</v>
      </c>
      <c r="C929" s="11" t="s">
        <v>183</v>
      </c>
      <c r="D929" s="11" t="s">
        <v>675</v>
      </c>
      <c r="E929" s="11" t="s">
        <v>676</v>
      </c>
      <c r="F929" s="11" t="s">
        <v>32</v>
      </c>
      <c r="G929" s="11" t="s">
        <v>33</v>
      </c>
      <c r="H929" s="14">
        <v>45897</v>
      </c>
      <c r="I929" s="11">
        <v>22</v>
      </c>
      <c r="J929" s="11">
        <v>88.32</v>
      </c>
      <c r="K929" s="11">
        <v>1943.04</v>
      </c>
      <c r="L929" s="11">
        <v>0</v>
      </c>
      <c r="M929" s="11">
        <v>0.02</v>
      </c>
      <c r="N929" s="11" t="s">
        <v>2776</v>
      </c>
      <c r="O929" s="11">
        <v>88.32</v>
      </c>
      <c r="P929" s="11" t="s">
        <v>2773</v>
      </c>
      <c r="Q929" s="11" t="s">
        <v>2773</v>
      </c>
      <c r="R929" s="11">
        <v>1943.04</v>
      </c>
      <c r="S929" s="11">
        <v>38.860799999999998</v>
      </c>
      <c r="T929" s="11" t="s">
        <v>2774</v>
      </c>
      <c r="U929" s="12" t="b">
        <v>0</v>
      </c>
    </row>
    <row r="930" spans="1:21">
      <c r="A930" s="7" t="s">
        <v>1636</v>
      </c>
      <c r="B930" s="8" t="s">
        <v>21</v>
      </c>
      <c r="C930" s="8" t="s">
        <v>22</v>
      </c>
      <c r="D930" s="8" t="s">
        <v>112</v>
      </c>
      <c r="E930" s="8" t="s">
        <v>113</v>
      </c>
      <c r="F930" s="8" t="s">
        <v>107</v>
      </c>
      <c r="G930" s="8" t="s">
        <v>108</v>
      </c>
      <c r="H930" s="13">
        <v>45871</v>
      </c>
      <c r="I930" s="8">
        <v>12</v>
      </c>
      <c r="J930" s="8">
        <v>179.53</v>
      </c>
      <c r="K930" s="8">
        <v>2154.36</v>
      </c>
      <c r="L930" s="8">
        <v>0.1</v>
      </c>
      <c r="M930" s="8">
        <v>0.02</v>
      </c>
      <c r="N930" s="8" t="s">
        <v>2775</v>
      </c>
      <c r="O930" s="8">
        <v>179.53</v>
      </c>
      <c r="P930" s="8" t="s">
        <v>2773</v>
      </c>
      <c r="Q930" s="8" t="s">
        <v>2773</v>
      </c>
      <c r="R930" s="8">
        <v>1938.924</v>
      </c>
      <c r="S930" s="8">
        <v>38.778480000000002</v>
      </c>
      <c r="T930" s="8" t="s">
        <v>2774</v>
      </c>
      <c r="U930" s="9" t="b">
        <v>0</v>
      </c>
    </row>
    <row r="931" spans="1:21">
      <c r="A931" s="10" t="s">
        <v>1637</v>
      </c>
      <c r="B931" s="11" t="s">
        <v>117</v>
      </c>
      <c r="C931" s="11" t="s">
        <v>118</v>
      </c>
      <c r="D931" s="11" t="s">
        <v>261</v>
      </c>
      <c r="E931" s="11" t="s">
        <v>262</v>
      </c>
      <c r="F931" s="11" t="s">
        <v>396</v>
      </c>
      <c r="G931" s="11" t="s">
        <v>397</v>
      </c>
      <c r="H931" s="14">
        <v>45878</v>
      </c>
      <c r="I931" s="11">
        <v>3</v>
      </c>
      <c r="J931" s="11">
        <v>194.87</v>
      </c>
      <c r="K931" s="11">
        <v>584.61</v>
      </c>
      <c r="L931" s="11">
        <v>0.1</v>
      </c>
      <c r="M931" s="11">
        <v>0.02</v>
      </c>
      <c r="N931" s="11" t="s">
        <v>2775</v>
      </c>
      <c r="O931" s="11">
        <v>194.87</v>
      </c>
      <c r="P931" s="11" t="s">
        <v>2773</v>
      </c>
      <c r="Q931" s="11" t="s">
        <v>2773</v>
      </c>
      <c r="R931" s="11">
        <v>526.149</v>
      </c>
      <c r="S931" s="11">
        <v>10.52298</v>
      </c>
      <c r="T931" s="11" t="s">
        <v>2774</v>
      </c>
      <c r="U931" s="12" t="b">
        <v>0</v>
      </c>
    </row>
    <row r="932" spans="1:21">
      <c r="A932" s="7" t="s">
        <v>1638</v>
      </c>
      <c r="B932" s="8" t="s">
        <v>103</v>
      </c>
      <c r="C932" s="8" t="s">
        <v>104</v>
      </c>
      <c r="D932" s="8" t="s">
        <v>340</v>
      </c>
      <c r="E932" s="8" t="s">
        <v>341</v>
      </c>
      <c r="F932" s="8" t="s">
        <v>196</v>
      </c>
      <c r="G932" s="8" t="s">
        <v>197</v>
      </c>
      <c r="H932" s="13">
        <v>45886</v>
      </c>
      <c r="I932" s="8">
        <v>7</v>
      </c>
      <c r="J932" s="8">
        <v>77.5</v>
      </c>
      <c r="K932" s="8">
        <v>542.5</v>
      </c>
      <c r="L932" s="8">
        <v>0.05</v>
      </c>
      <c r="M932" s="8">
        <v>0.02</v>
      </c>
      <c r="N932" s="8" t="s">
        <v>2772</v>
      </c>
      <c r="O932" s="8">
        <v>77.5</v>
      </c>
      <c r="P932" s="8" t="s">
        <v>2773</v>
      </c>
      <c r="Q932" s="8" t="s">
        <v>2773</v>
      </c>
      <c r="R932" s="8">
        <v>515.375</v>
      </c>
      <c r="S932" s="8">
        <v>10.307500000000001</v>
      </c>
      <c r="T932" s="8" t="s">
        <v>2774</v>
      </c>
      <c r="U932" s="9" t="b">
        <v>0</v>
      </c>
    </row>
    <row r="933" spans="1:21">
      <c r="A933" s="10" t="s">
        <v>1639</v>
      </c>
      <c r="B933" s="11" t="s">
        <v>42</v>
      </c>
      <c r="C933" s="11" t="s">
        <v>43</v>
      </c>
      <c r="D933" s="11" t="s">
        <v>323</v>
      </c>
      <c r="E933" s="11" t="s">
        <v>324</v>
      </c>
      <c r="F933" s="11" t="s">
        <v>240</v>
      </c>
      <c r="G933" s="11" t="s">
        <v>241</v>
      </c>
      <c r="H933" s="14">
        <v>45899</v>
      </c>
      <c r="I933" s="11">
        <v>16</v>
      </c>
      <c r="J933" s="11">
        <v>130.94</v>
      </c>
      <c r="K933" s="11">
        <v>2095.04</v>
      </c>
      <c r="L933" s="11">
        <v>0.05</v>
      </c>
      <c r="M933" s="11">
        <v>0.02</v>
      </c>
      <c r="N933" s="11" t="s">
        <v>2772</v>
      </c>
      <c r="O933" s="11">
        <v>130.94</v>
      </c>
      <c r="P933" s="11" t="s">
        <v>2773</v>
      </c>
      <c r="Q933" s="11" t="s">
        <v>2773</v>
      </c>
      <c r="R933" s="11">
        <v>1990.288</v>
      </c>
      <c r="S933" s="11">
        <v>39.805759999999999</v>
      </c>
      <c r="T933" s="11" t="s">
        <v>2774</v>
      </c>
      <c r="U933" s="12" t="b">
        <v>0</v>
      </c>
    </row>
    <row r="934" spans="1:21">
      <c r="A934" s="7" t="s">
        <v>1640</v>
      </c>
      <c r="B934" s="8" t="s">
        <v>306</v>
      </c>
      <c r="C934" s="8" t="s">
        <v>2779</v>
      </c>
      <c r="D934" s="8" t="s">
        <v>730</v>
      </c>
      <c r="E934" s="8" t="s">
        <v>2663</v>
      </c>
      <c r="F934" s="8" t="s">
        <v>139</v>
      </c>
      <c r="G934" s="8" t="s">
        <v>140</v>
      </c>
      <c r="H934" s="13">
        <v>45880</v>
      </c>
      <c r="I934" s="8">
        <v>21</v>
      </c>
      <c r="J934" s="8">
        <v>113.94</v>
      </c>
      <c r="K934" s="8">
        <v>2392.7399999999998</v>
      </c>
      <c r="L934" s="8">
        <v>0.05</v>
      </c>
      <c r="M934" s="8">
        <v>0.02</v>
      </c>
      <c r="N934" s="8" t="s">
        <v>2772</v>
      </c>
      <c r="O934" s="8">
        <v>113.94</v>
      </c>
      <c r="P934" s="8" t="s">
        <v>2773</v>
      </c>
      <c r="Q934" s="8" t="s">
        <v>2773</v>
      </c>
      <c r="R934" s="8">
        <v>2273.1029999999996</v>
      </c>
      <c r="S934" s="8">
        <v>45.462059999999994</v>
      </c>
      <c r="T934" s="8" t="s">
        <v>2774</v>
      </c>
      <c r="U934" s="9" t="b">
        <v>0</v>
      </c>
    </row>
    <row r="935" spans="1:21">
      <c r="A935" s="10" t="s">
        <v>1642</v>
      </c>
      <c r="B935" s="11" t="s">
        <v>230</v>
      </c>
      <c r="C935" s="11" t="s">
        <v>231</v>
      </c>
      <c r="D935" s="11" t="s">
        <v>538</v>
      </c>
      <c r="E935" s="11" t="s">
        <v>539</v>
      </c>
      <c r="F935" s="11" t="s">
        <v>107</v>
      </c>
      <c r="G935" s="11" t="s">
        <v>108</v>
      </c>
      <c r="H935" s="14">
        <v>45887</v>
      </c>
      <c r="I935" s="11">
        <v>19</v>
      </c>
      <c r="J935" s="11">
        <v>179.53</v>
      </c>
      <c r="K935" s="11">
        <v>3411.07</v>
      </c>
      <c r="L935" s="11">
        <v>0.1</v>
      </c>
      <c r="M935" s="11">
        <v>0.02</v>
      </c>
      <c r="N935" s="11" t="s">
        <v>2775</v>
      </c>
      <c r="O935" s="11">
        <v>179.53</v>
      </c>
      <c r="P935" s="11" t="s">
        <v>2773</v>
      </c>
      <c r="Q935" s="11" t="s">
        <v>2773</v>
      </c>
      <c r="R935" s="11">
        <v>3069.9630000000002</v>
      </c>
      <c r="S935" s="11">
        <v>61.399260000000005</v>
      </c>
      <c r="T935" s="11" t="s">
        <v>2774</v>
      </c>
      <c r="U935" s="12" t="b">
        <v>0</v>
      </c>
    </row>
    <row r="936" spans="1:21">
      <c r="A936" s="7" t="s">
        <v>1643</v>
      </c>
      <c r="B936" s="8" t="s">
        <v>135</v>
      </c>
      <c r="C936" s="8" t="s">
        <v>2797</v>
      </c>
      <c r="D936" s="8" t="s">
        <v>336</v>
      </c>
      <c r="E936" s="8" t="s">
        <v>2664</v>
      </c>
      <c r="F936" s="8" t="s">
        <v>240</v>
      </c>
      <c r="G936" s="8" t="s">
        <v>241</v>
      </c>
      <c r="H936" s="13">
        <v>45881</v>
      </c>
      <c r="I936" s="8">
        <v>13</v>
      </c>
      <c r="J936" s="8">
        <v>130.94</v>
      </c>
      <c r="K936" s="8">
        <v>1702.22</v>
      </c>
      <c r="L936" s="8">
        <v>0.05</v>
      </c>
      <c r="M936" s="8">
        <v>0.02</v>
      </c>
      <c r="N936" s="8" t="s">
        <v>2772</v>
      </c>
      <c r="O936" s="8">
        <v>130.94</v>
      </c>
      <c r="P936" s="8" t="s">
        <v>2773</v>
      </c>
      <c r="Q936" s="8" t="s">
        <v>2773</v>
      </c>
      <c r="R936" s="8">
        <v>1617.1089999999999</v>
      </c>
      <c r="S936" s="8">
        <v>32.342179999999999</v>
      </c>
      <c r="T936" s="8" t="s">
        <v>2774</v>
      </c>
      <c r="U936" s="9" t="b">
        <v>0</v>
      </c>
    </row>
    <row r="937" spans="1:21">
      <c r="A937" s="10" t="s">
        <v>1644</v>
      </c>
      <c r="B937" s="11" t="s">
        <v>135</v>
      </c>
      <c r="C937" s="11" t="s">
        <v>2795</v>
      </c>
      <c r="D937" s="11" t="s">
        <v>448</v>
      </c>
      <c r="E937" s="11" t="s">
        <v>2611</v>
      </c>
      <c r="F937" s="11" t="s">
        <v>39</v>
      </c>
      <c r="G937" s="11" t="s">
        <v>40</v>
      </c>
      <c r="H937" s="14">
        <v>45886</v>
      </c>
      <c r="I937" s="11">
        <v>3</v>
      </c>
      <c r="J937" s="11">
        <v>87.21</v>
      </c>
      <c r="K937" s="11">
        <v>261.63</v>
      </c>
      <c r="L937" s="11">
        <v>0</v>
      </c>
      <c r="M937" s="11">
        <v>0.02</v>
      </c>
      <c r="N937" s="11" t="s">
        <v>2776</v>
      </c>
      <c r="O937" s="11">
        <v>87.21</v>
      </c>
      <c r="P937" s="11" t="s">
        <v>2773</v>
      </c>
      <c r="Q937" s="11" t="s">
        <v>2773</v>
      </c>
      <c r="R937" s="11">
        <v>261.63</v>
      </c>
      <c r="S937" s="11">
        <v>5.2325999999999997</v>
      </c>
      <c r="T937" s="11" t="s">
        <v>2774</v>
      </c>
      <c r="U937" s="12" t="b">
        <v>0</v>
      </c>
    </row>
    <row r="938" spans="1:21">
      <c r="A938" s="7" t="s">
        <v>1645</v>
      </c>
      <c r="B938" s="8" t="s">
        <v>230</v>
      </c>
      <c r="C938" s="8" t="s">
        <v>231</v>
      </c>
      <c r="D938" s="8" t="s">
        <v>726</v>
      </c>
      <c r="E938" s="8" t="s">
        <v>727</v>
      </c>
      <c r="F938" s="8" t="s">
        <v>450</v>
      </c>
      <c r="G938" s="8" t="s">
        <v>451</v>
      </c>
      <c r="H938" s="13">
        <v>45886</v>
      </c>
      <c r="I938" s="8">
        <v>8</v>
      </c>
      <c r="J938" s="8">
        <v>45.4</v>
      </c>
      <c r="K938" s="8">
        <v>363.2</v>
      </c>
      <c r="L938" s="8">
        <v>0</v>
      </c>
      <c r="M938" s="8">
        <v>0.02</v>
      </c>
      <c r="N938" s="8" t="s">
        <v>2776</v>
      </c>
      <c r="O938" s="8">
        <v>45.4</v>
      </c>
      <c r="P938" s="8" t="s">
        <v>2773</v>
      </c>
      <c r="Q938" s="8" t="s">
        <v>2773</v>
      </c>
      <c r="R938" s="8">
        <v>363.2</v>
      </c>
      <c r="S938" s="8">
        <v>7.2640000000000002</v>
      </c>
      <c r="T938" s="8" t="s">
        <v>2774</v>
      </c>
      <c r="U938" s="9" t="b">
        <v>0</v>
      </c>
    </row>
    <row r="939" spans="1:21">
      <c r="A939" s="10" t="s">
        <v>1646</v>
      </c>
      <c r="B939" s="11" t="s">
        <v>74</v>
      </c>
      <c r="C939" s="11" t="s">
        <v>75</v>
      </c>
      <c r="D939" s="11" t="s">
        <v>680</v>
      </c>
      <c r="E939" s="11" t="s">
        <v>681</v>
      </c>
      <c r="F939" s="11" t="s">
        <v>319</v>
      </c>
      <c r="G939" s="11" t="s">
        <v>320</v>
      </c>
      <c r="H939" s="14">
        <v>45885</v>
      </c>
      <c r="I939" s="11">
        <v>12</v>
      </c>
      <c r="J939" s="11">
        <v>93.41</v>
      </c>
      <c r="K939" s="11">
        <v>1120.92</v>
      </c>
      <c r="L939" s="11">
        <v>0</v>
      </c>
      <c r="M939" s="11">
        <v>0.02</v>
      </c>
      <c r="N939" s="11" t="s">
        <v>2776</v>
      </c>
      <c r="O939" s="11">
        <v>93.41</v>
      </c>
      <c r="P939" s="11" t="s">
        <v>2773</v>
      </c>
      <c r="Q939" s="11" t="s">
        <v>2773</v>
      </c>
      <c r="R939" s="11">
        <v>1120.92</v>
      </c>
      <c r="S939" s="11">
        <v>22.418400000000002</v>
      </c>
      <c r="T939" s="11" t="s">
        <v>2774</v>
      </c>
      <c r="U939" s="12" t="b">
        <v>0</v>
      </c>
    </row>
    <row r="940" spans="1:21">
      <c r="A940" s="7" t="s">
        <v>1647</v>
      </c>
      <c r="B940" s="8" t="s">
        <v>246</v>
      </c>
      <c r="C940" s="8" t="s">
        <v>247</v>
      </c>
      <c r="D940" s="8" t="s">
        <v>510</v>
      </c>
      <c r="E940" s="8" t="s">
        <v>511</v>
      </c>
      <c r="F940" s="8" t="s">
        <v>39</v>
      </c>
      <c r="G940" s="8" t="s">
        <v>40</v>
      </c>
      <c r="H940" s="13">
        <v>45886</v>
      </c>
      <c r="I940" s="8">
        <v>1</v>
      </c>
      <c r="J940" s="8">
        <v>87.21</v>
      </c>
      <c r="K940" s="8">
        <v>87.21</v>
      </c>
      <c r="L940" s="8">
        <v>0</v>
      </c>
      <c r="M940" s="8">
        <v>0.02</v>
      </c>
      <c r="N940" s="8" t="s">
        <v>2776</v>
      </c>
      <c r="O940" s="8">
        <v>87.21</v>
      </c>
      <c r="P940" s="8" t="s">
        <v>2773</v>
      </c>
      <c r="Q940" s="8" t="s">
        <v>2773</v>
      </c>
      <c r="R940" s="8">
        <v>87.21</v>
      </c>
      <c r="S940" s="8">
        <v>1.7442</v>
      </c>
      <c r="T940" s="8" t="s">
        <v>2774</v>
      </c>
      <c r="U940" s="9" t="b">
        <v>0</v>
      </c>
    </row>
    <row r="941" spans="1:21">
      <c r="A941" s="10" t="s">
        <v>1648</v>
      </c>
      <c r="B941" s="11" t="s">
        <v>67</v>
      </c>
      <c r="C941" s="11" t="s">
        <v>68</v>
      </c>
      <c r="D941" s="11" t="s">
        <v>757</v>
      </c>
      <c r="E941" s="11" t="s">
        <v>758</v>
      </c>
      <c r="F941" s="11" t="s">
        <v>215</v>
      </c>
      <c r="G941" s="11" t="s">
        <v>216</v>
      </c>
      <c r="H941" s="14">
        <v>45872</v>
      </c>
      <c r="I941" s="11">
        <v>8</v>
      </c>
      <c r="J941" s="11">
        <v>176.7</v>
      </c>
      <c r="K941" s="11">
        <v>1413.6</v>
      </c>
      <c r="L941" s="11">
        <v>0.1</v>
      </c>
      <c r="M941" s="11">
        <v>0.02</v>
      </c>
      <c r="N941" s="11" t="s">
        <v>2775</v>
      </c>
      <c r="O941" s="11">
        <v>176.7</v>
      </c>
      <c r="P941" s="11" t="s">
        <v>2773</v>
      </c>
      <c r="Q941" s="11" t="s">
        <v>2773</v>
      </c>
      <c r="R941" s="11">
        <v>1272.24</v>
      </c>
      <c r="S941" s="11">
        <v>25.444800000000001</v>
      </c>
      <c r="T941" s="11" t="s">
        <v>2774</v>
      </c>
      <c r="U941" s="12" t="b">
        <v>0</v>
      </c>
    </row>
    <row r="942" spans="1:21">
      <c r="A942" s="7" t="s">
        <v>1649</v>
      </c>
      <c r="B942" s="8" t="s">
        <v>414</v>
      </c>
      <c r="C942" s="8" t="s">
        <v>415</v>
      </c>
      <c r="D942" s="8" t="s">
        <v>865</v>
      </c>
      <c r="E942" s="8" t="s">
        <v>866</v>
      </c>
      <c r="F942" s="8" t="s">
        <v>293</v>
      </c>
      <c r="G942" s="8" t="s">
        <v>294</v>
      </c>
      <c r="H942" s="13">
        <v>45875</v>
      </c>
      <c r="I942" s="8">
        <v>5</v>
      </c>
      <c r="J942" s="8">
        <v>114.99</v>
      </c>
      <c r="K942" s="8">
        <v>574.95000000000005</v>
      </c>
      <c r="L942" s="8">
        <v>0.05</v>
      </c>
      <c r="M942" s="8">
        <v>0.02</v>
      </c>
      <c r="N942" s="8" t="s">
        <v>2772</v>
      </c>
      <c r="O942" s="8">
        <v>114.99</v>
      </c>
      <c r="P942" s="8" t="s">
        <v>2773</v>
      </c>
      <c r="Q942" s="8" t="s">
        <v>2773</v>
      </c>
      <c r="R942" s="8">
        <v>546.2025000000001</v>
      </c>
      <c r="S942" s="8">
        <v>10.924050000000003</v>
      </c>
      <c r="T942" s="8" t="s">
        <v>2774</v>
      </c>
      <c r="U942" s="9" t="b">
        <v>0</v>
      </c>
    </row>
    <row r="943" spans="1:21">
      <c r="A943" s="10" t="s">
        <v>1650</v>
      </c>
      <c r="B943" s="11" t="s">
        <v>182</v>
      </c>
      <c r="C943" s="11" t="s">
        <v>183</v>
      </c>
      <c r="D943" s="11" t="s">
        <v>218</v>
      </c>
      <c r="E943" s="11" t="s">
        <v>219</v>
      </c>
      <c r="F943" s="11" t="s">
        <v>166</v>
      </c>
      <c r="G943" s="11" t="s">
        <v>167</v>
      </c>
      <c r="H943" s="14">
        <v>45891</v>
      </c>
      <c r="I943" s="11">
        <v>4</v>
      </c>
      <c r="J943" s="11">
        <v>176.86</v>
      </c>
      <c r="K943" s="11">
        <v>707.44</v>
      </c>
      <c r="L943" s="11">
        <v>0.1</v>
      </c>
      <c r="M943" s="11">
        <v>0.02</v>
      </c>
      <c r="N943" s="11" t="s">
        <v>2775</v>
      </c>
      <c r="O943" s="11">
        <v>176.86</v>
      </c>
      <c r="P943" s="11" t="s">
        <v>2773</v>
      </c>
      <c r="Q943" s="11" t="s">
        <v>2773</v>
      </c>
      <c r="R943" s="11">
        <v>636.69600000000003</v>
      </c>
      <c r="S943" s="11">
        <v>12.733920000000001</v>
      </c>
      <c r="T943" s="11" t="s">
        <v>2774</v>
      </c>
      <c r="U943" s="12" t="b">
        <v>0</v>
      </c>
    </row>
    <row r="944" spans="1:21">
      <c r="A944" s="7" t="s">
        <v>1651</v>
      </c>
      <c r="B944" s="8" t="s">
        <v>117</v>
      </c>
      <c r="C944" s="8" t="s">
        <v>118</v>
      </c>
      <c r="D944" s="8" t="s">
        <v>872</v>
      </c>
      <c r="E944" s="8" t="s">
        <v>873</v>
      </c>
      <c r="F944" s="8" t="s">
        <v>319</v>
      </c>
      <c r="G944" s="8" t="s">
        <v>320</v>
      </c>
      <c r="H944" s="13">
        <v>45873</v>
      </c>
      <c r="I944" s="8">
        <v>24</v>
      </c>
      <c r="J944" s="8">
        <v>93.41</v>
      </c>
      <c r="K944" s="8">
        <v>2241.84</v>
      </c>
      <c r="L944" s="8">
        <v>0</v>
      </c>
      <c r="M944" s="8">
        <v>0.02</v>
      </c>
      <c r="N944" s="8" t="s">
        <v>2776</v>
      </c>
      <c r="O944" s="8">
        <v>93.41</v>
      </c>
      <c r="P944" s="8" t="s">
        <v>2773</v>
      </c>
      <c r="Q944" s="8" t="s">
        <v>2773</v>
      </c>
      <c r="R944" s="8">
        <v>2241.84</v>
      </c>
      <c r="S944" s="8">
        <v>44.836800000000004</v>
      </c>
      <c r="T944" s="8" t="s">
        <v>2774</v>
      </c>
      <c r="U944" s="9" t="b">
        <v>0</v>
      </c>
    </row>
    <row r="945" spans="1:21">
      <c r="A945" s="10" t="s">
        <v>1652</v>
      </c>
      <c r="B945" s="11" t="s">
        <v>55</v>
      </c>
      <c r="C945" s="11" t="s">
        <v>56</v>
      </c>
      <c r="D945" s="11" t="s">
        <v>522</v>
      </c>
      <c r="E945" s="11" t="s">
        <v>523</v>
      </c>
      <c r="F945" s="11" t="s">
        <v>25</v>
      </c>
      <c r="G945" s="11" t="s">
        <v>26</v>
      </c>
      <c r="H945" s="14">
        <v>45888</v>
      </c>
      <c r="I945" s="11">
        <v>7</v>
      </c>
      <c r="J945" s="11">
        <v>120.83</v>
      </c>
      <c r="K945" s="11">
        <v>845.81</v>
      </c>
      <c r="L945" s="11">
        <v>0.1</v>
      </c>
      <c r="M945" s="11">
        <v>0.02</v>
      </c>
      <c r="N945" s="11" t="s">
        <v>2775</v>
      </c>
      <c r="O945" s="11">
        <v>120.83</v>
      </c>
      <c r="P945" s="11" t="s">
        <v>2773</v>
      </c>
      <c r="Q945" s="11" t="s">
        <v>2773</v>
      </c>
      <c r="R945" s="11">
        <v>761.22899999999993</v>
      </c>
      <c r="S945" s="11">
        <v>15.22458</v>
      </c>
      <c r="T945" s="11" t="s">
        <v>2774</v>
      </c>
      <c r="U945" s="12" t="b">
        <v>0</v>
      </c>
    </row>
    <row r="946" spans="1:21">
      <c r="A946" s="7" t="s">
        <v>1653</v>
      </c>
      <c r="B946" s="8" t="s">
        <v>182</v>
      </c>
      <c r="C946" s="8" t="s">
        <v>183</v>
      </c>
      <c r="D946" s="8" t="s">
        <v>818</v>
      </c>
      <c r="E946" s="8" t="s">
        <v>819</v>
      </c>
      <c r="F946" s="8" t="s">
        <v>90</v>
      </c>
      <c r="G946" s="8" t="s">
        <v>91</v>
      </c>
      <c r="H946" s="13">
        <v>45877</v>
      </c>
      <c r="I946" s="8">
        <v>1</v>
      </c>
      <c r="J946" s="8">
        <v>50.51</v>
      </c>
      <c r="K946" s="8">
        <v>50.51</v>
      </c>
      <c r="L946" s="8">
        <v>0</v>
      </c>
      <c r="M946" s="8">
        <v>0.02</v>
      </c>
      <c r="N946" s="8" t="s">
        <v>2776</v>
      </c>
      <c r="O946" s="8">
        <v>50.51</v>
      </c>
      <c r="P946" s="8" t="s">
        <v>2773</v>
      </c>
      <c r="Q946" s="8" t="s">
        <v>2773</v>
      </c>
      <c r="R946" s="8">
        <v>50.51</v>
      </c>
      <c r="S946" s="8">
        <v>1.0102</v>
      </c>
      <c r="T946" s="8" t="s">
        <v>2774</v>
      </c>
      <c r="U946" s="9" t="b">
        <v>0</v>
      </c>
    </row>
    <row r="947" spans="1:21">
      <c r="A947" s="10" t="s">
        <v>1654</v>
      </c>
      <c r="B947" s="11" t="s">
        <v>14</v>
      </c>
      <c r="C947" s="11" t="s">
        <v>15</v>
      </c>
      <c r="D947" s="11" t="s">
        <v>441</v>
      </c>
      <c r="E947" s="11" t="s">
        <v>442</v>
      </c>
      <c r="F947" s="11" t="s">
        <v>100</v>
      </c>
      <c r="G947" s="11" t="s">
        <v>101</v>
      </c>
      <c r="H947" s="14">
        <v>45874</v>
      </c>
      <c r="I947" s="11">
        <v>6</v>
      </c>
      <c r="J947" s="11">
        <v>181.7</v>
      </c>
      <c r="K947" s="11">
        <v>1090.2</v>
      </c>
      <c r="L947" s="11">
        <v>0.1</v>
      </c>
      <c r="M947" s="11">
        <v>0.02</v>
      </c>
      <c r="N947" s="11" t="s">
        <v>2775</v>
      </c>
      <c r="O947" s="11">
        <v>181.7</v>
      </c>
      <c r="P947" s="11" t="s">
        <v>2773</v>
      </c>
      <c r="Q947" s="11" t="s">
        <v>2773</v>
      </c>
      <c r="R947" s="11">
        <v>981.18000000000006</v>
      </c>
      <c r="S947" s="11">
        <v>19.623600000000003</v>
      </c>
      <c r="T947" s="11" t="s">
        <v>2774</v>
      </c>
      <c r="U947" s="12" t="b">
        <v>0</v>
      </c>
    </row>
    <row r="948" spans="1:21">
      <c r="A948" s="7" t="s">
        <v>1655</v>
      </c>
      <c r="B948" s="8" t="s">
        <v>159</v>
      </c>
      <c r="C948" s="8" t="s">
        <v>160</v>
      </c>
      <c r="D948" s="8" t="s">
        <v>794</v>
      </c>
      <c r="E948" s="8" t="s">
        <v>795</v>
      </c>
      <c r="F948" s="8" t="s">
        <v>139</v>
      </c>
      <c r="G948" s="8" t="s">
        <v>140</v>
      </c>
      <c r="H948" s="13">
        <v>45874</v>
      </c>
      <c r="I948" s="8">
        <v>19</v>
      </c>
      <c r="J948" s="8">
        <v>113.94</v>
      </c>
      <c r="K948" s="8">
        <v>2164.86</v>
      </c>
      <c r="L948" s="8">
        <v>0.05</v>
      </c>
      <c r="M948" s="8">
        <v>0.02</v>
      </c>
      <c r="N948" s="8" t="s">
        <v>2772</v>
      </c>
      <c r="O948" s="8">
        <v>113.94</v>
      </c>
      <c r="P948" s="8" t="s">
        <v>2773</v>
      </c>
      <c r="Q948" s="8" t="s">
        <v>2773</v>
      </c>
      <c r="R948" s="8">
        <v>2056.6170000000002</v>
      </c>
      <c r="S948" s="8">
        <v>41.132340000000006</v>
      </c>
      <c r="T948" s="8" t="s">
        <v>2774</v>
      </c>
      <c r="U948" s="9" t="b">
        <v>0</v>
      </c>
    </row>
    <row r="949" spans="1:21">
      <c r="A949" s="10" t="s">
        <v>1656</v>
      </c>
      <c r="B949" s="11" t="s">
        <v>14</v>
      </c>
      <c r="C949" s="11" t="s">
        <v>15</v>
      </c>
      <c r="D949" s="11" t="s">
        <v>351</v>
      </c>
      <c r="E949" s="11" t="s">
        <v>352</v>
      </c>
      <c r="F949" s="11" t="s">
        <v>18</v>
      </c>
      <c r="G949" s="11" t="s">
        <v>19</v>
      </c>
      <c r="H949" s="14">
        <v>45886</v>
      </c>
      <c r="I949" s="11">
        <v>6</v>
      </c>
      <c r="J949" s="11">
        <v>52.65</v>
      </c>
      <c r="K949" s="11">
        <v>315.89999999999998</v>
      </c>
      <c r="L949" s="11">
        <v>0.05</v>
      </c>
      <c r="M949" s="11">
        <v>0.02</v>
      </c>
      <c r="N949" s="11" t="s">
        <v>2772</v>
      </c>
      <c r="O949" s="11">
        <v>52.65</v>
      </c>
      <c r="P949" s="11" t="s">
        <v>2773</v>
      </c>
      <c r="Q949" s="11" t="s">
        <v>2773</v>
      </c>
      <c r="R949" s="11">
        <v>300.10499999999996</v>
      </c>
      <c r="S949" s="11">
        <v>6.0020999999999995</v>
      </c>
      <c r="T949" s="11" t="s">
        <v>2774</v>
      </c>
      <c r="U949" s="12" t="b">
        <v>0</v>
      </c>
    </row>
    <row r="950" spans="1:21">
      <c r="A950" s="7" t="s">
        <v>1657</v>
      </c>
      <c r="B950" s="8" t="s">
        <v>74</v>
      </c>
      <c r="C950" s="8" t="s">
        <v>75</v>
      </c>
      <c r="D950" s="8" t="s">
        <v>420</v>
      </c>
      <c r="E950" s="8" t="s">
        <v>421</v>
      </c>
      <c r="F950" s="8" t="s">
        <v>450</v>
      </c>
      <c r="G950" s="8" t="s">
        <v>451</v>
      </c>
      <c r="H950" s="13">
        <v>45870</v>
      </c>
      <c r="I950" s="8">
        <v>21</v>
      </c>
      <c r="J950" s="8">
        <v>45.4</v>
      </c>
      <c r="K950" s="8">
        <v>953.4</v>
      </c>
      <c r="L950" s="8">
        <v>0</v>
      </c>
      <c r="M950" s="8">
        <v>0.02</v>
      </c>
      <c r="N950" s="8" t="s">
        <v>2776</v>
      </c>
      <c r="O950" s="8">
        <v>45.4</v>
      </c>
      <c r="P950" s="8" t="s">
        <v>2773</v>
      </c>
      <c r="Q950" s="8" t="s">
        <v>2773</v>
      </c>
      <c r="R950" s="8">
        <v>953.4</v>
      </c>
      <c r="S950" s="8">
        <v>19.068000000000001</v>
      </c>
      <c r="T950" s="8" t="s">
        <v>2774</v>
      </c>
      <c r="U950" s="9" t="b">
        <v>0</v>
      </c>
    </row>
    <row r="951" spans="1:21">
      <c r="A951" s="10" t="s">
        <v>1658</v>
      </c>
      <c r="B951" s="11" t="s">
        <v>67</v>
      </c>
      <c r="C951" s="11" t="s">
        <v>2814</v>
      </c>
      <c r="D951" s="11" t="s">
        <v>37</v>
      </c>
      <c r="E951" s="11" t="s">
        <v>2665</v>
      </c>
      <c r="F951" s="11" t="s">
        <v>107</v>
      </c>
      <c r="G951" s="11" t="s">
        <v>108</v>
      </c>
      <c r="H951" s="14">
        <v>45900</v>
      </c>
      <c r="I951" s="11">
        <v>10</v>
      </c>
      <c r="J951" s="11">
        <v>143.69</v>
      </c>
      <c r="K951" s="11">
        <v>1436.9</v>
      </c>
      <c r="L951" s="11">
        <v>0.1</v>
      </c>
      <c r="M951" s="11">
        <v>0.02</v>
      </c>
      <c r="N951" s="11" t="s">
        <v>2775</v>
      </c>
      <c r="O951" s="11">
        <v>179.53</v>
      </c>
      <c r="P951" s="11" t="s">
        <v>2773</v>
      </c>
      <c r="Q951" s="11" t="s">
        <v>2773</v>
      </c>
      <c r="R951" s="11">
        <v>1293.21</v>
      </c>
      <c r="S951" s="11">
        <v>25.8642</v>
      </c>
      <c r="T951" s="11" t="s">
        <v>2774</v>
      </c>
      <c r="U951" s="12" t="b">
        <v>0</v>
      </c>
    </row>
    <row r="952" spans="1:21">
      <c r="A952" s="7" t="s">
        <v>1659</v>
      </c>
      <c r="B952" s="8" t="s">
        <v>423</v>
      </c>
      <c r="C952" s="8" t="s">
        <v>424</v>
      </c>
      <c r="D952" s="8" t="s">
        <v>287</v>
      </c>
      <c r="E952" s="8" t="s">
        <v>288</v>
      </c>
      <c r="F952" s="8" t="s">
        <v>25</v>
      </c>
      <c r="G952" s="8" t="s">
        <v>26</v>
      </c>
      <c r="H952" s="13">
        <v>45897</v>
      </c>
      <c r="I952" s="8">
        <v>16</v>
      </c>
      <c r="J952" s="8">
        <v>120.83</v>
      </c>
      <c r="K952" s="8">
        <v>1933.28</v>
      </c>
      <c r="L952" s="8">
        <v>0.1</v>
      </c>
      <c r="M952" s="8">
        <v>0.02</v>
      </c>
      <c r="N952" s="8" t="s">
        <v>2775</v>
      </c>
      <c r="O952" s="8">
        <v>120.83</v>
      </c>
      <c r="P952" s="8" t="s">
        <v>2773</v>
      </c>
      <c r="Q952" s="8" t="s">
        <v>2773</v>
      </c>
      <c r="R952" s="8">
        <v>1739.952</v>
      </c>
      <c r="S952" s="8">
        <v>34.799039999999998</v>
      </c>
      <c r="T952" s="8" t="s">
        <v>2774</v>
      </c>
      <c r="U952" s="9" t="b">
        <v>0</v>
      </c>
    </row>
    <row r="953" spans="1:21">
      <c r="A953" s="10" t="s">
        <v>1660</v>
      </c>
      <c r="B953" s="11" t="s">
        <v>55</v>
      </c>
      <c r="C953" s="11" t="s">
        <v>56</v>
      </c>
      <c r="D953" s="11" t="s">
        <v>660</v>
      </c>
      <c r="E953" s="11" t="s">
        <v>661</v>
      </c>
      <c r="F953" s="11" t="s">
        <v>59</v>
      </c>
      <c r="G953" s="11" t="s">
        <v>60</v>
      </c>
      <c r="H953" s="14">
        <v>45889</v>
      </c>
      <c r="I953" s="11">
        <v>14</v>
      </c>
      <c r="J953" s="11">
        <v>71.86</v>
      </c>
      <c r="K953" s="11">
        <v>1006.04</v>
      </c>
      <c r="L953" s="11">
        <v>0.05</v>
      </c>
      <c r="M953" s="11">
        <v>0.02</v>
      </c>
      <c r="N953" s="11" t="s">
        <v>2772</v>
      </c>
      <c r="O953" s="11">
        <v>71.86</v>
      </c>
      <c r="P953" s="11" t="s">
        <v>2773</v>
      </c>
      <c r="Q953" s="11" t="s">
        <v>2773</v>
      </c>
      <c r="R953" s="11">
        <v>955.73799999999994</v>
      </c>
      <c r="S953" s="11">
        <v>19.11476</v>
      </c>
      <c r="T953" s="11" t="s">
        <v>2774</v>
      </c>
      <c r="U953" s="12" t="b">
        <v>0</v>
      </c>
    </row>
    <row r="954" spans="1:21">
      <c r="A954" s="7" t="s">
        <v>1661</v>
      </c>
      <c r="B954" s="8" t="s">
        <v>21</v>
      </c>
      <c r="C954" s="8" t="s">
        <v>22</v>
      </c>
      <c r="D954" s="8" t="s">
        <v>467</v>
      </c>
      <c r="E954" s="8" t="s">
        <v>468</v>
      </c>
      <c r="F954" s="8" t="s">
        <v>100</v>
      </c>
      <c r="G954" s="8" t="s">
        <v>101</v>
      </c>
      <c r="H954" s="13">
        <v>45875</v>
      </c>
      <c r="I954" s="8">
        <v>25</v>
      </c>
      <c r="J954" s="8">
        <v>181.7</v>
      </c>
      <c r="K954" s="8">
        <v>4542.5</v>
      </c>
      <c r="L954" s="8">
        <v>0.1</v>
      </c>
      <c r="M954" s="8">
        <v>0.02</v>
      </c>
      <c r="N954" s="8" t="s">
        <v>2775</v>
      </c>
      <c r="O954" s="8">
        <v>181.7</v>
      </c>
      <c r="P954" s="8" t="s">
        <v>2773</v>
      </c>
      <c r="Q954" s="8" t="s">
        <v>2773</v>
      </c>
      <c r="R954" s="8">
        <v>4088.25</v>
      </c>
      <c r="S954" s="8">
        <v>81.765000000000001</v>
      </c>
      <c r="T954" s="8" t="s">
        <v>2774</v>
      </c>
      <c r="U954" s="9" t="b">
        <v>0</v>
      </c>
    </row>
    <row r="955" spans="1:21">
      <c r="A955" s="10" t="s">
        <v>1662</v>
      </c>
      <c r="B955" s="11" t="s">
        <v>28</v>
      </c>
      <c r="C955" s="11" t="s">
        <v>29</v>
      </c>
      <c r="D955" s="11" t="s">
        <v>391</v>
      </c>
      <c r="E955" s="11" t="s">
        <v>392</v>
      </c>
      <c r="F955" s="11" t="s">
        <v>396</v>
      </c>
      <c r="G955" s="11" t="s">
        <v>397</v>
      </c>
      <c r="H955" s="14">
        <v>45893</v>
      </c>
      <c r="I955" s="11">
        <v>6</v>
      </c>
      <c r="J955" s="11">
        <v>194.87</v>
      </c>
      <c r="K955" s="11">
        <v>1169.22</v>
      </c>
      <c r="L955" s="11">
        <v>0.1</v>
      </c>
      <c r="M955" s="11">
        <v>0.02</v>
      </c>
      <c r="N955" s="11" t="s">
        <v>2775</v>
      </c>
      <c r="O955" s="11">
        <v>194.87</v>
      </c>
      <c r="P955" s="11" t="s">
        <v>2773</v>
      </c>
      <c r="Q955" s="11" t="s">
        <v>2773</v>
      </c>
      <c r="R955" s="11">
        <v>1052.298</v>
      </c>
      <c r="S955" s="11">
        <v>21.045960000000001</v>
      </c>
      <c r="T955" s="11" t="s">
        <v>2774</v>
      </c>
      <c r="U955" s="12" t="b">
        <v>0</v>
      </c>
    </row>
    <row r="956" spans="1:21">
      <c r="A956" s="7" t="s">
        <v>1663</v>
      </c>
      <c r="B956" s="8" t="s">
        <v>208</v>
      </c>
      <c r="C956" s="8" t="s">
        <v>209</v>
      </c>
      <c r="D956" s="8" t="s">
        <v>308</v>
      </c>
      <c r="E956" s="8" t="s">
        <v>309</v>
      </c>
      <c r="F956" s="8" t="s">
        <v>356</v>
      </c>
      <c r="G956" s="8" t="s">
        <v>357</v>
      </c>
      <c r="H956" s="13">
        <v>45888</v>
      </c>
      <c r="I956" s="8">
        <v>20</v>
      </c>
      <c r="J956" s="8">
        <v>54.03</v>
      </c>
      <c r="K956" s="8">
        <v>1080.5999999999999</v>
      </c>
      <c r="L956" s="8">
        <v>0</v>
      </c>
      <c r="M956" s="8">
        <v>0.02</v>
      </c>
      <c r="N956" s="8" t="s">
        <v>2776</v>
      </c>
      <c r="O956" s="8">
        <v>54.03</v>
      </c>
      <c r="P956" s="8" t="s">
        <v>2773</v>
      </c>
      <c r="Q956" s="8" t="s">
        <v>2773</v>
      </c>
      <c r="R956" s="8">
        <v>1080.5999999999999</v>
      </c>
      <c r="S956" s="8">
        <v>21.611999999999998</v>
      </c>
      <c r="T956" s="8" t="s">
        <v>2774</v>
      </c>
      <c r="U956" s="9" t="b">
        <v>0</v>
      </c>
    </row>
    <row r="957" spans="1:21">
      <c r="A957" s="10" t="s">
        <v>1664</v>
      </c>
      <c r="B957" s="11" t="s">
        <v>423</v>
      </c>
      <c r="C957" s="11" t="s">
        <v>424</v>
      </c>
      <c r="D957" s="11" t="s">
        <v>462</v>
      </c>
      <c r="E957" s="11" t="s">
        <v>463</v>
      </c>
      <c r="F957" s="11" t="s">
        <v>240</v>
      </c>
      <c r="G957" s="11" t="s">
        <v>241</v>
      </c>
      <c r="H957" s="14">
        <v>45873</v>
      </c>
      <c r="I957" s="11">
        <v>5</v>
      </c>
      <c r="J957" s="11">
        <v>130.94</v>
      </c>
      <c r="K957" s="11">
        <v>654.70000000000005</v>
      </c>
      <c r="L957" s="11">
        <v>0.05</v>
      </c>
      <c r="M957" s="11">
        <v>0.02</v>
      </c>
      <c r="N957" s="11" t="s">
        <v>2772</v>
      </c>
      <c r="O957" s="11">
        <v>130.94</v>
      </c>
      <c r="P957" s="11" t="s">
        <v>2773</v>
      </c>
      <c r="Q957" s="11" t="s">
        <v>2773</v>
      </c>
      <c r="R957" s="11">
        <v>621.96500000000003</v>
      </c>
      <c r="S957" s="11">
        <v>12.439300000000001</v>
      </c>
      <c r="T957" s="11" t="s">
        <v>2774</v>
      </c>
      <c r="U957" s="12" t="b">
        <v>0</v>
      </c>
    </row>
    <row r="958" spans="1:21">
      <c r="A958" s="7" t="s">
        <v>1665</v>
      </c>
      <c r="B958" s="8" t="s">
        <v>122</v>
      </c>
      <c r="C958" s="8" t="s">
        <v>123</v>
      </c>
      <c r="D958" s="8" t="s">
        <v>791</v>
      </c>
      <c r="E958" s="8" t="s">
        <v>792</v>
      </c>
      <c r="F958" s="8" t="s">
        <v>114</v>
      </c>
      <c r="G958" s="8" t="s">
        <v>115</v>
      </c>
      <c r="H958" s="13">
        <v>45891</v>
      </c>
      <c r="I958" s="8">
        <v>17</v>
      </c>
      <c r="J958" s="8">
        <v>91.13</v>
      </c>
      <c r="K958" s="8">
        <v>1549.21</v>
      </c>
      <c r="L958" s="8">
        <v>0.1</v>
      </c>
      <c r="M958" s="8">
        <v>0.02</v>
      </c>
      <c r="N958" s="8" t="s">
        <v>2775</v>
      </c>
      <c r="O958" s="8">
        <v>91.13</v>
      </c>
      <c r="P958" s="8" t="s">
        <v>2773</v>
      </c>
      <c r="Q958" s="8" t="s">
        <v>2773</v>
      </c>
      <c r="R958" s="8">
        <v>1394.289</v>
      </c>
      <c r="S958" s="8">
        <v>27.88578</v>
      </c>
      <c r="T958" s="8" t="s">
        <v>2774</v>
      </c>
      <c r="U958" s="9" t="b">
        <v>0</v>
      </c>
    </row>
    <row r="959" spans="1:21">
      <c r="A959" s="10" t="s">
        <v>1667</v>
      </c>
      <c r="B959" s="11" t="s">
        <v>55</v>
      </c>
      <c r="C959" s="11" t="s">
        <v>56</v>
      </c>
      <c r="D959" s="11" t="s">
        <v>609</v>
      </c>
      <c r="E959" s="11" t="s">
        <v>610</v>
      </c>
      <c r="F959" s="11" t="s">
        <v>100</v>
      </c>
      <c r="G959" s="11" t="s">
        <v>101</v>
      </c>
      <c r="H959" s="14">
        <v>45886</v>
      </c>
      <c r="I959" s="11">
        <v>18</v>
      </c>
      <c r="J959" s="11">
        <v>148.19</v>
      </c>
      <c r="K959" s="11">
        <v>2667.42</v>
      </c>
      <c r="L959" s="11">
        <v>0.1</v>
      </c>
      <c r="M959" s="11">
        <v>0.02</v>
      </c>
      <c r="N959" s="11" t="s">
        <v>2775</v>
      </c>
      <c r="O959" s="11">
        <v>181.7</v>
      </c>
      <c r="P959" s="11" t="s">
        <v>2773</v>
      </c>
      <c r="Q959" s="11" t="s">
        <v>2773</v>
      </c>
      <c r="R959" s="11">
        <v>2400.6779999999999</v>
      </c>
      <c r="S959" s="11">
        <v>48.013559999999998</v>
      </c>
      <c r="T959" s="11" t="s">
        <v>2774</v>
      </c>
      <c r="U959" s="12" t="b">
        <v>0</v>
      </c>
    </row>
    <row r="960" spans="1:21">
      <c r="A960" s="7" t="s">
        <v>1668</v>
      </c>
      <c r="B960" s="8" t="s">
        <v>93</v>
      </c>
      <c r="C960" s="8" t="s">
        <v>94</v>
      </c>
      <c r="D960" s="8" t="s">
        <v>281</v>
      </c>
      <c r="E960" s="8" t="s">
        <v>282</v>
      </c>
      <c r="F960" s="8" t="s">
        <v>71</v>
      </c>
      <c r="G960" s="8" t="s">
        <v>72</v>
      </c>
      <c r="H960" s="13">
        <v>45874</v>
      </c>
      <c r="I960" s="8">
        <v>22</v>
      </c>
      <c r="J960" s="8">
        <v>123.65</v>
      </c>
      <c r="K960" s="8">
        <v>2720.3</v>
      </c>
      <c r="L960" s="8">
        <v>0.05</v>
      </c>
      <c r="M960" s="8">
        <v>0.02</v>
      </c>
      <c r="N960" s="8" t="s">
        <v>2772</v>
      </c>
      <c r="O960" s="8">
        <v>123.65</v>
      </c>
      <c r="P960" s="8" t="s">
        <v>2773</v>
      </c>
      <c r="Q960" s="8" t="s">
        <v>2773</v>
      </c>
      <c r="R960" s="8">
        <v>2584.2850000000003</v>
      </c>
      <c r="S960" s="8">
        <v>51.685700000000004</v>
      </c>
      <c r="T960" s="8" t="s">
        <v>2774</v>
      </c>
      <c r="U960" s="9" t="b">
        <v>0</v>
      </c>
    </row>
    <row r="961" spans="1:21">
      <c r="A961" s="10" t="s">
        <v>1669</v>
      </c>
      <c r="B961" s="11" t="s">
        <v>67</v>
      </c>
      <c r="C961" s="11" t="s">
        <v>68</v>
      </c>
      <c r="D961" s="11" t="s">
        <v>668</v>
      </c>
      <c r="E961" s="11" t="s">
        <v>669</v>
      </c>
      <c r="F961" s="11" t="s">
        <v>114</v>
      </c>
      <c r="G961" s="11" t="s">
        <v>115</v>
      </c>
      <c r="H961" s="14">
        <v>45898</v>
      </c>
      <c r="I961" s="11">
        <v>1</v>
      </c>
      <c r="J961" s="11">
        <v>91.13</v>
      </c>
      <c r="K961" s="11">
        <v>91.13</v>
      </c>
      <c r="L961" s="11">
        <v>0.1</v>
      </c>
      <c r="M961" s="11">
        <v>0.02</v>
      </c>
      <c r="N961" s="11" t="s">
        <v>2775</v>
      </c>
      <c r="O961" s="11">
        <v>91.13</v>
      </c>
      <c r="P961" s="11" t="s">
        <v>2773</v>
      </c>
      <c r="Q961" s="11" t="s">
        <v>2773</v>
      </c>
      <c r="R961" s="11">
        <v>82.016999999999996</v>
      </c>
      <c r="S961" s="11">
        <v>1.6403399999999999</v>
      </c>
      <c r="T961" s="11" t="s">
        <v>2774</v>
      </c>
      <c r="U961" s="12" t="b">
        <v>0</v>
      </c>
    </row>
    <row r="962" spans="1:21">
      <c r="A962" s="7" t="s">
        <v>1670</v>
      </c>
      <c r="B962" s="8" t="s">
        <v>93</v>
      </c>
      <c r="C962" s="8" t="s">
        <v>2784</v>
      </c>
      <c r="D962" s="8" t="s">
        <v>933</v>
      </c>
      <c r="E962" s="8" t="s">
        <v>2666</v>
      </c>
      <c r="F962" s="8" t="s">
        <v>191</v>
      </c>
      <c r="G962" s="8" t="s">
        <v>192</v>
      </c>
      <c r="H962" s="13">
        <v>45883</v>
      </c>
      <c r="I962" s="8">
        <v>17</v>
      </c>
      <c r="J962" s="8">
        <v>144.35</v>
      </c>
      <c r="K962" s="8">
        <v>2453.9499999999998</v>
      </c>
      <c r="L962" s="8">
        <v>0.1</v>
      </c>
      <c r="M962" s="8">
        <v>0.02</v>
      </c>
      <c r="N962" s="8" t="s">
        <v>2775</v>
      </c>
      <c r="O962" s="8">
        <v>144.35</v>
      </c>
      <c r="P962" s="8" t="s">
        <v>2773</v>
      </c>
      <c r="Q962" s="8" t="s">
        <v>2773</v>
      </c>
      <c r="R962" s="8">
        <v>2208.5549999999998</v>
      </c>
      <c r="S962" s="8">
        <v>44.171099999999996</v>
      </c>
      <c r="T962" s="8" t="s">
        <v>2774</v>
      </c>
      <c r="U962" s="9" t="b">
        <v>0</v>
      </c>
    </row>
    <row r="963" spans="1:21">
      <c r="A963" s="10" t="s">
        <v>1671</v>
      </c>
      <c r="B963" s="11" t="s">
        <v>103</v>
      </c>
      <c r="C963" s="11" t="s">
        <v>104</v>
      </c>
      <c r="D963" s="11" t="s">
        <v>730</v>
      </c>
      <c r="E963" s="11" t="s">
        <v>731</v>
      </c>
      <c r="F963" s="11" t="s">
        <v>179</v>
      </c>
      <c r="G963" s="11" t="s">
        <v>180</v>
      </c>
      <c r="H963" s="14">
        <v>45877</v>
      </c>
      <c r="I963" s="11">
        <v>14</v>
      </c>
      <c r="J963" s="11">
        <v>125.42</v>
      </c>
      <c r="K963" s="11">
        <v>1755.88</v>
      </c>
      <c r="L963" s="11">
        <v>0.1</v>
      </c>
      <c r="M963" s="11">
        <v>0.02</v>
      </c>
      <c r="N963" s="11" t="s">
        <v>2775</v>
      </c>
      <c r="O963" s="11">
        <v>125.42</v>
      </c>
      <c r="P963" s="11" t="s">
        <v>2773</v>
      </c>
      <c r="Q963" s="11" t="s">
        <v>2773</v>
      </c>
      <c r="R963" s="11">
        <v>1580.2920000000001</v>
      </c>
      <c r="S963" s="11">
        <v>31.605840000000004</v>
      </c>
      <c r="T963" s="11" t="s">
        <v>2774</v>
      </c>
      <c r="U963" s="12" t="b">
        <v>0</v>
      </c>
    </row>
    <row r="964" spans="1:21">
      <c r="A964" s="7" t="s">
        <v>1672</v>
      </c>
      <c r="B964" s="8" t="s">
        <v>246</v>
      </c>
      <c r="C964" s="8" t="s">
        <v>247</v>
      </c>
      <c r="D964" s="8" t="s">
        <v>510</v>
      </c>
      <c r="E964" s="8" t="s">
        <v>511</v>
      </c>
      <c r="F964" s="8" t="s">
        <v>174</v>
      </c>
      <c r="G964" s="8" t="s">
        <v>175</v>
      </c>
      <c r="H964" s="13">
        <v>45881</v>
      </c>
      <c r="I964" s="8">
        <v>13</v>
      </c>
      <c r="J964" s="8">
        <v>183.4</v>
      </c>
      <c r="K964" s="8">
        <v>2384.1999999999998</v>
      </c>
      <c r="L964" s="8">
        <v>0.1</v>
      </c>
      <c r="M964" s="8">
        <v>0.02</v>
      </c>
      <c r="N964" s="8" t="s">
        <v>2775</v>
      </c>
      <c r="O964" s="8">
        <v>183.4</v>
      </c>
      <c r="P964" s="8" t="s">
        <v>2773</v>
      </c>
      <c r="Q964" s="8" t="s">
        <v>2773</v>
      </c>
      <c r="R964" s="8">
        <v>2145.7799999999997</v>
      </c>
      <c r="S964" s="8">
        <v>42.915599999999998</v>
      </c>
      <c r="T964" s="8" t="s">
        <v>2774</v>
      </c>
      <c r="U964" s="9" t="b">
        <v>0</v>
      </c>
    </row>
    <row r="965" spans="1:21">
      <c r="A965" s="10" t="s">
        <v>1675</v>
      </c>
      <c r="B965" s="11" t="s">
        <v>55</v>
      </c>
      <c r="C965" s="11" t="s">
        <v>56</v>
      </c>
      <c r="D965" s="11" t="s">
        <v>498</v>
      </c>
      <c r="E965" s="11" t="s">
        <v>499</v>
      </c>
      <c r="F965" s="11" t="s">
        <v>59</v>
      </c>
      <c r="G965" s="11" t="s">
        <v>60</v>
      </c>
      <c r="H965" s="14">
        <v>45879</v>
      </c>
      <c r="I965" s="11">
        <v>3</v>
      </c>
      <c r="J965" s="11">
        <v>71.86</v>
      </c>
      <c r="K965" s="11">
        <v>215.58</v>
      </c>
      <c r="L965" s="11">
        <v>0.05</v>
      </c>
      <c r="M965" s="11">
        <v>0.02</v>
      </c>
      <c r="N965" s="11" t="s">
        <v>2772</v>
      </c>
      <c r="O965" s="11">
        <v>71.86</v>
      </c>
      <c r="P965" s="11" t="s">
        <v>2773</v>
      </c>
      <c r="Q965" s="11" t="s">
        <v>2773</v>
      </c>
      <c r="R965" s="11">
        <v>204.80100000000002</v>
      </c>
      <c r="S965" s="11">
        <v>4.0960200000000002</v>
      </c>
      <c r="T965" s="11" t="s">
        <v>2774</v>
      </c>
      <c r="U965" s="12" t="b">
        <v>0</v>
      </c>
    </row>
    <row r="966" spans="1:21">
      <c r="A966" s="7" t="s">
        <v>1676</v>
      </c>
      <c r="B966" s="8" t="s">
        <v>28</v>
      </c>
      <c r="C966" s="8" t="s">
        <v>29</v>
      </c>
      <c r="D966" s="8" t="s">
        <v>545</v>
      </c>
      <c r="E966" s="8" t="s">
        <v>546</v>
      </c>
      <c r="F966" s="8" t="s">
        <v>215</v>
      </c>
      <c r="G966" s="8" t="s">
        <v>216</v>
      </c>
      <c r="H966" s="13">
        <v>45870</v>
      </c>
      <c r="I966" s="8">
        <v>7</v>
      </c>
      <c r="J966" s="8">
        <v>176.7</v>
      </c>
      <c r="K966" s="8">
        <v>1236.9000000000001</v>
      </c>
      <c r="L966" s="8">
        <v>0.1</v>
      </c>
      <c r="M966" s="8">
        <v>0.02</v>
      </c>
      <c r="N966" s="8" t="s">
        <v>2775</v>
      </c>
      <c r="O966" s="8">
        <v>176.7</v>
      </c>
      <c r="P966" s="8" t="s">
        <v>2773</v>
      </c>
      <c r="Q966" s="8" t="s">
        <v>2773</v>
      </c>
      <c r="R966" s="8">
        <v>1113.21</v>
      </c>
      <c r="S966" s="8">
        <v>22.264200000000002</v>
      </c>
      <c r="T966" s="8" t="s">
        <v>2774</v>
      </c>
      <c r="U966" s="9" t="b">
        <v>0</v>
      </c>
    </row>
    <row r="967" spans="1:21">
      <c r="A967" s="10" t="s">
        <v>1677</v>
      </c>
      <c r="B967" s="11" t="s">
        <v>62</v>
      </c>
      <c r="C967" s="11" t="s">
        <v>63</v>
      </c>
      <c r="D967" s="11" t="s">
        <v>493</v>
      </c>
      <c r="E967" s="11" t="s">
        <v>494</v>
      </c>
      <c r="F967" s="11" t="s">
        <v>174</v>
      </c>
      <c r="G967" s="11" t="s">
        <v>175</v>
      </c>
      <c r="H967" s="14">
        <v>45886</v>
      </c>
      <c r="I967" s="11">
        <v>19</v>
      </c>
      <c r="J967" s="11">
        <v>183.4</v>
      </c>
      <c r="K967" s="11">
        <v>3484.6</v>
      </c>
      <c r="L967" s="11">
        <v>0.1</v>
      </c>
      <c r="M967" s="11">
        <v>0.02</v>
      </c>
      <c r="N967" s="11" t="s">
        <v>2775</v>
      </c>
      <c r="O967" s="11">
        <v>183.4</v>
      </c>
      <c r="P967" s="11" t="s">
        <v>2773</v>
      </c>
      <c r="Q967" s="11" t="s">
        <v>2773</v>
      </c>
      <c r="R967" s="11">
        <v>3136.14</v>
      </c>
      <c r="S967" s="11">
        <v>62.722799999999999</v>
      </c>
      <c r="T967" s="11" t="s">
        <v>2774</v>
      </c>
      <c r="U967" s="12" t="b">
        <v>0</v>
      </c>
    </row>
    <row r="968" spans="1:21">
      <c r="A968" s="7" t="s">
        <v>1678</v>
      </c>
      <c r="B968" s="8" t="s">
        <v>386</v>
      </c>
      <c r="C968" s="8" t="s">
        <v>387</v>
      </c>
      <c r="D968" s="8" t="s">
        <v>1272</v>
      </c>
      <c r="E968" s="8" t="s">
        <v>1273</v>
      </c>
      <c r="F968" s="8" t="s">
        <v>139</v>
      </c>
      <c r="G968" s="8" t="s">
        <v>140</v>
      </c>
      <c r="H968" s="13">
        <v>45876</v>
      </c>
      <c r="I968" s="8">
        <v>21</v>
      </c>
      <c r="J968" s="8">
        <v>113.94</v>
      </c>
      <c r="K968" s="8">
        <v>2392.7399999999998</v>
      </c>
      <c r="L968" s="8">
        <v>0.05</v>
      </c>
      <c r="M968" s="8">
        <v>0.02</v>
      </c>
      <c r="N968" s="8" t="s">
        <v>2772</v>
      </c>
      <c r="O968" s="8">
        <v>113.94</v>
      </c>
      <c r="P968" s="8" t="s">
        <v>2773</v>
      </c>
      <c r="Q968" s="8" t="s">
        <v>2773</v>
      </c>
      <c r="R968" s="8">
        <v>2273.1029999999996</v>
      </c>
      <c r="S968" s="8">
        <v>45.462059999999994</v>
      </c>
      <c r="T968" s="8" t="s">
        <v>2774</v>
      </c>
      <c r="U968" s="9" t="b">
        <v>0</v>
      </c>
    </row>
    <row r="969" spans="1:21">
      <c r="A969" s="10" t="s">
        <v>1679</v>
      </c>
      <c r="B969" s="11" t="s">
        <v>62</v>
      </c>
      <c r="C969" s="11" t="s">
        <v>63</v>
      </c>
      <c r="D969" s="11" t="s">
        <v>23</v>
      </c>
      <c r="E969" s="11" t="s">
        <v>24</v>
      </c>
      <c r="F969" s="11" t="s">
        <v>293</v>
      </c>
      <c r="G969" s="11" t="s">
        <v>294</v>
      </c>
      <c r="H969" s="14">
        <v>45873</v>
      </c>
      <c r="I969" s="11">
        <v>12</v>
      </c>
      <c r="J969" s="11">
        <v>114.99</v>
      </c>
      <c r="K969" s="11">
        <v>1379.88</v>
      </c>
      <c r="L969" s="11">
        <v>0.05</v>
      </c>
      <c r="M969" s="11">
        <v>0.02</v>
      </c>
      <c r="N969" s="11" t="s">
        <v>2772</v>
      </c>
      <c r="O969" s="11">
        <v>114.99</v>
      </c>
      <c r="P969" s="11" t="s">
        <v>2773</v>
      </c>
      <c r="Q969" s="11" t="s">
        <v>2773</v>
      </c>
      <c r="R969" s="11">
        <v>1310.8860000000002</v>
      </c>
      <c r="S969" s="11">
        <v>26.217720000000003</v>
      </c>
      <c r="T969" s="11" t="s">
        <v>2774</v>
      </c>
      <c r="U969" s="12" t="b">
        <v>0</v>
      </c>
    </row>
    <row r="970" spans="1:21">
      <c r="A970" s="7" t="s">
        <v>1680</v>
      </c>
      <c r="B970" s="8" t="s">
        <v>21</v>
      </c>
      <c r="C970" s="8" t="s">
        <v>22</v>
      </c>
      <c r="D970" s="8" t="s">
        <v>329</v>
      </c>
      <c r="E970" s="8" t="s">
        <v>330</v>
      </c>
      <c r="F970" s="8" t="s">
        <v>191</v>
      </c>
      <c r="G970" s="8" t="s">
        <v>192</v>
      </c>
      <c r="H970" s="13">
        <v>45878</v>
      </c>
      <c r="I970" s="8">
        <v>9</v>
      </c>
      <c r="J970" s="8">
        <v>144.35</v>
      </c>
      <c r="K970" s="8">
        <v>1299.1500000000001</v>
      </c>
      <c r="L970" s="8">
        <v>0.1</v>
      </c>
      <c r="M970" s="8">
        <v>0.02</v>
      </c>
      <c r="N970" s="8" t="s">
        <v>2775</v>
      </c>
      <c r="O970" s="8">
        <v>144.35</v>
      </c>
      <c r="P970" s="8" t="s">
        <v>2773</v>
      </c>
      <c r="Q970" s="8" t="s">
        <v>2773</v>
      </c>
      <c r="R970" s="8">
        <v>1169.2350000000001</v>
      </c>
      <c r="S970" s="8">
        <v>23.384700000000002</v>
      </c>
      <c r="T970" s="8" t="s">
        <v>2774</v>
      </c>
      <c r="U970" s="9" t="b">
        <v>0</v>
      </c>
    </row>
    <row r="971" spans="1:21">
      <c r="A971" s="10" t="s">
        <v>1681</v>
      </c>
      <c r="B971" s="11" t="s">
        <v>47</v>
      </c>
      <c r="C971" s="11" t="s">
        <v>48</v>
      </c>
      <c r="D971" s="11" t="s">
        <v>284</v>
      </c>
      <c r="E971" s="11" t="s">
        <v>285</v>
      </c>
      <c r="F971" s="11" t="s">
        <v>215</v>
      </c>
      <c r="G971" s="11" t="s">
        <v>216</v>
      </c>
      <c r="H971" s="14">
        <v>45889</v>
      </c>
      <c r="I971" s="11">
        <v>12</v>
      </c>
      <c r="J971" s="11">
        <v>143.27000000000001</v>
      </c>
      <c r="K971" s="11">
        <v>1719.24</v>
      </c>
      <c r="L971" s="11">
        <v>0.1</v>
      </c>
      <c r="M971" s="11">
        <v>0.02</v>
      </c>
      <c r="N971" s="11" t="s">
        <v>2775</v>
      </c>
      <c r="O971" s="11">
        <v>176.7</v>
      </c>
      <c r="P971" s="11" t="s">
        <v>2773</v>
      </c>
      <c r="Q971" s="11" t="s">
        <v>2773</v>
      </c>
      <c r="R971" s="11">
        <v>1547.316</v>
      </c>
      <c r="S971" s="11">
        <v>30.94632</v>
      </c>
      <c r="T971" s="11" t="s">
        <v>2774</v>
      </c>
      <c r="U971" s="12" t="b">
        <v>0</v>
      </c>
    </row>
    <row r="972" spans="1:21">
      <c r="A972" s="7" t="s">
        <v>1682</v>
      </c>
      <c r="B972" s="8" t="s">
        <v>230</v>
      </c>
      <c r="C972" s="8" t="s">
        <v>231</v>
      </c>
      <c r="D972" s="8" t="s">
        <v>900</v>
      </c>
      <c r="E972" s="8" t="s">
        <v>901</v>
      </c>
      <c r="F972" s="8" t="s">
        <v>240</v>
      </c>
      <c r="G972" s="8" t="s">
        <v>241</v>
      </c>
      <c r="H972" s="13">
        <v>45883</v>
      </c>
      <c r="I972" s="8">
        <v>7</v>
      </c>
      <c r="J972" s="8">
        <v>130.94</v>
      </c>
      <c r="K972" s="8">
        <v>916.58</v>
      </c>
      <c r="L972" s="8">
        <v>0.05</v>
      </c>
      <c r="M972" s="8">
        <v>0.02</v>
      </c>
      <c r="N972" s="8" t="s">
        <v>2772</v>
      </c>
      <c r="O972" s="8">
        <v>130.94</v>
      </c>
      <c r="P972" s="8" t="s">
        <v>2773</v>
      </c>
      <c r="Q972" s="8" t="s">
        <v>2773</v>
      </c>
      <c r="R972" s="8">
        <v>870.75099999999998</v>
      </c>
      <c r="S972" s="8">
        <v>17.415019999999998</v>
      </c>
      <c r="T972" s="8" t="s">
        <v>2774</v>
      </c>
      <c r="U972" s="9" t="b">
        <v>0</v>
      </c>
    </row>
    <row r="973" spans="1:21">
      <c r="A973" s="10" t="s">
        <v>1683</v>
      </c>
      <c r="B973" s="11" t="s">
        <v>259</v>
      </c>
      <c r="C973" s="11" t="s">
        <v>260</v>
      </c>
      <c r="D973" s="11" t="s">
        <v>205</v>
      </c>
      <c r="E973" s="11" t="s">
        <v>206</v>
      </c>
      <c r="F973" s="11" t="s">
        <v>114</v>
      </c>
      <c r="G973" s="11" t="s">
        <v>115</v>
      </c>
      <c r="H973" s="14">
        <v>45881</v>
      </c>
      <c r="I973" s="11">
        <v>6</v>
      </c>
      <c r="J973" s="11">
        <v>91.13</v>
      </c>
      <c r="K973" s="11">
        <v>546.78</v>
      </c>
      <c r="L973" s="11">
        <v>0.1</v>
      </c>
      <c r="M973" s="11">
        <v>0.02</v>
      </c>
      <c r="N973" s="11" t="s">
        <v>2775</v>
      </c>
      <c r="O973" s="11">
        <v>91.13</v>
      </c>
      <c r="P973" s="11" t="s">
        <v>2773</v>
      </c>
      <c r="Q973" s="11" t="s">
        <v>2773</v>
      </c>
      <c r="R973" s="11">
        <v>492.10199999999998</v>
      </c>
      <c r="S973" s="11">
        <v>9.842039999999999</v>
      </c>
      <c r="T973" s="11" t="s">
        <v>2774</v>
      </c>
      <c r="U973" s="12" t="b">
        <v>0</v>
      </c>
    </row>
    <row r="974" spans="1:21">
      <c r="A974" s="7" t="s">
        <v>1684</v>
      </c>
      <c r="B974" s="8" t="s">
        <v>259</v>
      </c>
      <c r="C974" s="8" t="s">
        <v>260</v>
      </c>
      <c r="D974" s="8" t="s">
        <v>16</v>
      </c>
      <c r="E974" s="8" t="s">
        <v>17</v>
      </c>
      <c r="F974" s="8" t="s">
        <v>396</v>
      </c>
      <c r="G974" s="8" t="s">
        <v>397</v>
      </c>
      <c r="H974" s="13">
        <v>45888</v>
      </c>
      <c r="I974" s="8">
        <v>10</v>
      </c>
      <c r="J974" s="8">
        <v>194.87</v>
      </c>
      <c r="K974" s="8">
        <v>1948.7</v>
      </c>
      <c r="L974" s="8">
        <v>0.1</v>
      </c>
      <c r="M974" s="8">
        <v>0.02</v>
      </c>
      <c r="N974" s="8" t="s">
        <v>2775</v>
      </c>
      <c r="O974" s="8">
        <v>194.87</v>
      </c>
      <c r="P974" s="8" t="s">
        <v>2773</v>
      </c>
      <c r="Q974" s="8" t="s">
        <v>2773</v>
      </c>
      <c r="R974" s="8">
        <v>1753.83</v>
      </c>
      <c r="S974" s="8">
        <v>35.076599999999999</v>
      </c>
      <c r="T974" s="8" t="s">
        <v>2774</v>
      </c>
      <c r="U974" s="9" t="b">
        <v>0</v>
      </c>
    </row>
    <row r="975" spans="1:21">
      <c r="A975" s="10" t="s">
        <v>1685</v>
      </c>
      <c r="B975" s="11" t="s">
        <v>103</v>
      </c>
      <c r="C975" s="11" t="s">
        <v>104</v>
      </c>
      <c r="D975" s="11" t="s">
        <v>700</v>
      </c>
      <c r="E975" s="11" t="s">
        <v>701</v>
      </c>
      <c r="F975" s="11" t="s">
        <v>179</v>
      </c>
      <c r="G975" s="11" t="s">
        <v>180</v>
      </c>
      <c r="H975" s="14">
        <v>45874</v>
      </c>
      <c r="I975" s="11">
        <v>24</v>
      </c>
      <c r="J975" s="11">
        <v>125.42</v>
      </c>
      <c r="K975" s="11">
        <v>3010.08</v>
      </c>
      <c r="L975" s="11">
        <v>0.1</v>
      </c>
      <c r="M975" s="11">
        <v>0.02</v>
      </c>
      <c r="N975" s="11" t="s">
        <v>2775</v>
      </c>
      <c r="O975" s="11">
        <v>125.42</v>
      </c>
      <c r="P975" s="11" t="s">
        <v>2773</v>
      </c>
      <c r="Q975" s="11" t="s">
        <v>2773</v>
      </c>
      <c r="R975" s="11">
        <v>2709.0720000000001</v>
      </c>
      <c r="S975" s="11">
        <v>54.181440000000002</v>
      </c>
      <c r="T975" s="11" t="s">
        <v>2774</v>
      </c>
      <c r="U975" s="12" t="b">
        <v>0</v>
      </c>
    </row>
    <row r="976" spans="1:21">
      <c r="A976" s="7" t="s">
        <v>1686</v>
      </c>
      <c r="B976" s="8" t="s">
        <v>47</v>
      </c>
      <c r="C976" s="8" t="s">
        <v>48</v>
      </c>
      <c r="D976" s="8" t="s">
        <v>391</v>
      </c>
      <c r="E976" s="8" t="s">
        <v>392</v>
      </c>
      <c r="F976" s="8" t="s">
        <v>71</v>
      </c>
      <c r="G976" s="8" t="s">
        <v>72</v>
      </c>
      <c r="H976" s="13">
        <v>45884</v>
      </c>
      <c r="I976" s="8">
        <v>8</v>
      </c>
      <c r="J976" s="8">
        <v>123.65</v>
      </c>
      <c r="K976" s="8">
        <v>989.2</v>
      </c>
      <c r="L976" s="8">
        <v>0.05</v>
      </c>
      <c r="M976" s="8">
        <v>0.02</v>
      </c>
      <c r="N976" s="8" t="s">
        <v>2772</v>
      </c>
      <c r="O976" s="8">
        <v>123.65</v>
      </c>
      <c r="P976" s="8" t="s">
        <v>2773</v>
      </c>
      <c r="Q976" s="8" t="s">
        <v>2773</v>
      </c>
      <c r="R976" s="8">
        <v>939.74</v>
      </c>
      <c r="S976" s="8">
        <v>18.794800000000002</v>
      </c>
      <c r="T976" s="8" t="s">
        <v>2774</v>
      </c>
      <c r="U976" s="9" t="b">
        <v>0</v>
      </c>
    </row>
    <row r="977" spans="1:21">
      <c r="A977" s="10" t="s">
        <v>1687</v>
      </c>
      <c r="B977" s="11" t="s">
        <v>246</v>
      </c>
      <c r="C977" s="11" t="s">
        <v>247</v>
      </c>
      <c r="D977" s="11" t="s">
        <v>278</v>
      </c>
      <c r="E977" s="11" t="s">
        <v>279</v>
      </c>
      <c r="F977" s="11" t="s">
        <v>32</v>
      </c>
      <c r="G977" s="11" t="s">
        <v>33</v>
      </c>
      <c r="H977" s="14">
        <v>45876</v>
      </c>
      <c r="I977" s="11">
        <v>4</v>
      </c>
      <c r="J977" s="11">
        <v>88.32</v>
      </c>
      <c r="K977" s="11">
        <v>353.28</v>
      </c>
      <c r="L977" s="11">
        <v>0</v>
      </c>
      <c r="M977" s="11">
        <v>0.02</v>
      </c>
      <c r="N977" s="11" t="s">
        <v>2776</v>
      </c>
      <c r="O977" s="11">
        <v>88.32</v>
      </c>
      <c r="P977" s="11" t="s">
        <v>2773</v>
      </c>
      <c r="Q977" s="11" t="s">
        <v>2773</v>
      </c>
      <c r="R977" s="11">
        <v>353.28</v>
      </c>
      <c r="S977" s="11">
        <v>7.0655999999999999</v>
      </c>
      <c r="T977" s="11" t="s">
        <v>2774</v>
      </c>
      <c r="U977" s="12" t="b">
        <v>0</v>
      </c>
    </row>
    <row r="978" spans="1:21">
      <c r="A978" s="7" t="s">
        <v>1688</v>
      </c>
      <c r="B978" s="8" t="s">
        <v>414</v>
      </c>
      <c r="C978" s="8" t="s">
        <v>415</v>
      </c>
      <c r="D978" s="8" t="s">
        <v>615</v>
      </c>
      <c r="E978" s="8" t="s">
        <v>616</v>
      </c>
      <c r="F978" s="8" t="s">
        <v>174</v>
      </c>
      <c r="G978" s="8" t="s">
        <v>175</v>
      </c>
      <c r="H978" s="13">
        <v>45889</v>
      </c>
      <c r="I978" s="8">
        <v>18</v>
      </c>
      <c r="J978" s="8">
        <v>183.4</v>
      </c>
      <c r="K978" s="8">
        <v>3301.2</v>
      </c>
      <c r="L978" s="8">
        <v>0.1</v>
      </c>
      <c r="M978" s="8">
        <v>0.02</v>
      </c>
      <c r="N978" s="8" t="s">
        <v>2775</v>
      </c>
      <c r="O978" s="8">
        <v>183.4</v>
      </c>
      <c r="P978" s="8" t="s">
        <v>2773</v>
      </c>
      <c r="Q978" s="8" t="s">
        <v>2773</v>
      </c>
      <c r="R978" s="8">
        <v>2971.08</v>
      </c>
      <c r="S978" s="8">
        <v>59.421599999999998</v>
      </c>
      <c r="T978" s="8" t="s">
        <v>2774</v>
      </c>
      <c r="U978" s="9" t="b">
        <v>0</v>
      </c>
    </row>
    <row r="979" spans="1:21">
      <c r="A979" s="10" t="s">
        <v>1691</v>
      </c>
      <c r="B979" s="11" t="s">
        <v>42</v>
      </c>
      <c r="C979" s="11" t="s">
        <v>43</v>
      </c>
      <c r="D979" s="11" t="s">
        <v>420</v>
      </c>
      <c r="E979" s="11" t="s">
        <v>421</v>
      </c>
      <c r="F979" s="11" t="s">
        <v>215</v>
      </c>
      <c r="G979" s="11" t="s">
        <v>216</v>
      </c>
      <c r="H979" s="14">
        <v>45878</v>
      </c>
      <c r="I979" s="11">
        <v>3</v>
      </c>
      <c r="J979" s="11">
        <v>176.7</v>
      </c>
      <c r="K979" s="11">
        <v>530.1</v>
      </c>
      <c r="L979" s="11">
        <v>0.1</v>
      </c>
      <c r="M979" s="11">
        <v>0.02</v>
      </c>
      <c r="N979" s="11" t="s">
        <v>2775</v>
      </c>
      <c r="O979" s="11">
        <v>176.7</v>
      </c>
      <c r="P979" s="11" t="s">
        <v>2773</v>
      </c>
      <c r="Q979" s="11" t="s">
        <v>2773</v>
      </c>
      <c r="R979" s="11">
        <v>477.09000000000003</v>
      </c>
      <c r="S979" s="11">
        <v>9.5418000000000003</v>
      </c>
      <c r="T979" s="11" t="s">
        <v>2774</v>
      </c>
      <c r="U979" s="12" t="b">
        <v>0</v>
      </c>
    </row>
    <row r="980" spans="1:21">
      <c r="A980" s="7" t="s">
        <v>1692</v>
      </c>
      <c r="B980" s="8" t="s">
        <v>117</v>
      </c>
      <c r="C980" s="8" t="s">
        <v>118</v>
      </c>
      <c r="D980" s="8" t="s">
        <v>210</v>
      </c>
      <c r="E980" s="8" t="s">
        <v>211</v>
      </c>
      <c r="F980" s="8" t="s">
        <v>71</v>
      </c>
      <c r="G980" s="8" t="s">
        <v>72</v>
      </c>
      <c r="H980" s="13">
        <v>45893</v>
      </c>
      <c r="I980" s="8">
        <v>2</v>
      </c>
      <c r="J980" s="8">
        <v>123.65</v>
      </c>
      <c r="K980" s="8">
        <v>247.3</v>
      </c>
      <c r="L980" s="8">
        <v>0.05</v>
      </c>
      <c r="M980" s="8">
        <v>0.02</v>
      </c>
      <c r="N980" s="8" t="s">
        <v>2772</v>
      </c>
      <c r="O980" s="8">
        <v>123.65</v>
      </c>
      <c r="P980" s="8" t="s">
        <v>2773</v>
      </c>
      <c r="Q980" s="8" t="s">
        <v>2773</v>
      </c>
      <c r="R980" s="8">
        <v>234.935</v>
      </c>
      <c r="S980" s="8">
        <v>4.6987000000000005</v>
      </c>
      <c r="T980" s="8" t="s">
        <v>2774</v>
      </c>
      <c r="U980" s="9" t="b">
        <v>0</v>
      </c>
    </row>
    <row r="981" spans="1:21">
      <c r="A981" s="10" t="s">
        <v>1693</v>
      </c>
      <c r="B981" s="11" t="s">
        <v>74</v>
      </c>
      <c r="C981" s="11" t="s">
        <v>75</v>
      </c>
      <c r="D981" s="11" t="s">
        <v>615</v>
      </c>
      <c r="E981" s="11" t="s">
        <v>616</v>
      </c>
      <c r="F981" s="11" t="s">
        <v>166</v>
      </c>
      <c r="G981" s="11" t="s">
        <v>167</v>
      </c>
      <c r="H981" s="14">
        <v>45879</v>
      </c>
      <c r="I981" s="11">
        <v>17</v>
      </c>
      <c r="J981" s="11">
        <v>176.86</v>
      </c>
      <c r="K981" s="11">
        <v>3006.62</v>
      </c>
      <c r="L981" s="11">
        <v>0.1</v>
      </c>
      <c r="M981" s="11">
        <v>0.02</v>
      </c>
      <c r="N981" s="11" t="s">
        <v>2775</v>
      </c>
      <c r="O981" s="11">
        <v>176.86</v>
      </c>
      <c r="P981" s="11" t="s">
        <v>2773</v>
      </c>
      <c r="Q981" s="11" t="s">
        <v>2773</v>
      </c>
      <c r="R981" s="11">
        <v>2705.9580000000001</v>
      </c>
      <c r="S981" s="11">
        <v>54.119160000000001</v>
      </c>
      <c r="T981" s="11" t="s">
        <v>2774</v>
      </c>
      <c r="U981" s="12" t="b">
        <v>0</v>
      </c>
    </row>
    <row r="982" spans="1:21">
      <c r="A982" s="7" t="s">
        <v>1694</v>
      </c>
      <c r="B982" s="8" t="s">
        <v>62</v>
      </c>
      <c r="C982" s="8" t="s">
        <v>63</v>
      </c>
      <c r="D982" s="8" t="s">
        <v>1459</v>
      </c>
      <c r="E982" s="8" t="s">
        <v>1460</v>
      </c>
      <c r="F982" s="8" t="s">
        <v>196</v>
      </c>
      <c r="G982" s="8" t="s">
        <v>197</v>
      </c>
      <c r="H982" s="13">
        <v>45896</v>
      </c>
      <c r="I982" s="8">
        <v>25</v>
      </c>
      <c r="J982" s="8">
        <v>77.5</v>
      </c>
      <c r="K982" s="8">
        <v>1937.5</v>
      </c>
      <c r="L982" s="8">
        <v>0.05</v>
      </c>
      <c r="M982" s="8">
        <v>0.02</v>
      </c>
      <c r="N982" s="8" t="s">
        <v>2772</v>
      </c>
      <c r="O982" s="8">
        <v>77.5</v>
      </c>
      <c r="P982" s="8" t="s">
        <v>2773</v>
      </c>
      <c r="Q982" s="8" t="s">
        <v>2773</v>
      </c>
      <c r="R982" s="8">
        <v>1840.625</v>
      </c>
      <c r="S982" s="8">
        <v>36.8125</v>
      </c>
      <c r="T982" s="8" t="s">
        <v>2774</v>
      </c>
      <c r="U982" s="9" t="b">
        <v>0</v>
      </c>
    </row>
    <row r="983" spans="1:21">
      <c r="A983" s="10" t="s">
        <v>1695</v>
      </c>
      <c r="B983" s="11" t="s">
        <v>182</v>
      </c>
      <c r="C983" s="11" t="s">
        <v>2793</v>
      </c>
      <c r="D983" s="11" t="s">
        <v>52</v>
      </c>
      <c r="E983" s="11" t="s">
        <v>2668</v>
      </c>
      <c r="F983" s="11" t="s">
        <v>396</v>
      </c>
      <c r="G983" s="11" t="s">
        <v>397</v>
      </c>
      <c r="H983" s="14">
        <v>45876</v>
      </c>
      <c r="I983" s="11">
        <v>1</v>
      </c>
      <c r="J983" s="11">
        <v>194.87</v>
      </c>
      <c r="K983" s="11">
        <v>194.87</v>
      </c>
      <c r="L983" s="11">
        <v>0.1</v>
      </c>
      <c r="M983" s="11">
        <v>0.02</v>
      </c>
      <c r="N983" s="11" t="s">
        <v>2775</v>
      </c>
      <c r="O983" s="11">
        <v>194.87</v>
      </c>
      <c r="P983" s="11" t="s">
        <v>2773</v>
      </c>
      <c r="Q983" s="11" t="s">
        <v>2773</v>
      </c>
      <c r="R983" s="11">
        <v>175.38300000000001</v>
      </c>
      <c r="S983" s="11">
        <v>3.5076600000000004</v>
      </c>
      <c r="T983" s="11" t="s">
        <v>2774</v>
      </c>
      <c r="U983" s="12" t="b">
        <v>0</v>
      </c>
    </row>
    <row r="984" spans="1:21">
      <c r="A984" s="7" t="s">
        <v>1696</v>
      </c>
      <c r="B984" s="8" t="s">
        <v>47</v>
      </c>
      <c r="C984" s="8" t="s">
        <v>48</v>
      </c>
      <c r="D984" s="8" t="s">
        <v>391</v>
      </c>
      <c r="E984" s="8" t="s">
        <v>392</v>
      </c>
      <c r="F984" s="8" t="s">
        <v>356</v>
      </c>
      <c r="G984" s="8" t="s">
        <v>357</v>
      </c>
      <c r="H984" s="13">
        <v>45879</v>
      </c>
      <c r="I984" s="8">
        <v>17</v>
      </c>
      <c r="J984" s="8">
        <v>54.03</v>
      </c>
      <c r="K984" s="8">
        <v>918.51</v>
      </c>
      <c r="L984" s="8">
        <v>0</v>
      </c>
      <c r="M984" s="8">
        <v>0.02</v>
      </c>
      <c r="N984" s="8" t="s">
        <v>2776</v>
      </c>
      <c r="O984" s="8">
        <v>54.03</v>
      </c>
      <c r="P984" s="8" t="s">
        <v>2773</v>
      </c>
      <c r="Q984" s="8" t="s">
        <v>2773</v>
      </c>
      <c r="R984" s="8">
        <v>918.51</v>
      </c>
      <c r="S984" s="8">
        <v>18.370200000000001</v>
      </c>
      <c r="T984" s="8" t="s">
        <v>2774</v>
      </c>
      <c r="U984" s="9" t="b">
        <v>0</v>
      </c>
    </row>
    <row r="985" spans="1:21">
      <c r="A985" s="10" t="s">
        <v>1698</v>
      </c>
      <c r="B985" s="11" t="s">
        <v>62</v>
      </c>
      <c r="C985" s="11" t="s">
        <v>63</v>
      </c>
      <c r="D985" s="11" t="s">
        <v>340</v>
      </c>
      <c r="E985" s="11" t="s">
        <v>341</v>
      </c>
      <c r="F985" s="11" t="s">
        <v>166</v>
      </c>
      <c r="G985" s="11" t="s">
        <v>167</v>
      </c>
      <c r="H985" s="14">
        <v>45871</v>
      </c>
      <c r="I985" s="11">
        <v>22</v>
      </c>
      <c r="J985" s="11">
        <v>176.86</v>
      </c>
      <c r="K985" s="11">
        <v>3890.92</v>
      </c>
      <c r="L985" s="11">
        <v>0.1</v>
      </c>
      <c r="M985" s="11">
        <v>0.02</v>
      </c>
      <c r="N985" s="11" t="s">
        <v>2775</v>
      </c>
      <c r="O985" s="11">
        <v>176.86</v>
      </c>
      <c r="P985" s="11" t="s">
        <v>2773</v>
      </c>
      <c r="Q985" s="11" t="s">
        <v>2773</v>
      </c>
      <c r="R985" s="11">
        <v>3501.828</v>
      </c>
      <c r="S985" s="11">
        <v>70.036559999999994</v>
      </c>
      <c r="T985" s="11" t="s">
        <v>2774</v>
      </c>
      <c r="U985" s="12" t="b">
        <v>0</v>
      </c>
    </row>
    <row r="986" spans="1:21">
      <c r="A986" s="7" t="s">
        <v>1699</v>
      </c>
      <c r="B986" s="8" t="s">
        <v>103</v>
      </c>
      <c r="C986" s="8" t="s">
        <v>104</v>
      </c>
      <c r="D986" s="8" t="s">
        <v>1057</v>
      </c>
      <c r="E986" s="8" t="s">
        <v>1058</v>
      </c>
      <c r="F986" s="8" t="s">
        <v>191</v>
      </c>
      <c r="G986" s="8" t="s">
        <v>192</v>
      </c>
      <c r="H986" s="13">
        <v>45872</v>
      </c>
      <c r="I986" s="8">
        <v>6</v>
      </c>
      <c r="J986" s="8">
        <v>144.35</v>
      </c>
      <c r="K986" s="8">
        <v>866.1</v>
      </c>
      <c r="L986" s="8">
        <v>0.1</v>
      </c>
      <c r="M986" s="8">
        <v>0.02</v>
      </c>
      <c r="N986" s="8" t="s">
        <v>2775</v>
      </c>
      <c r="O986" s="8">
        <v>144.35</v>
      </c>
      <c r="P986" s="8" t="s">
        <v>2773</v>
      </c>
      <c r="Q986" s="8" t="s">
        <v>2773</v>
      </c>
      <c r="R986" s="8">
        <v>779.49</v>
      </c>
      <c r="S986" s="8">
        <v>15.5898</v>
      </c>
      <c r="T986" s="8" t="s">
        <v>2774</v>
      </c>
      <c r="U986" s="9" t="b">
        <v>0</v>
      </c>
    </row>
    <row r="987" spans="1:21">
      <c r="A987" s="10" t="s">
        <v>1700</v>
      </c>
      <c r="B987" s="11" t="s">
        <v>230</v>
      </c>
      <c r="C987" s="11" t="s">
        <v>231</v>
      </c>
      <c r="D987" s="11" t="s">
        <v>739</v>
      </c>
      <c r="E987" s="11" t="s">
        <v>740</v>
      </c>
      <c r="F987" s="11" t="s">
        <v>240</v>
      </c>
      <c r="G987" s="11" t="s">
        <v>241</v>
      </c>
      <c r="H987" s="14">
        <v>45882</v>
      </c>
      <c r="I987" s="11">
        <v>22</v>
      </c>
      <c r="J987" s="11">
        <v>130.94</v>
      </c>
      <c r="K987" s="11">
        <v>2880.68</v>
      </c>
      <c r="L987" s="11">
        <v>0.05</v>
      </c>
      <c r="M987" s="11">
        <v>0.02</v>
      </c>
      <c r="N987" s="11" t="s">
        <v>2772</v>
      </c>
      <c r="O987" s="11">
        <v>130.94</v>
      </c>
      <c r="P987" s="11" t="s">
        <v>2773</v>
      </c>
      <c r="Q987" s="11" t="s">
        <v>2773</v>
      </c>
      <c r="R987" s="11">
        <v>2736.6459999999997</v>
      </c>
      <c r="S987" s="11">
        <v>54.732919999999993</v>
      </c>
      <c r="T987" s="11" t="s">
        <v>2774</v>
      </c>
      <c r="U987" s="12" t="b">
        <v>0</v>
      </c>
    </row>
    <row r="988" spans="1:21">
      <c r="A988" s="7" t="s">
        <v>1701</v>
      </c>
      <c r="B988" s="8" t="s">
        <v>74</v>
      </c>
      <c r="C988" s="8" t="s">
        <v>75</v>
      </c>
      <c r="D988" s="8" t="s">
        <v>557</v>
      </c>
      <c r="E988" s="8" t="s">
        <v>558</v>
      </c>
      <c r="F988" s="8" t="s">
        <v>59</v>
      </c>
      <c r="G988" s="8" t="s">
        <v>60</v>
      </c>
      <c r="H988" s="13">
        <v>45893</v>
      </c>
      <c r="I988" s="8">
        <v>1</v>
      </c>
      <c r="J988" s="8">
        <v>71.86</v>
      </c>
      <c r="K988" s="8">
        <v>71.86</v>
      </c>
      <c r="L988" s="8">
        <v>0.05</v>
      </c>
      <c r="M988" s="8">
        <v>0.02</v>
      </c>
      <c r="N988" s="8" t="s">
        <v>2772</v>
      </c>
      <c r="O988" s="8">
        <v>71.86</v>
      </c>
      <c r="P988" s="8" t="s">
        <v>2773</v>
      </c>
      <c r="Q988" s="8" t="s">
        <v>2773</v>
      </c>
      <c r="R988" s="8">
        <v>68.266999999999996</v>
      </c>
      <c r="S988" s="8">
        <v>1.36534</v>
      </c>
      <c r="T988" s="8" t="s">
        <v>2774</v>
      </c>
      <c r="U988" s="9" t="b">
        <v>0</v>
      </c>
    </row>
    <row r="989" spans="1:21">
      <c r="A989" s="10" t="s">
        <v>1702</v>
      </c>
      <c r="B989" s="11" t="s">
        <v>62</v>
      </c>
      <c r="C989" s="11" t="s">
        <v>63</v>
      </c>
      <c r="D989" s="11" t="s">
        <v>459</v>
      </c>
      <c r="E989" s="11" t="s">
        <v>460</v>
      </c>
      <c r="F989" s="11" t="s">
        <v>326</v>
      </c>
      <c r="G989" s="11" t="s">
        <v>327</v>
      </c>
      <c r="H989" s="14">
        <v>45879</v>
      </c>
      <c r="I989" s="11">
        <v>18</v>
      </c>
      <c r="J989" s="11">
        <v>63.32</v>
      </c>
      <c r="K989" s="11">
        <v>1139.76</v>
      </c>
      <c r="L989" s="11">
        <v>0</v>
      </c>
      <c r="M989" s="11">
        <v>0.02</v>
      </c>
      <c r="N989" s="11" t="s">
        <v>2776</v>
      </c>
      <c r="O989" s="11">
        <v>63.32</v>
      </c>
      <c r="P989" s="11" t="s">
        <v>2773</v>
      </c>
      <c r="Q989" s="11" t="s">
        <v>2773</v>
      </c>
      <c r="R989" s="11">
        <v>1139.76</v>
      </c>
      <c r="S989" s="11">
        <v>22.795200000000001</v>
      </c>
      <c r="T989" s="11" t="s">
        <v>2774</v>
      </c>
      <c r="U989" s="12" t="b">
        <v>0</v>
      </c>
    </row>
    <row r="990" spans="1:21">
      <c r="A990" s="7" t="s">
        <v>1703</v>
      </c>
      <c r="B990" s="8" t="s">
        <v>110</v>
      </c>
      <c r="C990" s="8" t="s">
        <v>2819</v>
      </c>
      <c r="D990" s="8" t="s">
        <v>853</v>
      </c>
      <c r="E990" s="8" t="s">
        <v>2669</v>
      </c>
      <c r="F990" s="8" t="s">
        <v>114</v>
      </c>
      <c r="G990" s="8" t="s">
        <v>115</v>
      </c>
      <c r="H990" s="13">
        <v>45881</v>
      </c>
      <c r="I990" s="8">
        <v>19</v>
      </c>
      <c r="J990" s="8">
        <v>91.13</v>
      </c>
      <c r="K990" s="8">
        <v>1731.47</v>
      </c>
      <c r="L990" s="8">
        <v>0.1</v>
      </c>
      <c r="M990" s="8">
        <v>0.02</v>
      </c>
      <c r="N990" s="8" t="s">
        <v>2775</v>
      </c>
      <c r="O990" s="8">
        <v>91.13</v>
      </c>
      <c r="P990" s="8" t="s">
        <v>2773</v>
      </c>
      <c r="Q990" s="8" t="s">
        <v>2773</v>
      </c>
      <c r="R990" s="8">
        <v>1558.3230000000001</v>
      </c>
      <c r="S990" s="8">
        <v>31.166460000000004</v>
      </c>
      <c r="T990" s="8" t="s">
        <v>2774</v>
      </c>
      <c r="U990" s="9" t="b">
        <v>0</v>
      </c>
    </row>
    <row r="991" spans="1:21">
      <c r="A991" s="10" t="s">
        <v>1704</v>
      </c>
      <c r="B991" s="11" t="s">
        <v>103</v>
      </c>
      <c r="C991" s="11" t="s">
        <v>104</v>
      </c>
      <c r="D991" s="11" t="s">
        <v>714</v>
      </c>
      <c r="E991" s="11" t="s">
        <v>715</v>
      </c>
      <c r="F991" s="11" t="s">
        <v>18</v>
      </c>
      <c r="G991" s="11" t="s">
        <v>19</v>
      </c>
      <c r="H991" s="14">
        <v>45900</v>
      </c>
      <c r="I991" s="11">
        <v>20</v>
      </c>
      <c r="J991" s="11">
        <v>52.65</v>
      </c>
      <c r="K991" s="11">
        <v>1053</v>
      </c>
      <c r="L991" s="11">
        <v>0.05</v>
      </c>
      <c r="M991" s="11">
        <v>0.02</v>
      </c>
      <c r="N991" s="11" t="s">
        <v>2772</v>
      </c>
      <c r="O991" s="11">
        <v>52.65</v>
      </c>
      <c r="P991" s="11" t="s">
        <v>2773</v>
      </c>
      <c r="Q991" s="11" t="s">
        <v>2773</v>
      </c>
      <c r="R991" s="11">
        <v>1000.35</v>
      </c>
      <c r="S991" s="11">
        <v>20.007000000000001</v>
      </c>
      <c r="T991" s="11" t="s">
        <v>2774</v>
      </c>
      <c r="U991" s="12" t="b">
        <v>0</v>
      </c>
    </row>
    <row r="992" spans="1:21">
      <c r="A992" s="7" t="s">
        <v>1705</v>
      </c>
      <c r="B992" s="8" t="s">
        <v>254</v>
      </c>
      <c r="C992" s="8" t="s">
        <v>255</v>
      </c>
      <c r="D992" s="8" t="s">
        <v>343</v>
      </c>
      <c r="E992" s="8" t="s">
        <v>344</v>
      </c>
      <c r="F992" s="8" t="s">
        <v>356</v>
      </c>
      <c r="G992" s="8" t="s">
        <v>357</v>
      </c>
      <c r="H992" s="13">
        <v>45870</v>
      </c>
      <c r="I992" s="8">
        <v>19</v>
      </c>
      <c r="J992" s="8">
        <v>54.03</v>
      </c>
      <c r="K992" s="8">
        <v>1026.57</v>
      </c>
      <c r="L992" s="8">
        <v>0</v>
      </c>
      <c r="M992" s="8">
        <v>0.02</v>
      </c>
      <c r="N992" s="8" t="s">
        <v>2776</v>
      </c>
      <c r="O992" s="8">
        <v>54.03</v>
      </c>
      <c r="P992" s="8" t="s">
        <v>2773</v>
      </c>
      <c r="Q992" s="8" t="s">
        <v>2773</v>
      </c>
      <c r="R992" s="8">
        <v>1026.57</v>
      </c>
      <c r="S992" s="8">
        <v>20.531399999999998</v>
      </c>
      <c r="T992" s="8" t="s">
        <v>2774</v>
      </c>
      <c r="U992" s="9" t="b">
        <v>0</v>
      </c>
    </row>
    <row r="993" spans="1:21">
      <c r="A993" s="10" t="s">
        <v>1706</v>
      </c>
      <c r="B993" s="11" t="s">
        <v>230</v>
      </c>
      <c r="C993" s="11" t="s">
        <v>231</v>
      </c>
      <c r="D993" s="11" t="s">
        <v>336</v>
      </c>
      <c r="E993" s="11" t="s">
        <v>337</v>
      </c>
      <c r="F993" s="11" t="s">
        <v>215</v>
      </c>
      <c r="G993" s="11" t="s">
        <v>216</v>
      </c>
      <c r="H993" s="14">
        <v>45887</v>
      </c>
      <c r="I993" s="11">
        <v>4</v>
      </c>
      <c r="J993" s="11">
        <v>176.7</v>
      </c>
      <c r="K993" s="11">
        <v>706.8</v>
      </c>
      <c r="L993" s="11">
        <v>0.1</v>
      </c>
      <c r="M993" s="11">
        <v>0.02</v>
      </c>
      <c r="N993" s="11" t="s">
        <v>2775</v>
      </c>
      <c r="O993" s="11">
        <v>176.7</v>
      </c>
      <c r="P993" s="11" t="s">
        <v>2773</v>
      </c>
      <c r="Q993" s="11" t="s">
        <v>2773</v>
      </c>
      <c r="R993" s="11">
        <v>636.12</v>
      </c>
      <c r="S993" s="11">
        <v>12.7224</v>
      </c>
      <c r="T993" s="11" t="s">
        <v>2774</v>
      </c>
      <c r="U993" s="12" t="b">
        <v>0</v>
      </c>
    </row>
    <row r="994" spans="1:21">
      <c r="A994" s="7" t="s">
        <v>1708</v>
      </c>
      <c r="B994" s="8" t="s">
        <v>414</v>
      </c>
      <c r="C994" s="8" t="s">
        <v>415</v>
      </c>
      <c r="D994" s="8" t="s">
        <v>172</v>
      </c>
      <c r="E994" s="8" t="s">
        <v>173</v>
      </c>
      <c r="F994" s="8" t="s">
        <v>302</v>
      </c>
      <c r="G994" s="8" t="s">
        <v>303</v>
      </c>
      <c r="H994" s="13">
        <v>45878</v>
      </c>
      <c r="I994" s="8">
        <v>19</v>
      </c>
      <c r="J994" s="8">
        <v>39.090000000000003</v>
      </c>
      <c r="K994" s="8">
        <v>742.71</v>
      </c>
      <c r="L994" s="8">
        <v>0</v>
      </c>
      <c r="M994" s="8">
        <v>0.02</v>
      </c>
      <c r="N994" s="8" t="s">
        <v>2776</v>
      </c>
      <c r="O994" s="8">
        <v>39.090000000000003</v>
      </c>
      <c r="P994" s="8" t="s">
        <v>2773</v>
      </c>
      <c r="Q994" s="8" t="s">
        <v>2773</v>
      </c>
      <c r="R994" s="8">
        <v>742.71</v>
      </c>
      <c r="S994" s="8">
        <v>14.854200000000001</v>
      </c>
      <c r="T994" s="8" t="s">
        <v>2774</v>
      </c>
      <c r="U994" s="9" t="b">
        <v>0</v>
      </c>
    </row>
    <row r="995" spans="1:21">
      <c r="A995" s="10" t="s">
        <v>1709</v>
      </c>
      <c r="B995" s="11" t="s">
        <v>62</v>
      </c>
      <c r="C995" s="11" t="s">
        <v>63</v>
      </c>
      <c r="D995" s="11" t="s">
        <v>374</v>
      </c>
      <c r="E995" s="11" t="s">
        <v>375</v>
      </c>
      <c r="F995" s="11" t="s">
        <v>450</v>
      </c>
      <c r="G995" s="11" t="s">
        <v>451</v>
      </c>
      <c r="H995" s="14">
        <v>45885</v>
      </c>
      <c r="I995" s="11">
        <v>19</v>
      </c>
      <c r="J995" s="11">
        <v>45.4</v>
      </c>
      <c r="K995" s="11">
        <v>862.6</v>
      </c>
      <c r="L995" s="11">
        <v>0</v>
      </c>
      <c r="M995" s="11">
        <v>0.02</v>
      </c>
      <c r="N995" s="11" t="s">
        <v>2776</v>
      </c>
      <c r="O995" s="11">
        <v>45.4</v>
      </c>
      <c r="P995" s="11" t="s">
        <v>2773</v>
      </c>
      <c r="Q995" s="11" t="s">
        <v>2773</v>
      </c>
      <c r="R995" s="11">
        <v>862.6</v>
      </c>
      <c r="S995" s="11">
        <v>17.252000000000002</v>
      </c>
      <c r="T995" s="11" t="s">
        <v>2774</v>
      </c>
      <c r="U995" s="12" t="b">
        <v>0</v>
      </c>
    </row>
    <row r="996" spans="1:21">
      <c r="A996" s="7" t="s">
        <v>1710</v>
      </c>
      <c r="B996" s="8" t="s">
        <v>93</v>
      </c>
      <c r="C996" s="8" t="s">
        <v>94</v>
      </c>
      <c r="D996" s="8" t="s">
        <v>199</v>
      </c>
      <c r="E996" s="8" t="s">
        <v>200</v>
      </c>
      <c r="F996" s="8" t="s">
        <v>107</v>
      </c>
      <c r="G996" s="8" t="s">
        <v>108</v>
      </c>
      <c r="H996" s="13">
        <v>45884</v>
      </c>
      <c r="I996" s="8">
        <v>25</v>
      </c>
      <c r="J996" s="8">
        <v>179.53</v>
      </c>
      <c r="K996" s="8">
        <v>4488.25</v>
      </c>
      <c r="L996" s="8">
        <v>0.1</v>
      </c>
      <c r="M996" s="8">
        <v>0.02</v>
      </c>
      <c r="N996" s="8" t="s">
        <v>2775</v>
      </c>
      <c r="O996" s="8">
        <v>179.53</v>
      </c>
      <c r="P996" s="8" t="s">
        <v>2773</v>
      </c>
      <c r="Q996" s="8" t="s">
        <v>2773</v>
      </c>
      <c r="R996" s="8">
        <v>4039.4250000000002</v>
      </c>
      <c r="S996" s="8">
        <v>80.788499999999999</v>
      </c>
      <c r="T996" s="8" t="s">
        <v>2774</v>
      </c>
      <c r="U996" s="9" t="b">
        <v>0</v>
      </c>
    </row>
    <row r="997" spans="1:21">
      <c r="A997" s="10" t="s">
        <v>1711</v>
      </c>
      <c r="B997" s="11" t="s">
        <v>208</v>
      </c>
      <c r="C997" s="11" t="s">
        <v>209</v>
      </c>
      <c r="D997" s="11" t="s">
        <v>476</v>
      </c>
      <c r="E997" s="11" t="s">
        <v>477</v>
      </c>
      <c r="F997" s="11" t="s">
        <v>39</v>
      </c>
      <c r="G997" s="11" t="s">
        <v>40</v>
      </c>
      <c r="H997" s="14">
        <v>45885</v>
      </c>
      <c r="I997" s="11">
        <v>1</v>
      </c>
      <c r="J997" s="11">
        <v>87.21</v>
      </c>
      <c r="K997" s="11">
        <v>87.21</v>
      </c>
      <c r="L997" s="11">
        <v>0</v>
      </c>
      <c r="M997" s="11">
        <v>0.02</v>
      </c>
      <c r="N997" s="11" t="s">
        <v>2776</v>
      </c>
      <c r="O997" s="11">
        <v>87.21</v>
      </c>
      <c r="P997" s="11" t="s">
        <v>2773</v>
      </c>
      <c r="Q997" s="11" t="s">
        <v>2773</v>
      </c>
      <c r="R997" s="11">
        <v>87.21</v>
      </c>
      <c r="S997" s="11">
        <v>1.7442</v>
      </c>
      <c r="T997" s="11" t="s">
        <v>2774</v>
      </c>
      <c r="U997" s="12" t="b">
        <v>0</v>
      </c>
    </row>
    <row r="998" spans="1:21">
      <c r="A998" s="7" t="s">
        <v>1712</v>
      </c>
      <c r="B998" s="8" t="s">
        <v>386</v>
      </c>
      <c r="C998" s="8" t="s">
        <v>387</v>
      </c>
      <c r="D998" s="8" t="s">
        <v>248</v>
      </c>
      <c r="E998" s="8" t="s">
        <v>249</v>
      </c>
      <c r="F998" s="8" t="s">
        <v>196</v>
      </c>
      <c r="G998" s="8" t="s">
        <v>197</v>
      </c>
      <c r="H998" s="13">
        <v>45895</v>
      </c>
      <c r="I998" s="8">
        <v>21</v>
      </c>
      <c r="J998" s="8">
        <v>77.5</v>
      </c>
      <c r="K998" s="8">
        <v>1627.5</v>
      </c>
      <c r="L998" s="8">
        <v>0.05</v>
      </c>
      <c r="M998" s="8">
        <v>0.02</v>
      </c>
      <c r="N998" s="8" t="s">
        <v>2772</v>
      </c>
      <c r="O998" s="8">
        <v>77.5</v>
      </c>
      <c r="P998" s="8" t="s">
        <v>2773</v>
      </c>
      <c r="Q998" s="8" t="s">
        <v>2773</v>
      </c>
      <c r="R998" s="8">
        <v>1546.125</v>
      </c>
      <c r="S998" s="8">
        <v>30.922499999999999</v>
      </c>
      <c r="T998" s="8" t="s">
        <v>2774</v>
      </c>
      <c r="U998" s="9" t="b">
        <v>0</v>
      </c>
    </row>
    <row r="999" spans="1:21">
      <c r="A999" s="10" t="s">
        <v>1713</v>
      </c>
      <c r="B999" s="11" t="s">
        <v>117</v>
      </c>
      <c r="C999" s="11" t="s">
        <v>118</v>
      </c>
      <c r="D999" s="11" t="s">
        <v>933</v>
      </c>
      <c r="E999" s="11" t="s">
        <v>934</v>
      </c>
      <c r="F999" s="11" t="s">
        <v>179</v>
      </c>
      <c r="G999" s="11" t="s">
        <v>180</v>
      </c>
      <c r="H999" s="14">
        <v>45883</v>
      </c>
      <c r="I999" s="11">
        <v>11</v>
      </c>
      <c r="J999" s="11">
        <v>125.42</v>
      </c>
      <c r="K999" s="11">
        <v>1379.62</v>
      </c>
      <c r="L999" s="11">
        <v>0.1</v>
      </c>
      <c r="M999" s="11">
        <v>0.02</v>
      </c>
      <c r="N999" s="11" t="s">
        <v>2775</v>
      </c>
      <c r="O999" s="11">
        <v>125.42</v>
      </c>
      <c r="P999" s="11" t="s">
        <v>2773</v>
      </c>
      <c r="Q999" s="11" t="s">
        <v>2773</v>
      </c>
      <c r="R999" s="11">
        <v>1241.6579999999999</v>
      </c>
      <c r="S999" s="11">
        <v>24.833159999999999</v>
      </c>
      <c r="T999" s="11" t="s">
        <v>2774</v>
      </c>
      <c r="U999" s="12" t="b">
        <v>0</v>
      </c>
    </row>
    <row r="1000" spans="1:21">
      <c r="A1000" s="7" t="s">
        <v>1714</v>
      </c>
      <c r="B1000" s="8" t="s">
        <v>103</v>
      </c>
      <c r="C1000" s="8" t="s">
        <v>104</v>
      </c>
      <c r="D1000" s="8" t="s">
        <v>802</v>
      </c>
      <c r="E1000" s="8" t="s">
        <v>803</v>
      </c>
      <c r="F1000" s="8" t="s">
        <v>114</v>
      </c>
      <c r="G1000" s="8" t="s">
        <v>115</v>
      </c>
      <c r="H1000" s="13">
        <v>45896</v>
      </c>
      <c r="I1000" s="8">
        <v>23</v>
      </c>
      <c r="J1000" s="8">
        <v>91.13</v>
      </c>
      <c r="K1000" s="8">
        <v>2095.9899999999998</v>
      </c>
      <c r="L1000" s="8">
        <v>0.1</v>
      </c>
      <c r="M1000" s="8">
        <v>0.02</v>
      </c>
      <c r="N1000" s="8" t="s">
        <v>2775</v>
      </c>
      <c r="O1000" s="8">
        <v>91.13</v>
      </c>
      <c r="P1000" s="8" t="s">
        <v>2773</v>
      </c>
      <c r="Q1000" s="8" t="s">
        <v>2773</v>
      </c>
      <c r="R1000" s="8">
        <v>1886.3909999999998</v>
      </c>
      <c r="S1000" s="8">
        <v>37.727820000000001</v>
      </c>
      <c r="T1000" s="8" t="s">
        <v>2774</v>
      </c>
      <c r="U1000" s="9" t="b">
        <v>0</v>
      </c>
    </row>
    <row r="1001" spans="1:21">
      <c r="A1001" s="10" t="s">
        <v>1716</v>
      </c>
      <c r="B1001" s="11" t="s">
        <v>110</v>
      </c>
      <c r="C1001" s="11" t="s">
        <v>111</v>
      </c>
      <c r="D1001" s="11" t="s">
        <v>525</v>
      </c>
      <c r="E1001" s="11" t="s">
        <v>526</v>
      </c>
      <c r="F1001" s="11" t="s">
        <v>85</v>
      </c>
      <c r="G1001" s="11" t="s">
        <v>86</v>
      </c>
      <c r="H1001" s="14">
        <v>45899</v>
      </c>
      <c r="I1001" s="11">
        <v>18</v>
      </c>
      <c r="J1001" s="11">
        <v>72.040000000000006</v>
      </c>
      <c r="K1001" s="11">
        <v>1296.72</v>
      </c>
      <c r="L1001" s="11">
        <v>0.05</v>
      </c>
      <c r="M1001" s="11">
        <v>0.02</v>
      </c>
      <c r="N1001" s="11" t="s">
        <v>2772</v>
      </c>
      <c r="O1001" s="11">
        <v>72.040000000000006</v>
      </c>
      <c r="P1001" s="11" t="s">
        <v>2773</v>
      </c>
      <c r="Q1001" s="11" t="s">
        <v>2773</v>
      </c>
      <c r="R1001" s="11">
        <v>1231.884</v>
      </c>
      <c r="S1001" s="11">
        <v>24.63768</v>
      </c>
      <c r="T1001" s="11" t="s">
        <v>2774</v>
      </c>
      <c r="U1001" s="12" t="b">
        <v>0</v>
      </c>
    </row>
    <row r="1002" spans="1:21">
      <c r="A1002" s="7" t="s">
        <v>1717</v>
      </c>
      <c r="B1002" s="8" t="s">
        <v>182</v>
      </c>
      <c r="C1002" s="8" t="s">
        <v>183</v>
      </c>
      <c r="D1002" s="8" t="s">
        <v>49</v>
      </c>
      <c r="E1002" s="8" t="s">
        <v>50</v>
      </c>
      <c r="F1002" s="8" t="s">
        <v>293</v>
      </c>
      <c r="G1002" s="8" t="s">
        <v>294</v>
      </c>
      <c r="H1002" s="13">
        <v>45898</v>
      </c>
      <c r="I1002" s="8">
        <v>7</v>
      </c>
      <c r="J1002" s="8">
        <v>114.99</v>
      </c>
      <c r="K1002" s="8">
        <v>804.93</v>
      </c>
      <c r="L1002" s="8">
        <v>0.05</v>
      </c>
      <c r="M1002" s="8">
        <v>0.02</v>
      </c>
      <c r="N1002" s="8" t="s">
        <v>2772</v>
      </c>
      <c r="O1002" s="8">
        <v>114.99</v>
      </c>
      <c r="P1002" s="8" t="s">
        <v>2773</v>
      </c>
      <c r="Q1002" s="8" t="s">
        <v>2773</v>
      </c>
      <c r="R1002" s="8">
        <v>764.68349999999998</v>
      </c>
      <c r="S1002" s="8">
        <v>15.293670000000001</v>
      </c>
      <c r="T1002" s="8" t="s">
        <v>2774</v>
      </c>
      <c r="U1002" s="9" t="b">
        <v>0</v>
      </c>
    </row>
    <row r="1003" spans="1:21">
      <c r="A1003" s="10" t="s">
        <v>1718</v>
      </c>
      <c r="B1003" s="11" t="s">
        <v>135</v>
      </c>
      <c r="C1003" s="11" t="s">
        <v>2795</v>
      </c>
      <c r="D1003" s="11" t="s">
        <v>1489</v>
      </c>
      <c r="E1003" s="11" t="s">
        <v>2653</v>
      </c>
      <c r="F1003" s="11" t="s">
        <v>129</v>
      </c>
      <c r="G1003" s="11" t="s">
        <v>130</v>
      </c>
      <c r="H1003" s="14">
        <v>45891</v>
      </c>
      <c r="I1003" s="11">
        <v>24</v>
      </c>
      <c r="J1003" s="11">
        <v>92.19</v>
      </c>
      <c r="K1003" s="11">
        <v>2212.56</v>
      </c>
      <c r="L1003" s="11">
        <v>0.05</v>
      </c>
      <c r="M1003" s="11">
        <v>0.02</v>
      </c>
      <c r="N1003" s="11" t="s">
        <v>2772</v>
      </c>
      <c r="O1003" s="11">
        <v>92.19</v>
      </c>
      <c r="P1003" s="11" t="s">
        <v>2773</v>
      </c>
      <c r="Q1003" s="11" t="s">
        <v>2773</v>
      </c>
      <c r="R1003" s="11">
        <v>2101.9319999999998</v>
      </c>
      <c r="S1003" s="11">
        <v>42.038639999999994</v>
      </c>
      <c r="T1003" s="11" t="s">
        <v>2774</v>
      </c>
      <c r="U1003" s="12" t="b">
        <v>0</v>
      </c>
    </row>
    <row r="1004" spans="1:21">
      <c r="A1004" s="7" t="s">
        <v>1719</v>
      </c>
      <c r="B1004" s="8" t="s">
        <v>42</v>
      </c>
      <c r="C1004" s="8" t="s">
        <v>43</v>
      </c>
      <c r="D1004" s="8" t="s">
        <v>394</v>
      </c>
      <c r="E1004" s="8" t="s">
        <v>395</v>
      </c>
      <c r="F1004" s="8" t="s">
        <v>396</v>
      </c>
      <c r="G1004" s="8" t="s">
        <v>397</v>
      </c>
      <c r="H1004" s="13">
        <v>45877</v>
      </c>
      <c r="I1004" s="8">
        <v>7</v>
      </c>
      <c r="J1004" s="8">
        <v>194.87</v>
      </c>
      <c r="K1004" s="8">
        <v>1364.09</v>
      </c>
      <c r="L1004" s="8">
        <v>0.1</v>
      </c>
      <c r="M1004" s="8">
        <v>0.02</v>
      </c>
      <c r="N1004" s="8" t="s">
        <v>2775</v>
      </c>
      <c r="O1004" s="8">
        <v>194.87</v>
      </c>
      <c r="P1004" s="8" t="s">
        <v>2773</v>
      </c>
      <c r="Q1004" s="8" t="s">
        <v>2773</v>
      </c>
      <c r="R1004" s="8">
        <v>1227.681</v>
      </c>
      <c r="S1004" s="8">
        <v>24.553620000000002</v>
      </c>
      <c r="T1004" s="8" t="s">
        <v>2774</v>
      </c>
      <c r="U1004" s="9" t="b">
        <v>0</v>
      </c>
    </row>
    <row r="1005" spans="1:21">
      <c r="A1005" s="10" t="s">
        <v>1720</v>
      </c>
      <c r="B1005" s="11" t="s">
        <v>110</v>
      </c>
      <c r="C1005" s="11" t="s">
        <v>111</v>
      </c>
      <c r="D1005" s="11" t="s">
        <v>1057</v>
      </c>
      <c r="E1005" s="11" t="s">
        <v>1058</v>
      </c>
      <c r="F1005" s="11" t="s">
        <v>302</v>
      </c>
      <c r="G1005" s="11" t="s">
        <v>303</v>
      </c>
      <c r="H1005" s="14">
        <v>45877</v>
      </c>
      <c r="I1005" s="11">
        <v>7</v>
      </c>
      <c r="J1005" s="11">
        <v>39.090000000000003</v>
      </c>
      <c r="K1005" s="11">
        <v>273.63</v>
      </c>
      <c r="L1005" s="11">
        <v>0</v>
      </c>
      <c r="M1005" s="11">
        <v>0.02</v>
      </c>
      <c r="N1005" s="11" t="s">
        <v>2776</v>
      </c>
      <c r="O1005" s="11">
        <v>39.090000000000003</v>
      </c>
      <c r="P1005" s="11" t="s">
        <v>2773</v>
      </c>
      <c r="Q1005" s="11" t="s">
        <v>2773</v>
      </c>
      <c r="R1005" s="11">
        <v>273.63</v>
      </c>
      <c r="S1005" s="11">
        <v>5.4725999999999999</v>
      </c>
      <c r="T1005" s="11" t="s">
        <v>2774</v>
      </c>
      <c r="U1005" s="12" t="b">
        <v>0</v>
      </c>
    </row>
    <row r="1006" spans="1:21">
      <c r="A1006" s="7" t="s">
        <v>1721</v>
      </c>
      <c r="B1006" s="8" t="s">
        <v>254</v>
      </c>
      <c r="C1006" s="8" t="s">
        <v>255</v>
      </c>
      <c r="D1006" s="8" t="s">
        <v>538</v>
      </c>
      <c r="E1006" s="8" t="s">
        <v>539</v>
      </c>
      <c r="F1006" s="8" t="s">
        <v>18</v>
      </c>
      <c r="G1006" s="8" t="s">
        <v>19</v>
      </c>
      <c r="H1006" s="13">
        <v>45881</v>
      </c>
      <c r="I1006" s="8">
        <v>20</v>
      </c>
      <c r="J1006" s="8">
        <v>52.65</v>
      </c>
      <c r="K1006" s="8">
        <v>1053</v>
      </c>
      <c r="L1006" s="8">
        <v>0.05</v>
      </c>
      <c r="M1006" s="8">
        <v>0.02</v>
      </c>
      <c r="N1006" s="8" t="s">
        <v>2772</v>
      </c>
      <c r="O1006" s="8">
        <v>52.65</v>
      </c>
      <c r="P1006" s="8" t="s">
        <v>2773</v>
      </c>
      <c r="Q1006" s="8" t="s">
        <v>2773</v>
      </c>
      <c r="R1006" s="8">
        <v>1000.35</v>
      </c>
      <c r="S1006" s="8">
        <v>20.007000000000001</v>
      </c>
      <c r="T1006" s="8" t="s">
        <v>2774</v>
      </c>
      <c r="U1006" s="9" t="b">
        <v>0</v>
      </c>
    </row>
    <row r="1007" spans="1:21">
      <c r="A1007" s="10" t="s">
        <v>1722</v>
      </c>
      <c r="B1007" s="11" t="s">
        <v>21</v>
      </c>
      <c r="C1007" s="11" t="s">
        <v>22</v>
      </c>
      <c r="D1007" s="11" t="s">
        <v>739</v>
      </c>
      <c r="E1007" s="11" t="s">
        <v>740</v>
      </c>
      <c r="F1007" s="11" t="s">
        <v>71</v>
      </c>
      <c r="G1007" s="11" t="s">
        <v>72</v>
      </c>
      <c r="H1007" s="14">
        <v>45891</v>
      </c>
      <c r="I1007" s="11">
        <v>3</v>
      </c>
      <c r="J1007" s="11">
        <v>123.65</v>
      </c>
      <c r="K1007" s="11">
        <v>370.95</v>
      </c>
      <c r="L1007" s="11">
        <v>0.05</v>
      </c>
      <c r="M1007" s="11">
        <v>0.02</v>
      </c>
      <c r="N1007" s="11" t="s">
        <v>2772</v>
      </c>
      <c r="O1007" s="11">
        <v>123.65</v>
      </c>
      <c r="P1007" s="11" t="s">
        <v>2773</v>
      </c>
      <c r="Q1007" s="11" t="s">
        <v>2773</v>
      </c>
      <c r="R1007" s="11">
        <v>352.40249999999997</v>
      </c>
      <c r="S1007" s="11">
        <v>7.0480499999999999</v>
      </c>
      <c r="T1007" s="11" t="s">
        <v>2774</v>
      </c>
      <c r="U1007" s="12" t="b">
        <v>0</v>
      </c>
    </row>
    <row r="1008" spans="1:21">
      <c r="A1008" s="7" t="s">
        <v>1724</v>
      </c>
      <c r="B1008" s="8" t="s">
        <v>259</v>
      </c>
      <c r="C1008" s="8" t="s">
        <v>260</v>
      </c>
      <c r="D1008" s="8" t="s">
        <v>161</v>
      </c>
      <c r="E1008" s="8" t="s">
        <v>162</v>
      </c>
      <c r="F1008" s="8" t="s">
        <v>234</v>
      </c>
      <c r="G1008" s="8" t="s">
        <v>235</v>
      </c>
      <c r="H1008" s="13">
        <v>45889</v>
      </c>
      <c r="I1008" s="8">
        <v>12</v>
      </c>
      <c r="J1008" s="8">
        <v>37.18</v>
      </c>
      <c r="K1008" s="8">
        <v>446.16</v>
      </c>
      <c r="L1008" s="8">
        <v>0</v>
      </c>
      <c r="M1008" s="8">
        <v>0.02</v>
      </c>
      <c r="N1008" s="8" t="s">
        <v>2776</v>
      </c>
      <c r="O1008" s="8">
        <v>37.18</v>
      </c>
      <c r="P1008" s="8" t="s">
        <v>2773</v>
      </c>
      <c r="Q1008" s="8" t="s">
        <v>2773</v>
      </c>
      <c r="R1008" s="8">
        <v>446.16</v>
      </c>
      <c r="S1008" s="8">
        <v>8.9232000000000014</v>
      </c>
      <c r="T1008" s="8" t="s">
        <v>2774</v>
      </c>
      <c r="U1008" s="9" t="b">
        <v>0</v>
      </c>
    </row>
    <row r="1009" spans="1:21">
      <c r="A1009" s="10" t="s">
        <v>1726</v>
      </c>
      <c r="B1009" s="11" t="s">
        <v>230</v>
      </c>
      <c r="C1009" s="11" t="s">
        <v>231</v>
      </c>
      <c r="D1009" s="11" t="s">
        <v>264</v>
      </c>
      <c r="E1009" s="11" t="s">
        <v>265</v>
      </c>
      <c r="F1009" s="11" t="s">
        <v>129</v>
      </c>
      <c r="G1009" s="11" t="s">
        <v>130</v>
      </c>
      <c r="H1009" s="14">
        <v>45899</v>
      </c>
      <c r="I1009" s="11">
        <v>25</v>
      </c>
      <c r="J1009" s="11">
        <v>79.02</v>
      </c>
      <c r="K1009" s="11">
        <v>1975.5</v>
      </c>
      <c r="L1009" s="11">
        <v>0.05</v>
      </c>
      <c r="M1009" s="11">
        <v>0.02</v>
      </c>
      <c r="N1009" s="11" t="s">
        <v>2772</v>
      </c>
      <c r="O1009" s="11">
        <v>92.19</v>
      </c>
      <c r="P1009" s="11" t="s">
        <v>2773</v>
      </c>
      <c r="Q1009" s="11" t="s">
        <v>2773</v>
      </c>
      <c r="R1009" s="11">
        <v>1876.7249999999999</v>
      </c>
      <c r="S1009" s="11">
        <v>37.534500000000001</v>
      </c>
      <c r="T1009" s="11" t="s">
        <v>2774</v>
      </c>
      <c r="U1009" s="12" t="b">
        <v>0</v>
      </c>
    </row>
    <row r="1010" spans="1:21">
      <c r="A1010" s="7" t="s">
        <v>1727</v>
      </c>
      <c r="B1010" s="8" t="s">
        <v>414</v>
      </c>
      <c r="C1010" s="8" t="s">
        <v>415</v>
      </c>
      <c r="D1010" s="8" t="s">
        <v>1144</v>
      </c>
      <c r="E1010" s="8" t="s">
        <v>1145</v>
      </c>
      <c r="F1010" s="8" t="s">
        <v>240</v>
      </c>
      <c r="G1010" s="8" t="s">
        <v>241</v>
      </c>
      <c r="H1010" s="13">
        <v>45888</v>
      </c>
      <c r="I1010" s="8">
        <v>25</v>
      </c>
      <c r="J1010" s="8">
        <v>130.94</v>
      </c>
      <c r="K1010" s="8">
        <v>3273.5</v>
      </c>
      <c r="L1010" s="8">
        <v>0.05</v>
      </c>
      <c r="M1010" s="8">
        <v>0.02</v>
      </c>
      <c r="N1010" s="8" t="s">
        <v>2772</v>
      </c>
      <c r="O1010" s="8">
        <v>130.94</v>
      </c>
      <c r="P1010" s="8" t="s">
        <v>2773</v>
      </c>
      <c r="Q1010" s="8" t="s">
        <v>2773</v>
      </c>
      <c r="R1010" s="8">
        <v>3109.8249999999998</v>
      </c>
      <c r="S1010" s="8">
        <v>62.1965</v>
      </c>
      <c r="T1010" s="8" t="s">
        <v>2774</v>
      </c>
      <c r="U1010" s="9" t="b">
        <v>0</v>
      </c>
    </row>
    <row r="1011" spans="1:21">
      <c r="A1011" s="10" t="s">
        <v>1728</v>
      </c>
      <c r="B1011" s="11" t="s">
        <v>21</v>
      </c>
      <c r="C1011" s="11" t="s">
        <v>22</v>
      </c>
      <c r="D1011" s="11" t="s">
        <v>299</v>
      </c>
      <c r="E1011" s="11" t="s">
        <v>300</v>
      </c>
      <c r="F1011" s="11" t="s">
        <v>114</v>
      </c>
      <c r="G1011" s="11" t="s">
        <v>115</v>
      </c>
      <c r="H1011" s="14">
        <v>45885</v>
      </c>
      <c r="I1011" s="11">
        <v>14</v>
      </c>
      <c r="J1011" s="11">
        <v>91.13</v>
      </c>
      <c r="K1011" s="11">
        <v>1275.82</v>
      </c>
      <c r="L1011" s="11">
        <v>0.1</v>
      </c>
      <c r="M1011" s="11">
        <v>0.02</v>
      </c>
      <c r="N1011" s="11" t="s">
        <v>2775</v>
      </c>
      <c r="O1011" s="11">
        <v>91.13</v>
      </c>
      <c r="P1011" s="11" t="s">
        <v>2773</v>
      </c>
      <c r="Q1011" s="11" t="s">
        <v>2773</v>
      </c>
      <c r="R1011" s="11">
        <v>1148.2379999999998</v>
      </c>
      <c r="S1011" s="11">
        <v>22.964759999999998</v>
      </c>
      <c r="T1011" s="11" t="s">
        <v>2774</v>
      </c>
      <c r="U1011" s="12" t="b">
        <v>0</v>
      </c>
    </row>
    <row r="1012" spans="1:21">
      <c r="A1012" s="7" t="s">
        <v>1729</v>
      </c>
      <c r="B1012" s="8" t="s">
        <v>259</v>
      </c>
      <c r="C1012" s="8" t="s">
        <v>260</v>
      </c>
      <c r="D1012" s="8" t="s">
        <v>502</v>
      </c>
      <c r="E1012" s="8" t="s">
        <v>503</v>
      </c>
      <c r="F1012" s="8" t="s">
        <v>396</v>
      </c>
      <c r="G1012" s="8" t="s">
        <v>397</v>
      </c>
      <c r="H1012" s="13">
        <v>45897</v>
      </c>
      <c r="I1012" s="8">
        <v>13</v>
      </c>
      <c r="J1012" s="8">
        <v>194.87</v>
      </c>
      <c r="K1012" s="8">
        <v>2533.31</v>
      </c>
      <c r="L1012" s="8">
        <v>0.1</v>
      </c>
      <c r="M1012" s="8">
        <v>0.02</v>
      </c>
      <c r="N1012" s="8" t="s">
        <v>2775</v>
      </c>
      <c r="O1012" s="8">
        <v>194.87</v>
      </c>
      <c r="P1012" s="8" t="s">
        <v>2773</v>
      </c>
      <c r="Q1012" s="8" t="s">
        <v>2773</v>
      </c>
      <c r="R1012" s="8">
        <v>2279.9789999999998</v>
      </c>
      <c r="S1012" s="8">
        <v>45.599579999999996</v>
      </c>
      <c r="T1012" s="8" t="s">
        <v>2774</v>
      </c>
      <c r="U1012" s="9" t="b">
        <v>0</v>
      </c>
    </row>
    <row r="1013" spans="1:21">
      <c r="A1013" s="10" t="s">
        <v>1730</v>
      </c>
      <c r="B1013" s="11" t="s">
        <v>208</v>
      </c>
      <c r="C1013" s="11" t="s">
        <v>209</v>
      </c>
      <c r="D1013" s="11" t="s">
        <v>700</v>
      </c>
      <c r="E1013" s="11" t="s">
        <v>701</v>
      </c>
      <c r="F1013" s="11" t="s">
        <v>129</v>
      </c>
      <c r="G1013" s="11" t="s">
        <v>130</v>
      </c>
      <c r="H1013" s="14">
        <v>45892</v>
      </c>
      <c r="I1013" s="11">
        <v>4</v>
      </c>
      <c r="J1013" s="11">
        <v>92.19</v>
      </c>
      <c r="K1013" s="11">
        <v>368.76</v>
      </c>
      <c r="L1013" s="11">
        <v>0.05</v>
      </c>
      <c r="M1013" s="11">
        <v>0.02</v>
      </c>
      <c r="N1013" s="11" t="s">
        <v>2772</v>
      </c>
      <c r="O1013" s="11">
        <v>92.19</v>
      </c>
      <c r="P1013" s="11" t="s">
        <v>2773</v>
      </c>
      <c r="Q1013" s="11" t="s">
        <v>2773</v>
      </c>
      <c r="R1013" s="11">
        <v>350.322</v>
      </c>
      <c r="S1013" s="11">
        <v>7.0064400000000004</v>
      </c>
      <c r="T1013" s="11" t="s">
        <v>2774</v>
      </c>
      <c r="U1013" s="12" t="b">
        <v>0</v>
      </c>
    </row>
    <row r="1014" spans="1:21">
      <c r="A1014" s="7" t="s">
        <v>1731</v>
      </c>
      <c r="B1014" s="8" t="s">
        <v>414</v>
      </c>
      <c r="C1014" s="8" t="s">
        <v>415</v>
      </c>
      <c r="D1014" s="8" t="s">
        <v>476</v>
      </c>
      <c r="E1014" s="8" t="s">
        <v>477</v>
      </c>
      <c r="F1014" s="8" t="s">
        <v>293</v>
      </c>
      <c r="G1014" s="8" t="s">
        <v>294</v>
      </c>
      <c r="H1014" s="13">
        <v>45870</v>
      </c>
      <c r="I1014" s="8">
        <v>1</v>
      </c>
      <c r="J1014" s="8">
        <v>114.99</v>
      </c>
      <c r="K1014" s="8">
        <v>114.99</v>
      </c>
      <c r="L1014" s="8">
        <v>0.05</v>
      </c>
      <c r="M1014" s="8">
        <v>0.02</v>
      </c>
      <c r="N1014" s="8" t="s">
        <v>2772</v>
      </c>
      <c r="O1014" s="8">
        <v>114.99</v>
      </c>
      <c r="P1014" s="8" t="s">
        <v>2773</v>
      </c>
      <c r="Q1014" s="8" t="s">
        <v>2773</v>
      </c>
      <c r="R1014" s="8">
        <v>109.2405</v>
      </c>
      <c r="S1014" s="8">
        <v>2.1848100000000001</v>
      </c>
      <c r="T1014" s="8" t="s">
        <v>2774</v>
      </c>
      <c r="U1014" s="9" t="b">
        <v>0</v>
      </c>
    </row>
    <row r="1015" spans="1:21">
      <c r="A1015" s="10" t="s">
        <v>1732</v>
      </c>
      <c r="B1015" s="11" t="s">
        <v>208</v>
      </c>
      <c r="C1015" s="11" t="s">
        <v>209</v>
      </c>
      <c r="D1015" s="11" t="s">
        <v>1113</v>
      </c>
      <c r="E1015" s="11" t="s">
        <v>1114</v>
      </c>
      <c r="F1015" s="11" t="s">
        <v>240</v>
      </c>
      <c r="G1015" s="11" t="s">
        <v>241</v>
      </c>
      <c r="H1015" s="14">
        <v>45880</v>
      </c>
      <c r="I1015" s="11">
        <v>4</v>
      </c>
      <c r="J1015" s="11">
        <v>130.94</v>
      </c>
      <c r="K1015" s="11">
        <v>523.76</v>
      </c>
      <c r="L1015" s="11">
        <v>0.05</v>
      </c>
      <c r="M1015" s="11">
        <v>0.02</v>
      </c>
      <c r="N1015" s="11" t="s">
        <v>2772</v>
      </c>
      <c r="O1015" s="11">
        <v>130.94</v>
      </c>
      <c r="P1015" s="11" t="s">
        <v>2773</v>
      </c>
      <c r="Q1015" s="11" t="s">
        <v>2773</v>
      </c>
      <c r="R1015" s="11">
        <v>497.572</v>
      </c>
      <c r="S1015" s="11">
        <v>9.9514399999999998</v>
      </c>
      <c r="T1015" s="11" t="s">
        <v>2774</v>
      </c>
      <c r="U1015" s="12" t="b">
        <v>0</v>
      </c>
    </row>
    <row r="1016" spans="1:21">
      <c r="A1016" s="7" t="s">
        <v>1733</v>
      </c>
      <c r="B1016" s="8" t="s">
        <v>103</v>
      </c>
      <c r="C1016" s="8" t="s">
        <v>2811</v>
      </c>
      <c r="D1016" s="8" t="s">
        <v>910</v>
      </c>
      <c r="E1016" s="8" t="s">
        <v>2670</v>
      </c>
      <c r="F1016" s="8" t="s">
        <v>302</v>
      </c>
      <c r="G1016" s="8" t="s">
        <v>303</v>
      </c>
      <c r="H1016" s="13">
        <v>45887</v>
      </c>
      <c r="I1016" s="8">
        <v>6</v>
      </c>
      <c r="J1016" s="8">
        <v>39.090000000000003</v>
      </c>
      <c r="K1016" s="8">
        <v>234.54</v>
      </c>
      <c r="L1016" s="8">
        <v>0</v>
      </c>
      <c r="M1016" s="8">
        <v>0.02</v>
      </c>
      <c r="N1016" s="8" t="s">
        <v>2776</v>
      </c>
      <c r="O1016" s="8">
        <v>39.090000000000003</v>
      </c>
      <c r="P1016" s="8" t="s">
        <v>2773</v>
      </c>
      <c r="Q1016" s="8" t="s">
        <v>2773</v>
      </c>
      <c r="R1016" s="8">
        <v>234.54</v>
      </c>
      <c r="S1016" s="8">
        <v>4.6908000000000003</v>
      </c>
      <c r="T1016" s="8" t="s">
        <v>2774</v>
      </c>
      <c r="U1016" s="9" t="b">
        <v>0</v>
      </c>
    </row>
    <row r="1017" spans="1:21">
      <c r="A1017" s="10" t="s">
        <v>1734</v>
      </c>
      <c r="B1017" s="11" t="s">
        <v>230</v>
      </c>
      <c r="C1017" s="11" t="s">
        <v>2820</v>
      </c>
      <c r="D1017" s="11" t="s">
        <v>542</v>
      </c>
      <c r="E1017" s="11" t="s">
        <v>2671</v>
      </c>
      <c r="F1017" s="11" t="s">
        <v>18</v>
      </c>
      <c r="G1017" s="11" t="s">
        <v>19</v>
      </c>
      <c r="H1017" s="14">
        <v>45880</v>
      </c>
      <c r="I1017" s="11">
        <v>20</v>
      </c>
      <c r="J1017" s="11">
        <v>52.65</v>
      </c>
      <c r="K1017" s="11">
        <v>1053</v>
      </c>
      <c r="L1017" s="11">
        <v>0.05</v>
      </c>
      <c r="M1017" s="11">
        <v>0.02</v>
      </c>
      <c r="N1017" s="11" t="s">
        <v>2772</v>
      </c>
      <c r="O1017" s="11">
        <v>52.65</v>
      </c>
      <c r="P1017" s="11" t="s">
        <v>2773</v>
      </c>
      <c r="Q1017" s="11" t="s">
        <v>2773</v>
      </c>
      <c r="R1017" s="11">
        <v>1000.35</v>
      </c>
      <c r="S1017" s="11">
        <v>20.007000000000001</v>
      </c>
      <c r="T1017" s="11" t="s">
        <v>2774</v>
      </c>
      <c r="U1017" s="12" t="b">
        <v>0</v>
      </c>
    </row>
    <row r="1018" spans="1:21">
      <c r="A1018" s="7" t="s">
        <v>1735</v>
      </c>
      <c r="B1018" s="8" t="s">
        <v>103</v>
      </c>
      <c r="C1018" s="8" t="s">
        <v>104</v>
      </c>
      <c r="D1018" s="8" t="s">
        <v>776</v>
      </c>
      <c r="E1018" s="8" t="s">
        <v>777</v>
      </c>
      <c r="F1018" s="8" t="s">
        <v>396</v>
      </c>
      <c r="G1018" s="8" t="s">
        <v>397</v>
      </c>
      <c r="H1018" s="13">
        <v>45883</v>
      </c>
      <c r="I1018" s="8">
        <v>7</v>
      </c>
      <c r="J1018" s="8">
        <v>194.87</v>
      </c>
      <c r="K1018" s="8">
        <v>1364.09</v>
      </c>
      <c r="L1018" s="8">
        <v>0.1</v>
      </c>
      <c r="M1018" s="8">
        <v>0.02</v>
      </c>
      <c r="N1018" s="8" t="s">
        <v>2775</v>
      </c>
      <c r="O1018" s="8">
        <v>194.87</v>
      </c>
      <c r="P1018" s="8" t="s">
        <v>2773</v>
      </c>
      <c r="Q1018" s="8" t="s">
        <v>2773</v>
      </c>
      <c r="R1018" s="8">
        <v>1227.681</v>
      </c>
      <c r="S1018" s="8">
        <v>24.553620000000002</v>
      </c>
      <c r="T1018" s="8" t="s">
        <v>2774</v>
      </c>
      <c r="U1018" s="9" t="b">
        <v>0</v>
      </c>
    </row>
    <row r="1019" spans="1:21">
      <c r="A1019" s="10" t="s">
        <v>1736</v>
      </c>
      <c r="B1019" s="11" t="s">
        <v>62</v>
      </c>
      <c r="C1019" s="11" t="s">
        <v>63</v>
      </c>
      <c r="D1019" s="11" t="s">
        <v>601</v>
      </c>
      <c r="E1019" s="11" t="s">
        <v>602</v>
      </c>
      <c r="F1019" s="11" t="s">
        <v>240</v>
      </c>
      <c r="G1019" s="11" t="s">
        <v>241</v>
      </c>
      <c r="H1019" s="14">
        <v>45878</v>
      </c>
      <c r="I1019" s="11">
        <v>13</v>
      </c>
      <c r="J1019" s="11">
        <v>130.94</v>
      </c>
      <c r="K1019" s="11">
        <v>1702.22</v>
      </c>
      <c r="L1019" s="11">
        <v>0.05</v>
      </c>
      <c r="M1019" s="11">
        <v>0.02</v>
      </c>
      <c r="N1019" s="11" t="s">
        <v>2772</v>
      </c>
      <c r="O1019" s="11">
        <v>130.94</v>
      </c>
      <c r="P1019" s="11" t="s">
        <v>2773</v>
      </c>
      <c r="Q1019" s="11" t="s">
        <v>2773</v>
      </c>
      <c r="R1019" s="11">
        <v>1617.1089999999999</v>
      </c>
      <c r="S1019" s="11">
        <v>32.342179999999999</v>
      </c>
      <c r="T1019" s="11" t="s">
        <v>2774</v>
      </c>
      <c r="U1019" s="12" t="b">
        <v>0</v>
      </c>
    </row>
    <row r="1020" spans="1:21">
      <c r="A1020" s="7" t="s">
        <v>1737</v>
      </c>
      <c r="B1020" s="8" t="s">
        <v>306</v>
      </c>
      <c r="C1020" s="8" t="s">
        <v>307</v>
      </c>
      <c r="D1020" s="8" t="s">
        <v>719</v>
      </c>
      <c r="E1020" s="8" t="s">
        <v>720</v>
      </c>
      <c r="F1020" s="8" t="s">
        <v>100</v>
      </c>
      <c r="G1020" s="8" t="s">
        <v>101</v>
      </c>
      <c r="H1020" s="13">
        <v>45891</v>
      </c>
      <c r="I1020" s="8">
        <v>19</v>
      </c>
      <c r="J1020" s="8">
        <v>181.7</v>
      </c>
      <c r="K1020" s="8">
        <v>3452.3</v>
      </c>
      <c r="L1020" s="8">
        <v>0.1</v>
      </c>
      <c r="M1020" s="8">
        <v>0.02</v>
      </c>
      <c r="N1020" s="8" t="s">
        <v>2775</v>
      </c>
      <c r="O1020" s="8">
        <v>181.7</v>
      </c>
      <c r="P1020" s="8" t="s">
        <v>2773</v>
      </c>
      <c r="Q1020" s="8" t="s">
        <v>2773</v>
      </c>
      <c r="R1020" s="8">
        <v>3107.07</v>
      </c>
      <c r="S1020" s="8">
        <v>62.141400000000004</v>
      </c>
      <c r="T1020" s="8" t="s">
        <v>2774</v>
      </c>
      <c r="U1020" s="9" t="b">
        <v>0</v>
      </c>
    </row>
    <row r="1021" spans="1:21">
      <c r="A1021" s="10" t="s">
        <v>1738</v>
      </c>
      <c r="B1021" s="11" t="s">
        <v>117</v>
      </c>
      <c r="C1021" s="11" t="s">
        <v>118</v>
      </c>
      <c r="D1021" s="11" t="s">
        <v>714</v>
      </c>
      <c r="E1021" s="11" t="s">
        <v>715</v>
      </c>
      <c r="F1021" s="11" t="s">
        <v>71</v>
      </c>
      <c r="G1021" s="11" t="s">
        <v>72</v>
      </c>
      <c r="H1021" s="14">
        <v>45895</v>
      </c>
      <c r="I1021" s="11">
        <v>9</v>
      </c>
      <c r="J1021" s="11">
        <v>123.65</v>
      </c>
      <c r="K1021" s="11">
        <v>1112.8499999999999</v>
      </c>
      <c r="L1021" s="11">
        <v>0.05</v>
      </c>
      <c r="M1021" s="11">
        <v>0.02</v>
      </c>
      <c r="N1021" s="11" t="s">
        <v>2772</v>
      </c>
      <c r="O1021" s="11">
        <v>123.65</v>
      </c>
      <c r="P1021" s="11" t="s">
        <v>2773</v>
      </c>
      <c r="Q1021" s="11" t="s">
        <v>2773</v>
      </c>
      <c r="R1021" s="11">
        <v>1057.2075</v>
      </c>
      <c r="S1021" s="11">
        <v>21.14415</v>
      </c>
      <c r="T1021" s="11" t="s">
        <v>2774</v>
      </c>
      <c r="U1021" s="12" t="b">
        <v>0</v>
      </c>
    </row>
    <row r="1022" spans="1:21">
      <c r="A1022" s="7" t="s">
        <v>1740</v>
      </c>
      <c r="B1022" s="8" t="s">
        <v>21</v>
      </c>
      <c r="C1022" s="8" t="s">
        <v>22</v>
      </c>
      <c r="D1022" s="8" t="s">
        <v>404</v>
      </c>
      <c r="E1022" s="8" t="s">
        <v>405</v>
      </c>
      <c r="F1022" s="8" t="s">
        <v>32</v>
      </c>
      <c r="G1022" s="8" t="s">
        <v>33</v>
      </c>
      <c r="H1022" s="13">
        <v>45885</v>
      </c>
      <c r="I1022" s="8">
        <v>5</v>
      </c>
      <c r="J1022" s="8">
        <v>88.32</v>
      </c>
      <c r="K1022" s="8">
        <v>441.6</v>
      </c>
      <c r="L1022" s="8">
        <v>0</v>
      </c>
      <c r="M1022" s="8">
        <v>0.02</v>
      </c>
      <c r="N1022" s="8" t="s">
        <v>2776</v>
      </c>
      <c r="O1022" s="8">
        <v>88.32</v>
      </c>
      <c r="P1022" s="8" t="s">
        <v>2773</v>
      </c>
      <c r="Q1022" s="8" t="s">
        <v>2773</v>
      </c>
      <c r="R1022" s="8">
        <v>441.6</v>
      </c>
      <c r="S1022" s="8">
        <v>8.8320000000000007</v>
      </c>
      <c r="T1022" s="8" t="s">
        <v>2774</v>
      </c>
      <c r="U1022" s="9" t="b">
        <v>0</v>
      </c>
    </row>
    <row r="1023" spans="1:21">
      <c r="A1023" s="10" t="s">
        <v>1741</v>
      </c>
      <c r="B1023" s="11" t="s">
        <v>246</v>
      </c>
      <c r="C1023" s="11" t="s">
        <v>247</v>
      </c>
      <c r="D1023" s="11" t="s">
        <v>893</v>
      </c>
      <c r="E1023" s="11" t="s">
        <v>894</v>
      </c>
      <c r="F1023" s="11" t="s">
        <v>129</v>
      </c>
      <c r="G1023" s="11" t="s">
        <v>130</v>
      </c>
      <c r="H1023" s="14">
        <v>45874</v>
      </c>
      <c r="I1023" s="11">
        <v>16</v>
      </c>
      <c r="J1023" s="11">
        <v>92.19</v>
      </c>
      <c r="K1023" s="11">
        <v>1475.04</v>
      </c>
      <c r="L1023" s="11">
        <v>0.05</v>
      </c>
      <c r="M1023" s="11">
        <v>0.02</v>
      </c>
      <c r="N1023" s="11" t="s">
        <v>2772</v>
      </c>
      <c r="O1023" s="11">
        <v>92.19</v>
      </c>
      <c r="P1023" s="11" t="s">
        <v>2773</v>
      </c>
      <c r="Q1023" s="11" t="s">
        <v>2773</v>
      </c>
      <c r="R1023" s="11">
        <v>1401.288</v>
      </c>
      <c r="S1023" s="11">
        <v>28.025760000000002</v>
      </c>
      <c r="T1023" s="11" t="s">
        <v>2774</v>
      </c>
      <c r="U1023" s="12" t="b">
        <v>0</v>
      </c>
    </row>
    <row r="1024" spans="1:21">
      <c r="A1024" s="7" t="s">
        <v>1742</v>
      </c>
      <c r="B1024" s="8" t="s">
        <v>67</v>
      </c>
      <c r="C1024" s="8" t="s">
        <v>68</v>
      </c>
      <c r="D1024" s="8" t="s">
        <v>213</v>
      </c>
      <c r="E1024" s="8" t="s">
        <v>214</v>
      </c>
      <c r="F1024" s="8" t="s">
        <v>166</v>
      </c>
      <c r="G1024" s="8" t="s">
        <v>167</v>
      </c>
      <c r="H1024" s="13">
        <v>45893</v>
      </c>
      <c r="I1024" s="8">
        <v>18</v>
      </c>
      <c r="J1024" s="8">
        <v>176.86</v>
      </c>
      <c r="K1024" s="8">
        <v>3183.48</v>
      </c>
      <c r="L1024" s="8">
        <v>0.1</v>
      </c>
      <c r="M1024" s="8">
        <v>0.02</v>
      </c>
      <c r="N1024" s="8" t="s">
        <v>2775</v>
      </c>
      <c r="O1024" s="8">
        <v>176.86</v>
      </c>
      <c r="P1024" s="8" t="s">
        <v>2773</v>
      </c>
      <c r="Q1024" s="8" t="s">
        <v>2773</v>
      </c>
      <c r="R1024" s="8">
        <v>2865.1320000000001</v>
      </c>
      <c r="S1024" s="8">
        <v>57.302640000000004</v>
      </c>
      <c r="T1024" s="8" t="s">
        <v>2774</v>
      </c>
      <c r="U1024" s="9" t="b">
        <v>0</v>
      </c>
    </row>
    <row r="1025" spans="1:21">
      <c r="A1025" s="10" t="s">
        <v>1743</v>
      </c>
      <c r="B1025" s="11" t="s">
        <v>145</v>
      </c>
      <c r="C1025" s="11" t="s">
        <v>146</v>
      </c>
      <c r="D1025" s="11" t="s">
        <v>346</v>
      </c>
      <c r="E1025" s="11" t="s">
        <v>347</v>
      </c>
      <c r="F1025" s="11" t="s">
        <v>396</v>
      </c>
      <c r="G1025" s="11" t="s">
        <v>397</v>
      </c>
      <c r="H1025" s="14">
        <v>45887</v>
      </c>
      <c r="I1025" s="11">
        <v>9</v>
      </c>
      <c r="J1025" s="11">
        <v>194.87</v>
      </c>
      <c r="K1025" s="11">
        <v>1753.83</v>
      </c>
      <c r="L1025" s="11">
        <v>0.1</v>
      </c>
      <c r="M1025" s="11">
        <v>0.02</v>
      </c>
      <c r="N1025" s="11" t="s">
        <v>2775</v>
      </c>
      <c r="O1025" s="11">
        <v>194.87</v>
      </c>
      <c r="P1025" s="11" t="s">
        <v>2773</v>
      </c>
      <c r="Q1025" s="11" t="s">
        <v>2773</v>
      </c>
      <c r="R1025" s="11">
        <v>1578.4469999999999</v>
      </c>
      <c r="S1025" s="11">
        <v>31.568939999999998</v>
      </c>
      <c r="T1025" s="11" t="s">
        <v>2774</v>
      </c>
      <c r="U1025" s="12" t="b">
        <v>0</v>
      </c>
    </row>
    <row r="1026" spans="1:21">
      <c r="A1026" s="7" t="s">
        <v>1744</v>
      </c>
      <c r="B1026" s="8" t="s">
        <v>47</v>
      </c>
      <c r="C1026" s="8" t="s">
        <v>48</v>
      </c>
      <c r="D1026" s="8" t="s">
        <v>354</v>
      </c>
      <c r="E1026" s="8" t="s">
        <v>355</v>
      </c>
      <c r="F1026" s="8" t="s">
        <v>196</v>
      </c>
      <c r="G1026" s="8" t="s">
        <v>197</v>
      </c>
      <c r="H1026" s="13">
        <v>45892</v>
      </c>
      <c r="I1026" s="8">
        <v>4</v>
      </c>
      <c r="J1026" s="8">
        <v>77.5</v>
      </c>
      <c r="K1026" s="8">
        <v>310</v>
      </c>
      <c r="L1026" s="8">
        <v>0.05</v>
      </c>
      <c r="M1026" s="8">
        <v>0.02</v>
      </c>
      <c r="N1026" s="8" t="s">
        <v>2772</v>
      </c>
      <c r="O1026" s="8">
        <v>77.5</v>
      </c>
      <c r="P1026" s="8" t="s">
        <v>2773</v>
      </c>
      <c r="Q1026" s="8" t="s">
        <v>2773</v>
      </c>
      <c r="R1026" s="8">
        <v>294.5</v>
      </c>
      <c r="S1026" s="8">
        <v>5.89</v>
      </c>
      <c r="T1026" s="8" t="s">
        <v>2774</v>
      </c>
      <c r="U1026" s="9" t="b">
        <v>0</v>
      </c>
    </row>
    <row r="1027" spans="1:21">
      <c r="A1027" s="10" t="s">
        <v>1745</v>
      </c>
      <c r="B1027" s="11" t="s">
        <v>182</v>
      </c>
      <c r="C1027" s="11" t="s">
        <v>183</v>
      </c>
      <c r="D1027" s="11" t="s">
        <v>1183</v>
      </c>
      <c r="E1027" s="11" t="s">
        <v>1184</v>
      </c>
      <c r="F1027" s="11" t="s">
        <v>59</v>
      </c>
      <c r="G1027" s="11" t="s">
        <v>60</v>
      </c>
      <c r="H1027" s="14">
        <v>45885</v>
      </c>
      <c r="I1027" s="11">
        <v>9</v>
      </c>
      <c r="J1027" s="11">
        <v>62.34</v>
      </c>
      <c r="K1027" s="11">
        <v>561.05999999999995</v>
      </c>
      <c r="L1027" s="11">
        <v>0.05</v>
      </c>
      <c r="M1027" s="11">
        <v>0.02</v>
      </c>
      <c r="N1027" s="11" t="s">
        <v>2772</v>
      </c>
      <c r="O1027" s="11">
        <v>71.86</v>
      </c>
      <c r="P1027" s="11" t="s">
        <v>2773</v>
      </c>
      <c r="Q1027" s="11" t="s">
        <v>2773</v>
      </c>
      <c r="R1027" s="11">
        <v>533.00699999999995</v>
      </c>
      <c r="S1027" s="11">
        <v>10.660139999999998</v>
      </c>
      <c r="T1027" s="11" t="s">
        <v>2774</v>
      </c>
      <c r="U1027" s="12" t="b">
        <v>0</v>
      </c>
    </row>
    <row r="1028" spans="1:21">
      <c r="A1028" s="7" t="s">
        <v>1746</v>
      </c>
      <c r="B1028" s="8" t="s">
        <v>35</v>
      </c>
      <c r="C1028" s="8" t="s">
        <v>36</v>
      </c>
      <c r="D1028" s="8" t="s">
        <v>703</v>
      </c>
      <c r="E1028" s="8" t="s">
        <v>704</v>
      </c>
      <c r="F1028" s="8" t="s">
        <v>71</v>
      </c>
      <c r="G1028" s="8" t="s">
        <v>72</v>
      </c>
      <c r="H1028" s="13">
        <v>45880</v>
      </c>
      <c r="I1028" s="8">
        <v>24</v>
      </c>
      <c r="J1028" s="8">
        <v>107.15</v>
      </c>
      <c r="K1028" s="8">
        <v>2571.6</v>
      </c>
      <c r="L1028" s="8">
        <v>0.05</v>
      </c>
      <c r="M1028" s="8">
        <v>0.02</v>
      </c>
      <c r="N1028" s="8" t="s">
        <v>2772</v>
      </c>
      <c r="O1028" s="8">
        <v>123.65</v>
      </c>
      <c r="P1028" s="8" t="s">
        <v>2773</v>
      </c>
      <c r="Q1028" s="8" t="s">
        <v>2773</v>
      </c>
      <c r="R1028" s="8">
        <v>2443.02</v>
      </c>
      <c r="S1028" s="8">
        <v>48.860399999999998</v>
      </c>
      <c r="T1028" s="8" t="s">
        <v>2774</v>
      </c>
      <c r="U1028" s="9" t="b">
        <v>0</v>
      </c>
    </row>
    <row r="1029" spans="1:21">
      <c r="A1029" s="10" t="s">
        <v>1747</v>
      </c>
      <c r="B1029" s="11" t="s">
        <v>230</v>
      </c>
      <c r="C1029" s="11" t="s">
        <v>231</v>
      </c>
      <c r="D1029" s="11" t="s">
        <v>218</v>
      </c>
      <c r="E1029" s="11" t="s">
        <v>219</v>
      </c>
      <c r="F1029" s="11" t="s">
        <v>240</v>
      </c>
      <c r="G1029" s="11" t="s">
        <v>241</v>
      </c>
      <c r="H1029" s="14">
        <v>45899</v>
      </c>
      <c r="I1029" s="11">
        <v>18</v>
      </c>
      <c r="J1029" s="11">
        <v>130.94</v>
      </c>
      <c r="K1029" s="11">
        <v>2356.92</v>
      </c>
      <c r="L1029" s="11">
        <v>0.05</v>
      </c>
      <c r="M1029" s="11">
        <v>0.02</v>
      </c>
      <c r="N1029" s="11" t="s">
        <v>2772</v>
      </c>
      <c r="O1029" s="11">
        <v>130.94</v>
      </c>
      <c r="P1029" s="11" t="s">
        <v>2773</v>
      </c>
      <c r="Q1029" s="11" t="s">
        <v>2773</v>
      </c>
      <c r="R1029" s="11">
        <v>2239.0740000000001</v>
      </c>
      <c r="S1029" s="11">
        <v>44.781480000000002</v>
      </c>
      <c r="T1029" s="11" t="s">
        <v>2774</v>
      </c>
      <c r="U1029" s="12" t="b">
        <v>0</v>
      </c>
    </row>
    <row r="1030" spans="1:21">
      <c r="A1030" s="7" t="s">
        <v>1748</v>
      </c>
      <c r="B1030" s="8" t="s">
        <v>246</v>
      </c>
      <c r="C1030" s="8" t="s">
        <v>247</v>
      </c>
      <c r="D1030" s="8" t="s">
        <v>172</v>
      </c>
      <c r="E1030" s="8" t="s">
        <v>173</v>
      </c>
      <c r="F1030" s="8" t="s">
        <v>85</v>
      </c>
      <c r="G1030" s="8" t="s">
        <v>86</v>
      </c>
      <c r="H1030" s="13">
        <v>45873</v>
      </c>
      <c r="I1030" s="8">
        <v>14</v>
      </c>
      <c r="J1030" s="8">
        <v>72.040000000000006</v>
      </c>
      <c r="K1030" s="8">
        <v>1008.56</v>
      </c>
      <c r="L1030" s="8">
        <v>0.05</v>
      </c>
      <c r="M1030" s="8">
        <v>0.02</v>
      </c>
      <c r="N1030" s="8" t="s">
        <v>2772</v>
      </c>
      <c r="O1030" s="8">
        <v>72.040000000000006</v>
      </c>
      <c r="P1030" s="8" t="s">
        <v>2773</v>
      </c>
      <c r="Q1030" s="8" t="s">
        <v>2773</v>
      </c>
      <c r="R1030" s="8">
        <v>958.13199999999995</v>
      </c>
      <c r="S1030" s="8">
        <v>19.16264</v>
      </c>
      <c r="T1030" s="8" t="s">
        <v>2774</v>
      </c>
      <c r="U1030" s="9" t="b">
        <v>0</v>
      </c>
    </row>
    <row r="1031" spans="1:21">
      <c r="A1031" s="10" t="s">
        <v>1749</v>
      </c>
      <c r="B1031" s="11" t="s">
        <v>103</v>
      </c>
      <c r="C1031" s="11" t="s">
        <v>104</v>
      </c>
      <c r="D1031" s="11" t="s">
        <v>933</v>
      </c>
      <c r="E1031" s="11" t="s">
        <v>934</v>
      </c>
      <c r="F1031" s="11" t="s">
        <v>450</v>
      </c>
      <c r="G1031" s="11" t="s">
        <v>451</v>
      </c>
      <c r="H1031" s="14">
        <v>45888</v>
      </c>
      <c r="I1031" s="11">
        <v>7</v>
      </c>
      <c r="J1031" s="11">
        <v>45.4</v>
      </c>
      <c r="K1031" s="11">
        <v>317.8</v>
      </c>
      <c r="L1031" s="11">
        <v>0</v>
      </c>
      <c r="M1031" s="11">
        <v>0.02</v>
      </c>
      <c r="N1031" s="11" t="s">
        <v>2776</v>
      </c>
      <c r="O1031" s="11">
        <v>45.4</v>
      </c>
      <c r="P1031" s="11" t="s">
        <v>2773</v>
      </c>
      <c r="Q1031" s="11" t="s">
        <v>2773</v>
      </c>
      <c r="R1031" s="11">
        <v>317.8</v>
      </c>
      <c r="S1031" s="11">
        <v>6.3560000000000008</v>
      </c>
      <c r="T1031" s="11" t="s">
        <v>2774</v>
      </c>
      <c r="U1031" s="12" t="b">
        <v>0</v>
      </c>
    </row>
    <row r="1032" spans="1:21">
      <c r="A1032" s="7" t="s">
        <v>1750</v>
      </c>
      <c r="B1032" s="8" t="s">
        <v>135</v>
      </c>
      <c r="C1032" s="8" t="s">
        <v>136</v>
      </c>
      <c r="D1032" s="8" t="s">
        <v>438</v>
      </c>
      <c r="E1032" s="8" t="s">
        <v>439</v>
      </c>
      <c r="F1032" s="8" t="s">
        <v>191</v>
      </c>
      <c r="G1032" s="8" t="s">
        <v>192</v>
      </c>
      <c r="H1032" s="13">
        <v>45894</v>
      </c>
      <c r="I1032" s="8">
        <v>6</v>
      </c>
      <c r="J1032" s="8">
        <v>144.35</v>
      </c>
      <c r="K1032" s="8">
        <v>866.1</v>
      </c>
      <c r="L1032" s="8">
        <v>0.1</v>
      </c>
      <c r="M1032" s="8">
        <v>0.02</v>
      </c>
      <c r="N1032" s="8" t="s">
        <v>2775</v>
      </c>
      <c r="O1032" s="8">
        <v>144.35</v>
      </c>
      <c r="P1032" s="8" t="s">
        <v>2773</v>
      </c>
      <c r="Q1032" s="8" t="s">
        <v>2773</v>
      </c>
      <c r="R1032" s="8">
        <v>779.49</v>
      </c>
      <c r="S1032" s="8">
        <v>15.5898</v>
      </c>
      <c r="T1032" s="8" t="s">
        <v>2774</v>
      </c>
      <c r="U1032" s="9" t="b">
        <v>0</v>
      </c>
    </row>
    <row r="1033" spans="1:21">
      <c r="A1033" s="10" t="s">
        <v>1751</v>
      </c>
      <c r="B1033" s="11" t="s">
        <v>187</v>
      </c>
      <c r="C1033" s="11" t="s">
        <v>188</v>
      </c>
      <c r="D1033" s="11" t="s">
        <v>680</v>
      </c>
      <c r="E1033" s="11" t="s">
        <v>681</v>
      </c>
      <c r="F1033" s="11" t="s">
        <v>85</v>
      </c>
      <c r="G1033" s="11" t="s">
        <v>86</v>
      </c>
      <c r="H1033" s="14">
        <v>45885</v>
      </c>
      <c r="I1033" s="11">
        <v>17</v>
      </c>
      <c r="J1033" s="11">
        <v>72.040000000000006</v>
      </c>
      <c r="K1033" s="11">
        <v>1224.68</v>
      </c>
      <c r="L1033" s="11">
        <v>0.05</v>
      </c>
      <c r="M1033" s="11">
        <v>0.02</v>
      </c>
      <c r="N1033" s="11" t="s">
        <v>2772</v>
      </c>
      <c r="O1033" s="11">
        <v>72.040000000000006</v>
      </c>
      <c r="P1033" s="11" t="s">
        <v>2773</v>
      </c>
      <c r="Q1033" s="11" t="s">
        <v>2773</v>
      </c>
      <c r="R1033" s="11">
        <v>1163.4460000000001</v>
      </c>
      <c r="S1033" s="11">
        <v>23.268920000000005</v>
      </c>
      <c r="T1033" s="11" t="s">
        <v>2774</v>
      </c>
      <c r="U1033" s="12" t="b">
        <v>0</v>
      </c>
    </row>
    <row r="1034" spans="1:21">
      <c r="A1034" s="7" t="s">
        <v>1752</v>
      </c>
      <c r="B1034" s="8" t="s">
        <v>93</v>
      </c>
      <c r="C1034" s="8" t="s">
        <v>94</v>
      </c>
      <c r="D1034" s="8" t="s">
        <v>112</v>
      </c>
      <c r="E1034" s="8" t="s">
        <v>113</v>
      </c>
      <c r="F1034" s="8" t="s">
        <v>25</v>
      </c>
      <c r="G1034" s="8" t="s">
        <v>26</v>
      </c>
      <c r="H1034" s="13">
        <v>45882</v>
      </c>
      <c r="I1034" s="8">
        <v>3</v>
      </c>
      <c r="J1034" s="8">
        <v>120.83</v>
      </c>
      <c r="K1034" s="8">
        <v>362.49</v>
      </c>
      <c r="L1034" s="8">
        <v>0.1</v>
      </c>
      <c r="M1034" s="8">
        <v>0.02</v>
      </c>
      <c r="N1034" s="8" t="s">
        <v>2775</v>
      </c>
      <c r="O1034" s="8">
        <v>120.83</v>
      </c>
      <c r="P1034" s="8" t="s">
        <v>2773</v>
      </c>
      <c r="Q1034" s="8" t="s">
        <v>2773</v>
      </c>
      <c r="R1034" s="8">
        <v>326.24099999999999</v>
      </c>
      <c r="S1034" s="8">
        <v>6.5248200000000001</v>
      </c>
      <c r="T1034" s="8" t="s">
        <v>2774</v>
      </c>
      <c r="U1034" s="9" t="b">
        <v>0</v>
      </c>
    </row>
    <row r="1035" spans="1:21">
      <c r="A1035" s="10" t="s">
        <v>1753</v>
      </c>
      <c r="B1035" s="11" t="s">
        <v>28</v>
      </c>
      <c r="C1035" s="11" t="s">
        <v>29</v>
      </c>
      <c r="D1035" s="11" t="s">
        <v>64</v>
      </c>
      <c r="E1035" s="11" t="s">
        <v>65</v>
      </c>
      <c r="F1035" s="11" t="s">
        <v>25</v>
      </c>
      <c r="G1035" s="11" t="s">
        <v>26</v>
      </c>
      <c r="H1035" s="14">
        <v>45897</v>
      </c>
      <c r="I1035" s="11">
        <v>5</v>
      </c>
      <c r="J1035" s="11">
        <v>120.83</v>
      </c>
      <c r="K1035" s="11">
        <v>604.15</v>
      </c>
      <c r="L1035" s="11">
        <v>0.1</v>
      </c>
      <c r="M1035" s="11">
        <v>0.02</v>
      </c>
      <c r="N1035" s="11" t="s">
        <v>2775</v>
      </c>
      <c r="O1035" s="11">
        <v>120.83</v>
      </c>
      <c r="P1035" s="11" t="s">
        <v>2773</v>
      </c>
      <c r="Q1035" s="11" t="s">
        <v>2773</v>
      </c>
      <c r="R1035" s="11">
        <v>543.73500000000001</v>
      </c>
      <c r="S1035" s="11">
        <v>10.874700000000001</v>
      </c>
      <c r="T1035" s="11" t="s">
        <v>2774</v>
      </c>
      <c r="U1035" s="12" t="b">
        <v>0</v>
      </c>
    </row>
    <row r="1036" spans="1:21">
      <c r="A1036" s="7" t="s">
        <v>1754</v>
      </c>
      <c r="B1036" s="8" t="s">
        <v>182</v>
      </c>
      <c r="C1036" s="8" t="s">
        <v>183</v>
      </c>
      <c r="D1036" s="8" t="s">
        <v>52</v>
      </c>
      <c r="E1036" s="8" t="s">
        <v>53</v>
      </c>
      <c r="F1036" s="8" t="s">
        <v>319</v>
      </c>
      <c r="G1036" s="8" t="s">
        <v>320</v>
      </c>
      <c r="H1036" s="13">
        <v>45883</v>
      </c>
      <c r="I1036" s="8">
        <v>11</v>
      </c>
      <c r="J1036" s="8">
        <v>93.41</v>
      </c>
      <c r="K1036" s="8">
        <v>1027.51</v>
      </c>
      <c r="L1036" s="8">
        <v>0</v>
      </c>
      <c r="M1036" s="8">
        <v>0.02</v>
      </c>
      <c r="N1036" s="8" t="s">
        <v>2776</v>
      </c>
      <c r="O1036" s="8">
        <v>93.41</v>
      </c>
      <c r="P1036" s="8" t="s">
        <v>2773</v>
      </c>
      <c r="Q1036" s="8" t="s">
        <v>2773</v>
      </c>
      <c r="R1036" s="8">
        <v>1027.51</v>
      </c>
      <c r="S1036" s="8">
        <v>20.5502</v>
      </c>
      <c r="T1036" s="8" t="s">
        <v>2774</v>
      </c>
      <c r="U1036" s="9" t="b">
        <v>0</v>
      </c>
    </row>
    <row r="1037" spans="1:21">
      <c r="A1037" s="10" t="s">
        <v>1756</v>
      </c>
      <c r="B1037" s="11" t="s">
        <v>182</v>
      </c>
      <c r="C1037" s="11" t="s">
        <v>183</v>
      </c>
      <c r="D1037" s="11" t="s">
        <v>308</v>
      </c>
      <c r="E1037" s="11" t="s">
        <v>309</v>
      </c>
      <c r="F1037" s="11" t="s">
        <v>59</v>
      </c>
      <c r="G1037" s="11" t="s">
        <v>60</v>
      </c>
      <c r="H1037" s="14">
        <v>45890</v>
      </c>
      <c r="I1037" s="11">
        <v>11</v>
      </c>
      <c r="J1037" s="11">
        <v>71.86</v>
      </c>
      <c r="K1037" s="11">
        <v>790.46</v>
      </c>
      <c r="L1037" s="11">
        <v>0.05</v>
      </c>
      <c r="M1037" s="11">
        <v>0.02</v>
      </c>
      <c r="N1037" s="11" t="s">
        <v>2772</v>
      </c>
      <c r="O1037" s="11">
        <v>71.86</v>
      </c>
      <c r="P1037" s="11" t="s">
        <v>2773</v>
      </c>
      <c r="Q1037" s="11" t="s">
        <v>2773</v>
      </c>
      <c r="R1037" s="11">
        <v>750.93700000000001</v>
      </c>
      <c r="S1037" s="11">
        <v>15.018740000000001</v>
      </c>
      <c r="T1037" s="11" t="s">
        <v>2774</v>
      </c>
      <c r="U1037" s="12" t="b">
        <v>0</v>
      </c>
    </row>
    <row r="1038" spans="1:21">
      <c r="A1038" s="7" t="s">
        <v>1757</v>
      </c>
      <c r="B1038" s="8" t="s">
        <v>187</v>
      </c>
      <c r="C1038" s="8" t="s">
        <v>188</v>
      </c>
      <c r="D1038" s="8" t="s">
        <v>1048</v>
      </c>
      <c r="E1038" s="8" t="s">
        <v>1049</v>
      </c>
      <c r="F1038" s="8" t="s">
        <v>18</v>
      </c>
      <c r="G1038" s="8" t="s">
        <v>19</v>
      </c>
      <c r="H1038" s="13">
        <v>45882</v>
      </c>
      <c r="I1038" s="8">
        <v>21</v>
      </c>
      <c r="J1038" s="8">
        <v>52.65</v>
      </c>
      <c r="K1038" s="8">
        <v>1105.6500000000001</v>
      </c>
      <c r="L1038" s="8">
        <v>0.05</v>
      </c>
      <c r="M1038" s="8">
        <v>0.02</v>
      </c>
      <c r="N1038" s="8" t="s">
        <v>2772</v>
      </c>
      <c r="O1038" s="8">
        <v>52.65</v>
      </c>
      <c r="P1038" s="8" t="s">
        <v>2773</v>
      </c>
      <c r="Q1038" s="8" t="s">
        <v>2773</v>
      </c>
      <c r="R1038" s="8">
        <v>1050.3675000000001</v>
      </c>
      <c r="S1038" s="8">
        <v>21.007350000000002</v>
      </c>
      <c r="T1038" s="8" t="s">
        <v>2774</v>
      </c>
      <c r="U1038" s="9" t="b">
        <v>0</v>
      </c>
    </row>
    <row r="1039" spans="1:21">
      <c r="A1039" s="10" t="s">
        <v>1758</v>
      </c>
      <c r="B1039" s="11" t="s">
        <v>230</v>
      </c>
      <c r="C1039" s="11" t="s">
        <v>231</v>
      </c>
      <c r="D1039" s="11" t="s">
        <v>374</v>
      </c>
      <c r="E1039" s="11" t="s">
        <v>375</v>
      </c>
      <c r="F1039" s="11" t="s">
        <v>174</v>
      </c>
      <c r="G1039" s="11" t="s">
        <v>175</v>
      </c>
      <c r="H1039" s="14">
        <v>45893</v>
      </c>
      <c r="I1039" s="11">
        <v>12</v>
      </c>
      <c r="J1039" s="11">
        <v>183.4</v>
      </c>
      <c r="K1039" s="11">
        <v>2200.8000000000002</v>
      </c>
      <c r="L1039" s="11">
        <v>0.1</v>
      </c>
      <c r="M1039" s="11">
        <v>0.02</v>
      </c>
      <c r="N1039" s="11" t="s">
        <v>2775</v>
      </c>
      <c r="O1039" s="11">
        <v>183.4</v>
      </c>
      <c r="P1039" s="11" t="s">
        <v>2773</v>
      </c>
      <c r="Q1039" s="11" t="s">
        <v>2773</v>
      </c>
      <c r="R1039" s="11">
        <v>1980.7200000000003</v>
      </c>
      <c r="S1039" s="11">
        <v>39.614400000000003</v>
      </c>
      <c r="T1039" s="11" t="s">
        <v>2774</v>
      </c>
      <c r="U1039" s="12" t="b">
        <v>0</v>
      </c>
    </row>
    <row r="1040" spans="1:21">
      <c r="A1040" s="7" t="s">
        <v>1759</v>
      </c>
      <c r="B1040" s="8" t="s">
        <v>135</v>
      </c>
      <c r="C1040" s="8" t="s">
        <v>136</v>
      </c>
      <c r="D1040" s="8" t="s">
        <v>1272</v>
      </c>
      <c r="E1040" s="8" t="s">
        <v>1273</v>
      </c>
      <c r="F1040" s="8" t="s">
        <v>450</v>
      </c>
      <c r="G1040" s="8" t="s">
        <v>451</v>
      </c>
      <c r="H1040" s="13">
        <v>45875</v>
      </c>
      <c r="I1040" s="8">
        <v>14</v>
      </c>
      <c r="J1040" s="8">
        <v>45.4</v>
      </c>
      <c r="K1040" s="8">
        <v>635.6</v>
      </c>
      <c r="L1040" s="8">
        <v>0</v>
      </c>
      <c r="M1040" s="8">
        <v>0.02</v>
      </c>
      <c r="N1040" s="8" t="s">
        <v>2776</v>
      </c>
      <c r="O1040" s="8">
        <v>45.4</v>
      </c>
      <c r="P1040" s="8" t="s">
        <v>2773</v>
      </c>
      <c r="Q1040" s="8" t="s">
        <v>2773</v>
      </c>
      <c r="R1040" s="8">
        <v>635.6</v>
      </c>
      <c r="S1040" s="8">
        <v>12.712000000000002</v>
      </c>
      <c r="T1040" s="8" t="s">
        <v>2774</v>
      </c>
      <c r="U1040" s="9" t="b">
        <v>0</v>
      </c>
    </row>
    <row r="1041" spans="1:21">
      <c r="A1041" s="10" t="s">
        <v>1760</v>
      </c>
      <c r="B1041" s="11" t="s">
        <v>182</v>
      </c>
      <c r="C1041" s="11" t="s">
        <v>183</v>
      </c>
      <c r="D1041" s="11" t="s">
        <v>686</v>
      </c>
      <c r="E1041" s="11" t="s">
        <v>687</v>
      </c>
      <c r="F1041" s="11" t="s">
        <v>139</v>
      </c>
      <c r="G1041" s="11" t="s">
        <v>140</v>
      </c>
      <c r="H1041" s="14">
        <v>45877</v>
      </c>
      <c r="I1041" s="11">
        <v>24</v>
      </c>
      <c r="J1041" s="11">
        <v>113.94</v>
      </c>
      <c r="K1041" s="11">
        <v>2734.56</v>
      </c>
      <c r="L1041" s="11">
        <v>0.05</v>
      </c>
      <c r="M1041" s="11">
        <v>0.02</v>
      </c>
      <c r="N1041" s="11" t="s">
        <v>2772</v>
      </c>
      <c r="O1041" s="11">
        <v>113.94</v>
      </c>
      <c r="P1041" s="11" t="s">
        <v>2773</v>
      </c>
      <c r="Q1041" s="11" t="s">
        <v>2773</v>
      </c>
      <c r="R1041" s="11">
        <v>2597.8319999999999</v>
      </c>
      <c r="S1041" s="11">
        <v>51.95664</v>
      </c>
      <c r="T1041" s="11" t="s">
        <v>2774</v>
      </c>
      <c r="U1041" s="12" t="b">
        <v>0</v>
      </c>
    </row>
    <row r="1042" spans="1:21">
      <c r="A1042" s="7" t="s">
        <v>1762</v>
      </c>
      <c r="B1042" s="8" t="s">
        <v>423</v>
      </c>
      <c r="C1042" s="8" t="s">
        <v>424</v>
      </c>
      <c r="D1042" s="8" t="s">
        <v>1113</v>
      </c>
      <c r="E1042" s="8" t="s">
        <v>1114</v>
      </c>
      <c r="F1042" s="8" t="s">
        <v>129</v>
      </c>
      <c r="G1042" s="8" t="s">
        <v>130</v>
      </c>
      <c r="H1042" s="13">
        <v>45873</v>
      </c>
      <c r="I1042" s="8">
        <v>4</v>
      </c>
      <c r="J1042" s="8">
        <v>92.19</v>
      </c>
      <c r="K1042" s="8">
        <v>368.76</v>
      </c>
      <c r="L1042" s="8">
        <v>0.05</v>
      </c>
      <c r="M1042" s="8">
        <v>0.02</v>
      </c>
      <c r="N1042" s="8" t="s">
        <v>2772</v>
      </c>
      <c r="O1042" s="8">
        <v>92.19</v>
      </c>
      <c r="P1042" s="8" t="s">
        <v>2773</v>
      </c>
      <c r="Q1042" s="8" t="s">
        <v>2773</v>
      </c>
      <c r="R1042" s="8">
        <v>350.322</v>
      </c>
      <c r="S1042" s="8">
        <v>7.0064400000000004</v>
      </c>
      <c r="T1042" s="8" t="s">
        <v>2774</v>
      </c>
      <c r="U1042" s="9" t="b">
        <v>0</v>
      </c>
    </row>
    <row r="1043" spans="1:21">
      <c r="A1043" s="10" t="s">
        <v>1764</v>
      </c>
      <c r="B1043" s="11" t="s">
        <v>74</v>
      </c>
      <c r="C1043" s="11" t="s">
        <v>75</v>
      </c>
      <c r="D1043" s="11" t="s">
        <v>1325</v>
      </c>
      <c r="E1043" s="11" t="s">
        <v>1326</v>
      </c>
      <c r="F1043" s="11" t="s">
        <v>174</v>
      </c>
      <c r="G1043" s="11" t="s">
        <v>175</v>
      </c>
      <c r="H1043" s="14">
        <v>45873</v>
      </c>
      <c r="I1043" s="11">
        <v>3</v>
      </c>
      <c r="J1043" s="11">
        <v>183.4</v>
      </c>
      <c r="K1043" s="11">
        <v>550.20000000000005</v>
      </c>
      <c r="L1043" s="11">
        <v>0.1</v>
      </c>
      <c r="M1043" s="11">
        <v>0.02</v>
      </c>
      <c r="N1043" s="11" t="s">
        <v>2775</v>
      </c>
      <c r="O1043" s="11">
        <v>183.4</v>
      </c>
      <c r="P1043" s="11" t="s">
        <v>2773</v>
      </c>
      <c r="Q1043" s="11" t="s">
        <v>2773</v>
      </c>
      <c r="R1043" s="11">
        <v>495.18000000000006</v>
      </c>
      <c r="S1043" s="11">
        <v>9.9036000000000008</v>
      </c>
      <c r="T1043" s="11" t="s">
        <v>2774</v>
      </c>
      <c r="U1043" s="12" t="b">
        <v>0</v>
      </c>
    </row>
    <row r="1044" spans="1:21">
      <c r="A1044" s="7" t="s">
        <v>1765</v>
      </c>
      <c r="B1044" s="8" t="s">
        <v>230</v>
      </c>
      <c r="C1044" s="8" t="s">
        <v>231</v>
      </c>
      <c r="D1044" s="8" t="s">
        <v>652</v>
      </c>
      <c r="E1044" s="8" t="s">
        <v>653</v>
      </c>
      <c r="F1044" s="8" t="s">
        <v>78</v>
      </c>
      <c r="G1044" s="8" t="s">
        <v>79</v>
      </c>
      <c r="H1044" s="13">
        <v>45899</v>
      </c>
      <c r="I1044" s="8">
        <v>21</v>
      </c>
      <c r="J1044" s="8">
        <v>139.22</v>
      </c>
      <c r="K1044" s="8">
        <v>2923.62</v>
      </c>
      <c r="L1044" s="8">
        <v>0.05</v>
      </c>
      <c r="M1044" s="8">
        <v>0.02</v>
      </c>
      <c r="N1044" s="8" t="s">
        <v>2772</v>
      </c>
      <c r="O1044" s="8">
        <v>139.22</v>
      </c>
      <c r="P1044" s="8" t="s">
        <v>2773</v>
      </c>
      <c r="Q1044" s="8" t="s">
        <v>2773</v>
      </c>
      <c r="R1044" s="8">
        <v>2777.4389999999999</v>
      </c>
      <c r="S1044" s="8">
        <v>55.548780000000001</v>
      </c>
      <c r="T1044" s="8" t="s">
        <v>2774</v>
      </c>
      <c r="U1044" s="9" t="b">
        <v>0</v>
      </c>
    </row>
    <row r="1045" spans="1:21">
      <c r="A1045" s="10" t="s">
        <v>1766</v>
      </c>
      <c r="B1045" s="11" t="s">
        <v>67</v>
      </c>
      <c r="C1045" s="11" t="s">
        <v>68</v>
      </c>
      <c r="D1045" s="11" t="s">
        <v>124</v>
      </c>
      <c r="E1045" s="11" t="s">
        <v>125</v>
      </c>
      <c r="F1045" s="11" t="s">
        <v>293</v>
      </c>
      <c r="G1045" s="11" t="s">
        <v>294</v>
      </c>
      <c r="H1045" s="14">
        <v>45893</v>
      </c>
      <c r="I1045" s="11">
        <v>8</v>
      </c>
      <c r="J1045" s="11">
        <v>114.99</v>
      </c>
      <c r="K1045" s="11">
        <v>919.92</v>
      </c>
      <c r="L1045" s="11">
        <v>0.05</v>
      </c>
      <c r="M1045" s="11">
        <v>0.02</v>
      </c>
      <c r="N1045" s="11" t="s">
        <v>2772</v>
      </c>
      <c r="O1045" s="11">
        <v>114.99</v>
      </c>
      <c r="P1045" s="11" t="s">
        <v>2773</v>
      </c>
      <c r="Q1045" s="11" t="s">
        <v>2773</v>
      </c>
      <c r="R1045" s="11">
        <v>873.92399999999998</v>
      </c>
      <c r="S1045" s="11">
        <v>17.478480000000001</v>
      </c>
      <c r="T1045" s="11" t="s">
        <v>2774</v>
      </c>
      <c r="U1045" s="12" t="b">
        <v>0</v>
      </c>
    </row>
    <row r="1046" spans="1:21">
      <c r="A1046" s="7" t="s">
        <v>1767</v>
      </c>
      <c r="B1046" s="8" t="s">
        <v>187</v>
      </c>
      <c r="C1046" s="8" t="s">
        <v>188</v>
      </c>
      <c r="D1046" s="8" t="s">
        <v>374</v>
      </c>
      <c r="E1046" s="8" t="s">
        <v>375</v>
      </c>
      <c r="F1046" s="8" t="s">
        <v>166</v>
      </c>
      <c r="G1046" s="8" t="s">
        <v>167</v>
      </c>
      <c r="H1046" s="13">
        <v>45886</v>
      </c>
      <c r="I1046" s="8">
        <v>5</v>
      </c>
      <c r="J1046" s="8">
        <v>176.86</v>
      </c>
      <c r="K1046" s="8">
        <v>884.3</v>
      </c>
      <c r="L1046" s="8">
        <v>0.1</v>
      </c>
      <c r="M1046" s="8">
        <v>0.02</v>
      </c>
      <c r="N1046" s="8" t="s">
        <v>2775</v>
      </c>
      <c r="O1046" s="8">
        <v>176.86</v>
      </c>
      <c r="P1046" s="8" t="s">
        <v>2773</v>
      </c>
      <c r="Q1046" s="8" t="s">
        <v>2773</v>
      </c>
      <c r="R1046" s="8">
        <v>795.86999999999989</v>
      </c>
      <c r="S1046" s="8">
        <v>15.917399999999999</v>
      </c>
      <c r="T1046" s="8" t="s">
        <v>2774</v>
      </c>
      <c r="U1046" s="9" t="b">
        <v>0</v>
      </c>
    </row>
    <row r="1047" spans="1:21">
      <c r="A1047" s="10" t="s">
        <v>1768</v>
      </c>
      <c r="B1047" s="11" t="s">
        <v>35</v>
      </c>
      <c r="C1047" s="11" t="s">
        <v>36</v>
      </c>
      <c r="D1047" s="11" t="s">
        <v>660</v>
      </c>
      <c r="E1047" s="11" t="s">
        <v>661</v>
      </c>
      <c r="F1047" s="11" t="s">
        <v>139</v>
      </c>
      <c r="G1047" s="11" t="s">
        <v>140</v>
      </c>
      <c r="H1047" s="14">
        <v>45881</v>
      </c>
      <c r="I1047" s="11">
        <v>22</v>
      </c>
      <c r="J1047" s="11">
        <v>113.94</v>
      </c>
      <c r="K1047" s="11">
        <v>2506.6799999999998</v>
      </c>
      <c r="L1047" s="11">
        <v>0.05</v>
      </c>
      <c r="M1047" s="11">
        <v>0.02</v>
      </c>
      <c r="N1047" s="11" t="s">
        <v>2772</v>
      </c>
      <c r="O1047" s="11">
        <v>113.94</v>
      </c>
      <c r="P1047" s="11" t="s">
        <v>2773</v>
      </c>
      <c r="Q1047" s="11" t="s">
        <v>2773</v>
      </c>
      <c r="R1047" s="11">
        <v>2381.346</v>
      </c>
      <c r="S1047" s="11">
        <v>47.626919999999998</v>
      </c>
      <c r="T1047" s="11" t="s">
        <v>2774</v>
      </c>
      <c r="U1047" s="12" t="b">
        <v>0</v>
      </c>
    </row>
    <row r="1048" spans="1:21">
      <c r="A1048" s="7" t="s">
        <v>1769</v>
      </c>
      <c r="B1048" s="8" t="s">
        <v>47</v>
      </c>
      <c r="C1048" s="8" t="s">
        <v>48</v>
      </c>
      <c r="D1048" s="8" t="s">
        <v>243</v>
      </c>
      <c r="E1048" s="8" t="s">
        <v>244</v>
      </c>
      <c r="F1048" s="8" t="s">
        <v>302</v>
      </c>
      <c r="G1048" s="8" t="s">
        <v>303</v>
      </c>
      <c r="H1048" s="13">
        <v>45897</v>
      </c>
      <c r="I1048" s="8">
        <v>15</v>
      </c>
      <c r="J1048" s="8">
        <v>39.090000000000003</v>
      </c>
      <c r="K1048" s="8">
        <v>586.35</v>
      </c>
      <c r="L1048" s="8">
        <v>0</v>
      </c>
      <c r="M1048" s="8">
        <v>0.02</v>
      </c>
      <c r="N1048" s="8" t="s">
        <v>2776</v>
      </c>
      <c r="O1048" s="8">
        <v>39.090000000000003</v>
      </c>
      <c r="P1048" s="8" t="s">
        <v>2773</v>
      </c>
      <c r="Q1048" s="8" t="s">
        <v>2773</v>
      </c>
      <c r="R1048" s="8">
        <v>586.35</v>
      </c>
      <c r="S1048" s="8">
        <v>11.727</v>
      </c>
      <c r="T1048" s="8" t="s">
        <v>2774</v>
      </c>
      <c r="U1048" s="9" t="b">
        <v>0</v>
      </c>
    </row>
    <row r="1049" spans="1:21">
      <c r="A1049" s="10" t="s">
        <v>1770</v>
      </c>
      <c r="B1049" s="11" t="s">
        <v>259</v>
      </c>
      <c r="C1049" s="11" t="s">
        <v>260</v>
      </c>
      <c r="D1049" s="11" t="s">
        <v>224</v>
      </c>
      <c r="E1049" s="11" t="s">
        <v>225</v>
      </c>
      <c r="F1049" s="11" t="s">
        <v>114</v>
      </c>
      <c r="G1049" s="11" t="s">
        <v>115</v>
      </c>
      <c r="H1049" s="14">
        <v>45900</v>
      </c>
      <c r="I1049" s="11">
        <v>5</v>
      </c>
      <c r="J1049" s="11">
        <v>91.13</v>
      </c>
      <c r="K1049" s="11">
        <v>455.65</v>
      </c>
      <c r="L1049" s="11">
        <v>0.1</v>
      </c>
      <c r="M1049" s="11">
        <v>0.02</v>
      </c>
      <c r="N1049" s="11" t="s">
        <v>2775</v>
      </c>
      <c r="O1049" s="11">
        <v>91.13</v>
      </c>
      <c r="P1049" s="11" t="s">
        <v>2773</v>
      </c>
      <c r="Q1049" s="11" t="s">
        <v>2773</v>
      </c>
      <c r="R1049" s="11">
        <v>410.08499999999998</v>
      </c>
      <c r="S1049" s="11">
        <v>8.2016999999999989</v>
      </c>
      <c r="T1049" s="11" t="s">
        <v>2774</v>
      </c>
      <c r="U1049" s="12" t="b">
        <v>0</v>
      </c>
    </row>
    <row r="1050" spans="1:21">
      <c r="A1050" s="7" t="s">
        <v>1771</v>
      </c>
      <c r="B1050" s="8" t="s">
        <v>62</v>
      </c>
      <c r="C1050" s="8" t="s">
        <v>63</v>
      </c>
      <c r="D1050" s="8" t="s">
        <v>69</v>
      </c>
      <c r="E1050" s="8" t="s">
        <v>70</v>
      </c>
      <c r="F1050" s="8" t="s">
        <v>129</v>
      </c>
      <c r="G1050" s="8" t="s">
        <v>130</v>
      </c>
      <c r="H1050" s="13">
        <v>45884</v>
      </c>
      <c r="I1050" s="8">
        <v>20</v>
      </c>
      <c r="J1050" s="8">
        <v>92.19</v>
      </c>
      <c r="K1050" s="8">
        <v>1843.8</v>
      </c>
      <c r="L1050" s="8">
        <v>0.05</v>
      </c>
      <c r="M1050" s="8">
        <v>0.02</v>
      </c>
      <c r="N1050" s="8" t="s">
        <v>2772</v>
      </c>
      <c r="O1050" s="8">
        <v>92.19</v>
      </c>
      <c r="P1050" s="8" t="s">
        <v>2773</v>
      </c>
      <c r="Q1050" s="8" t="s">
        <v>2773</v>
      </c>
      <c r="R1050" s="8">
        <v>1751.61</v>
      </c>
      <c r="S1050" s="8">
        <v>35.032199999999996</v>
      </c>
      <c r="T1050" s="8" t="s">
        <v>2774</v>
      </c>
      <c r="U1050" s="9" t="b">
        <v>0</v>
      </c>
    </row>
    <row r="1051" spans="1:21">
      <c r="A1051" s="10" t="s">
        <v>1772</v>
      </c>
      <c r="B1051" s="11" t="s">
        <v>159</v>
      </c>
      <c r="C1051" s="11" t="s">
        <v>160</v>
      </c>
      <c r="D1051" s="11" t="s">
        <v>177</v>
      </c>
      <c r="E1051" s="11" t="s">
        <v>178</v>
      </c>
      <c r="F1051" s="11" t="s">
        <v>166</v>
      </c>
      <c r="G1051" s="11" t="s">
        <v>167</v>
      </c>
      <c r="H1051" s="14">
        <v>45883</v>
      </c>
      <c r="I1051" s="11">
        <v>19</v>
      </c>
      <c r="J1051" s="11">
        <v>176.86</v>
      </c>
      <c r="K1051" s="11">
        <v>3360.34</v>
      </c>
      <c r="L1051" s="11">
        <v>0.1</v>
      </c>
      <c r="M1051" s="11">
        <v>0.02</v>
      </c>
      <c r="N1051" s="11" t="s">
        <v>2775</v>
      </c>
      <c r="O1051" s="11">
        <v>176.86</v>
      </c>
      <c r="P1051" s="11" t="s">
        <v>2773</v>
      </c>
      <c r="Q1051" s="11" t="s">
        <v>2773</v>
      </c>
      <c r="R1051" s="11">
        <v>3024.306</v>
      </c>
      <c r="S1051" s="11">
        <v>60.48612</v>
      </c>
      <c r="T1051" s="11" t="s">
        <v>2774</v>
      </c>
      <c r="U1051" s="12" t="b">
        <v>0</v>
      </c>
    </row>
    <row r="1052" spans="1:21">
      <c r="A1052" s="7" t="s">
        <v>1773</v>
      </c>
      <c r="B1052" s="8" t="s">
        <v>414</v>
      </c>
      <c r="C1052" s="8" t="s">
        <v>415</v>
      </c>
      <c r="D1052" s="8" t="s">
        <v>52</v>
      </c>
      <c r="E1052" s="8" t="s">
        <v>53</v>
      </c>
      <c r="F1052" s="8" t="s">
        <v>166</v>
      </c>
      <c r="G1052" s="8" t="s">
        <v>167</v>
      </c>
      <c r="H1052" s="13">
        <v>45899</v>
      </c>
      <c r="I1052" s="8">
        <v>10</v>
      </c>
      <c r="J1052" s="8">
        <v>176.86</v>
      </c>
      <c r="K1052" s="8">
        <v>1768.6</v>
      </c>
      <c r="L1052" s="8">
        <v>0.1</v>
      </c>
      <c r="M1052" s="8">
        <v>0.02</v>
      </c>
      <c r="N1052" s="8" t="s">
        <v>2775</v>
      </c>
      <c r="O1052" s="8">
        <v>176.86</v>
      </c>
      <c r="P1052" s="8" t="s">
        <v>2773</v>
      </c>
      <c r="Q1052" s="8" t="s">
        <v>2773</v>
      </c>
      <c r="R1052" s="8">
        <v>1591.7399999999998</v>
      </c>
      <c r="S1052" s="8">
        <v>31.834799999999998</v>
      </c>
      <c r="T1052" s="8" t="s">
        <v>2774</v>
      </c>
      <c r="U1052" s="9" t="b">
        <v>0</v>
      </c>
    </row>
    <row r="1053" spans="1:21">
      <c r="A1053" s="10" t="s">
        <v>1774</v>
      </c>
      <c r="B1053" s="11" t="s">
        <v>103</v>
      </c>
      <c r="C1053" s="11" t="s">
        <v>104</v>
      </c>
      <c r="D1053" s="11" t="s">
        <v>510</v>
      </c>
      <c r="E1053" s="11" t="s">
        <v>511</v>
      </c>
      <c r="F1053" s="11" t="s">
        <v>114</v>
      </c>
      <c r="G1053" s="11" t="s">
        <v>115</v>
      </c>
      <c r="H1053" s="14">
        <v>45884</v>
      </c>
      <c r="I1053" s="11">
        <v>3</v>
      </c>
      <c r="J1053" s="11">
        <v>91.13</v>
      </c>
      <c r="K1053" s="11">
        <v>273.39</v>
      </c>
      <c r="L1053" s="11">
        <v>0.1</v>
      </c>
      <c r="M1053" s="11">
        <v>0.02</v>
      </c>
      <c r="N1053" s="11" t="s">
        <v>2775</v>
      </c>
      <c r="O1053" s="11">
        <v>91.13</v>
      </c>
      <c r="P1053" s="11" t="s">
        <v>2773</v>
      </c>
      <c r="Q1053" s="11" t="s">
        <v>2773</v>
      </c>
      <c r="R1053" s="11">
        <v>246.05099999999999</v>
      </c>
      <c r="S1053" s="11">
        <v>4.9210199999999995</v>
      </c>
      <c r="T1053" s="11" t="s">
        <v>2774</v>
      </c>
      <c r="U1053" s="12" t="b">
        <v>0</v>
      </c>
    </row>
    <row r="1054" spans="1:21">
      <c r="A1054" s="7" t="s">
        <v>1775</v>
      </c>
      <c r="B1054" s="8" t="s">
        <v>187</v>
      </c>
      <c r="C1054" s="8" t="s">
        <v>2799</v>
      </c>
      <c r="D1054" s="8" t="s">
        <v>1520</v>
      </c>
      <c r="E1054" s="8" t="s">
        <v>2672</v>
      </c>
      <c r="F1054" s="8" t="s">
        <v>215</v>
      </c>
      <c r="G1054" s="8" t="s">
        <v>216</v>
      </c>
      <c r="H1054" s="13">
        <v>45879</v>
      </c>
      <c r="I1054" s="8">
        <v>5</v>
      </c>
      <c r="J1054" s="8">
        <v>176.7</v>
      </c>
      <c r="K1054" s="8">
        <v>883.5</v>
      </c>
      <c r="L1054" s="8">
        <v>0.1</v>
      </c>
      <c r="M1054" s="8">
        <v>0.02</v>
      </c>
      <c r="N1054" s="8" t="s">
        <v>2775</v>
      </c>
      <c r="O1054" s="8">
        <v>176.7</v>
      </c>
      <c r="P1054" s="8" t="s">
        <v>2773</v>
      </c>
      <c r="Q1054" s="8" t="s">
        <v>2773</v>
      </c>
      <c r="R1054" s="8">
        <v>795.15</v>
      </c>
      <c r="S1054" s="8">
        <v>15.903</v>
      </c>
      <c r="T1054" s="8" t="s">
        <v>2774</v>
      </c>
      <c r="U1054" s="9" t="b">
        <v>0</v>
      </c>
    </row>
    <row r="1055" spans="1:21">
      <c r="A1055" s="10" t="s">
        <v>1776</v>
      </c>
      <c r="B1055" s="11" t="s">
        <v>122</v>
      </c>
      <c r="C1055" s="11" t="s">
        <v>123</v>
      </c>
      <c r="D1055" s="11" t="s">
        <v>773</v>
      </c>
      <c r="E1055" s="11" t="s">
        <v>774</v>
      </c>
      <c r="F1055" s="11" t="s">
        <v>114</v>
      </c>
      <c r="G1055" s="11" t="s">
        <v>115</v>
      </c>
      <c r="H1055" s="14">
        <v>45897</v>
      </c>
      <c r="I1055" s="11">
        <v>25</v>
      </c>
      <c r="J1055" s="11">
        <v>91.13</v>
      </c>
      <c r="K1055" s="11">
        <v>2278.25</v>
      </c>
      <c r="L1055" s="11">
        <v>0.1</v>
      </c>
      <c r="M1055" s="11">
        <v>0.02</v>
      </c>
      <c r="N1055" s="11" t="s">
        <v>2775</v>
      </c>
      <c r="O1055" s="11">
        <v>91.13</v>
      </c>
      <c r="P1055" s="11" t="s">
        <v>2773</v>
      </c>
      <c r="Q1055" s="11" t="s">
        <v>2773</v>
      </c>
      <c r="R1055" s="11">
        <v>2050.4250000000002</v>
      </c>
      <c r="S1055" s="11">
        <v>41.008500000000005</v>
      </c>
      <c r="T1055" s="11" t="s">
        <v>2774</v>
      </c>
      <c r="U1055" s="12" t="b">
        <v>0</v>
      </c>
    </row>
    <row r="1056" spans="1:21">
      <c r="A1056" s="7" t="s">
        <v>1777</v>
      </c>
      <c r="B1056" s="8" t="s">
        <v>21</v>
      </c>
      <c r="C1056" s="8" t="s">
        <v>2821</v>
      </c>
      <c r="D1056" s="8" t="s">
        <v>876</v>
      </c>
      <c r="E1056" s="8" t="s">
        <v>2673</v>
      </c>
      <c r="F1056" s="8" t="s">
        <v>293</v>
      </c>
      <c r="G1056" s="8" t="s">
        <v>294</v>
      </c>
      <c r="H1056" s="13">
        <v>45870</v>
      </c>
      <c r="I1056" s="8">
        <v>18</v>
      </c>
      <c r="J1056" s="8">
        <v>114.99</v>
      </c>
      <c r="K1056" s="8">
        <v>2069.8200000000002</v>
      </c>
      <c r="L1056" s="8">
        <v>0.05</v>
      </c>
      <c r="M1056" s="8">
        <v>0.02</v>
      </c>
      <c r="N1056" s="8" t="s">
        <v>2772</v>
      </c>
      <c r="O1056" s="8">
        <v>114.99</v>
      </c>
      <c r="P1056" s="8" t="s">
        <v>2773</v>
      </c>
      <c r="Q1056" s="8" t="s">
        <v>2773</v>
      </c>
      <c r="R1056" s="8">
        <v>1966.3290000000002</v>
      </c>
      <c r="S1056" s="8">
        <v>39.326580000000007</v>
      </c>
      <c r="T1056" s="8" t="s">
        <v>2774</v>
      </c>
      <c r="U1056" s="9" t="b">
        <v>0</v>
      </c>
    </row>
    <row r="1057" spans="1:21">
      <c r="A1057" s="10" t="s">
        <v>1779</v>
      </c>
      <c r="B1057" s="11" t="s">
        <v>122</v>
      </c>
      <c r="C1057" s="11" t="s">
        <v>2822</v>
      </c>
      <c r="D1057" s="11" t="s">
        <v>498</v>
      </c>
      <c r="E1057" s="11" t="s">
        <v>2674</v>
      </c>
      <c r="F1057" s="11" t="s">
        <v>215</v>
      </c>
      <c r="G1057" s="11" t="s">
        <v>216</v>
      </c>
      <c r="H1057" s="14">
        <v>45889</v>
      </c>
      <c r="I1057" s="11">
        <v>10</v>
      </c>
      <c r="J1057" s="11">
        <v>176.7</v>
      </c>
      <c r="K1057" s="11">
        <v>1767</v>
      </c>
      <c r="L1057" s="11">
        <v>0.1</v>
      </c>
      <c r="M1057" s="11">
        <v>0.02</v>
      </c>
      <c r="N1057" s="11" t="s">
        <v>2775</v>
      </c>
      <c r="O1057" s="11">
        <v>176.7</v>
      </c>
      <c r="P1057" s="11" t="s">
        <v>2773</v>
      </c>
      <c r="Q1057" s="11" t="s">
        <v>2773</v>
      </c>
      <c r="R1057" s="11">
        <v>1590.3</v>
      </c>
      <c r="S1057" s="11">
        <v>31.806000000000001</v>
      </c>
      <c r="T1057" s="11" t="s">
        <v>2774</v>
      </c>
      <c r="U1057" s="12" t="b">
        <v>0</v>
      </c>
    </row>
    <row r="1058" spans="1:21">
      <c r="A1058" s="7" t="s">
        <v>1780</v>
      </c>
      <c r="B1058" s="8" t="s">
        <v>117</v>
      </c>
      <c r="C1058" s="8" t="s">
        <v>118</v>
      </c>
      <c r="D1058" s="8" t="s">
        <v>467</v>
      </c>
      <c r="E1058" s="8" t="s">
        <v>468</v>
      </c>
      <c r="F1058" s="8" t="s">
        <v>139</v>
      </c>
      <c r="G1058" s="8" t="s">
        <v>140</v>
      </c>
      <c r="H1058" s="13">
        <v>45876</v>
      </c>
      <c r="I1058" s="8">
        <v>12</v>
      </c>
      <c r="J1058" s="8">
        <v>113.94</v>
      </c>
      <c r="K1058" s="8">
        <v>1367.28</v>
      </c>
      <c r="L1058" s="8">
        <v>0.05</v>
      </c>
      <c r="M1058" s="8">
        <v>0.02</v>
      </c>
      <c r="N1058" s="8" t="s">
        <v>2772</v>
      </c>
      <c r="O1058" s="8">
        <v>113.94</v>
      </c>
      <c r="P1058" s="8" t="s">
        <v>2773</v>
      </c>
      <c r="Q1058" s="8" t="s">
        <v>2773</v>
      </c>
      <c r="R1058" s="8">
        <v>1298.9159999999999</v>
      </c>
      <c r="S1058" s="8">
        <v>25.97832</v>
      </c>
      <c r="T1058" s="8" t="s">
        <v>2774</v>
      </c>
      <c r="U1058" s="9" t="b">
        <v>0</v>
      </c>
    </row>
    <row r="1059" spans="1:21">
      <c r="A1059" s="10" t="s">
        <v>1781</v>
      </c>
      <c r="B1059" s="11" t="s">
        <v>81</v>
      </c>
      <c r="C1059" s="11" t="s">
        <v>82</v>
      </c>
      <c r="D1059" s="11" t="s">
        <v>641</v>
      </c>
      <c r="E1059" s="11" t="s">
        <v>642</v>
      </c>
      <c r="F1059" s="11" t="s">
        <v>215</v>
      </c>
      <c r="G1059" s="11" t="s">
        <v>216</v>
      </c>
      <c r="H1059" s="14">
        <v>45875</v>
      </c>
      <c r="I1059" s="11">
        <v>8</v>
      </c>
      <c r="J1059" s="11">
        <v>176.7</v>
      </c>
      <c r="K1059" s="11">
        <v>1413.6</v>
      </c>
      <c r="L1059" s="11">
        <v>0.1</v>
      </c>
      <c r="M1059" s="11">
        <v>0.02</v>
      </c>
      <c r="N1059" s="11" t="s">
        <v>2775</v>
      </c>
      <c r="O1059" s="11">
        <v>176.7</v>
      </c>
      <c r="P1059" s="11" t="s">
        <v>2773</v>
      </c>
      <c r="Q1059" s="11" t="s">
        <v>2773</v>
      </c>
      <c r="R1059" s="11">
        <v>1272.24</v>
      </c>
      <c r="S1059" s="11">
        <v>25.444800000000001</v>
      </c>
      <c r="T1059" s="11" t="s">
        <v>2774</v>
      </c>
      <c r="U1059" s="12" t="b">
        <v>0</v>
      </c>
    </row>
    <row r="1060" spans="1:21">
      <c r="A1060" s="7" t="s">
        <v>1782</v>
      </c>
      <c r="B1060" s="8" t="s">
        <v>62</v>
      </c>
      <c r="C1060" s="8" t="s">
        <v>63</v>
      </c>
      <c r="D1060" s="8" t="s">
        <v>112</v>
      </c>
      <c r="E1060" s="8" t="s">
        <v>113</v>
      </c>
      <c r="F1060" s="8" t="s">
        <v>191</v>
      </c>
      <c r="G1060" s="8" t="s">
        <v>192</v>
      </c>
      <c r="H1060" s="13">
        <v>45877</v>
      </c>
      <c r="I1060" s="8">
        <v>13</v>
      </c>
      <c r="J1060" s="8">
        <v>144.35</v>
      </c>
      <c r="K1060" s="8">
        <v>1876.55</v>
      </c>
      <c r="L1060" s="8">
        <v>0.1</v>
      </c>
      <c r="M1060" s="8">
        <v>0.02</v>
      </c>
      <c r="N1060" s="8" t="s">
        <v>2775</v>
      </c>
      <c r="O1060" s="8">
        <v>144.35</v>
      </c>
      <c r="P1060" s="8" t="s">
        <v>2773</v>
      </c>
      <c r="Q1060" s="8" t="s">
        <v>2773</v>
      </c>
      <c r="R1060" s="8">
        <v>1688.895</v>
      </c>
      <c r="S1060" s="8">
        <v>33.777900000000002</v>
      </c>
      <c r="T1060" s="8" t="s">
        <v>2774</v>
      </c>
      <c r="U1060" s="9" t="b">
        <v>0</v>
      </c>
    </row>
    <row r="1061" spans="1:21">
      <c r="A1061" s="10" t="s">
        <v>1783</v>
      </c>
      <c r="B1061" s="11" t="s">
        <v>230</v>
      </c>
      <c r="C1061" s="11" t="s">
        <v>231</v>
      </c>
      <c r="D1061" s="11" t="s">
        <v>153</v>
      </c>
      <c r="E1061" s="11" t="s">
        <v>154</v>
      </c>
      <c r="F1061" s="11" t="s">
        <v>215</v>
      </c>
      <c r="G1061" s="11" t="s">
        <v>216</v>
      </c>
      <c r="H1061" s="14">
        <v>45886</v>
      </c>
      <c r="I1061" s="11">
        <v>8</v>
      </c>
      <c r="J1061" s="11">
        <v>176.7</v>
      </c>
      <c r="K1061" s="11">
        <v>1413.6</v>
      </c>
      <c r="L1061" s="11">
        <v>0.1</v>
      </c>
      <c r="M1061" s="11">
        <v>0.02</v>
      </c>
      <c r="N1061" s="11" t="s">
        <v>2775</v>
      </c>
      <c r="O1061" s="11">
        <v>176.7</v>
      </c>
      <c r="P1061" s="11" t="s">
        <v>2773</v>
      </c>
      <c r="Q1061" s="11" t="s">
        <v>2773</v>
      </c>
      <c r="R1061" s="11">
        <v>1272.24</v>
      </c>
      <c r="S1061" s="11">
        <v>25.444800000000001</v>
      </c>
      <c r="T1061" s="11" t="s">
        <v>2774</v>
      </c>
      <c r="U1061" s="12" t="b">
        <v>0</v>
      </c>
    </row>
    <row r="1062" spans="1:21">
      <c r="A1062" s="7" t="s">
        <v>1784</v>
      </c>
      <c r="B1062" s="8" t="s">
        <v>93</v>
      </c>
      <c r="C1062" s="8" t="s">
        <v>94</v>
      </c>
      <c r="D1062" s="8" t="s">
        <v>404</v>
      </c>
      <c r="E1062" s="8" t="s">
        <v>405</v>
      </c>
      <c r="F1062" s="8" t="s">
        <v>326</v>
      </c>
      <c r="G1062" s="8" t="s">
        <v>327</v>
      </c>
      <c r="H1062" s="13">
        <v>45891</v>
      </c>
      <c r="I1062" s="8">
        <v>23</v>
      </c>
      <c r="J1062" s="8">
        <v>63.32</v>
      </c>
      <c r="K1062" s="8">
        <v>1456.36</v>
      </c>
      <c r="L1062" s="8">
        <v>0</v>
      </c>
      <c r="M1062" s="8">
        <v>0.02</v>
      </c>
      <c r="N1062" s="8" t="s">
        <v>2776</v>
      </c>
      <c r="O1062" s="8">
        <v>63.32</v>
      </c>
      <c r="P1062" s="8" t="s">
        <v>2773</v>
      </c>
      <c r="Q1062" s="8" t="s">
        <v>2773</v>
      </c>
      <c r="R1062" s="8">
        <v>1456.36</v>
      </c>
      <c r="S1062" s="8">
        <v>29.127199999999998</v>
      </c>
      <c r="T1062" s="8" t="s">
        <v>2774</v>
      </c>
      <c r="U1062" s="9" t="b">
        <v>0</v>
      </c>
    </row>
    <row r="1063" spans="1:21">
      <c r="A1063" s="10" t="s">
        <v>1785</v>
      </c>
      <c r="B1063" s="11" t="s">
        <v>230</v>
      </c>
      <c r="C1063" s="11" t="s">
        <v>231</v>
      </c>
      <c r="D1063" s="11" t="s">
        <v>629</v>
      </c>
      <c r="E1063" s="11" t="s">
        <v>630</v>
      </c>
      <c r="F1063" s="11" t="s">
        <v>191</v>
      </c>
      <c r="G1063" s="11" t="s">
        <v>192</v>
      </c>
      <c r="H1063" s="14">
        <v>45895</v>
      </c>
      <c r="I1063" s="11">
        <v>18</v>
      </c>
      <c r="J1063" s="11">
        <v>144.35</v>
      </c>
      <c r="K1063" s="11">
        <v>2598.3000000000002</v>
      </c>
      <c r="L1063" s="11">
        <v>0.1</v>
      </c>
      <c r="M1063" s="11">
        <v>0.02</v>
      </c>
      <c r="N1063" s="11" t="s">
        <v>2775</v>
      </c>
      <c r="O1063" s="11">
        <v>144.35</v>
      </c>
      <c r="P1063" s="11" t="s">
        <v>2773</v>
      </c>
      <c r="Q1063" s="11" t="s">
        <v>2773</v>
      </c>
      <c r="R1063" s="11">
        <v>2338.4700000000003</v>
      </c>
      <c r="S1063" s="11">
        <v>46.769400000000005</v>
      </c>
      <c r="T1063" s="11" t="s">
        <v>2774</v>
      </c>
      <c r="U1063" s="12" t="b">
        <v>0</v>
      </c>
    </row>
    <row r="1064" spans="1:21">
      <c r="A1064" s="7" t="s">
        <v>1787</v>
      </c>
      <c r="B1064" s="8" t="s">
        <v>21</v>
      </c>
      <c r="C1064" s="8" t="s">
        <v>22</v>
      </c>
      <c r="D1064" s="8" t="s">
        <v>1630</v>
      </c>
      <c r="E1064" s="8" t="s">
        <v>1631</v>
      </c>
      <c r="F1064" s="8" t="s">
        <v>71</v>
      </c>
      <c r="G1064" s="8" t="s">
        <v>72</v>
      </c>
      <c r="H1064" s="13">
        <v>45889</v>
      </c>
      <c r="I1064" s="8">
        <v>15</v>
      </c>
      <c r="J1064" s="8">
        <v>123.65</v>
      </c>
      <c r="K1064" s="8">
        <v>1854.75</v>
      </c>
      <c r="L1064" s="8">
        <v>0.05</v>
      </c>
      <c r="M1064" s="8">
        <v>0.02</v>
      </c>
      <c r="N1064" s="8" t="s">
        <v>2772</v>
      </c>
      <c r="O1064" s="8">
        <v>123.65</v>
      </c>
      <c r="P1064" s="8" t="s">
        <v>2773</v>
      </c>
      <c r="Q1064" s="8" t="s">
        <v>2773</v>
      </c>
      <c r="R1064" s="8">
        <v>1762.0125</v>
      </c>
      <c r="S1064" s="8">
        <v>35.240250000000003</v>
      </c>
      <c r="T1064" s="8" t="s">
        <v>2774</v>
      </c>
      <c r="U1064" s="9" t="b">
        <v>0</v>
      </c>
    </row>
    <row r="1065" spans="1:21">
      <c r="A1065" s="10" t="s">
        <v>1788</v>
      </c>
      <c r="B1065" s="11" t="s">
        <v>306</v>
      </c>
      <c r="C1065" s="11" t="s">
        <v>307</v>
      </c>
      <c r="D1065" s="11" t="s">
        <v>224</v>
      </c>
      <c r="E1065" s="11" t="s">
        <v>225</v>
      </c>
      <c r="F1065" s="11" t="s">
        <v>179</v>
      </c>
      <c r="G1065" s="11" t="s">
        <v>180</v>
      </c>
      <c r="H1065" s="14">
        <v>45876</v>
      </c>
      <c r="I1065" s="11">
        <v>16</v>
      </c>
      <c r="J1065" s="11">
        <v>125.42</v>
      </c>
      <c r="K1065" s="11">
        <v>2006.72</v>
      </c>
      <c r="L1065" s="11">
        <v>0.1</v>
      </c>
      <c r="M1065" s="11">
        <v>0.02</v>
      </c>
      <c r="N1065" s="11" t="s">
        <v>2775</v>
      </c>
      <c r="O1065" s="11">
        <v>125.42</v>
      </c>
      <c r="P1065" s="11" t="s">
        <v>2773</v>
      </c>
      <c r="Q1065" s="11" t="s">
        <v>2773</v>
      </c>
      <c r="R1065" s="11">
        <v>1806.048</v>
      </c>
      <c r="S1065" s="11">
        <v>36.120960000000004</v>
      </c>
      <c r="T1065" s="11" t="s">
        <v>2774</v>
      </c>
      <c r="U1065" s="12" t="b">
        <v>0</v>
      </c>
    </row>
    <row r="1066" spans="1:21">
      <c r="A1066" s="7" t="s">
        <v>1789</v>
      </c>
      <c r="B1066" s="8" t="s">
        <v>145</v>
      </c>
      <c r="C1066" s="8" t="s">
        <v>146</v>
      </c>
      <c r="D1066" s="8" t="s">
        <v>566</v>
      </c>
      <c r="E1066" s="8" t="s">
        <v>567</v>
      </c>
      <c r="F1066" s="8" t="s">
        <v>78</v>
      </c>
      <c r="G1066" s="8" t="s">
        <v>79</v>
      </c>
      <c r="H1066" s="13">
        <v>45870</v>
      </c>
      <c r="I1066" s="8">
        <v>18</v>
      </c>
      <c r="J1066" s="8">
        <v>139.22</v>
      </c>
      <c r="K1066" s="8">
        <v>2505.96</v>
      </c>
      <c r="L1066" s="8">
        <v>0.05</v>
      </c>
      <c r="M1066" s="8">
        <v>0.02</v>
      </c>
      <c r="N1066" s="8" t="s">
        <v>2772</v>
      </c>
      <c r="O1066" s="8">
        <v>139.22</v>
      </c>
      <c r="P1066" s="8" t="s">
        <v>2773</v>
      </c>
      <c r="Q1066" s="8" t="s">
        <v>2773</v>
      </c>
      <c r="R1066" s="8">
        <v>2380.6620000000003</v>
      </c>
      <c r="S1066" s="8">
        <v>47.613240000000005</v>
      </c>
      <c r="T1066" s="8" t="s">
        <v>2774</v>
      </c>
      <c r="U1066" s="9" t="b">
        <v>0</v>
      </c>
    </row>
    <row r="1067" spans="1:21">
      <c r="A1067" s="10" t="s">
        <v>1790</v>
      </c>
      <c r="B1067" s="11" t="s">
        <v>182</v>
      </c>
      <c r="C1067" s="11" t="s">
        <v>183</v>
      </c>
      <c r="D1067" s="11" t="s">
        <v>1130</v>
      </c>
      <c r="E1067" s="11" t="s">
        <v>1131</v>
      </c>
      <c r="F1067" s="11" t="s">
        <v>293</v>
      </c>
      <c r="G1067" s="11" t="s">
        <v>294</v>
      </c>
      <c r="H1067" s="14">
        <v>45892</v>
      </c>
      <c r="I1067" s="11">
        <v>5</v>
      </c>
      <c r="J1067" s="11">
        <v>114.99</v>
      </c>
      <c r="K1067" s="11">
        <v>574.95000000000005</v>
      </c>
      <c r="L1067" s="11">
        <v>0.05</v>
      </c>
      <c r="M1067" s="11">
        <v>0.02</v>
      </c>
      <c r="N1067" s="11" t="s">
        <v>2772</v>
      </c>
      <c r="O1067" s="11">
        <v>114.99</v>
      </c>
      <c r="P1067" s="11" t="s">
        <v>2773</v>
      </c>
      <c r="Q1067" s="11" t="s">
        <v>2773</v>
      </c>
      <c r="R1067" s="11">
        <v>546.2025000000001</v>
      </c>
      <c r="S1067" s="11">
        <v>10.924050000000003</v>
      </c>
      <c r="T1067" s="11" t="s">
        <v>2774</v>
      </c>
      <c r="U1067" s="12" t="b">
        <v>0</v>
      </c>
    </row>
    <row r="1068" spans="1:21">
      <c r="A1068" s="7" t="s">
        <v>1792</v>
      </c>
      <c r="B1068" s="8" t="s">
        <v>122</v>
      </c>
      <c r="C1068" s="8" t="s">
        <v>123</v>
      </c>
      <c r="D1068" s="8" t="s">
        <v>845</v>
      </c>
      <c r="E1068" s="8" t="s">
        <v>846</v>
      </c>
      <c r="F1068" s="8" t="s">
        <v>59</v>
      </c>
      <c r="G1068" s="8" t="s">
        <v>60</v>
      </c>
      <c r="H1068" s="13">
        <v>45879</v>
      </c>
      <c r="I1068" s="8">
        <v>14</v>
      </c>
      <c r="J1068" s="8">
        <v>71.86</v>
      </c>
      <c r="K1068" s="8">
        <v>1006.04</v>
      </c>
      <c r="L1068" s="8">
        <v>0.05</v>
      </c>
      <c r="M1068" s="8">
        <v>0.02</v>
      </c>
      <c r="N1068" s="8" t="s">
        <v>2772</v>
      </c>
      <c r="O1068" s="8">
        <v>71.86</v>
      </c>
      <c r="P1068" s="8" t="s">
        <v>2773</v>
      </c>
      <c r="Q1068" s="8" t="s">
        <v>2773</v>
      </c>
      <c r="R1068" s="8">
        <v>955.73799999999994</v>
      </c>
      <c r="S1068" s="8">
        <v>19.11476</v>
      </c>
      <c r="T1068" s="8" t="s">
        <v>2774</v>
      </c>
      <c r="U1068" s="9" t="b">
        <v>0</v>
      </c>
    </row>
    <row r="1069" spans="1:21">
      <c r="A1069" s="10" t="s">
        <v>1793</v>
      </c>
      <c r="B1069" s="11" t="s">
        <v>246</v>
      </c>
      <c r="C1069" s="11" t="s">
        <v>247</v>
      </c>
      <c r="D1069" s="11" t="s">
        <v>404</v>
      </c>
      <c r="E1069" s="11" t="s">
        <v>405</v>
      </c>
      <c r="F1069" s="11" t="s">
        <v>396</v>
      </c>
      <c r="G1069" s="11" t="s">
        <v>397</v>
      </c>
      <c r="H1069" s="14">
        <v>45884</v>
      </c>
      <c r="I1069" s="11">
        <v>12</v>
      </c>
      <c r="J1069" s="11">
        <v>194.87</v>
      </c>
      <c r="K1069" s="11">
        <v>2338.44</v>
      </c>
      <c r="L1069" s="11">
        <v>0.1</v>
      </c>
      <c r="M1069" s="11">
        <v>0.02</v>
      </c>
      <c r="N1069" s="11" t="s">
        <v>2775</v>
      </c>
      <c r="O1069" s="11">
        <v>194.87</v>
      </c>
      <c r="P1069" s="11" t="s">
        <v>2773</v>
      </c>
      <c r="Q1069" s="11" t="s">
        <v>2773</v>
      </c>
      <c r="R1069" s="11">
        <v>2104.596</v>
      </c>
      <c r="S1069" s="11">
        <v>42.091920000000002</v>
      </c>
      <c r="T1069" s="11" t="s">
        <v>2774</v>
      </c>
      <c r="U1069" s="12" t="b">
        <v>0</v>
      </c>
    </row>
    <row r="1070" spans="1:21">
      <c r="A1070" s="7" t="s">
        <v>1794</v>
      </c>
      <c r="B1070" s="8" t="s">
        <v>62</v>
      </c>
      <c r="C1070" s="8" t="s">
        <v>63</v>
      </c>
      <c r="D1070" s="8" t="s">
        <v>323</v>
      </c>
      <c r="E1070" s="8" t="s">
        <v>324</v>
      </c>
      <c r="F1070" s="8" t="s">
        <v>139</v>
      </c>
      <c r="G1070" s="8" t="s">
        <v>140</v>
      </c>
      <c r="H1070" s="13">
        <v>45896</v>
      </c>
      <c r="I1070" s="8">
        <v>3</v>
      </c>
      <c r="J1070" s="8">
        <v>113.94</v>
      </c>
      <c r="K1070" s="8">
        <v>341.82</v>
      </c>
      <c r="L1070" s="8">
        <v>0.05</v>
      </c>
      <c r="M1070" s="8">
        <v>0.02</v>
      </c>
      <c r="N1070" s="8" t="s">
        <v>2772</v>
      </c>
      <c r="O1070" s="8">
        <v>113.94</v>
      </c>
      <c r="P1070" s="8" t="s">
        <v>2773</v>
      </c>
      <c r="Q1070" s="8" t="s">
        <v>2773</v>
      </c>
      <c r="R1070" s="8">
        <v>324.72899999999998</v>
      </c>
      <c r="S1070" s="8">
        <v>6.49458</v>
      </c>
      <c r="T1070" s="8" t="s">
        <v>2774</v>
      </c>
      <c r="U1070" s="9" t="b">
        <v>0</v>
      </c>
    </row>
    <row r="1071" spans="1:21">
      <c r="A1071" s="10" t="s">
        <v>1795</v>
      </c>
      <c r="B1071" s="11" t="s">
        <v>93</v>
      </c>
      <c r="C1071" s="11" t="s">
        <v>94</v>
      </c>
      <c r="D1071" s="11" t="s">
        <v>470</v>
      </c>
      <c r="E1071" s="11" t="s">
        <v>471</v>
      </c>
      <c r="F1071" s="11" t="s">
        <v>196</v>
      </c>
      <c r="G1071" s="11" t="s">
        <v>197</v>
      </c>
      <c r="H1071" s="14">
        <v>45882</v>
      </c>
      <c r="I1071" s="11">
        <v>25</v>
      </c>
      <c r="J1071" s="11">
        <v>77.5</v>
      </c>
      <c r="K1071" s="11">
        <v>1937.5</v>
      </c>
      <c r="L1071" s="11">
        <v>0.05</v>
      </c>
      <c r="M1071" s="11">
        <v>0.02</v>
      </c>
      <c r="N1071" s="11" t="s">
        <v>2772</v>
      </c>
      <c r="O1071" s="11">
        <v>77.5</v>
      </c>
      <c r="P1071" s="11" t="s">
        <v>2773</v>
      </c>
      <c r="Q1071" s="11" t="s">
        <v>2773</v>
      </c>
      <c r="R1071" s="11">
        <v>1840.625</v>
      </c>
      <c r="S1071" s="11">
        <v>36.8125</v>
      </c>
      <c r="T1071" s="11" t="s">
        <v>2774</v>
      </c>
      <c r="U1071" s="12" t="b">
        <v>0</v>
      </c>
    </row>
    <row r="1072" spans="1:21">
      <c r="A1072" s="7" t="s">
        <v>1796</v>
      </c>
      <c r="B1072" s="8" t="s">
        <v>423</v>
      </c>
      <c r="C1072" s="8" t="s">
        <v>424</v>
      </c>
      <c r="D1072" s="8" t="s">
        <v>545</v>
      </c>
      <c r="E1072" s="8" t="s">
        <v>546</v>
      </c>
      <c r="F1072" s="8" t="s">
        <v>25</v>
      </c>
      <c r="G1072" s="8" t="s">
        <v>26</v>
      </c>
      <c r="H1072" s="13">
        <v>45898</v>
      </c>
      <c r="I1072" s="8">
        <v>7</v>
      </c>
      <c r="J1072" s="8">
        <v>120.83</v>
      </c>
      <c r="K1072" s="8">
        <v>845.81</v>
      </c>
      <c r="L1072" s="8">
        <v>0.1</v>
      </c>
      <c r="M1072" s="8">
        <v>0.02</v>
      </c>
      <c r="N1072" s="8" t="s">
        <v>2775</v>
      </c>
      <c r="O1072" s="8">
        <v>120.83</v>
      </c>
      <c r="P1072" s="8" t="s">
        <v>2773</v>
      </c>
      <c r="Q1072" s="8" t="s">
        <v>2773</v>
      </c>
      <c r="R1072" s="8">
        <v>761.22899999999993</v>
      </c>
      <c r="S1072" s="8">
        <v>15.22458</v>
      </c>
      <c r="T1072" s="8" t="s">
        <v>2774</v>
      </c>
      <c r="U1072" s="9" t="b">
        <v>0</v>
      </c>
    </row>
    <row r="1073" spans="1:21">
      <c r="A1073" s="10" t="s">
        <v>1797</v>
      </c>
      <c r="B1073" s="11" t="s">
        <v>35</v>
      </c>
      <c r="C1073" s="11" t="s">
        <v>2786</v>
      </c>
      <c r="D1073" s="11" t="s">
        <v>366</v>
      </c>
      <c r="E1073" s="11" t="s">
        <v>2675</v>
      </c>
      <c r="F1073" s="11" t="s">
        <v>319</v>
      </c>
      <c r="G1073" s="11" t="s">
        <v>320</v>
      </c>
      <c r="H1073" s="14">
        <v>45873</v>
      </c>
      <c r="I1073" s="11">
        <v>1</v>
      </c>
      <c r="J1073" s="11">
        <v>93.41</v>
      </c>
      <c r="K1073" s="11">
        <v>93.41</v>
      </c>
      <c r="L1073" s="11">
        <v>0</v>
      </c>
      <c r="M1073" s="11">
        <v>0.02</v>
      </c>
      <c r="N1073" s="11" t="s">
        <v>2776</v>
      </c>
      <c r="O1073" s="11">
        <v>93.41</v>
      </c>
      <c r="P1073" s="11" t="s">
        <v>2773</v>
      </c>
      <c r="Q1073" s="11" t="s">
        <v>2773</v>
      </c>
      <c r="R1073" s="11">
        <v>93.41</v>
      </c>
      <c r="S1073" s="11">
        <v>1.8681999999999999</v>
      </c>
      <c r="T1073" s="11" t="s">
        <v>2774</v>
      </c>
      <c r="U1073" s="12" t="b">
        <v>0</v>
      </c>
    </row>
    <row r="1074" spans="1:21">
      <c r="A1074" s="7" t="s">
        <v>1799</v>
      </c>
      <c r="B1074" s="8" t="s">
        <v>117</v>
      </c>
      <c r="C1074" s="8" t="s">
        <v>118</v>
      </c>
      <c r="D1074" s="8" t="s">
        <v>112</v>
      </c>
      <c r="E1074" s="8" t="s">
        <v>113</v>
      </c>
      <c r="F1074" s="8" t="s">
        <v>275</v>
      </c>
      <c r="G1074" s="8" t="s">
        <v>276</v>
      </c>
      <c r="H1074" s="13">
        <v>45884</v>
      </c>
      <c r="I1074" s="8">
        <v>7</v>
      </c>
      <c r="J1074" s="8">
        <v>44.71</v>
      </c>
      <c r="K1074" s="8">
        <v>312.97000000000003</v>
      </c>
      <c r="L1074" s="8">
        <v>0</v>
      </c>
      <c r="M1074" s="8">
        <v>0.02</v>
      </c>
      <c r="N1074" s="8" t="s">
        <v>2776</v>
      </c>
      <c r="O1074" s="8">
        <v>44.71</v>
      </c>
      <c r="P1074" s="8" t="s">
        <v>2773</v>
      </c>
      <c r="Q1074" s="8" t="s">
        <v>2773</v>
      </c>
      <c r="R1074" s="8">
        <v>312.97000000000003</v>
      </c>
      <c r="S1074" s="8">
        <v>6.2594000000000003</v>
      </c>
      <c r="T1074" s="8" t="s">
        <v>2774</v>
      </c>
      <c r="U1074" s="9" t="b">
        <v>0</v>
      </c>
    </row>
    <row r="1075" spans="1:21">
      <c r="A1075" s="10" t="s">
        <v>1800</v>
      </c>
      <c r="B1075" s="11" t="s">
        <v>110</v>
      </c>
      <c r="C1075" s="11" t="s">
        <v>111</v>
      </c>
      <c r="D1075" s="11" t="s">
        <v>388</v>
      </c>
      <c r="E1075" s="11" t="s">
        <v>389</v>
      </c>
      <c r="F1075" s="11" t="s">
        <v>71</v>
      </c>
      <c r="G1075" s="11" t="s">
        <v>72</v>
      </c>
      <c r="H1075" s="14">
        <v>45876</v>
      </c>
      <c r="I1075" s="11">
        <v>22</v>
      </c>
      <c r="J1075" s="11">
        <v>123.65</v>
      </c>
      <c r="K1075" s="11">
        <v>2720.3</v>
      </c>
      <c r="L1075" s="11">
        <v>0.05</v>
      </c>
      <c r="M1075" s="11">
        <v>0.02</v>
      </c>
      <c r="N1075" s="11" t="s">
        <v>2772</v>
      </c>
      <c r="O1075" s="11">
        <v>123.65</v>
      </c>
      <c r="P1075" s="11" t="s">
        <v>2773</v>
      </c>
      <c r="Q1075" s="11" t="s">
        <v>2773</v>
      </c>
      <c r="R1075" s="11">
        <v>2584.2850000000003</v>
      </c>
      <c r="S1075" s="11">
        <v>51.685700000000004</v>
      </c>
      <c r="T1075" s="11" t="s">
        <v>2774</v>
      </c>
      <c r="U1075" s="12" t="b">
        <v>0</v>
      </c>
    </row>
    <row r="1076" spans="1:21">
      <c r="A1076" s="7" t="s">
        <v>1801</v>
      </c>
      <c r="B1076" s="8" t="s">
        <v>55</v>
      </c>
      <c r="C1076" s="8" t="s">
        <v>56</v>
      </c>
      <c r="D1076" s="8" t="s">
        <v>124</v>
      </c>
      <c r="E1076" s="8" t="s">
        <v>125</v>
      </c>
      <c r="F1076" s="8" t="s">
        <v>179</v>
      </c>
      <c r="G1076" s="8" t="s">
        <v>180</v>
      </c>
      <c r="H1076" s="13">
        <v>45899</v>
      </c>
      <c r="I1076" s="8">
        <v>10</v>
      </c>
      <c r="J1076" s="8">
        <v>125.42</v>
      </c>
      <c r="K1076" s="8">
        <v>1254.2</v>
      </c>
      <c r="L1076" s="8">
        <v>0.1</v>
      </c>
      <c r="M1076" s="8">
        <v>0.02</v>
      </c>
      <c r="N1076" s="8" t="s">
        <v>2775</v>
      </c>
      <c r="O1076" s="8">
        <v>125.42</v>
      </c>
      <c r="P1076" s="8" t="s">
        <v>2773</v>
      </c>
      <c r="Q1076" s="8" t="s">
        <v>2773</v>
      </c>
      <c r="R1076" s="8">
        <v>1128.78</v>
      </c>
      <c r="S1076" s="8">
        <v>22.575600000000001</v>
      </c>
      <c r="T1076" s="8" t="s">
        <v>2774</v>
      </c>
      <c r="U1076" s="9" t="b">
        <v>0</v>
      </c>
    </row>
    <row r="1077" spans="1:21">
      <c r="A1077" s="10" t="s">
        <v>1803</v>
      </c>
      <c r="B1077" s="11" t="s">
        <v>42</v>
      </c>
      <c r="C1077" s="11" t="s">
        <v>43</v>
      </c>
      <c r="D1077" s="11" t="s">
        <v>44</v>
      </c>
      <c r="E1077" s="11" t="s">
        <v>45</v>
      </c>
      <c r="F1077" s="11" t="s">
        <v>114</v>
      </c>
      <c r="G1077" s="11" t="s">
        <v>115</v>
      </c>
      <c r="H1077" s="14">
        <v>45885</v>
      </c>
      <c r="I1077" s="11">
        <v>9</v>
      </c>
      <c r="J1077" s="11">
        <v>91.13</v>
      </c>
      <c r="K1077" s="11">
        <v>820.17</v>
      </c>
      <c r="L1077" s="11">
        <v>0.1</v>
      </c>
      <c r="M1077" s="11">
        <v>0.02</v>
      </c>
      <c r="N1077" s="11" t="s">
        <v>2775</v>
      </c>
      <c r="O1077" s="11">
        <v>91.13</v>
      </c>
      <c r="P1077" s="11" t="s">
        <v>2773</v>
      </c>
      <c r="Q1077" s="11" t="s">
        <v>2773</v>
      </c>
      <c r="R1077" s="11">
        <v>738.15300000000002</v>
      </c>
      <c r="S1077" s="11">
        <v>14.763060000000001</v>
      </c>
      <c r="T1077" s="11" t="s">
        <v>2774</v>
      </c>
      <c r="U1077" s="12" t="b">
        <v>0</v>
      </c>
    </row>
    <row r="1078" spans="1:21">
      <c r="A1078" s="7" t="s">
        <v>1804</v>
      </c>
      <c r="B1078" s="8" t="s">
        <v>159</v>
      </c>
      <c r="C1078" s="8" t="s">
        <v>160</v>
      </c>
      <c r="D1078" s="8" t="s">
        <v>105</v>
      </c>
      <c r="E1078" s="8" t="s">
        <v>106</v>
      </c>
      <c r="F1078" s="8" t="s">
        <v>129</v>
      </c>
      <c r="G1078" s="8" t="s">
        <v>130</v>
      </c>
      <c r="H1078" s="13">
        <v>45897</v>
      </c>
      <c r="I1078" s="8">
        <v>2</v>
      </c>
      <c r="J1078" s="8">
        <v>92.19</v>
      </c>
      <c r="K1078" s="8">
        <v>184.38</v>
      </c>
      <c r="L1078" s="8">
        <v>0.05</v>
      </c>
      <c r="M1078" s="8">
        <v>0.02</v>
      </c>
      <c r="N1078" s="8" t="s">
        <v>2772</v>
      </c>
      <c r="O1078" s="8">
        <v>92.19</v>
      </c>
      <c r="P1078" s="8" t="s">
        <v>2773</v>
      </c>
      <c r="Q1078" s="8" t="s">
        <v>2773</v>
      </c>
      <c r="R1078" s="8">
        <v>175.161</v>
      </c>
      <c r="S1078" s="8">
        <v>3.5032200000000002</v>
      </c>
      <c r="T1078" s="8" t="s">
        <v>2774</v>
      </c>
      <c r="U1078" s="9" t="b">
        <v>0</v>
      </c>
    </row>
    <row r="1079" spans="1:21">
      <c r="A1079" s="10" t="s">
        <v>1805</v>
      </c>
      <c r="B1079" s="11" t="s">
        <v>208</v>
      </c>
      <c r="C1079" s="11" t="s">
        <v>209</v>
      </c>
      <c r="D1079" s="11" t="s">
        <v>287</v>
      </c>
      <c r="E1079" s="11" t="s">
        <v>288</v>
      </c>
      <c r="F1079" s="11" t="s">
        <v>450</v>
      </c>
      <c r="G1079" s="11" t="s">
        <v>451</v>
      </c>
      <c r="H1079" s="14">
        <v>45890</v>
      </c>
      <c r="I1079" s="11">
        <v>8</v>
      </c>
      <c r="J1079" s="11">
        <v>45.4</v>
      </c>
      <c r="K1079" s="11">
        <v>363.2</v>
      </c>
      <c r="L1079" s="11">
        <v>0</v>
      </c>
      <c r="M1079" s="11">
        <v>0.02</v>
      </c>
      <c r="N1079" s="11" t="s">
        <v>2776</v>
      </c>
      <c r="O1079" s="11">
        <v>45.4</v>
      </c>
      <c r="P1079" s="11" t="s">
        <v>2773</v>
      </c>
      <c r="Q1079" s="11" t="s">
        <v>2773</v>
      </c>
      <c r="R1079" s="11">
        <v>363.2</v>
      </c>
      <c r="S1079" s="11">
        <v>7.2640000000000002</v>
      </c>
      <c r="T1079" s="11" t="s">
        <v>2774</v>
      </c>
      <c r="U1079" s="12" t="b">
        <v>0</v>
      </c>
    </row>
    <row r="1080" spans="1:21">
      <c r="A1080" s="7" t="s">
        <v>1807</v>
      </c>
      <c r="B1080" s="8" t="s">
        <v>386</v>
      </c>
      <c r="C1080" s="8" t="s">
        <v>387</v>
      </c>
      <c r="D1080" s="8" t="s">
        <v>548</v>
      </c>
      <c r="E1080" s="8" t="s">
        <v>549</v>
      </c>
      <c r="F1080" s="8" t="s">
        <v>174</v>
      </c>
      <c r="G1080" s="8" t="s">
        <v>175</v>
      </c>
      <c r="H1080" s="13">
        <v>45871</v>
      </c>
      <c r="I1080" s="8">
        <v>1</v>
      </c>
      <c r="J1080" s="8">
        <v>183.4</v>
      </c>
      <c r="K1080" s="8">
        <v>183.4</v>
      </c>
      <c r="L1080" s="8">
        <v>0.1</v>
      </c>
      <c r="M1080" s="8">
        <v>0.02</v>
      </c>
      <c r="N1080" s="8" t="s">
        <v>2775</v>
      </c>
      <c r="O1080" s="8">
        <v>183.4</v>
      </c>
      <c r="P1080" s="8" t="s">
        <v>2773</v>
      </c>
      <c r="Q1080" s="8" t="s">
        <v>2773</v>
      </c>
      <c r="R1080" s="8">
        <v>165.06</v>
      </c>
      <c r="S1080" s="8">
        <v>3.3012000000000001</v>
      </c>
      <c r="T1080" s="8" t="s">
        <v>2774</v>
      </c>
      <c r="U1080" s="9" t="b">
        <v>0</v>
      </c>
    </row>
    <row r="1081" spans="1:21">
      <c r="A1081" s="10" t="s">
        <v>1808</v>
      </c>
      <c r="B1081" s="11" t="s">
        <v>135</v>
      </c>
      <c r="C1081" s="11" t="s">
        <v>136</v>
      </c>
      <c r="D1081" s="11" t="s">
        <v>205</v>
      </c>
      <c r="E1081" s="11" t="s">
        <v>206</v>
      </c>
      <c r="F1081" s="11" t="s">
        <v>179</v>
      </c>
      <c r="G1081" s="11" t="s">
        <v>180</v>
      </c>
      <c r="H1081" s="14">
        <v>45889</v>
      </c>
      <c r="I1081" s="11">
        <v>23</v>
      </c>
      <c r="J1081" s="11">
        <v>125.42</v>
      </c>
      <c r="K1081" s="11">
        <v>2884.66</v>
      </c>
      <c r="L1081" s="11">
        <v>0.1</v>
      </c>
      <c r="M1081" s="11">
        <v>0.02</v>
      </c>
      <c r="N1081" s="11" t="s">
        <v>2775</v>
      </c>
      <c r="O1081" s="11">
        <v>125.42</v>
      </c>
      <c r="P1081" s="11" t="s">
        <v>2773</v>
      </c>
      <c r="Q1081" s="11" t="s">
        <v>2773</v>
      </c>
      <c r="R1081" s="11">
        <v>2596.194</v>
      </c>
      <c r="S1081" s="11">
        <v>51.923879999999997</v>
      </c>
      <c r="T1081" s="11" t="s">
        <v>2774</v>
      </c>
      <c r="U1081" s="12" t="b">
        <v>0</v>
      </c>
    </row>
    <row r="1082" spans="1:21">
      <c r="A1082" s="7" t="s">
        <v>1809</v>
      </c>
      <c r="B1082" s="8" t="s">
        <v>21</v>
      </c>
      <c r="C1082" s="8" t="s">
        <v>22</v>
      </c>
      <c r="D1082" s="8" t="s">
        <v>822</v>
      </c>
      <c r="E1082" s="8" t="s">
        <v>823</v>
      </c>
      <c r="F1082" s="8" t="s">
        <v>174</v>
      </c>
      <c r="G1082" s="8" t="s">
        <v>175</v>
      </c>
      <c r="H1082" s="13">
        <v>45875</v>
      </c>
      <c r="I1082" s="8">
        <v>8</v>
      </c>
      <c r="J1082" s="8">
        <v>183.4</v>
      </c>
      <c r="K1082" s="8">
        <v>1467.2</v>
      </c>
      <c r="L1082" s="8">
        <v>0.1</v>
      </c>
      <c r="M1082" s="8">
        <v>0.02</v>
      </c>
      <c r="N1082" s="8" t="s">
        <v>2775</v>
      </c>
      <c r="O1082" s="8">
        <v>183.4</v>
      </c>
      <c r="P1082" s="8" t="s">
        <v>2773</v>
      </c>
      <c r="Q1082" s="8" t="s">
        <v>2773</v>
      </c>
      <c r="R1082" s="8">
        <v>1320.48</v>
      </c>
      <c r="S1082" s="8">
        <v>26.409600000000001</v>
      </c>
      <c r="T1082" s="8" t="s">
        <v>2774</v>
      </c>
      <c r="U1082" s="9" t="b">
        <v>0</v>
      </c>
    </row>
    <row r="1083" spans="1:21">
      <c r="A1083" s="10" t="s">
        <v>1810</v>
      </c>
      <c r="B1083" s="11" t="s">
        <v>55</v>
      </c>
      <c r="C1083" s="11" t="s">
        <v>2823</v>
      </c>
      <c r="D1083" s="11" t="s">
        <v>618</v>
      </c>
      <c r="E1083" s="11" t="s">
        <v>2596</v>
      </c>
      <c r="F1083" s="11" t="s">
        <v>179</v>
      </c>
      <c r="G1083" s="11" t="s">
        <v>180</v>
      </c>
      <c r="H1083" s="14">
        <v>45899</v>
      </c>
      <c r="I1083" s="11">
        <v>11</v>
      </c>
      <c r="J1083" s="11">
        <v>125.42</v>
      </c>
      <c r="K1083" s="11">
        <v>1379.62</v>
      </c>
      <c r="L1083" s="11">
        <v>0.1</v>
      </c>
      <c r="M1083" s="11">
        <v>0.02</v>
      </c>
      <c r="N1083" s="11" t="s">
        <v>2775</v>
      </c>
      <c r="O1083" s="11">
        <v>125.42</v>
      </c>
      <c r="P1083" s="11" t="s">
        <v>2773</v>
      </c>
      <c r="Q1083" s="11" t="s">
        <v>2773</v>
      </c>
      <c r="R1083" s="11">
        <v>1241.6579999999999</v>
      </c>
      <c r="S1083" s="11">
        <v>24.833159999999999</v>
      </c>
      <c r="T1083" s="11" t="s">
        <v>2774</v>
      </c>
      <c r="U1083" s="12" t="b">
        <v>0</v>
      </c>
    </row>
    <row r="1084" spans="1:21">
      <c r="A1084" s="7" t="s">
        <v>1811</v>
      </c>
      <c r="B1084" s="8" t="s">
        <v>93</v>
      </c>
      <c r="C1084" s="8" t="s">
        <v>94</v>
      </c>
      <c r="D1084" s="8" t="s">
        <v>57</v>
      </c>
      <c r="E1084" s="8" t="s">
        <v>58</v>
      </c>
      <c r="F1084" s="8" t="s">
        <v>196</v>
      </c>
      <c r="G1084" s="8" t="s">
        <v>197</v>
      </c>
      <c r="H1084" s="13">
        <v>45890</v>
      </c>
      <c r="I1084" s="8">
        <v>12</v>
      </c>
      <c r="J1084" s="8">
        <v>77.5</v>
      </c>
      <c r="K1084" s="8">
        <v>930</v>
      </c>
      <c r="L1084" s="8">
        <v>0.05</v>
      </c>
      <c r="M1084" s="8">
        <v>0.02</v>
      </c>
      <c r="N1084" s="8" t="s">
        <v>2772</v>
      </c>
      <c r="O1084" s="8">
        <v>77.5</v>
      </c>
      <c r="P1084" s="8" t="s">
        <v>2773</v>
      </c>
      <c r="Q1084" s="8" t="s">
        <v>2773</v>
      </c>
      <c r="R1084" s="8">
        <v>883.5</v>
      </c>
      <c r="S1084" s="8">
        <v>17.670000000000002</v>
      </c>
      <c r="T1084" s="8" t="s">
        <v>2774</v>
      </c>
      <c r="U1084" s="9" t="b">
        <v>0</v>
      </c>
    </row>
    <row r="1085" spans="1:21">
      <c r="A1085" s="10" t="s">
        <v>1812</v>
      </c>
      <c r="B1085" s="11" t="s">
        <v>21</v>
      </c>
      <c r="C1085" s="11" t="s">
        <v>22</v>
      </c>
      <c r="D1085" s="11" t="s">
        <v>278</v>
      </c>
      <c r="E1085" s="11" t="s">
        <v>279</v>
      </c>
      <c r="F1085" s="11" t="s">
        <v>114</v>
      </c>
      <c r="G1085" s="11" t="s">
        <v>115</v>
      </c>
      <c r="H1085" s="14">
        <v>45874</v>
      </c>
      <c r="I1085" s="11">
        <v>4</v>
      </c>
      <c r="J1085" s="11">
        <v>91.13</v>
      </c>
      <c r="K1085" s="11">
        <v>364.52</v>
      </c>
      <c r="L1085" s="11">
        <v>0.1</v>
      </c>
      <c r="M1085" s="11">
        <v>0.02</v>
      </c>
      <c r="N1085" s="11" t="s">
        <v>2775</v>
      </c>
      <c r="O1085" s="11">
        <v>91.13</v>
      </c>
      <c r="P1085" s="11" t="s">
        <v>2773</v>
      </c>
      <c r="Q1085" s="11" t="s">
        <v>2773</v>
      </c>
      <c r="R1085" s="11">
        <v>328.06799999999998</v>
      </c>
      <c r="S1085" s="11">
        <v>6.5613599999999996</v>
      </c>
      <c r="T1085" s="11" t="s">
        <v>2774</v>
      </c>
      <c r="U1085" s="12" t="b">
        <v>0</v>
      </c>
    </row>
    <row r="1086" spans="1:21">
      <c r="A1086" s="7" t="s">
        <v>1813</v>
      </c>
      <c r="B1086" s="8" t="s">
        <v>55</v>
      </c>
      <c r="C1086" s="8" t="s">
        <v>56</v>
      </c>
      <c r="D1086" s="8" t="s">
        <v>340</v>
      </c>
      <c r="E1086" s="8" t="s">
        <v>341</v>
      </c>
      <c r="F1086" s="8" t="s">
        <v>293</v>
      </c>
      <c r="G1086" s="8" t="s">
        <v>294</v>
      </c>
      <c r="H1086" s="13">
        <v>45895</v>
      </c>
      <c r="I1086" s="8">
        <v>18</v>
      </c>
      <c r="J1086" s="8">
        <v>114.99</v>
      </c>
      <c r="K1086" s="8">
        <v>2069.8200000000002</v>
      </c>
      <c r="L1086" s="8">
        <v>0.05</v>
      </c>
      <c r="M1086" s="8">
        <v>0.02</v>
      </c>
      <c r="N1086" s="8" t="s">
        <v>2772</v>
      </c>
      <c r="O1086" s="8">
        <v>114.99</v>
      </c>
      <c r="P1086" s="8" t="s">
        <v>2773</v>
      </c>
      <c r="Q1086" s="8" t="s">
        <v>2773</v>
      </c>
      <c r="R1086" s="8">
        <v>1966.3290000000002</v>
      </c>
      <c r="S1086" s="8">
        <v>39.326580000000007</v>
      </c>
      <c r="T1086" s="8" t="s">
        <v>2774</v>
      </c>
      <c r="U1086" s="9" t="b">
        <v>0</v>
      </c>
    </row>
    <row r="1087" spans="1:21">
      <c r="A1087" s="10" t="s">
        <v>1814</v>
      </c>
      <c r="B1087" s="11" t="s">
        <v>159</v>
      </c>
      <c r="C1087" s="11" t="s">
        <v>160</v>
      </c>
      <c r="D1087" s="11" t="s">
        <v>626</v>
      </c>
      <c r="E1087" s="11" t="s">
        <v>627</v>
      </c>
      <c r="F1087" s="11" t="s">
        <v>85</v>
      </c>
      <c r="G1087" s="11" t="s">
        <v>86</v>
      </c>
      <c r="H1087" s="14">
        <v>45893</v>
      </c>
      <c r="I1087" s="11">
        <v>15</v>
      </c>
      <c r="J1087" s="11">
        <v>72.040000000000006</v>
      </c>
      <c r="K1087" s="11">
        <v>1080.5999999999999</v>
      </c>
      <c r="L1087" s="11">
        <v>0.05</v>
      </c>
      <c r="M1087" s="11">
        <v>0.02</v>
      </c>
      <c r="N1087" s="11" t="s">
        <v>2772</v>
      </c>
      <c r="O1087" s="11">
        <v>72.040000000000006</v>
      </c>
      <c r="P1087" s="11" t="s">
        <v>2773</v>
      </c>
      <c r="Q1087" s="11" t="s">
        <v>2773</v>
      </c>
      <c r="R1087" s="11">
        <v>1026.57</v>
      </c>
      <c r="S1087" s="11">
        <v>20.531399999999998</v>
      </c>
      <c r="T1087" s="11" t="s">
        <v>2774</v>
      </c>
      <c r="U1087" s="12" t="b">
        <v>0</v>
      </c>
    </row>
    <row r="1088" spans="1:21">
      <c r="A1088" s="7" t="s">
        <v>1815</v>
      </c>
      <c r="B1088" s="8" t="s">
        <v>254</v>
      </c>
      <c r="C1088" s="8" t="s">
        <v>255</v>
      </c>
      <c r="D1088" s="8" t="s">
        <v>164</v>
      </c>
      <c r="E1088" s="8" t="s">
        <v>165</v>
      </c>
      <c r="F1088" s="8" t="s">
        <v>179</v>
      </c>
      <c r="G1088" s="8" t="s">
        <v>180</v>
      </c>
      <c r="H1088" s="13">
        <v>45893</v>
      </c>
      <c r="I1088" s="8">
        <v>12</v>
      </c>
      <c r="J1088" s="8">
        <v>125.42</v>
      </c>
      <c r="K1088" s="8">
        <v>1505.04</v>
      </c>
      <c r="L1088" s="8">
        <v>0.1</v>
      </c>
      <c r="M1088" s="8">
        <v>0.02</v>
      </c>
      <c r="N1088" s="8" t="s">
        <v>2775</v>
      </c>
      <c r="O1088" s="8">
        <v>125.42</v>
      </c>
      <c r="P1088" s="8" t="s">
        <v>2773</v>
      </c>
      <c r="Q1088" s="8" t="s">
        <v>2773</v>
      </c>
      <c r="R1088" s="8">
        <v>1354.5360000000001</v>
      </c>
      <c r="S1088" s="8">
        <v>27.090720000000001</v>
      </c>
      <c r="T1088" s="8" t="s">
        <v>2774</v>
      </c>
      <c r="U1088" s="9" t="b">
        <v>0</v>
      </c>
    </row>
    <row r="1089" spans="1:21">
      <c r="A1089" s="10" t="s">
        <v>1816</v>
      </c>
      <c r="B1089" s="11" t="s">
        <v>21</v>
      </c>
      <c r="C1089" s="11" t="s">
        <v>22</v>
      </c>
      <c r="D1089" s="11" t="s">
        <v>366</v>
      </c>
      <c r="E1089" s="11" t="s">
        <v>367</v>
      </c>
      <c r="F1089" s="11" t="s">
        <v>39</v>
      </c>
      <c r="G1089" s="11" t="s">
        <v>40</v>
      </c>
      <c r="H1089" s="14">
        <v>45892</v>
      </c>
      <c r="I1089" s="11">
        <v>16</v>
      </c>
      <c r="J1089" s="11">
        <v>87.21</v>
      </c>
      <c r="K1089" s="11">
        <v>1395.36</v>
      </c>
      <c r="L1089" s="11">
        <v>0</v>
      </c>
      <c r="M1089" s="11">
        <v>0.02</v>
      </c>
      <c r="N1089" s="11" t="s">
        <v>2776</v>
      </c>
      <c r="O1089" s="11">
        <v>87.21</v>
      </c>
      <c r="P1089" s="11" t="s">
        <v>2773</v>
      </c>
      <c r="Q1089" s="11" t="s">
        <v>2773</v>
      </c>
      <c r="R1089" s="11">
        <v>1395.36</v>
      </c>
      <c r="S1089" s="11">
        <v>27.9072</v>
      </c>
      <c r="T1089" s="11" t="s">
        <v>2774</v>
      </c>
      <c r="U1089" s="12" t="b">
        <v>0</v>
      </c>
    </row>
    <row r="1090" spans="1:21">
      <c r="A1090" s="7" t="s">
        <v>1817</v>
      </c>
      <c r="B1090" s="8" t="s">
        <v>306</v>
      </c>
      <c r="C1090" s="8" t="s">
        <v>307</v>
      </c>
      <c r="D1090" s="8" t="s">
        <v>641</v>
      </c>
      <c r="E1090" s="8" t="s">
        <v>642</v>
      </c>
      <c r="F1090" s="8" t="s">
        <v>293</v>
      </c>
      <c r="G1090" s="8" t="s">
        <v>294</v>
      </c>
      <c r="H1090" s="13">
        <v>45885</v>
      </c>
      <c r="I1090" s="8">
        <v>23</v>
      </c>
      <c r="J1090" s="8">
        <v>114.99</v>
      </c>
      <c r="K1090" s="8">
        <v>2644.77</v>
      </c>
      <c r="L1090" s="8">
        <v>0.05</v>
      </c>
      <c r="M1090" s="8">
        <v>0.02</v>
      </c>
      <c r="N1090" s="8" t="s">
        <v>2772</v>
      </c>
      <c r="O1090" s="8">
        <v>114.99</v>
      </c>
      <c r="P1090" s="8" t="s">
        <v>2773</v>
      </c>
      <c r="Q1090" s="8" t="s">
        <v>2773</v>
      </c>
      <c r="R1090" s="8">
        <v>2512.5315000000001</v>
      </c>
      <c r="S1090" s="8">
        <v>50.250630000000001</v>
      </c>
      <c r="T1090" s="8" t="s">
        <v>2774</v>
      </c>
      <c r="U1090" s="9" t="b">
        <v>0</v>
      </c>
    </row>
    <row r="1091" spans="1:21">
      <c r="A1091" s="10" t="s">
        <v>1819</v>
      </c>
      <c r="B1091" s="11" t="s">
        <v>110</v>
      </c>
      <c r="C1091" s="11" t="s">
        <v>111</v>
      </c>
      <c r="D1091" s="11" t="s">
        <v>227</v>
      </c>
      <c r="E1091" s="11" t="s">
        <v>228</v>
      </c>
      <c r="F1091" s="11" t="s">
        <v>18</v>
      </c>
      <c r="G1091" s="11" t="s">
        <v>19</v>
      </c>
      <c r="H1091" s="14">
        <v>45899</v>
      </c>
      <c r="I1091" s="11">
        <v>20</v>
      </c>
      <c r="J1091" s="11">
        <v>52.65</v>
      </c>
      <c r="K1091" s="11">
        <v>1053</v>
      </c>
      <c r="L1091" s="11">
        <v>0.05</v>
      </c>
      <c r="M1091" s="11">
        <v>0.02</v>
      </c>
      <c r="N1091" s="11" t="s">
        <v>2772</v>
      </c>
      <c r="O1091" s="11">
        <v>52.65</v>
      </c>
      <c r="P1091" s="11" t="s">
        <v>2773</v>
      </c>
      <c r="Q1091" s="11" t="s">
        <v>2773</v>
      </c>
      <c r="R1091" s="11">
        <v>1000.35</v>
      </c>
      <c r="S1091" s="11">
        <v>20.007000000000001</v>
      </c>
      <c r="T1091" s="11" t="s">
        <v>2774</v>
      </c>
      <c r="U1091" s="12" t="b">
        <v>0</v>
      </c>
    </row>
    <row r="1092" spans="1:21">
      <c r="A1092" s="7" t="s">
        <v>1820</v>
      </c>
      <c r="B1092" s="8" t="s">
        <v>47</v>
      </c>
      <c r="C1092" s="8" t="s">
        <v>2806</v>
      </c>
      <c r="D1092" s="8" t="s">
        <v>429</v>
      </c>
      <c r="E1092" s="8" t="s">
        <v>2677</v>
      </c>
      <c r="F1092" s="8" t="s">
        <v>129</v>
      </c>
      <c r="G1092" s="8" t="s">
        <v>130</v>
      </c>
      <c r="H1092" s="13">
        <v>45874</v>
      </c>
      <c r="I1092" s="8">
        <v>17</v>
      </c>
      <c r="J1092" s="8">
        <v>92.19</v>
      </c>
      <c r="K1092" s="8">
        <v>1567.23</v>
      </c>
      <c r="L1092" s="8">
        <v>0.05</v>
      </c>
      <c r="M1092" s="8">
        <v>0.02</v>
      </c>
      <c r="N1092" s="8" t="s">
        <v>2772</v>
      </c>
      <c r="O1092" s="8">
        <v>92.19</v>
      </c>
      <c r="P1092" s="8" t="s">
        <v>2773</v>
      </c>
      <c r="Q1092" s="8" t="s">
        <v>2773</v>
      </c>
      <c r="R1092" s="8">
        <v>1488.8685</v>
      </c>
      <c r="S1092" s="8">
        <v>29.777370000000001</v>
      </c>
      <c r="T1092" s="8" t="s">
        <v>2774</v>
      </c>
      <c r="U1092" s="9" t="b">
        <v>0</v>
      </c>
    </row>
    <row r="1093" spans="1:21">
      <c r="A1093" s="10" t="s">
        <v>1821</v>
      </c>
      <c r="B1093" s="11" t="s">
        <v>306</v>
      </c>
      <c r="C1093" s="11" t="s">
        <v>307</v>
      </c>
      <c r="D1093" s="11" t="s">
        <v>488</v>
      </c>
      <c r="E1093" s="11" t="s">
        <v>489</v>
      </c>
      <c r="F1093" s="11" t="s">
        <v>319</v>
      </c>
      <c r="G1093" s="11" t="s">
        <v>320</v>
      </c>
      <c r="H1093" s="14">
        <v>45881</v>
      </c>
      <c r="I1093" s="11">
        <v>18</v>
      </c>
      <c r="J1093" s="11">
        <v>93.41</v>
      </c>
      <c r="K1093" s="11">
        <v>1681.38</v>
      </c>
      <c r="L1093" s="11">
        <v>0</v>
      </c>
      <c r="M1093" s="11">
        <v>0.02</v>
      </c>
      <c r="N1093" s="11" t="s">
        <v>2776</v>
      </c>
      <c r="O1093" s="11">
        <v>93.41</v>
      </c>
      <c r="P1093" s="11" t="s">
        <v>2773</v>
      </c>
      <c r="Q1093" s="11" t="s">
        <v>2773</v>
      </c>
      <c r="R1093" s="11">
        <v>1681.38</v>
      </c>
      <c r="S1093" s="11">
        <v>33.627600000000001</v>
      </c>
      <c r="T1093" s="11" t="s">
        <v>2774</v>
      </c>
      <c r="U1093" s="12" t="b">
        <v>0</v>
      </c>
    </row>
    <row r="1094" spans="1:21">
      <c r="A1094" s="7" t="s">
        <v>1822</v>
      </c>
      <c r="B1094" s="8" t="s">
        <v>306</v>
      </c>
      <c r="C1094" s="8" t="s">
        <v>2779</v>
      </c>
      <c r="D1094" s="8" t="s">
        <v>773</v>
      </c>
      <c r="E1094" s="8" t="s">
        <v>2678</v>
      </c>
      <c r="F1094" s="8" t="s">
        <v>174</v>
      </c>
      <c r="G1094" s="8" t="s">
        <v>175</v>
      </c>
      <c r="H1094" s="13">
        <v>45882</v>
      </c>
      <c r="I1094" s="8">
        <v>17</v>
      </c>
      <c r="J1094" s="8">
        <v>183.4</v>
      </c>
      <c r="K1094" s="8">
        <v>3117.8</v>
      </c>
      <c r="L1094" s="8">
        <v>0.1</v>
      </c>
      <c r="M1094" s="8">
        <v>0.02</v>
      </c>
      <c r="N1094" s="8" t="s">
        <v>2775</v>
      </c>
      <c r="O1094" s="8">
        <v>183.4</v>
      </c>
      <c r="P1094" s="8" t="s">
        <v>2773</v>
      </c>
      <c r="Q1094" s="8" t="s">
        <v>2773</v>
      </c>
      <c r="R1094" s="8">
        <v>2806.02</v>
      </c>
      <c r="S1094" s="8">
        <v>56.120400000000004</v>
      </c>
      <c r="T1094" s="8" t="s">
        <v>2774</v>
      </c>
      <c r="U1094" s="9" t="b">
        <v>0</v>
      </c>
    </row>
    <row r="1095" spans="1:21">
      <c r="A1095" s="10" t="s">
        <v>1823</v>
      </c>
      <c r="B1095" s="11" t="s">
        <v>110</v>
      </c>
      <c r="C1095" s="11" t="s">
        <v>111</v>
      </c>
      <c r="D1095" s="11" t="s">
        <v>776</v>
      </c>
      <c r="E1095" s="11" t="s">
        <v>777</v>
      </c>
      <c r="F1095" s="11" t="s">
        <v>39</v>
      </c>
      <c r="G1095" s="11" t="s">
        <v>40</v>
      </c>
      <c r="H1095" s="14">
        <v>45897</v>
      </c>
      <c r="I1095" s="11">
        <v>20</v>
      </c>
      <c r="J1095" s="11">
        <v>87.21</v>
      </c>
      <c r="K1095" s="11">
        <v>1744.2</v>
      </c>
      <c r="L1095" s="11">
        <v>0</v>
      </c>
      <c r="M1095" s="11">
        <v>0.02</v>
      </c>
      <c r="N1095" s="11" t="s">
        <v>2776</v>
      </c>
      <c r="O1095" s="11">
        <v>87.21</v>
      </c>
      <c r="P1095" s="11" t="s">
        <v>2773</v>
      </c>
      <c r="Q1095" s="11" t="s">
        <v>2773</v>
      </c>
      <c r="R1095" s="11">
        <v>1744.2</v>
      </c>
      <c r="S1095" s="11">
        <v>34.884</v>
      </c>
      <c r="T1095" s="11" t="s">
        <v>2774</v>
      </c>
      <c r="U1095" s="12" t="b">
        <v>0</v>
      </c>
    </row>
    <row r="1096" spans="1:21">
      <c r="A1096" s="7" t="s">
        <v>1824</v>
      </c>
      <c r="B1096" s="8" t="s">
        <v>103</v>
      </c>
      <c r="C1096" s="8" t="s">
        <v>2794</v>
      </c>
      <c r="D1096" s="8" t="s">
        <v>700</v>
      </c>
      <c r="E1096" s="8" t="s">
        <v>2597</v>
      </c>
      <c r="F1096" s="8" t="s">
        <v>166</v>
      </c>
      <c r="G1096" s="8" t="s">
        <v>167</v>
      </c>
      <c r="H1096" s="13">
        <v>45893</v>
      </c>
      <c r="I1096" s="8">
        <v>11</v>
      </c>
      <c r="J1096" s="8">
        <v>176.86</v>
      </c>
      <c r="K1096" s="8">
        <v>1945.46</v>
      </c>
      <c r="L1096" s="8">
        <v>0.1</v>
      </c>
      <c r="M1096" s="8">
        <v>0.02</v>
      </c>
      <c r="N1096" s="8" t="s">
        <v>2775</v>
      </c>
      <c r="O1096" s="8">
        <v>176.86</v>
      </c>
      <c r="P1096" s="8" t="s">
        <v>2773</v>
      </c>
      <c r="Q1096" s="8" t="s">
        <v>2773</v>
      </c>
      <c r="R1096" s="8">
        <v>1750.914</v>
      </c>
      <c r="S1096" s="8">
        <v>35.018279999999997</v>
      </c>
      <c r="T1096" s="8" t="s">
        <v>2774</v>
      </c>
      <c r="U1096" s="9" t="b">
        <v>0</v>
      </c>
    </row>
    <row r="1097" spans="1:21">
      <c r="A1097" s="10" t="s">
        <v>1825</v>
      </c>
      <c r="B1097" s="11" t="s">
        <v>423</v>
      </c>
      <c r="C1097" s="11" t="s">
        <v>424</v>
      </c>
      <c r="D1097" s="11" t="s">
        <v>391</v>
      </c>
      <c r="E1097" s="11" t="s">
        <v>392</v>
      </c>
      <c r="F1097" s="11" t="s">
        <v>450</v>
      </c>
      <c r="G1097" s="11" t="s">
        <v>451</v>
      </c>
      <c r="H1097" s="14">
        <v>45876</v>
      </c>
      <c r="I1097" s="11">
        <v>13</v>
      </c>
      <c r="J1097" s="11">
        <v>45.4</v>
      </c>
      <c r="K1097" s="11">
        <v>590.20000000000005</v>
      </c>
      <c r="L1097" s="11">
        <v>0</v>
      </c>
      <c r="M1097" s="11">
        <v>0.02</v>
      </c>
      <c r="N1097" s="11" t="s">
        <v>2776</v>
      </c>
      <c r="O1097" s="11">
        <v>45.4</v>
      </c>
      <c r="P1097" s="11" t="s">
        <v>2773</v>
      </c>
      <c r="Q1097" s="11" t="s">
        <v>2773</v>
      </c>
      <c r="R1097" s="11">
        <v>590.20000000000005</v>
      </c>
      <c r="S1097" s="11">
        <v>11.804</v>
      </c>
      <c r="T1097" s="11" t="s">
        <v>2774</v>
      </c>
      <c r="U1097" s="12" t="b">
        <v>0</v>
      </c>
    </row>
    <row r="1098" spans="1:21">
      <c r="A1098" s="7" t="s">
        <v>1826</v>
      </c>
      <c r="B1098" s="8" t="s">
        <v>414</v>
      </c>
      <c r="C1098" s="8" t="s">
        <v>415</v>
      </c>
      <c r="D1098" s="8" t="s">
        <v>900</v>
      </c>
      <c r="E1098" s="8" t="s">
        <v>901</v>
      </c>
      <c r="F1098" s="8" t="s">
        <v>396</v>
      </c>
      <c r="G1098" s="8" t="s">
        <v>397</v>
      </c>
      <c r="H1098" s="13">
        <v>45874</v>
      </c>
      <c r="I1098" s="8">
        <v>18</v>
      </c>
      <c r="J1098" s="8">
        <v>194.87</v>
      </c>
      <c r="K1098" s="8">
        <v>3507.66</v>
      </c>
      <c r="L1098" s="8">
        <v>0.1</v>
      </c>
      <c r="M1098" s="8">
        <v>0.02</v>
      </c>
      <c r="N1098" s="8" t="s">
        <v>2775</v>
      </c>
      <c r="O1098" s="8">
        <v>194.87</v>
      </c>
      <c r="P1098" s="8" t="s">
        <v>2773</v>
      </c>
      <c r="Q1098" s="8" t="s">
        <v>2773</v>
      </c>
      <c r="R1098" s="8">
        <v>3156.8939999999998</v>
      </c>
      <c r="S1098" s="8">
        <v>63.137879999999996</v>
      </c>
      <c r="T1098" s="8" t="s">
        <v>2774</v>
      </c>
      <c r="U1098" s="9" t="b">
        <v>0</v>
      </c>
    </row>
    <row r="1099" spans="1:21">
      <c r="A1099" s="10" t="s">
        <v>1828</v>
      </c>
      <c r="B1099" s="11" t="s">
        <v>386</v>
      </c>
      <c r="C1099" s="11" t="s">
        <v>387</v>
      </c>
      <c r="D1099" s="11" t="s">
        <v>596</v>
      </c>
      <c r="E1099" s="11" t="s">
        <v>597</v>
      </c>
      <c r="F1099" s="11" t="s">
        <v>114</v>
      </c>
      <c r="G1099" s="11" t="s">
        <v>115</v>
      </c>
      <c r="H1099" s="14">
        <v>45871</v>
      </c>
      <c r="I1099" s="11">
        <v>3</v>
      </c>
      <c r="J1099" s="11">
        <v>91.13</v>
      </c>
      <c r="K1099" s="11">
        <v>273.39</v>
      </c>
      <c r="L1099" s="11">
        <v>0.1</v>
      </c>
      <c r="M1099" s="11">
        <v>0.02</v>
      </c>
      <c r="N1099" s="11" t="s">
        <v>2775</v>
      </c>
      <c r="O1099" s="11">
        <v>91.13</v>
      </c>
      <c r="P1099" s="11" t="s">
        <v>2773</v>
      </c>
      <c r="Q1099" s="11" t="s">
        <v>2773</v>
      </c>
      <c r="R1099" s="11">
        <v>246.05099999999999</v>
      </c>
      <c r="S1099" s="11">
        <v>4.9210199999999995</v>
      </c>
      <c r="T1099" s="11" t="s">
        <v>2774</v>
      </c>
      <c r="U1099" s="12" t="b">
        <v>0</v>
      </c>
    </row>
    <row r="1100" spans="1:21">
      <c r="A1100" s="7" t="s">
        <v>1829</v>
      </c>
      <c r="B1100" s="8" t="s">
        <v>35</v>
      </c>
      <c r="C1100" s="8" t="s">
        <v>36</v>
      </c>
      <c r="D1100" s="8" t="s">
        <v>506</v>
      </c>
      <c r="E1100" s="8" t="s">
        <v>507</v>
      </c>
      <c r="F1100" s="8" t="s">
        <v>129</v>
      </c>
      <c r="G1100" s="8" t="s">
        <v>130</v>
      </c>
      <c r="H1100" s="13">
        <v>45876</v>
      </c>
      <c r="I1100" s="8">
        <v>2</v>
      </c>
      <c r="J1100" s="8">
        <v>92.19</v>
      </c>
      <c r="K1100" s="8">
        <v>184.38</v>
      </c>
      <c r="L1100" s="8">
        <v>0.05</v>
      </c>
      <c r="M1100" s="8">
        <v>0.02</v>
      </c>
      <c r="N1100" s="8" t="s">
        <v>2772</v>
      </c>
      <c r="O1100" s="8">
        <v>92.19</v>
      </c>
      <c r="P1100" s="8" t="s">
        <v>2773</v>
      </c>
      <c r="Q1100" s="8" t="s">
        <v>2773</v>
      </c>
      <c r="R1100" s="8">
        <v>175.161</v>
      </c>
      <c r="S1100" s="8">
        <v>3.5032200000000002</v>
      </c>
      <c r="T1100" s="8" t="s">
        <v>2774</v>
      </c>
      <c r="U1100" s="9" t="b">
        <v>0</v>
      </c>
    </row>
    <row r="1101" spans="1:21">
      <c r="A1101" s="10" t="s">
        <v>1831</v>
      </c>
      <c r="B1101" s="11" t="s">
        <v>159</v>
      </c>
      <c r="C1101" s="11" t="s">
        <v>160</v>
      </c>
      <c r="D1101" s="11" t="s">
        <v>369</v>
      </c>
      <c r="E1101" s="11" t="s">
        <v>370</v>
      </c>
      <c r="F1101" s="11" t="s">
        <v>240</v>
      </c>
      <c r="G1101" s="11" t="s">
        <v>241</v>
      </c>
      <c r="H1101" s="14">
        <v>45886</v>
      </c>
      <c r="I1101" s="11">
        <v>16</v>
      </c>
      <c r="J1101" s="11">
        <v>130.94</v>
      </c>
      <c r="K1101" s="11">
        <v>2095.04</v>
      </c>
      <c r="L1101" s="11">
        <v>0.05</v>
      </c>
      <c r="M1101" s="11">
        <v>0.02</v>
      </c>
      <c r="N1101" s="11" t="s">
        <v>2772</v>
      </c>
      <c r="O1101" s="11">
        <v>130.94</v>
      </c>
      <c r="P1101" s="11" t="s">
        <v>2773</v>
      </c>
      <c r="Q1101" s="11" t="s">
        <v>2773</v>
      </c>
      <c r="R1101" s="11">
        <v>1990.288</v>
      </c>
      <c r="S1101" s="11">
        <v>39.805759999999999</v>
      </c>
      <c r="T1101" s="11" t="s">
        <v>2774</v>
      </c>
      <c r="U1101" s="12" t="b">
        <v>0</v>
      </c>
    </row>
    <row r="1102" spans="1:21">
      <c r="A1102" s="7" t="s">
        <v>1832</v>
      </c>
      <c r="B1102" s="8" t="s">
        <v>28</v>
      </c>
      <c r="C1102" s="8" t="s">
        <v>29</v>
      </c>
      <c r="D1102" s="8" t="s">
        <v>278</v>
      </c>
      <c r="E1102" s="8" t="s">
        <v>279</v>
      </c>
      <c r="F1102" s="8" t="s">
        <v>100</v>
      </c>
      <c r="G1102" s="8" t="s">
        <v>101</v>
      </c>
      <c r="H1102" s="13">
        <v>45881</v>
      </c>
      <c r="I1102" s="8">
        <v>2</v>
      </c>
      <c r="J1102" s="8">
        <v>181.7</v>
      </c>
      <c r="K1102" s="8">
        <v>363.4</v>
      </c>
      <c r="L1102" s="8">
        <v>0.1</v>
      </c>
      <c r="M1102" s="8">
        <v>0.02</v>
      </c>
      <c r="N1102" s="8" t="s">
        <v>2775</v>
      </c>
      <c r="O1102" s="8">
        <v>181.7</v>
      </c>
      <c r="P1102" s="8" t="s">
        <v>2773</v>
      </c>
      <c r="Q1102" s="8" t="s">
        <v>2773</v>
      </c>
      <c r="R1102" s="8">
        <v>327.06</v>
      </c>
      <c r="S1102" s="8">
        <v>6.5411999999999999</v>
      </c>
      <c r="T1102" s="8" t="s">
        <v>2774</v>
      </c>
      <c r="U1102" s="9" t="b">
        <v>0</v>
      </c>
    </row>
    <row r="1103" spans="1:21">
      <c r="A1103" s="10" t="s">
        <v>1833</v>
      </c>
      <c r="B1103" s="11" t="s">
        <v>117</v>
      </c>
      <c r="C1103" s="11" t="s">
        <v>118</v>
      </c>
      <c r="D1103" s="11" t="s">
        <v>907</v>
      </c>
      <c r="E1103" s="11" t="s">
        <v>908</v>
      </c>
      <c r="F1103" s="11" t="s">
        <v>179</v>
      </c>
      <c r="G1103" s="11" t="s">
        <v>180</v>
      </c>
      <c r="H1103" s="14">
        <v>45899</v>
      </c>
      <c r="I1103" s="11">
        <v>1</v>
      </c>
      <c r="J1103" s="11">
        <v>125.42</v>
      </c>
      <c r="K1103" s="11">
        <v>125.42</v>
      </c>
      <c r="L1103" s="11">
        <v>0.1</v>
      </c>
      <c r="M1103" s="11">
        <v>0.02</v>
      </c>
      <c r="N1103" s="11" t="s">
        <v>2775</v>
      </c>
      <c r="O1103" s="11">
        <v>125.42</v>
      </c>
      <c r="P1103" s="11" t="s">
        <v>2773</v>
      </c>
      <c r="Q1103" s="11" t="s">
        <v>2773</v>
      </c>
      <c r="R1103" s="11">
        <v>112.878</v>
      </c>
      <c r="S1103" s="11">
        <v>2.2575600000000002</v>
      </c>
      <c r="T1103" s="11" t="s">
        <v>2774</v>
      </c>
      <c r="U1103" s="12" t="b">
        <v>0</v>
      </c>
    </row>
    <row r="1104" spans="1:21">
      <c r="A1104" s="7" t="s">
        <v>1834</v>
      </c>
      <c r="B1104" s="8" t="s">
        <v>42</v>
      </c>
      <c r="C1104" s="8" t="s">
        <v>43</v>
      </c>
      <c r="D1104" s="8" t="s">
        <v>1113</v>
      </c>
      <c r="E1104" s="8" t="s">
        <v>1114</v>
      </c>
      <c r="F1104" s="8" t="s">
        <v>191</v>
      </c>
      <c r="G1104" s="8" t="s">
        <v>192</v>
      </c>
      <c r="H1104" s="13">
        <v>45884</v>
      </c>
      <c r="I1104" s="8">
        <v>3</v>
      </c>
      <c r="J1104" s="8">
        <v>144.35</v>
      </c>
      <c r="K1104" s="8">
        <v>433.05</v>
      </c>
      <c r="L1104" s="8">
        <v>0.1</v>
      </c>
      <c r="M1104" s="8">
        <v>0.02</v>
      </c>
      <c r="N1104" s="8" t="s">
        <v>2775</v>
      </c>
      <c r="O1104" s="8">
        <v>144.35</v>
      </c>
      <c r="P1104" s="8" t="s">
        <v>2773</v>
      </c>
      <c r="Q1104" s="8" t="s">
        <v>2773</v>
      </c>
      <c r="R1104" s="8">
        <v>389.745</v>
      </c>
      <c r="S1104" s="8">
        <v>7.7949000000000002</v>
      </c>
      <c r="T1104" s="8" t="s">
        <v>2774</v>
      </c>
      <c r="U1104" s="9" t="b">
        <v>0</v>
      </c>
    </row>
    <row r="1105" spans="1:21">
      <c r="A1105" s="10" t="s">
        <v>1837</v>
      </c>
      <c r="B1105" s="11" t="s">
        <v>35</v>
      </c>
      <c r="C1105" s="11" t="s">
        <v>36</v>
      </c>
      <c r="D1105" s="11" t="s">
        <v>609</v>
      </c>
      <c r="E1105" s="11" t="s">
        <v>610</v>
      </c>
      <c r="F1105" s="11" t="s">
        <v>18</v>
      </c>
      <c r="G1105" s="11" t="s">
        <v>19</v>
      </c>
      <c r="H1105" s="14">
        <v>45893</v>
      </c>
      <c r="I1105" s="11">
        <v>2</v>
      </c>
      <c r="J1105" s="11">
        <v>52.65</v>
      </c>
      <c r="K1105" s="11">
        <v>105.3</v>
      </c>
      <c r="L1105" s="11">
        <v>0.05</v>
      </c>
      <c r="M1105" s="11">
        <v>0.02</v>
      </c>
      <c r="N1105" s="11" t="s">
        <v>2772</v>
      </c>
      <c r="O1105" s="11">
        <v>52.65</v>
      </c>
      <c r="P1105" s="11" t="s">
        <v>2773</v>
      </c>
      <c r="Q1105" s="11" t="s">
        <v>2773</v>
      </c>
      <c r="R1105" s="11">
        <v>100.035</v>
      </c>
      <c r="S1105" s="11">
        <v>2.0007000000000001</v>
      </c>
      <c r="T1105" s="11" t="s">
        <v>2774</v>
      </c>
      <c r="U1105" s="12" t="b">
        <v>0</v>
      </c>
    </row>
    <row r="1106" spans="1:21">
      <c r="A1106" s="7" t="s">
        <v>1838</v>
      </c>
      <c r="B1106" s="8" t="s">
        <v>423</v>
      </c>
      <c r="C1106" s="8" t="s">
        <v>424</v>
      </c>
      <c r="D1106" s="8" t="s">
        <v>538</v>
      </c>
      <c r="E1106" s="8" t="s">
        <v>539</v>
      </c>
      <c r="F1106" s="8" t="s">
        <v>293</v>
      </c>
      <c r="G1106" s="8" t="s">
        <v>294</v>
      </c>
      <c r="H1106" s="13">
        <v>45900</v>
      </c>
      <c r="I1106" s="8">
        <v>7</v>
      </c>
      <c r="J1106" s="8">
        <v>114.99</v>
      </c>
      <c r="K1106" s="8">
        <v>804.93</v>
      </c>
      <c r="L1106" s="8">
        <v>0.05</v>
      </c>
      <c r="M1106" s="8">
        <v>0.02</v>
      </c>
      <c r="N1106" s="8" t="s">
        <v>2772</v>
      </c>
      <c r="O1106" s="8">
        <v>114.99</v>
      </c>
      <c r="P1106" s="8" t="s">
        <v>2773</v>
      </c>
      <c r="Q1106" s="8" t="s">
        <v>2773</v>
      </c>
      <c r="R1106" s="8">
        <v>764.68349999999998</v>
      </c>
      <c r="S1106" s="8">
        <v>15.293670000000001</v>
      </c>
      <c r="T1106" s="8" t="s">
        <v>2774</v>
      </c>
      <c r="U1106" s="9" t="b">
        <v>0</v>
      </c>
    </row>
    <row r="1107" spans="1:21">
      <c r="A1107" s="10" t="s">
        <v>1839</v>
      </c>
      <c r="B1107" s="11" t="s">
        <v>414</v>
      </c>
      <c r="C1107" s="11" t="s">
        <v>415</v>
      </c>
      <c r="D1107" s="11" t="s">
        <v>596</v>
      </c>
      <c r="E1107" s="11" t="s">
        <v>597</v>
      </c>
      <c r="F1107" s="11" t="s">
        <v>71</v>
      </c>
      <c r="G1107" s="11" t="s">
        <v>72</v>
      </c>
      <c r="H1107" s="14">
        <v>45887</v>
      </c>
      <c r="I1107" s="11">
        <v>8</v>
      </c>
      <c r="J1107" s="11">
        <v>123.65</v>
      </c>
      <c r="K1107" s="11">
        <v>989.2</v>
      </c>
      <c r="L1107" s="11">
        <v>0.05</v>
      </c>
      <c r="M1107" s="11">
        <v>0.02</v>
      </c>
      <c r="N1107" s="11" t="s">
        <v>2772</v>
      </c>
      <c r="O1107" s="11">
        <v>123.65</v>
      </c>
      <c r="P1107" s="11" t="s">
        <v>2773</v>
      </c>
      <c r="Q1107" s="11" t="s">
        <v>2773</v>
      </c>
      <c r="R1107" s="11">
        <v>939.74</v>
      </c>
      <c r="S1107" s="11">
        <v>18.794800000000002</v>
      </c>
      <c r="T1107" s="11" t="s">
        <v>2774</v>
      </c>
      <c r="U1107" s="12" t="b">
        <v>0</v>
      </c>
    </row>
    <row r="1108" spans="1:21">
      <c r="A1108" s="7" t="s">
        <v>1840</v>
      </c>
      <c r="B1108" s="8" t="s">
        <v>74</v>
      </c>
      <c r="C1108" s="8" t="s">
        <v>75</v>
      </c>
      <c r="D1108" s="8" t="s">
        <v>394</v>
      </c>
      <c r="E1108" s="8" t="s">
        <v>395</v>
      </c>
      <c r="F1108" s="8" t="s">
        <v>129</v>
      </c>
      <c r="G1108" s="8" t="s">
        <v>130</v>
      </c>
      <c r="H1108" s="13">
        <v>45877</v>
      </c>
      <c r="I1108" s="8">
        <v>22</v>
      </c>
      <c r="J1108" s="8">
        <v>92.19</v>
      </c>
      <c r="K1108" s="8">
        <v>2028.18</v>
      </c>
      <c r="L1108" s="8">
        <v>0.05</v>
      </c>
      <c r="M1108" s="8">
        <v>0.02</v>
      </c>
      <c r="N1108" s="8" t="s">
        <v>2772</v>
      </c>
      <c r="O1108" s="8">
        <v>92.19</v>
      </c>
      <c r="P1108" s="8" t="s">
        <v>2773</v>
      </c>
      <c r="Q1108" s="8" t="s">
        <v>2773</v>
      </c>
      <c r="R1108" s="8">
        <v>1926.771</v>
      </c>
      <c r="S1108" s="8">
        <v>38.535420000000002</v>
      </c>
      <c r="T1108" s="8" t="s">
        <v>2774</v>
      </c>
      <c r="U1108" s="9" t="b">
        <v>0</v>
      </c>
    </row>
    <row r="1109" spans="1:21">
      <c r="A1109" s="10" t="s">
        <v>1842</v>
      </c>
      <c r="B1109" s="11" t="s">
        <v>259</v>
      </c>
      <c r="C1109" s="11" t="s">
        <v>260</v>
      </c>
      <c r="D1109" s="11" t="s">
        <v>872</v>
      </c>
      <c r="E1109" s="11" t="s">
        <v>873</v>
      </c>
      <c r="F1109" s="11" t="s">
        <v>107</v>
      </c>
      <c r="G1109" s="11" t="s">
        <v>108</v>
      </c>
      <c r="H1109" s="14">
        <v>45890</v>
      </c>
      <c r="I1109" s="11">
        <v>25</v>
      </c>
      <c r="J1109" s="11">
        <v>179.53</v>
      </c>
      <c r="K1109" s="11">
        <v>4488.25</v>
      </c>
      <c r="L1109" s="11">
        <v>0.1</v>
      </c>
      <c r="M1109" s="11">
        <v>0.02</v>
      </c>
      <c r="N1109" s="11" t="s">
        <v>2775</v>
      </c>
      <c r="O1109" s="11">
        <v>179.53</v>
      </c>
      <c r="P1109" s="11" t="s">
        <v>2773</v>
      </c>
      <c r="Q1109" s="11" t="s">
        <v>2773</v>
      </c>
      <c r="R1109" s="11">
        <v>4039.4250000000002</v>
      </c>
      <c r="S1109" s="11">
        <v>80.788499999999999</v>
      </c>
      <c r="T1109" s="11" t="s">
        <v>2774</v>
      </c>
      <c r="U1109" s="12" t="b">
        <v>0</v>
      </c>
    </row>
    <row r="1110" spans="1:21">
      <c r="A1110" s="7" t="s">
        <v>1843</v>
      </c>
      <c r="B1110" s="8" t="s">
        <v>135</v>
      </c>
      <c r="C1110" s="8" t="s">
        <v>136</v>
      </c>
      <c r="D1110" s="8" t="s">
        <v>1030</v>
      </c>
      <c r="E1110" s="8" t="s">
        <v>1031</v>
      </c>
      <c r="F1110" s="8" t="s">
        <v>191</v>
      </c>
      <c r="G1110" s="8" t="s">
        <v>192</v>
      </c>
      <c r="H1110" s="13">
        <v>45891</v>
      </c>
      <c r="I1110" s="8">
        <v>23</v>
      </c>
      <c r="J1110" s="8">
        <v>144.35</v>
      </c>
      <c r="K1110" s="8">
        <v>3320.05</v>
      </c>
      <c r="L1110" s="8">
        <v>0.1</v>
      </c>
      <c r="M1110" s="8">
        <v>0.02</v>
      </c>
      <c r="N1110" s="8" t="s">
        <v>2775</v>
      </c>
      <c r="O1110" s="8">
        <v>144.35</v>
      </c>
      <c r="P1110" s="8" t="s">
        <v>2773</v>
      </c>
      <c r="Q1110" s="8" t="s">
        <v>2773</v>
      </c>
      <c r="R1110" s="8">
        <v>2988.0450000000001</v>
      </c>
      <c r="S1110" s="8">
        <v>59.760899999999999</v>
      </c>
      <c r="T1110" s="8" t="s">
        <v>2774</v>
      </c>
      <c r="U1110" s="9" t="b">
        <v>0</v>
      </c>
    </row>
    <row r="1111" spans="1:21">
      <c r="A1111" s="10" t="s">
        <v>1844</v>
      </c>
      <c r="B1111" s="11" t="s">
        <v>81</v>
      </c>
      <c r="C1111" s="11" t="s">
        <v>82</v>
      </c>
      <c r="D1111" s="11" t="s">
        <v>1130</v>
      </c>
      <c r="E1111" s="11" t="s">
        <v>1131</v>
      </c>
      <c r="F1111" s="11" t="s">
        <v>129</v>
      </c>
      <c r="G1111" s="11" t="s">
        <v>130</v>
      </c>
      <c r="H1111" s="14">
        <v>45887</v>
      </c>
      <c r="I1111" s="11">
        <v>6</v>
      </c>
      <c r="J1111" s="11">
        <v>92.19</v>
      </c>
      <c r="K1111" s="11">
        <v>553.14</v>
      </c>
      <c r="L1111" s="11">
        <v>0.05</v>
      </c>
      <c r="M1111" s="11">
        <v>0.02</v>
      </c>
      <c r="N1111" s="11" t="s">
        <v>2772</v>
      </c>
      <c r="O1111" s="11">
        <v>92.19</v>
      </c>
      <c r="P1111" s="11" t="s">
        <v>2773</v>
      </c>
      <c r="Q1111" s="11" t="s">
        <v>2773</v>
      </c>
      <c r="R1111" s="11">
        <v>525.48299999999995</v>
      </c>
      <c r="S1111" s="11">
        <v>10.509659999999998</v>
      </c>
      <c r="T1111" s="11" t="s">
        <v>2774</v>
      </c>
      <c r="U1111" s="12" t="b">
        <v>0</v>
      </c>
    </row>
    <row r="1112" spans="1:21">
      <c r="A1112" s="7" t="s">
        <v>1846</v>
      </c>
      <c r="B1112" s="8" t="s">
        <v>28</v>
      </c>
      <c r="C1112" s="8" t="s">
        <v>29</v>
      </c>
      <c r="D1112" s="8" t="s">
        <v>374</v>
      </c>
      <c r="E1112" s="8" t="s">
        <v>375</v>
      </c>
      <c r="F1112" s="8" t="s">
        <v>356</v>
      </c>
      <c r="G1112" s="8" t="s">
        <v>357</v>
      </c>
      <c r="H1112" s="13">
        <v>45887</v>
      </c>
      <c r="I1112" s="8">
        <v>11</v>
      </c>
      <c r="J1112" s="8">
        <v>54.03</v>
      </c>
      <c r="K1112" s="8">
        <v>594.33000000000004</v>
      </c>
      <c r="L1112" s="8">
        <v>0</v>
      </c>
      <c r="M1112" s="8">
        <v>0.02</v>
      </c>
      <c r="N1112" s="8" t="s">
        <v>2776</v>
      </c>
      <c r="O1112" s="8">
        <v>54.03</v>
      </c>
      <c r="P1112" s="8" t="s">
        <v>2773</v>
      </c>
      <c r="Q1112" s="8" t="s">
        <v>2773</v>
      </c>
      <c r="R1112" s="8">
        <v>594.33000000000004</v>
      </c>
      <c r="S1112" s="8">
        <v>11.886600000000001</v>
      </c>
      <c r="T1112" s="8" t="s">
        <v>2774</v>
      </c>
      <c r="U1112" s="9" t="b">
        <v>0</v>
      </c>
    </row>
    <row r="1113" spans="1:21">
      <c r="A1113" s="10" t="s">
        <v>1848</v>
      </c>
      <c r="B1113" s="11" t="s">
        <v>81</v>
      </c>
      <c r="C1113" s="11" t="s">
        <v>82</v>
      </c>
      <c r="D1113" s="11" t="s">
        <v>1397</v>
      </c>
      <c r="E1113" s="11" t="s">
        <v>1398</v>
      </c>
      <c r="F1113" s="11" t="s">
        <v>107</v>
      </c>
      <c r="G1113" s="11" t="s">
        <v>108</v>
      </c>
      <c r="H1113" s="14">
        <v>45877</v>
      </c>
      <c r="I1113" s="11">
        <v>20</v>
      </c>
      <c r="J1113" s="11">
        <v>179.53</v>
      </c>
      <c r="K1113" s="11">
        <v>3590.6</v>
      </c>
      <c r="L1113" s="11">
        <v>0.1</v>
      </c>
      <c r="M1113" s="11">
        <v>0.02</v>
      </c>
      <c r="N1113" s="11" t="s">
        <v>2775</v>
      </c>
      <c r="O1113" s="11">
        <v>179.53</v>
      </c>
      <c r="P1113" s="11" t="s">
        <v>2773</v>
      </c>
      <c r="Q1113" s="11" t="s">
        <v>2773</v>
      </c>
      <c r="R1113" s="11">
        <v>3231.54</v>
      </c>
      <c r="S1113" s="11">
        <v>64.630799999999994</v>
      </c>
      <c r="T1113" s="11" t="s">
        <v>2774</v>
      </c>
      <c r="U1113" s="12" t="b">
        <v>0</v>
      </c>
    </row>
    <row r="1114" spans="1:21">
      <c r="A1114" s="7" t="s">
        <v>1849</v>
      </c>
      <c r="B1114" s="8" t="s">
        <v>135</v>
      </c>
      <c r="C1114" s="8" t="s">
        <v>136</v>
      </c>
      <c r="D1114" s="8" t="s">
        <v>545</v>
      </c>
      <c r="E1114" s="8" t="s">
        <v>546</v>
      </c>
      <c r="F1114" s="8" t="s">
        <v>59</v>
      </c>
      <c r="G1114" s="8" t="s">
        <v>60</v>
      </c>
      <c r="H1114" s="13">
        <v>45887</v>
      </c>
      <c r="I1114" s="8">
        <v>25</v>
      </c>
      <c r="J1114" s="8">
        <v>71.86</v>
      </c>
      <c r="K1114" s="8">
        <v>1796.5</v>
      </c>
      <c r="L1114" s="8">
        <v>0.05</v>
      </c>
      <c r="M1114" s="8">
        <v>0.02</v>
      </c>
      <c r="N1114" s="8" t="s">
        <v>2772</v>
      </c>
      <c r="O1114" s="8">
        <v>71.86</v>
      </c>
      <c r="P1114" s="8" t="s">
        <v>2773</v>
      </c>
      <c r="Q1114" s="8" t="s">
        <v>2773</v>
      </c>
      <c r="R1114" s="8">
        <v>1706.675</v>
      </c>
      <c r="S1114" s="8">
        <v>34.133499999999998</v>
      </c>
      <c r="T1114" s="8" t="s">
        <v>2774</v>
      </c>
      <c r="U1114" s="9" t="b">
        <v>0</v>
      </c>
    </row>
    <row r="1115" spans="1:21">
      <c r="A1115" s="10" t="s">
        <v>1850</v>
      </c>
      <c r="B1115" s="11" t="s">
        <v>42</v>
      </c>
      <c r="C1115" s="11" t="s">
        <v>43</v>
      </c>
      <c r="D1115" s="11" t="s">
        <v>493</v>
      </c>
      <c r="E1115" s="11" t="s">
        <v>494</v>
      </c>
      <c r="F1115" s="11" t="s">
        <v>18</v>
      </c>
      <c r="G1115" s="11" t="s">
        <v>19</v>
      </c>
      <c r="H1115" s="14">
        <v>45884</v>
      </c>
      <c r="I1115" s="11">
        <v>15</v>
      </c>
      <c r="J1115" s="11">
        <v>52.65</v>
      </c>
      <c r="K1115" s="11">
        <v>789.75</v>
      </c>
      <c r="L1115" s="11">
        <v>0.05</v>
      </c>
      <c r="M1115" s="11">
        <v>0.02</v>
      </c>
      <c r="N1115" s="11" t="s">
        <v>2772</v>
      </c>
      <c r="O1115" s="11">
        <v>52.65</v>
      </c>
      <c r="P1115" s="11" t="s">
        <v>2773</v>
      </c>
      <c r="Q1115" s="11" t="s">
        <v>2773</v>
      </c>
      <c r="R1115" s="11">
        <v>750.26250000000005</v>
      </c>
      <c r="S1115" s="11">
        <v>15.005250000000002</v>
      </c>
      <c r="T1115" s="11" t="s">
        <v>2774</v>
      </c>
      <c r="U1115" s="12" t="b">
        <v>0</v>
      </c>
    </row>
    <row r="1116" spans="1:21">
      <c r="A1116" s="7" t="s">
        <v>1851</v>
      </c>
      <c r="B1116" s="8" t="s">
        <v>74</v>
      </c>
      <c r="C1116" s="8" t="s">
        <v>75</v>
      </c>
      <c r="D1116" s="8" t="s">
        <v>773</v>
      </c>
      <c r="E1116" s="8" t="s">
        <v>774</v>
      </c>
      <c r="F1116" s="8" t="s">
        <v>107</v>
      </c>
      <c r="G1116" s="8" t="s">
        <v>108</v>
      </c>
      <c r="H1116" s="13">
        <v>45889</v>
      </c>
      <c r="I1116" s="8">
        <v>10</v>
      </c>
      <c r="J1116" s="8">
        <v>179.53</v>
      </c>
      <c r="K1116" s="8">
        <v>1795.3</v>
      </c>
      <c r="L1116" s="8">
        <v>0.1</v>
      </c>
      <c r="M1116" s="8">
        <v>0.02</v>
      </c>
      <c r="N1116" s="8" t="s">
        <v>2775</v>
      </c>
      <c r="O1116" s="8">
        <v>179.53</v>
      </c>
      <c r="P1116" s="8" t="s">
        <v>2773</v>
      </c>
      <c r="Q1116" s="8" t="s">
        <v>2773</v>
      </c>
      <c r="R1116" s="8">
        <v>1615.77</v>
      </c>
      <c r="S1116" s="8">
        <v>32.315399999999997</v>
      </c>
      <c r="T1116" s="8" t="s">
        <v>2774</v>
      </c>
      <c r="U1116" s="9" t="b">
        <v>0</v>
      </c>
    </row>
    <row r="1117" spans="1:21">
      <c r="A1117" s="10" t="s">
        <v>1852</v>
      </c>
      <c r="B1117" s="11" t="s">
        <v>122</v>
      </c>
      <c r="C1117" s="11" t="s">
        <v>123</v>
      </c>
      <c r="D1117" s="11" t="s">
        <v>802</v>
      </c>
      <c r="E1117" s="11" t="s">
        <v>803</v>
      </c>
      <c r="F1117" s="11" t="s">
        <v>78</v>
      </c>
      <c r="G1117" s="11" t="s">
        <v>79</v>
      </c>
      <c r="H1117" s="14">
        <v>45870</v>
      </c>
      <c r="I1117" s="11">
        <v>10</v>
      </c>
      <c r="J1117" s="11">
        <v>139.22</v>
      </c>
      <c r="K1117" s="11">
        <v>1392.2</v>
      </c>
      <c r="L1117" s="11">
        <v>0.05</v>
      </c>
      <c r="M1117" s="11">
        <v>0.02</v>
      </c>
      <c r="N1117" s="11" t="s">
        <v>2772</v>
      </c>
      <c r="O1117" s="11">
        <v>139.22</v>
      </c>
      <c r="P1117" s="11" t="s">
        <v>2773</v>
      </c>
      <c r="Q1117" s="11" t="s">
        <v>2773</v>
      </c>
      <c r="R1117" s="11">
        <v>1322.5900000000001</v>
      </c>
      <c r="S1117" s="11">
        <v>26.451800000000002</v>
      </c>
      <c r="T1117" s="11" t="s">
        <v>2774</v>
      </c>
      <c r="U1117" s="12" t="b">
        <v>0</v>
      </c>
    </row>
    <row r="1118" spans="1:21">
      <c r="A1118" s="7" t="s">
        <v>1853</v>
      </c>
      <c r="B1118" s="8" t="s">
        <v>187</v>
      </c>
      <c r="C1118" s="8" t="s">
        <v>2813</v>
      </c>
      <c r="D1118" s="8" t="s">
        <v>267</v>
      </c>
      <c r="E1118" s="8" t="s">
        <v>2679</v>
      </c>
      <c r="F1118" s="8" t="s">
        <v>59</v>
      </c>
      <c r="G1118" s="8" t="s">
        <v>60</v>
      </c>
      <c r="H1118" s="13">
        <v>45870</v>
      </c>
      <c r="I1118" s="8">
        <v>11</v>
      </c>
      <c r="J1118" s="8">
        <v>71.86</v>
      </c>
      <c r="K1118" s="8">
        <v>790.46</v>
      </c>
      <c r="L1118" s="8">
        <v>0.05</v>
      </c>
      <c r="M1118" s="8">
        <v>0.02</v>
      </c>
      <c r="N1118" s="8" t="s">
        <v>2772</v>
      </c>
      <c r="O1118" s="8">
        <v>71.86</v>
      </c>
      <c r="P1118" s="8" t="s">
        <v>2773</v>
      </c>
      <c r="Q1118" s="8" t="s">
        <v>2773</v>
      </c>
      <c r="R1118" s="8">
        <v>750.93700000000001</v>
      </c>
      <c r="S1118" s="8">
        <v>15.018740000000001</v>
      </c>
      <c r="T1118" s="8" t="s">
        <v>2774</v>
      </c>
      <c r="U1118" s="9" t="b">
        <v>0</v>
      </c>
    </row>
    <row r="1119" spans="1:21">
      <c r="A1119" s="10" t="s">
        <v>1854</v>
      </c>
      <c r="B1119" s="11" t="s">
        <v>93</v>
      </c>
      <c r="C1119" s="11" t="s">
        <v>94</v>
      </c>
      <c r="D1119" s="11" t="s">
        <v>525</v>
      </c>
      <c r="E1119" s="11" t="s">
        <v>526</v>
      </c>
      <c r="F1119" s="11" t="s">
        <v>32</v>
      </c>
      <c r="G1119" s="11" t="s">
        <v>33</v>
      </c>
      <c r="H1119" s="14">
        <v>45899</v>
      </c>
      <c r="I1119" s="11">
        <v>9</v>
      </c>
      <c r="J1119" s="11">
        <v>88.32</v>
      </c>
      <c r="K1119" s="11">
        <v>794.88</v>
      </c>
      <c r="L1119" s="11">
        <v>0</v>
      </c>
      <c r="M1119" s="11">
        <v>0.02</v>
      </c>
      <c r="N1119" s="11" t="s">
        <v>2776</v>
      </c>
      <c r="O1119" s="11">
        <v>88.32</v>
      </c>
      <c r="P1119" s="11" t="s">
        <v>2773</v>
      </c>
      <c r="Q1119" s="11" t="s">
        <v>2773</v>
      </c>
      <c r="R1119" s="11">
        <v>794.88</v>
      </c>
      <c r="S1119" s="11">
        <v>15.897600000000001</v>
      </c>
      <c r="T1119" s="11" t="s">
        <v>2774</v>
      </c>
      <c r="U1119" s="12" t="b">
        <v>0</v>
      </c>
    </row>
    <row r="1120" spans="1:21">
      <c r="A1120" s="7" t="s">
        <v>1855</v>
      </c>
      <c r="B1120" s="8" t="s">
        <v>259</v>
      </c>
      <c r="C1120" s="8" t="s">
        <v>260</v>
      </c>
      <c r="D1120" s="8" t="s">
        <v>663</v>
      </c>
      <c r="E1120" s="8" t="s">
        <v>664</v>
      </c>
      <c r="F1120" s="8" t="s">
        <v>114</v>
      </c>
      <c r="G1120" s="8" t="s">
        <v>115</v>
      </c>
      <c r="H1120" s="13">
        <v>45785</v>
      </c>
      <c r="I1120" s="8">
        <v>19</v>
      </c>
      <c r="J1120" s="8">
        <v>91.13</v>
      </c>
      <c r="K1120" s="8">
        <v>1731.47</v>
      </c>
      <c r="L1120" s="8">
        <v>0.1</v>
      </c>
      <c r="M1120" s="8">
        <v>0.02</v>
      </c>
      <c r="N1120" s="8" t="s">
        <v>2775</v>
      </c>
      <c r="O1120" s="8">
        <v>91.13</v>
      </c>
      <c r="P1120" s="8" t="s">
        <v>2773</v>
      </c>
      <c r="Q1120" s="8" t="s">
        <v>2773</v>
      </c>
      <c r="R1120" s="8">
        <v>1558.3230000000001</v>
      </c>
      <c r="S1120" s="8">
        <v>31.166460000000004</v>
      </c>
      <c r="T1120" s="8" t="s">
        <v>2774</v>
      </c>
      <c r="U1120" s="9" t="b">
        <v>0</v>
      </c>
    </row>
    <row r="1121" spans="1:21">
      <c r="A1121" s="10" t="s">
        <v>1856</v>
      </c>
      <c r="B1121" s="11" t="s">
        <v>386</v>
      </c>
      <c r="C1121" s="11" t="s">
        <v>387</v>
      </c>
      <c r="D1121" s="11" t="s">
        <v>683</v>
      </c>
      <c r="E1121" s="11" t="s">
        <v>684</v>
      </c>
      <c r="F1121" s="11" t="s">
        <v>25</v>
      </c>
      <c r="G1121" s="11" t="s">
        <v>26</v>
      </c>
      <c r="H1121" s="14">
        <v>45874</v>
      </c>
      <c r="I1121" s="11">
        <v>5</v>
      </c>
      <c r="J1121" s="11">
        <v>120.83</v>
      </c>
      <c r="K1121" s="11">
        <v>604.15</v>
      </c>
      <c r="L1121" s="11">
        <v>0.1</v>
      </c>
      <c r="M1121" s="11">
        <v>0.02</v>
      </c>
      <c r="N1121" s="11" t="s">
        <v>2775</v>
      </c>
      <c r="O1121" s="11">
        <v>120.83</v>
      </c>
      <c r="P1121" s="11" t="s">
        <v>2773</v>
      </c>
      <c r="Q1121" s="11" t="s">
        <v>2773</v>
      </c>
      <c r="R1121" s="11">
        <v>543.73500000000001</v>
      </c>
      <c r="S1121" s="11">
        <v>10.874700000000001</v>
      </c>
      <c r="T1121" s="11" t="s">
        <v>2774</v>
      </c>
      <c r="U1121" s="12" t="b">
        <v>0</v>
      </c>
    </row>
    <row r="1122" spans="1:21">
      <c r="A1122" s="7" t="s">
        <v>1857</v>
      </c>
      <c r="B1122" s="8" t="s">
        <v>230</v>
      </c>
      <c r="C1122" s="8" t="s">
        <v>231</v>
      </c>
      <c r="D1122" s="8" t="s">
        <v>1520</v>
      </c>
      <c r="E1122" s="8" t="s">
        <v>1521</v>
      </c>
      <c r="F1122" s="8" t="s">
        <v>39</v>
      </c>
      <c r="G1122" s="8" t="s">
        <v>40</v>
      </c>
      <c r="H1122" s="13">
        <v>45877</v>
      </c>
      <c r="I1122" s="8">
        <v>8</v>
      </c>
      <c r="J1122" s="8">
        <v>87.21</v>
      </c>
      <c r="K1122" s="8">
        <v>697.68</v>
      </c>
      <c r="L1122" s="8">
        <v>0</v>
      </c>
      <c r="M1122" s="8">
        <v>0.02</v>
      </c>
      <c r="N1122" s="8" t="s">
        <v>2776</v>
      </c>
      <c r="O1122" s="8">
        <v>87.21</v>
      </c>
      <c r="P1122" s="8" t="s">
        <v>2773</v>
      </c>
      <c r="Q1122" s="8" t="s">
        <v>2773</v>
      </c>
      <c r="R1122" s="8">
        <v>697.68</v>
      </c>
      <c r="S1122" s="8">
        <v>13.9536</v>
      </c>
      <c r="T1122" s="8" t="s">
        <v>2774</v>
      </c>
      <c r="U1122" s="9" t="b">
        <v>0</v>
      </c>
    </row>
    <row r="1123" spans="1:21">
      <c r="A1123" s="10" t="s">
        <v>1858</v>
      </c>
      <c r="B1123" s="11" t="s">
        <v>230</v>
      </c>
      <c r="C1123" s="11" t="s">
        <v>231</v>
      </c>
      <c r="D1123" s="11" t="s">
        <v>1312</v>
      </c>
      <c r="E1123" s="11" t="s">
        <v>1313</v>
      </c>
      <c r="F1123" s="11" t="s">
        <v>293</v>
      </c>
      <c r="G1123" s="11" t="s">
        <v>294</v>
      </c>
      <c r="H1123" s="14">
        <v>45882</v>
      </c>
      <c r="I1123" s="11">
        <v>19</v>
      </c>
      <c r="J1123" s="11">
        <v>114.99</v>
      </c>
      <c r="K1123" s="11">
        <v>2184.81</v>
      </c>
      <c r="L1123" s="11">
        <v>0.05</v>
      </c>
      <c r="M1123" s="11">
        <v>0.02</v>
      </c>
      <c r="N1123" s="11" t="s">
        <v>2772</v>
      </c>
      <c r="O1123" s="11">
        <v>114.99</v>
      </c>
      <c r="P1123" s="11" t="s">
        <v>2773</v>
      </c>
      <c r="Q1123" s="11" t="s">
        <v>2773</v>
      </c>
      <c r="R1123" s="11">
        <v>2075.5695000000001</v>
      </c>
      <c r="S1123" s="11">
        <v>41.511389999999999</v>
      </c>
      <c r="T1123" s="11" t="s">
        <v>2774</v>
      </c>
      <c r="U1123" s="12" t="b">
        <v>0</v>
      </c>
    </row>
    <row r="1124" spans="1:21">
      <c r="A1124" s="7" t="s">
        <v>1859</v>
      </c>
      <c r="B1124" s="8" t="s">
        <v>135</v>
      </c>
      <c r="C1124" s="8" t="s">
        <v>136</v>
      </c>
      <c r="D1124" s="8" t="s">
        <v>287</v>
      </c>
      <c r="E1124" s="8" t="s">
        <v>288</v>
      </c>
      <c r="F1124" s="8" t="s">
        <v>107</v>
      </c>
      <c r="G1124" s="8" t="s">
        <v>108</v>
      </c>
      <c r="H1124" s="13">
        <v>45880</v>
      </c>
      <c r="I1124" s="8">
        <v>24</v>
      </c>
      <c r="J1124" s="8">
        <v>179.53</v>
      </c>
      <c r="K1124" s="8">
        <v>4308.72</v>
      </c>
      <c r="L1124" s="8">
        <v>0.1</v>
      </c>
      <c r="M1124" s="8">
        <v>0.02</v>
      </c>
      <c r="N1124" s="8" t="s">
        <v>2775</v>
      </c>
      <c r="O1124" s="8">
        <v>179.53</v>
      </c>
      <c r="P1124" s="8" t="s">
        <v>2773</v>
      </c>
      <c r="Q1124" s="8" t="s">
        <v>2773</v>
      </c>
      <c r="R1124" s="8">
        <v>3877.848</v>
      </c>
      <c r="S1124" s="8">
        <v>77.556960000000004</v>
      </c>
      <c r="T1124" s="8" t="s">
        <v>2774</v>
      </c>
      <c r="U1124" s="9" t="b">
        <v>0</v>
      </c>
    </row>
    <row r="1125" spans="1:21">
      <c r="A1125" s="10" t="s">
        <v>1860</v>
      </c>
      <c r="B1125" s="11" t="s">
        <v>246</v>
      </c>
      <c r="C1125" s="11" t="s">
        <v>247</v>
      </c>
      <c r="D1125" s="11" t="s">
        <v>510</v>
      </c>
      <c r="E1125" s="11" t="s">
        <v>511</v>
      </c>
      <c r="F1125" s="11" t="s">
        <v>129</v>
      </c>
      <c r="G1125" s="11" t="s">
        <v>130</v>
      </c>
      <c r="H1125" s="14">
        <v>45892</v>
      </c>
      <c r="I1125" s="11">
        <v>23</v>
      </c>
      <c r="J1125" s="11">
        <v>92.19</v>
      </c>
      <c r="K1125" s="11">
        <v>2120.37</v>
      </c>
      <c r="L1125" s="11">
        <v>0.05</v>
      </c>
      <c r="M1125" s="11">
        <v>0.02</v>
      </c>
      <c r="N1125" s="11" t="s">
        <v>2772</v>
      </c>
      <c r="O1125" s="11">
        <v>92.19</v>
      </c>
      <c r="P1125" s="11" t="s">
        <v>2773</v>
      </c>
      <c r="Q1125" s="11" t="s">
        <v>2773</v>
      </c>
      <c r="R1125" s="11">
        <v>2014.3515</v>
      </c>
      <c r="S1125" s="11">
        <v>40.287030000000001</v>
      </c>
      <c r="T1125" s="11" t="s">
        <v>2774</v>
      </c>
      <c r="U1125" s="12" t="b">
        <v>0</v>
      </c>
    </row>
    <row r="1126" spans="1:21">
      <c r="A1126" s="7" t="s">
        <v>1861</v>
      </c>
      <c r="B1126" s="8" t="s">
        <v>135</v>
      </c>
      <c r="C1126" s="8" t="s">
        <v>136</v>
      </c>
      <c r="D1126" s="8" t="s">
        <v>742</v>
      </c>
      <c r="E1126" s="8" t="s">
        <v>743</v>
      </c>
      <c r="F1126" s="8" t="s">
        <v>326</v>
      </c>
      <c r="G1126" s="8" t="s">
        <v>327</v>
      </c>
      <c r="H1126" s="13">
        <v>45890</v>
      </c>
      <c r="I1126" s="8">
        <v>20</v>
      </c>
      <c r="J1126" s="8">
        <v>63.32</v>
      </c>
      <c r="K1126" s="8">
        <v>1266.4000000000001</v>
      </c>
      <c r="L1126" s="8">
        <v>0</v>
      </c>
      <c r="M1126" s="8">
        <v>0.02</v>
      </c>
      <c r="N1126" s="8" t="s">
        <v>2776</v>
      </c>
      <c r="O1126" s="8">
        <v>63.32</v>
      </c>
      <c r="P1126" s="8" t="s">
        <v>2773</v>
      </c>
      <c r="Q1126" s="8" t="s">
        <v>2773</v>
      </c>
      <c r="R1126" s="8">
        <v>1266.4000000000001</v>
      </c>
      <c r="S1126" s="8">
        <v>25.328000000000003</v>
      </c>
      <c r="T1126" s="8" t="s">
        <v>2774</v>
      </c>
      <c r="U1126" s="9" t="b">
        <v>0</v>
      </c>
    </row>
    <row r="1127" spans="1:21">
      <c r="A1127" s="10" t="s">
        <v>1862</v>
      </c>
      <c r="B1127" s="11" t="s">
        <v>187</v>
      </c>
      <c r="C1127" s="11" t="s">
        <v>188</v>
      </c>
      <c r="D1127" s="11" t="s">
        <v>683</v>
      </c>
      <c r="E1127" s="11" t="s">
        <v>684</v>
      </c>
      <c r="F1127" s="11" t="s">
        <v>107</v>
      </c>
      <c r="G1127" s="11" t="s">
        <v>108</v>
      </c>
      <c r="H1127" s="14">
        <v>45882</v>
      </c>
      <c r="I1127" s="11">
        <v>19</v>
      </c>
      <c r="J1127" s="11">
        <v>179.53</v>
      </c>
      <c r="K1127" s="11">
        <v>3411.07</v>
      </c>
      <c r="L1127" s="11">
        <v>0.1</v>
      </c>
      <c r="M1127" s="11">
        <v>0.02</v>
      </c>
      <c r="N1127" s="11" t="s">
        <v>2775</v>
      </c>
      <c r="O1127" s="11">
        <v>179.53</v>
      </c>
      <c r="P1127" s="11" t="s">
        <v>2773</v>
      </c>
      <c r="Q1127" s="11" t="s">
        <v>2773</v>
      </c>
      <c r="R1127" s="11">
        <v>3069.9630000000002</v>
      </c>
      <c r="S1127" s="11">
        <v>61.399260000000005</v>
      </c>
      <c r="T1127" s="11" t="s">
        <v>2774</v>
      </c>
      <c r="U1127" s="12" t="b">
        <v>0</v>
      </c>
    </row>
    <row r="1128" spans="1:21">
      <c r="A1128" s="7" t="s">
        <v>1863</v>
      </c>
      <c r="B1128" s="8" t="s">
        <v>423</v>
      </c>
      <c r="C1128" s="8" t="s">
        <v>424</v>
      </c>
      <c r="D1128" s="8" t="s">
        <v>739</v>
      </c>
      <c r="E1128" s="8" t="s">
        <v>740</v>
      </c>
      <c r="F1128" s="8" t="s">
        <v>196</v>
      </c>
      <c r="G1128" s="8" t="s">
        <v>197</v>
      </c>
      <c r="H1128" s="13">
        <v>45880</v>
      </c>
      <c r="I1128" s="8">
        <v>25</v>
      </c>
      <c r="J1128" s="8">
        <v>77.5</v>
      </c>
      <c r="K1128" s="8">
        <v>1937.5</v>
      </c>
      <c r="L1128" s="8">
        <v>0.05</v>
      </c>
      <c r="M1128" s="8">
        <v>0.02</v>
      </c>
      <c r="N1128" s="8" t="s">
        <v>2772</v>
      </c>
      <c r="O1128" s="8">
        <v>77.5</v>
      </c>
      <c r="P1128" s="8" t="s">
        <v>2773</v>
      </c>
      <c r="Q1128" s="8" t="s">
        <v>2773</v>
      </c>
      <c r="R1128" s="8">
        <v>1840.625</v>
      </c>
      <c r="S1128" s="8">
        <v>36.8125</v>
      </c>
      <c r="T1128" s="8" t="s">
        <v>2774</v>
      </c>
      <c r="U1128" s="9" t="b">
        <v>0</v>
      </c>
    </row>
    <row r="1129" spans="1:21">
      <c r="A1129" s="10" t="s">
        <v>1864</v>
      </c>
      <c r="B1129" s="11" t="s">
        <v>103</v>
      </c>
      <c r="C1129" s="11" t="s">
        <v>104</v>
      </c>
      <c r="D1129" s="11" t="s">
        <v>742</v>
      </c>
      <c r="E1129" s="11" t="s">
        <v>743</v>
      </c>
      <c r="F1129" s="11" t="s">
        <v>215</v>
      </c>
      <c r="G1129" s="11" t="s">
        <v>216</v>
      </c>
      <c r="H1129" s="14">
        <v>45897</v>
      </c>
      <c r="I1129" s="11">
        <v>4</v>
      </c>
      <c r="J1129" s="11">
        <v>176.7</v>
      </c>
      <c r="K1129" s="11">
        <v>706.8</v>
      </c>
      <c r="L1129" s="11">
        <v>0.1</v>
      </c>
      <c r="M1129" s="11">
        <v>0.02</v>
      </c>
      <c r="N1129" s="11" t="s">
        <v>2775</v>
      </c>
      <c r="O1129" s="11">
        <v>176.7</v>
      </c>
      <c r="P1129" s="11" t="s">
        <v>2773</v>
      </c>
      <c r="Q1129" s="11" t="s">
        <v>2773</v>
      </c>
      <c r="R1129" s="11">
        <v>636.12</v>
      </c>
      <c r="S1129" s="11">
        <v>12.7224</v>
      </c>
      <c r="T1129" s="11" t="s">
        <v>2774</v>
      </c>
      <c r="U1129" s="12" t="b">
        <v>0</v>
      </c>
    </row>
    <row r="1130" spans="1:21">
      <c r="A1130" s="7" t="s">
        <v>1865</v>
      </c>
      <c r="B1130" s="8" t="s">
        <v>93</v>
      </c>
      <c r="C1130" s="8" t="s">
        <v>94</v>
      </c>
      <c r="D1130" s="8" t="s">
        <v>462</v>
      </c>
      <c r="E1130" s="8" t="s">
        <v>463</v>
      </c>
      <c r="F1130" s="8" t="s">
        <v>107</v>
      </c>
      <c r="G1130" s="8" t="s">
        <v>108</v>
      </c>
      <c r="H1130" s="13">
        <v>45899</v>
      </c>
      <c r="I1130" s="8">
        <v>20</v>
      </c>
      <c r="J1130" s="8">
        <v>179.53</v>
      </c>
      <c r="K1130" s="8">
        <v>3590.6</v>
      </c>
      <c r="L1130" s="8">
        <v>0.1</v>
      </c>
      <c r="M1130" s="8">
        <v>0.02</v>
      </c>
      <c r="N1130" s="8" t="s">
        <v>2775</v>
      </c>
      <c r="O1130" s="8">
        <v>179.53</v>
      </c>
      <c r="P1130" s="8" t="s">
        <v>2773</v>
      </c>
      <c r="Q1130" s="8" t="s">
        <v>2773</v>
      </c>
      <c r="R1130" s="8">
        <v>3231.54</v>
      </c>
      <c r="S1130" s="8">
        <v>64.630799999999994</v>
      </c>
      <c r="T1130" s="8" t="s">
        <v>2774</v>
      </c>
      <c r="U1130" s="9" t="b">
        <v>0</v>
      </c>
    </row>
    <row r="1131" spans="1:21">
      <c r="A1131" s="10" t="s">
        <v>1866</v>
      </c>
      <c r="B1131" s="11" t="s">
        <v>122</v>
      </c>
      <c r="C1131" s="11" t="s">
        <v>123</v>
      </c>
      <c r="D1131" s="11" t="s">
        <v>377</v>
      </c>
      <c r="E1131" s="11" t="s">
        <v>378</v>
      </c>
      <c r="F1131" s="11" t="s">
        <v>174</v>
      </c>
      <c r="G1131" s="11" t="s">
        <v>175</v>
      </c>
      <c r="H1131" s="14">
        <v>45871</v>
      </c>
      <c r="I1131" s="11">
        <v>13</v>
      </c>
      <c r="J1131" s="11">
        <v>183.4</v>
      </c>
      <c r="K1131" s="11">
        <v>2384.1999999999998</v>
      </c>
      <c r="L1131" s="11">
        <v>0.1</v>
      </c>
      <c r="M1131" s="11">
        <v>0.02</v>
      </c>
      <c r="N1131" s="11" t="s">
        <v>2775</v>
      </c>
      <c r="O1131" s="11">
        <v>183.4</v>
      </c>
      <c r="P1131" s="11" t="s">
        <v>2773</v>
      </c>
      <c r="Q1131" s="11" t="s">
        <v>2773</v>
      </c>
      <c r="R1131" s="11">
        <v>2145.7799999999997</v>
      </c>
      <c r="S1131" s="11">
        <v>42.915599999999998</v>
      </c>
      <c r="T1131" s="11" t="s">
        <v>2774</v>
      </c>
      <c r="U1131" s="12" t="b">
        <v>0</v>
      </c>
    </row>
    <row r="1132" spans="1:21">
      <c r="A1132" s="7" t="s">
        <v>1867</v>
      </c>
      <c r="B1132" s="8" t="s">
        <v>187</v>
      </c>
      <c r="C1132" s="8" t="s">
        <v>188</v>
      </c>
      <c r="D1132" s="8" t="s">
        <v>1325</v>
      </c>
      <c r="E1132" s="8" t="s">
        <v>1326</v>
      </c>
      <c r="F1132" s="8" t="s">
        <v>196</v>
      </c>
      <c r="G1132" s="8" t="s">
        <v>197</v>
      </c>
      <c r="H1132" s="13">
        <v>45888</v>
      </c>
      <c r="I1132" s="8">
        <v>18</v>
      </c>
      <c r="J1132" s="8">
        <v>77.5</v>
      </c>
      <c r="K1132" s="8">
        <v>1395</v>
      </c>
      <c r="L1132" s="8">
        <v>0.05</v>
      </c>
      <c r="M1132" s="8">
        <v>0.02</v>
      </c>
      <c r="N1132" s="8" t="s">
        <v>2772</v>
      </c>
      <c r="O1132" s="8">
        <v>77.5</v>
      </c>
      <c r="P1132" s="8" t="s">
        <v>2773</v>
      </c>
      <c r="Q1132" s="8" t="s">
        <v>2773</v>
      </c>
      <c r="R1132" s="8">
        <v>1325.25</v>
      </c>
      <c r="S1132" s="8">
        <v>26.504999999999999</v>
      </c>
      <c r="T1132" s="8" t="s">
        <v>2774</v>
      </c>
      <c r="U1132" s="9" t="b">
        <v>0</v>
      </c>
    </row>
    <row r="1133" spans="1:21">
      <c r="A1133" s="10" t="s">
        <v>1868</v>
      </c>
      <c r="B1133" s="11" t="s">
        <v>21</v>
      </c>
      <c r="C1133" s="11" t="s">
        <v>22</v>
      </c>
      <c r="D1133" s="11" t="s">
        <v>243</v>
      </c>
      <c r="E1133" s="11" t="s">
        <v>244</v>
      </c>
      <c r="F1133" s="11" t="s">
        <v>396</v>
      </c>
      <c r="G1133" s="11" t="s">
        <v>397</v>
      </c>
      <c r="H1133" s="14">
        <v>45874</v>
      </c>
      <c r="I1133" s="11">
        <v>8</v>
      </c>
      <c r="J1133" s="11">
        <v>194.87</v>
      </c>
      <c r="K1133" s="11">
        <v>1558.96</v>
      </c>
      <c r="L1133" s="11">
        <v>0.1</v>
      </c>
      <c r="M1133" s="11">
        <v>0.02</v>
      </c>
      <c r="N1133" s="11" t="s">
        <v>2775</v>
      </c>
      <c r="O1133" s="11">
        <v>194.87</v>
      </c>
      <c r="P1133" s="11" t="s">
        <v>2773</v>
      </c>
      <c r="Q1133" s="11" t="s">
        <v>2773</v>
      </c>
      <c r="R1133" s="11">
        <v>1403.0640000000001</v>
      </c>
      <c r="S1133" s="11">
        <v>28.061280000000004</v>
      </c>
      <c r="T1133" s="11" t="s">
        <v>2774</v>
      </c>
      <c r="U1133" s="12" t="b">
        <v>0</v>
      </c>
    </row>
    <row r="1134" spans="1:21">
      <c r="A1134" s="7" t="s">
        <v>1869</v>
      </c>
      <c r="B1134" s="8" t="s">
        <v>14</v>
      </c>
      <c r="C1134" s="8" t="s">
        <v>2782</v>
      </c>
      <c r="D1134" s="8" t="s">
        <v>522</v>
      </c>
      <c r="E1134" s="8" t="s">
        <v>2680</v>
      </c>
      <c r="F1134" s="8" t="s">
        <v>107</v>
      </c>
      <c r="G1134" s="8" t="s">
        <v>108</v>
      </c>
      <c r="H1134" s="13">
        <v>45884</v>
      </c>
      <c r="I1134" s="8">
        <v>13</v>
      </c>
      <c r="J1134" s="8">
        <v>179.53</v>
      </c>
      <c r="K1134" s="8">
        <v>2333.89</v>
      </c>
      <c r="L1134" s="8">
        <v>0.1</v>
      </c>
      <c r="M1134" s="8">
        <v>0.02</v>
      </c>
      <c r="N1134" s="8" t="s">
        <v>2775</v>
      </c>
      <c r="O1134" s="8">
        <v>179.53</v>
      </c>
      <c r="P1134" s="8" t="s">
        <v>2773</v>
      </c>
      <c r="Q1134" s="8" t="s">
        <v>2773</v>
      </c>
      <c r="R1134" s="8">
        <v>2100.5009999999997</v>
      </c>
      <c r="S1134" s="8">
        <v>42.010019999999997</v>
      </c>
      <c r="T1134" s="8" t="s">
        <v>2774</v>
      </c>
      <c r="U1134" s="9" t="b">
        <v>0</v>
      </c>
    </row>
    <row r="1135" spans="1:21">
      <c r="A1135" s="10" t="s">
        <v>1871</v>
      </c>
      <c r="B1135" s="11" t="s">
        <v>81</v>
      </c>
      <c r="C1135" s="11" t="s">
        <v>82</v>
      </c>
      <c r="D1135" s="11" t="s">
        <v>1630</v>
      </c>
      <c r="E1135" s="11" t="s">
        <v>1631</v>
      </c>
      <c r="F1135" s="11" t="s">
        <v>174</v>
      </c>
      <c r="G1135" s="11" t="s">
        <v>175</v>
      </c>
      <c r="H1135" s="14">
        <v>45874</v>
      </c>
      <c r="I1135" s="11">
        <v>5</v>
      </c>
      <c r="J1135" s="11">
        <v>183.4</v>
      </c>
      <c r="K1135" s="11">
        <v>917</v>
      </c>
      <c r="L1135" s="11">
        <v>0.1</v>
      </c>
      <c r="M1135" s="11">
        <v>0.02</v>
      </c>
      <c r="N1135" s="11" t="s">
        <v>2775</v>
      </c>
      <c r="O1135" s="11">
        <v>183.4</v>
      </c>
      <c r="P1135" s="11" t="s">
        <v>2773</v>
      </c>
      <c r="Q1135" s="11" t="s">
        <v>2773</v>
      </c>
      <c r="R1135" s="11">
        <v>825.3</v>
      </c>
      <c r="S1135" s="11">
        <v>16.506</v>
      </c>
      <c r="T1135" s="11" t="s">
        <v>2774</v>
      </c>
      <c r="U1135" s="12" t="b">
        <v>0</v>
      </c>
    </row>
    <row r="1136" spans="1:21">
      <c r="A1136" s="7" t="s">
        <v>1872</v>
      </c>
      <c r="B1136" s="8" t="s">
        <v>145</v>
      </c>
      <c r="C1136" s="8" t="s">
        <v>146</v>
      </c>
      <c r="D1136" s="8" t="s">
        <v>256</v>
      </c>
      <c r="E1136" s="8" t="s">
        <v>257</v>
      </c>
      <c r="F1136" s="8" t="s">
        <v>25</v>
      </c>
      <c r="G1136" s="8" t="s">
        <v>26</v>
      </c>
      <c r="H1136" s="13">
        <v>45871</v>
      </c>
      <c r="I1136" s="8">
        <v>24</v>
      </c>
      <c r="J1136" s="8">
        <v>120.83</v>
      </c>
      <c r="K1136" s="8">
        <v>2899.92</v>
      </c>
      <c r="L1136" s="8">
        <v>0.1</v>
      </c>
      <c r="M1136" s="8">
        <v>0.02</v>
      </c>
      <c r="N1136" s="8" t="s">
        <v>2775</v>
      </c>
      <c r="O1136" s="8">
        <v>120.83</v>
      </c>
      <c r="P1136" s="8" t="s">
        <v>2773</v>
      </c>
      <c r="Q1136" s="8" t="s">
        <v>2773</v>
      </c>
      <c r="R1136" s="8">
        <v>2609.9279999999999</v>
      </c>
      <c r="S1136" s="8">
        <v>52.198560000000001</v>
      </c>
      <c r="T1136" s="8" t="s">
        <v>2774</v>
      </c>
      <c r="U1136" s="9" t="b">
        <v>0</v>
      </c>
    </row>
    <row r="1137" spans="1:21">
      <c r="A1137" s="10" t="s">
        <v>1873</v>
      </c>
      <c r="B1137" s="11" t="s">
        <v>259</v>
      </c>
      <c r="C1137" s="11" t="s">
        <v>2801</v>
      </c>
      <c r="D1137" s="11" t="s">
        <v>615</v>
      </c>
      <c r="E1137" s="11" t="s">
        <v>2681</v>
      </c>
      <c r="F1137" s="11" t="s">
        <v>18</v>
      </c>
      <c r="G1137" s="11" t="s">
        <v>19</v>
      </c>
      <c r="H1137" s="14">
        <v>45886</v>
      </c>
      <c r="I1137" s="11">
        <v>13</v>
      </c>
      <c r="J1137" s="11">
        <v>52.65</v>
      </c>
      <c r="K1137" s="11">
        <v>684.45</v>
      </c>
      <c r="L1137" s="11">
        <v>0.05</v>
      </c>
      <c r="M1137" s="11">
        <v>0.02</v>
      </c>
      <c r="N1137" s="11" t="s">
        <v>2772</v>
      </c>
      <c r="O1137" s="11">
        <v>52.65</v>
      </c>
      <c r="P1137" s="11" t="s">
        <v>2773</v>
      </c>
      <c r="Q1137" s="11" t="s">
        <v>2773</v>
      </c>
      <c r="R1137" s="11">
        <v>650.22750000000008</v>
      </c>
      <c r="S1137" s="11">
        <v>13.004550000000002</v>
      </c>
      <c r="T1137" s="11" t="s">
        <v>2774</v>
      </c>
      <c r="U1137" s="12" t="b">
        <v>0</v>
      </c>
    </row>
    <row r="1138" spans="1:21">
      <c r="A1138" s="7" t="s">
        <v>1875</v>
      </c>
      <c r="B1138" s="8" t="s">
        <v>55</v>
      </c>
      <c r="C1138" s="8" t="s">
        <v>56</v>
      </c>
      <c r="D1138" s="8" t="s">
        <v>641</v>
      </c>
      <c r="E1138" s="8" t="s">
        <v>642</v>
      </c>
      <c r="F1138" s="8" t="s">
        <v>129</v>
      </c>
      <c r="G1138" s="8" t="s">
        <v>130</v>
      </c>
      <c r="H1138" s="13">
        <v>45890</v>
      </c>
      <c r="I1138" s="8">
        <v>13</v>
      </c>
      <c r="J1138" s="8">
        <v>92.19</v>
      </c>
      <c r="K1138" s="8">
        <v>1198.47</v>
      </c>
      <c r="L1138" s="8">
        <v>0.05</v>
      </c>
      <c r="M1138" s="8">
        <v>0.02</v>
      </c>
      <c r="N1138" s="8" t="s">
        <v>2772</v>
      </c>
      <c r="O1138" s="8">
        <v>92.19</v>
      </c>
      <c r="P1138" s="8" t="s">
        <v>2773</v>
      </c>
      <c r="Q1138" s="8" t="s">
        <v>2773</v>
      </c>
      <c r="R1138" s="8">
        <v>1138.5464999999999</v>
      </c>
      <c r="S1138" s="8">
        <v>22.77093</v>
      </c>
      <c r="T1138" s="8" t="s">
        <v>2774</v>
      </c>
      <c r="U1138" s="9" t="b">
        <v>0</v>
      </c>
    </row>
    <row r="1139" spans="1:21">
      <c r="A1139" s="10" t="s">
        <v>1876</v>
      </c>
      <c r="B1139" s="11" t="s">
        <v>135</v>
      </c>
      <c r="C1139" s="11" t="s">
        <v>136</v>
      </c>
      <c r="D1139" s="11" t="s">
        <v>194</v>
      </c>
      <c r="E1139" s="11" t="s">
        <v>195</v>
      </c>
      <c r="F1139" s="11" t="s">
        <v>100</v>
      </c>
      <c r="G1139" s="11" t="s">
        <v>101</v>
      </c>
      <c r="H1139" s="14">
        <v>45886</v>
      </c>
      <c r="I1139" s="11">
        <v>24</v>
      </c>
      <c r="J1139" s="11">
        <v>181.7</v>
      </c>
      <c r="K1139" s="11">
        <v>4360.8</v>
      </c>
      <c r="L1139" s="11">
        <v>0.1</v>
      </c>
      <c r="M1139" s="11">
        <v>0.02</v>
      </c>
      <c r="N1139" s="11" t="s">
        <v>2775</v>
      </c>
      <c r="O1139" s="11">
        <v>181.7</v>
      </c>
      <c r="P1139" s="11" t="s">
        <v>2773</v>
      </c>
      <c r="Q1139" s="11" t="s">
        <v>2773</v>
      </c>
      <c r="R1139" s="11">
        <v>3924.7200000000003</v>
      </c>
      <c r="S1139" s="11">
        <v>78.494400000000013</v>
      </c>
      <c r="T1139" s="11" t="s">
        <v>2774</v>
      </c>
      <c r="U1139" s="12" t="b">
        <v>0</v>
      </c>
    </row>
    <row r="1140" spans="1:21">
      <c r="A1140" s="7" t="s">
        <v>1877</v>
      </c>
      <c r="B1140" s="8" t="s">
        <v>117</v>
      </c>
      <c r="C1140" s="8" t="s">
        <v>118</v>
      </c>
      <c r="D1140" s="8" t="s">
        <v>199</v>
      </c>
      <c r="E1140" s="8" t="s">
        <v>200</v>
      </c>
      <c r="F1140" s="8" t="s">
        <v>196</v>
      </c>
      <c r="G1140" s="8" t="s">
        <v>197</v>
      </c>
      <c r="H1140" s="13">
        <v>45883</v>
      </c>
      <c r="I1140" s="8">
        <v>25</v>
      </c>
      <c r="J1140" s="8">
        <v>77.5</v>
      </c>
      <c r="K1140" s="8">
        <v>1937.5</v>
      </c>
      <c r="L1140" s="8">
        <v>0.05</v>
      </c>
      <c r="M1140" s="8">
        <v>0.02</v>
      </c>
      <c r="N1140" s="8" t="s">
        <v>2772</v>
      </c>
      <c r="O1140" s="8">
        <v>77.5</v>
      </c>
      <c r="P1140" s="8" t="s">
        <v>2773</v>
      </c>
      <c r="Q1140" s="8" t="s">
        <v>2773</v>
      </c>
      <c r="R1140" s="8">
        <v>1840.625</v>
      </c>
      <c r="S1140" s="8">
        <v>36.8125</v>
      </c>
      <c r="T1140" s="8" t="s">
        <v>2774</v>
      </c>
      <c r="U1140" s="9" t="b">
        <v>0</v>
      </c>
    </row>
    <row r="1141" spans="1:21">
      <c r="A1141" s="10" t="s">
        <v>1878</v>
      </c>
      <c r="B1141" s="11" t="s">
        <v>145</v>
      </c>
      <c r="C1141" s="11" t="s">
        <v>146</v>
      </c>
      <c r="D1141" s="11" t="s">
        <v>202</v>
      </c>
      <c r="E1141" s="11" t="s">
        <v>203</v>
      </c>
      <c r="F1141" s="11" t="s">
        <v>356</v>
      </c>
      <c r="G1141" s="11" t="s">
        <v>357</v>
      </c>
      <c r="H1141" s="14">
        <v>45873</v>
      </c>
      <c r="I1141" s="11">
        <v>3</v>
      </c>
      <c r="J1141" s="11">
        <v>54.03</v>
      </c>
      <c r="K1141" s="11">
        <v>162.09</v>
      </c>
      <c r="L1141" s="11">
        <v>0</v>
      </c>
      <c r="M1141" s="11">
        <v>0.02</v>
      </c>
      <c r="N1141" s="11" t="s">
        <v>2776</v>
      </c>
      <c r="O1141" s="11">
        <v>54.03</v>
      </c>
      <c r="P1141" s="11" t="s">
        <v>2773</v>
      </c>
      <c r="Q1141" s="11" t="s">
        <v>2773</v>
      </c>
      <c r="R1141" s="11">
        <v>162.09</v>
      </c>
      <c r="S1141" s="11">
        <v>3.2418</v>
      </c>
      <c r="T1141" s="11" t="s">
        <v>2774</v>
      </c>
      <c r="U1141" s="12" t="b">
        <v>0</v>
      </c>
    </row>
    <row r="1142" spans="1:21">
      <c r="A1142" s="7" t="s">
        <v>1879</v>
      </c>
      <c r="B1142" s="8" t="s">
        <v>208</v>
      </c>
      <c r="C1142" s="8" t="s">
        <v>209</v>
      </c>
      <c r="D1142" s="8" t="s">
        <v>1035</v>
      </c>
      <c r="E1142" s="8" t="s">
        <v>1036</v>
      </c>
      <c r="F1142" s="8" t="s">
        <v>215</v>
      </c>
      <c r="G1142" s="8" t="s">
        <v>216</v>
      </c>
      <c r="H1142" s="13">
        <v>45876</v>
      </c>
      <c r="I1142" s="8">
        <v>12</v>
      </c>
      <c r="J1142" s="8">
        <v>176.7</v>
      </c>
      <c r="K1142" s="8">
        <v>2120.4</v>
      </c>
      <c r="L1142" s="8">
        <v>0.1</v>
      </c>
      <c r="M1142" s="8">
        <v>0.02</v>
      </c>
      <c r="N1142" s="8" t="s">
        <v>2775</v>
      </c>
      <c r="O1142" s="8">
        <v>176.7</v>
      </c>
      <c r="P1142" s="8" t="s">
        <v>2773</v>
      </c>
      <c r="Q1142" s="8" t="s">
        <v>2773</v>
      </c>
      <c r="R1142" s="8">
        <v>1908.3600000000001</v>
      </c>
      <c r="S1142" s="8">
        <v>38.167200000000001</v>
      </c>
      <c r="T1142" s="8" t="s">
        <v>2774</v>
      </c>
      <c r="U1142" s="9" t="b">
        <v>0</v>
      </c>
    </row>
    <row r="1143" spans="1:21">
      <c r="A1143" s="10" t="s">
        <v>1880</v>
      </c>
      <c r="B1143" s="11" t="s">
        <v>145</v>
      </c>
      <c r="C1143" s="11" t="s">
        <v>146</v>
      </c>
      <c r="D1143" s="11" t="s">
        <v>876</v>
      </c>
      <c r="E1143" s="11" t="s">
        <v>877</v>
      </c>
      <c r="F1143" s="11" t="s">
        <v>100</v>
      </c>
      <c r="G1143" s="11" t="s">
        <v>101</v>
      </c>
      <c r="H1143" s="14">
        <v>45894</v>
      </c>
      <c r="I1143" s="11">
        <v>1</v>
      </c>
      <c r="J1143" s="11">
        <v>181.7</v>
      </c>
      <c r="K1143" s="11">
        <v>181.7</v>
      </c>
      <c r="L1143" s="11">
        <v>0.1</v>
      </c>
      <c r="M1143" s="11">
        <v>0.02</v>
      </c>
      <c r="N1143" s="11" t="s">
        <v>2775</v>
      </c>
      <c r="O1143" s="11">
        <v>181.7</v>
      </c>
      <c r="P1143" s="11" t="s">
        <v>2773</v>
      </c>
      <c r="Q1143" s="11" t="s">
        <v>2773</v>
      </c>
      <c r="R1143" s="11">
        <v>163.53</v>
      </c>
      <c r="S1143" s="11">
        <v>3.2706</v>
      </c>
      <c r="T1143" s="11" t="s">
        <v>2774</v>
      </c>
      <c r="U1143" s="12" t="b">
        <v>0</v>
      </c>
    </row>
    <row r="1144" spans="1:21">
      <c r="A1144" s="7" t="s">
        <v>1882</v>
      </c>
      <c r="B1144" s="8" t="s">
        <v>246</v>
      </c>
      <c r="C1144" s="8" t="s">
        <v>247</v>
      </c>
      <c r="D1144" s="8" t="s">
        <v>374</v>
      </c>
      <c r="E1144" s="8" t="s">
        <v>375</v>
      </c>
      <c r="F1144" s="8" t="s">
        <v>166</v>
      </c>
      <c r="G1144" s="8" t="s">
        <v>167</v>
      </c>
      <c r="H1144" s="13">
        <v>45871</v>
      </c>
      <c r="I1144" s="8">
        <v>15</v>
      </c>
      <c r="J1144" s="8">
        <v>158.22</v>
      </c>
      <c r="K1144" s="8">
        <v>2373.3000000000002</v>
      </c>
      <c r="L1144" s="8">
        <v>0.1</v>
      </c>
      <c r="M1144" s="8">
        <v>0.02</v>
      </c>
      <c r="N1144" s="8" t="s">
        <v>2775</v>
      </c>
      <c r="O1144" s="8">
        <v>176.86</v>
      </c>
      <c r="P1144" s="8" t="s">
        <v>2773</v>
      </c>
      <c r="Q1144" s="8" t="s">
        <v>2773</v>
      </c>
      <c r="R1144" s="8">
        <v>2135.9700000000003</v>
      </c>
      <c r="S1144" s="8">
        <v>42.719400000000007</v>
      </c>
      <c r="T1144" s="8" t="s">
        <v>2774</v>
      </c>
      <c r="U1144" s="9" t="b">
        <v>0</v>
      </c>
    </row>
    <row r="1145" spans="1:21">
      <c r="A1145" s="10" t="s">
        <v>1884</v>
      </c>
      <c r="B1145" s="11" t="s">
        <v>21</v>
      </c>
      <c r="C1145" s="11" t="s">
        <v>22</v>
      </c>
      <c r="D1145" s="11" t="s">
        <v>626</v>
      </c>
      <c r="E1145" s="11" t="s">
        <v>627</v>
      </c>
      <c r="F1145" s="11" t="s">
        <v>107</v>
      </c>
      <c r="G1145" s="11" t="s">
        <v>108</v>
      </c>
      <c r="H1145" s="14">
        <v>45873</v>
      </c>
      <c r="I1145" s="11">
        <v>3</v>
      </c>
      <c r="J1145" s="11">
        <v>179.53</v>
      </c>
      <c r="K1145" s="11">
        <v>538.59</v>
      </c>
      <c r="L1145" s="11">
        <v>0.1</v>
      </c>
      <c r="M1145" s="11">
        <v>0.02</v>
      </c>
      <c r="N1145" s="11" t="s">
        <v>2775</v>
      </c>
      <c r="O1145" s="11">
        <v>179.53</v>
      </c>
      <c r="P1145" s="11" t="s">
        <v>2773</v>
      </c>
      <c r="Q1145" s="11" t="s">
        <v>2773</v>
      </c>
      <c r="R1145" s="11">
        <v>484.73099999999999</v>
      </c>
      <c r="S1145" s="11">
        <v>9.6946200000000005</v>
      </c>
      <c r="T1145" s="11" t="s">
        <v>2774</v>
      </c>
      <c r="U1145" s="12" t="b">
        <v>0</v>
      </c>
    </row>
    <row r="1146" spans="1:21">
      <c r="A1146" s="7" t="s">
        <v>1885</v>
      </c>
      <c r="B1146" s="8" t="s">
        <v>110</v>
      </c>
      <c r="C1146" s="8" t="s">
        <v>111</v>
      </c>
      <c r="D1146" s="8" t="s">
        <v>299</v>
      </c>
      <c r="E1146" s="8" t="s">
        <v>300</v>
      </c>
      <c r="F1146" s="8" t="s">
        <v>18</v>
      </c>
      <c r="G1146" s="8" t="s">
        <v>19</v>
      </c>
      <c r="H1146" s="13">
        <v>45899</v>
      </c>
      <c r="I1146" s="8">
        <v>20</v>
      </c>
      <c r="J1146" s="8">
        <v>52.65</v>
      </c>
      <c r="K1146" s="8">
        <v>1053</v>
      </c>
      <c r="L1146" s="8">
        <v>0.05</v>
      </c>
      <c r="M1146" s="8">
        <v>0.02</v>
      </c>
      <c r="N1146" s="8" t="s">
        <v>2772</v>
      </c>
      <c r="O1146" s="8">
        <v>52.65</v>
      </c>
      <c r="P1146" s="8" t="s">
        <v>2773</v>
      </c>
      <c r="Q1146" s="8" t="s">
        <v>2773</v>
      </c>
      <c r="R1146" s="8">
        <v>1000.35</v>
      </c>
      <c r="S1146" s="8">
        <v>20.007000000000001</v>
      </c>
      <c r="T1146" s="8" t="s">
        <v>2774</v>
      </c>
      <c r="U1146" s="9" t="b">
        <v>0</v>
      </c>
    </row>
    <row r="1147" spans="1:21">
      <c r="A1147" s="10" t="s">
        <v>1886</v>
      </c>
      <c r="B1147" s="11" t="s">
        <v>21</v>
      </c>
      <c r="C1147" s="11" t="s">
        <v>22</v>
      </c>
      <c r="D1147" s="11" t="s">
        <v>538</v>
      </c>
      <c r="E1147" s="11" t="s">
        <v>539</v>
      </c>
      <c r="F1147" s="11" t="s">
        <v>90</v>
      </c>
      <c r="G1147" s="11" t="s">
        <v>91</v>
      </c>
      <c r="H1147" s="14">
        <v>45880</v>
      </c>
      <c r="I1147" s="11">
        <v>1</v>
      </c>
      <c r="J1147" s="11">
        <v>50.51</v>
      </c>
      <c r="K1147" s="11">
        <v>50.51</v>
      </c>
      <c r="L1147" s="11">
        <v>0</v>
      </c>
      <c r="M1147" s="11">
        <v>0.02</v>
      </c>
      <c r="N1147" s="11" t="s">
        <v>2776</v>
      </c>
      <c r="O1147" s="11">
        <v>50.51</v>
      </c>
      <c r="P1147" s="11" t="s">
        <v>2773</v>
      </c>
      <c r="Q1147" s="11" t="s">
        <v>2773</v>
      </c>
      <c r="R1147" s="11">
        <v>50.51</v>
      </c>
      <c r="S1147" s="11">
        <v>1.0102</v>
      </c>
      <c r="T1147" s="11" t="s">
        <v>2774</v>
      </c>
      <c r="U1147" s="12" t="b">
        <v>0</v>
      </c>
    </row>
    <row r="1148" spans="1:21">
      <c r="A1148" s="7" t="s">
        <v>1887</v>
      </c>
      <c r="B1148" s="8" t="s">
        <v>62</v>
      </c>
      <c r="C1148" s="8" t="s">
        <v>63</v>
      </c>
      <c r="D1148" s="8" t="s">
        <v>23</v>
      </c>
      <c r="E1148" s="8" t="s">
        <v>24</v>
      </c>
      <c r="F1148" s="8" t="s">
        <v>71</v>
      </c>
      <c r="G1148" s="8" t="s">
        <v>72</v>
      </c>
      <c r="H1148" s="13">
        <v>45885</v>
      </c>
      <c r="I1148" s="8">
        <v>15</v>
      </c>
      <c r="J1148" s="8">
        <v>123.65</v>
      </c>
      <c r="K1148" s="8">
        <v>1854.75</v>
      </c>
      <c r="L1148" s="8">
        <v>0.05</v>
      </c>
      <c r="M1148" s="8">
        <v>0.02</v>
      </c>
      <c r="N1148" s="8" t="s">
        <v>2772</v>
      </c>
      <c r="O1148" s="8">
        <v>123.65</v>
      </c>
      <c r="P1148" s="8" t="s">
        <v>2773</v>
      </c>
      <c r="Q1148" s="8" t="s">
        <v>2773</v>
      </c>
      <c r="R1148" s="8">
        <v>1762.0125</v>
      </c>
      <c r="S1148" s="8">
        <v>35.240250000000003</v>
      </c>
      <c r="T1148" s="8" t="s">
        <v>2774</v>
      </c>
      <c r="U1148" s="9" t="b">
        <v>0</v>
      </c>
    </row>
    <row r="1149" spans="1:21">
      <c r="A1149" s="10" t="s">
        <v>1889</v>
      </c>
      <c r="B1149" s="11" t="s">
        <v>254</v>
      </c>
      <c r="C1149" s="11" t="s">
        <v>2824</v>
      </c>
      <c r="D1149" s="11" t="s">
        <v>545</v>
      </c>
      <c r="E1149" s="11" t="s">
        <v>2682</v>
      </c>
      <c r="F1149" s="11" t="s">
        <v>114</v>
      </c>
      <c r="G1149" s="11" t="s">
        <v>115</v>
      </c>
      <c r="H1149" s="14">
        <v>45887</v>
      </c>
      <c r="I1149" s="11">
        <v>9</v>
      </c>
      <c r="J1149" s="11">
        <v>91.13</v>
      </c>
      <c r="K1149" s="11">
        <v>820.17</v>
      </c>
      <c r="L1149" s="11">
        <v>0.1</v>
      </c>
      <c r="M1149" s="11">
        <v>0.02</v>
      </c>
      <c r="N1149" s="11" t="s">
        <v>2775</v>
      </c>
      <c r="O1149" s="11">
        <v>91.13</v>
      </c>
      <c r="P1149" s="11" t="s">
        <v>2773</v>
      </c>
      <c r="Q1149" s="11" t="s">
        <v>2773</v>
      </c>
      <c r="R1149" s="11">
        <v>738.15300000000002</v>
      </c>
      <c r="S1149" s="11">
        <v>14.763060000000001</v>
      </c>
      <c r="T1149" s="11" t="s">
        <v>2774</v>
      </c>
      <c r="U1149" s="12" t="b">
        <v>0</v>
      </c>
    </row>
    <row r="1150" spans="1:21">
      <c r="A1150" s="7" t="s">
        <v>1890</v>
      </c>
      <c r="B1150" s="8" t="s">
        <v>55</v>
      </c>
      <c r="C1150" s="8" t="s">
        <v>56</v>
      </c>
      <c r="D1150" s="8" t="s">
        <v>132</v>
      </c>
      <c r="E1150" s="8" t="s">
        <v>133</v>
      </c>
      <c r="F1150" s="8" t="s">
        <v>107</v>
      </c>
      <c r="G1150" s="8" t="s">
        <v>108</v>
      </c>
      <c r="H1150" s="13">
        <v>45892</v>
      </c>
      <c r="I1150" s="8">
        <v>5</v>
      </c>
      <c r="J1150" s="8">
        <v>179.53</v>
      </c>
      <c r="K1150" s="8">
        <v>897.65</v>
      </c>
      <c r="L1150" s="8">
        <v>0.1</v>
      </c>
      <c r="M1150" s="8">
        <v>0.02</v>
      </c>
      <c r="N1150" s="8" t="s">
        <v>2775</v>
      </c>
      <c r="O1150" s="8">
        <v>179.53</v>
      </c>
      <c r="P1150" s="8" t="s">
        <v>2773</v>
      </c>
      <c r="Q1150" s="8" t="s">
        <v>2773</v>
      </c>
      <c r="R1150" s="8">
        <v>807.88499999999999</v>
      </c>
      <c r="S1150" s="8">
        <v>16.157699999999998</v>
      </c>
      <c r="T1150" s="8" t="s">
        <v>2774</v>
      </c>
      <c r="U1150" s="9" t="b">
        <v>0</v>
      </c>
    </row>
    <row r="1151" spans="1:21">
      <c r="A1151" s="10" t="s">
        <v>1891</v>
      </c>
      <c r="B1151" s="11" t="s">
        <v>62</v>
      </c>
      <c r="C1151" s="11" t="s">
        <v>63</v>
      </c>
      <c r="D1151" s="11" t="s">
        <v>169</v>
      </c>
      <c r="E1151" s="11" t="s">
        <v>170</v>
      </c>
      <c r="F1151" s="11" t="s">
        <v>139</v>
      </c>
      <c r="G1151" s="11" t="s">
        <v>140</v>
      </c>
      <c r="H1151" s="14">
        <v>45898</v>
      </c>
      <c r="I1151" s="11">
        <v>19</v>
      </c>
      <c r="J1151" s="11">
        <v>113.94</v>
      </c>
      <c r="K1151" s="11">
        <v>2164.86</v>
      </c>
      <c r="L1151" s="11">
        <v>0.05</v>
      </c>
      <c r="M1151" s="11">
        <v>0.02</v>
      </c>
      <c r="N1151" s="11" t="s">
        <v>2772</v>
      </c>
      <c r="O1151" s="11">
        <v>113.94</v>
      </c>
      <c r="P1151" s="11" t="s">
        <v>2773</v>
      </c>
      <c r="Q1151" s="11" t="s">
        <v>2773</v>
      </c>
      <c r="R1151" s="11">
        <v>2056.6170000000002</v>
      </c>
      <c r="S1151" s="11">
        <v>41.132340000000006</v>
      </c>
      <c r="T1151" s="11" t="s">
        <v>2774</v>
      </c>
      <c r="U1151" s="12" t="b">
        <v>0</v>
      </c>
    </row>
    <row r="1152" spans="1:21">
      <c r="A1152" s="7" t="s">
        <v>1892</v>
      </c>
      <c r="B1152" s="8" t="s">
        <v>208</v>
      </c>
      <c r="C1152" s="8" t="s">
        <v>209</v>
      </c>
      <c r="D1152" s="8" t="s">
        <v>1325</v>
      </c>
      <c r="E1152" s="8" t="s">
        <v>1326</v>
      </c>
      <c r="F1152" s="8" t="s">
        <v>196</v>
      </c>
      <c r="G1152" s="8" t="s">
        <v>197</v>
      </c>
      <c r="H1152" s="13">
        <v>45871</v>
      </c>
      <c r="I1152" s="8">
        <v>6</v>
      </c>
      <c r="J1152" s="8">
        <v>77.5</v>
      </c>
      <c r="K1152" s="8">
        <v>465</v>
      </c>
      <c r="L1152" s="8">
        <v>0.05</v>
      </c>
      <c r="M1152" s="8">
        <v>0.02</v>
      </c>
      <c r="N1152" s="8" t="s">
        <v>2772</v>
      </c>
      <c r="O1152" s="8">
        <v>77.5</v>
      </c>
      <c r="P1152" s="8" t="s">
        <v>2773</v>
      </c>
      <c r="Q1152" s="8" t="s">
        <v>2773</v>
      </c>
      <c r="R1152" s="8">
        <v>441.75</v>
      </c>
      <c r="S1152" s="8">
        <v>8.8350000000000009</v>
      </c>
      <c r="T1152" s="8" t="s">
        <v>2774</v>
      </c>
      <c r="U1152" s="9" t="b">
        <v>0</v>
      </c>
    </row>
    <row r="1153" spans="1:21">
      <c r="A1153" s="10" t="s">
        <v>1893</v>
      </c>
      <c r="B1153" s="11" t="s">
        <v>187</v>
      </c>
      <c r="C1153" s="11" t="s">
        <v>188</v>
      </c>
      <c r="D1153" s="11" t="s">
        <v>791</v>
      </c>
      <c r="E1153" s="11" t="s">
        <v>792</v>
      </c>
      <c r="F1153" s="11" t="s">
        <v>174</v>
      </c>
      <c r="G1153" s="11" t="s">
        <v>175</v>
      </c>
      <c r="H1153" s="14">
        <v>45878</v>
      </c>
      <c r="I1153" s="11">
        <v>20</v>
      </c>
      <c r="J1153" s="11">
        <v>183.4</v>
      </c>
      <c r="K1153" s="11">
        <v>3668</v>
      </c>
      <c r="L1153" s="11">
        <v>0.1</v>
      </c>
      <c r="M1153" s="11">
        <v>0.02</v>
      </c>
      <c r="N1153" s="11" t="s">
        <v>2775</v>
      </c>
      <c r="O1153" s="11">
        <v>183.4</v>
      </c>
      <c r="P1153" s="11" t="s">
        <v>2773</v>
      </c>
      <c r="Q1153" s="11" t="s">
        <v>2773</v>
      </c>
      <c r="R1153" s="11">
        <v>3301.2</v>
      </c>
      <c r="S1153" s="11">
        <v>66.024000000000001</v>
      </c>
      <c r="T1153" s="11" t="s">
        <v>2774</v>
      </c>
      <c r="U1153" s="12" t="b">
        <v>0</v>
      </c>
    </row>
    <row r="1154" spans="1:21">
      <c r="A1154" s="7" t="s">
        <v>1894</v>
      </c>
      <c r="B1154" s="8" t="s">
        <v>14</v>
      </c>
      <c r="C1154" s="8" t="s">
        <v>15</v>
      </c>
      <c r="D1154" s="8" t="s">
        <v>227</v>
      </c>
      <c r="E1154" s="8" t="s">
        <v>228</v>
      </c>
      <c r="F1154" s="8" t="s">
        <v>191</v>
      </c>
      <c r="G1154" s="8" t="s">
        <v>192</v>
      </c>
      <c r="H1154" s="13">
        <v>45872</v>
      </c>
      <c r="I1154" s="8">
        <v>1</v>
      </c>
      <c r="J1154" s="8">
        <v>144.35</v>
      </c>
      <c r="K1154" s="8">
        <v>144.35</v>
      </c>
      <c r="L1154" s="8">
        <v>0.1</v>
      </c>
      <c r="M1154" s="8">
        <v>0.02</v>
      </c>
      <c r="N1154" s="8" t="s">
        <v>2775</v>
      </c>
      <c r="O1154" s="8">
        <v>144.35</v>
      </c>
      <c r="P1154" s="8" t="s">
        <v>2773</v>
      </c>
      <c r="Q1154" s="8" t="s">
        <v>2773</v>
      </c>
      <c r="R1154" s="8">
        <v>129.91499999999999</v>
      </c>
      <c r="S1154" s="8">
        <v>2.5983000000000001</v>
      </c>
      <c r="T1154" s="8" t="s">
        <v>2774</v>
      </c>
      <c r="U1154" s="9" t="b">
        <v>0</v>
      </c>
    </row>
    <row r="1155" spans="1:21">
      <c r="A1155" s="10" t="s">
        <v>1895</v>
      </c>
      <c r="B1155" s="11" t="s">
        <v>74</v>
      </c>
      <c r="C1155" s="11" t="s">
        <v>75</v>
      </c>
      <c r="D1155" s="11" t="s">
        <v>137</v>
      </c>
      <c r="E1155" s="11" t="s">
        <v>138</v>
      </c>
      <c r="F1155" s="11" t="s">
        <v>18</v>
      </c>
      <c r="G1155" s="11" t="s">
        <v>19</v>
      </c>
      <c r="H1155" s="14">
        <v>45881</v>
      </c>
      <c r="I1155" s="11">
        <v>22</v>
      </c>
      <c r="J1155" s="11">
        <v>52.65</v>
      </c>
      <c r="K1155" s="11">
        <v>1158.3</v>
      </c>
      <c r="L1155" s="11">
        <v>0.05</v>
      </c>
      <c r="M1155" s="11">
        <v>0.02</v>
      </c>
      <c r="N1155" s="11" t="s">
        <v>2772</v>
      </c>
      <c r="O1155" s="11">
        <v>52.65</v>
      </c>
      <c r="P1155" s="11" t="s">
        <v>2773</v>
      </c>
      <c r="Q1155" s="11" t="s">
        <v>2773</v>
      </c>
      <c r="R1155" s="11">
        <v>1100.385</v>
      </c>
      <c r="S1155" s="11">
        <v>22.0077</v>
      </c>
      <c r="T1155" s="11" t="s">
        <v>2774</v>
      </c>
      <c r="U1155" s="12" t="b">
        <v>0</v>
      </c>
    </row>
    <row r="1156" spans="1:21">
      <c r="A1156" s="7" t="s">
        <v>1896</v>
      </c>
      <c r="B1156" s="8" t="s">
        <v>47</v>
      </c>
      <c r="C1156" s="8" t="s">
        <v>48</v>
      </c>
      <c r="D1156" s="8" t="s">
        <v>485</v>
      </c>
      <c r="E1156" s="8" t="s">
        <v>486</v>
      </c>
      <c r="F1156" s="8" t="s">
        <v>139</v>
      </c>
      <c r="G1156" s="8" t="s">
        <v>140</v>
      </c>
      <c r="H1156" s="13">
        <v>45882</v>
      </c>
      <c r="I1156" s="8">
        <v>21</v>
      </c>
      <c r="J1156" s="8">
        <v>113.94</v>
      </c>
      <c r="K1156" s="8">
        <v>2392.7399999999998</v>
      </c>
      <c r="L1156" s="8">
        <v>0.05</v>
      </c>
      <c r="M1156" s="8">
        <v>0.02</v>
      </c>
      <c r="N1156" s="8" t="s">
        <v>2772</v>
      </c>
      <c r="O1156" s="8">
        <v>113.94</v>
      </c>
      <c r="P1156" s="8" t="s">
        <v>2773</v>
      </c>
      <c r="Q1156" s="8" t="s">
        <v>2773</v>
      </c>
      <c r="R1156" s="8">
        <v>2273.1029999999996</v>
      </c>
      <c r="S1156" s="8">
        <v>45.462059999999994</v>
      </c>
      <c r="T1156" s="8" t="s">
        <v>2774</v>
      </c>
      <c r="U1156" s="9" t="b">
        <v>0</v>
      </c>
    </row>
    <row r="1157" spans="1:21">
      <c r="A1157" s="10" t="s">
        <v>1897</v>
      </c>
      <c r="B1157" s="11" t="s">
        <v>117</v>
      </c>
      <c r="C1157" s="11" t="s">
        <v>118</v>
      </c>
      <c r="D1157" s="11" t="s">
        <v>150</v>
      </c>
      <c r="E1157" s="11" t="s">
        <v>151</v>
      </c>
      <c r="F1157" s="11" t="s">
        <v>396</v>
      </c>
      <c r="G1157" s="11" t="s">
        <v>397</v>
      </c>
      <c r="H1157" s="14">
        <v>45873</v>
      </c>
      <c r="I1157" s="11">
        <v>23</v>
      </c>
      <c r="J1157" s="11">
        <v>194.87</v>
      </c>
      <c r="K1157" s="11">
        <v>4482.01</v>
      </c>
      <c r="L1157" s="11">
        <v>0.1</v>
      </c>
      <c r="M1157" s="11">
        <v>0.02</v>
      </c>
      <c r="N1157" s="11" t="s">
        <v>2775</v>
      </c>
      <c r="O1157" s="11">
        <v>194.87</v>
      </c>
      <c r="P1157" s="11" t="s">
        <v>2773</v>
      </c>
      <c r="Q1157" s="11" t="s">
        <v>2773</v>
      </c>
      <c r="R1157" s="11">
        <v>4033.8090000000002</v>
      </c>
      <c r="S1157" s="11">
        <v>80.676180000000002</v>
      </c>
      <c r="T1157" s="11" t="s">
        <v>2774</v>
      </c>
      <c r="U1157" s="12" t="b">
        <v>0</v>
      </c>
    </row>
    <row r="1158" spans="1:21">
      <c r="A1158" s="7" t="s">
        <v>1899</v>
      </c>
      <c r="B1158" s="8" t="s">
        <v>423</v>
      </c>
      <c r="C1158" s="8" t="s">
        <v>424</v>
      </c>
      <c r="D1158" s="8" t="s">
        <v>776</v>
      </c>
      <c r="E1158" s="8" t="s">
        <v>777</v>
      </c>
      <c r="F1158" s="8" t="s">
        <v>129</v>
      </c>
      <c r="G1158" s="8" t="s">
        <v>130</v>
      </c>
      <c r="H1158" s="13">
        <v>45887</v>
      </c>
      <c r="I1158" s="8">
        <v>15</v>
      </c>
      <c r="J1158" s="8">
        <v>92.19</v>
      </c>
      <c r="K1158" s="8">
        <v>1382.85</v>
      </c>
      <c r="L1158" s="8">
        <v>0.05</v>
      </c>
      <c r="M1158" s="8">
        <v>0.02</v>
      </c>
      <c r="N1158" s="8" t="s">
        <v>2772</v>
      </c>
      <c r="O1158" s="8">
        <v>92.19</v>
      </c>
      <c r="P1158" s="8" t="s">
        <v>2773</v>
      </c>
      <c r="Q1158" s="8" t="s">
        <v>2773</v>
      </c>
      <c r="R1158" s="8">
        <v>1313.7075</v>
      </c>
      <c r="S1158" s="8">
        <v>26.274149999999999</v>
      </c>
      <c r="T1158" s="8" t="s">
        <v>2774</v>
      </c>
      <c r="U1158" s="9" t="b">
        <v>0</v>
      </c>
    </row>
    <row r="1159" spans="1:21">
      <c r="A1159" s="10" t="s">
        <v>1900</v>
      </c>
      <c r="B1159" s="11" t="s">
        <v>42</v>
      </c>
      <c r="C1159" s="11" t="s">
        <v>43</v>
      </c>
      <c r="D1159" s="11" t="s">
        <v>579</v>
      </c>
      <c r="E1159" s="11" t="s">
        <v>580</v>
      </c>
      <c r="F1159" s="11" t="s">
        <v>139</v>
      </c>
      <c r="G1159" s="11" t="s">
        <v>140</v>
      </c>
      <c r="H1159" s="14">
        <v>45899</v>
      </c>
      <c r="I1159" s="11">
        <v>8</v>
      </c>
      <c r="J1159" s="11">
        <v>113.94</v>
      </c>
      <c r="K1159" s="11">
        <v>911.52</v>
      </c>
      <c r="L1159" s="11">
        <v>0.05</v>
      </c>
      <c r="M1159" s="11">
        <v>0.02</v>
      </c>
      <c r="N1159" s="11" t="s">
        <v>2772</v>
      </c>
      <c r="O1159" s="11">
        <v>113.94</v>
      </c>
      <c r="P1159" s="11" t="s">
        <v>2773</v>
      </c>
      <c r="Q1159" s="11" t="s">
        <v>2773</v>
      </c>
      <c r="R1159" s="11">
        <v>865.94399999999996</v>
      </c>
      <c r="S1159" s="11">
        <v>17.31888</v>
      </c>
      <c r="T1159" s="11" t="s">
        <v>2774</v>
      </c>
      <c r="U1159" s="12" t="b">
        <v>0</v>
      </c>
    </row>
    <row r="1160" spans="1:21">
      <c r="A1160" s="7" t="s">
        <v>1901</v>
      </c>
      <c r="B1160" s="8" t="s">
        <v>414</v>
      </c>
      <c r="C1160" s="8" t="s">
        <v>415</v>
      </c>
      <c r="D1160" s="8" t="s">
        <v>807</v>
      </c>
      <c r="E1160" s="8" t="s">
        <v>808</v>
      </c>
      <c r="F1160" s="8" t="s">
        <v>85</v>
      </c>
      <c r="G1160" s="8" t="s">
        <v>86</v>
      </c>
      <c r="H1160" s="13">
        <v>45893</v>
      </c>
      <c r="I1160" s="8">
        <v>13</v>
      </c>
      <c r="J1160" s="8">
        <v>72.040000000000006</v>
      </c>
      <c r="K1160" s="8">
        <v>936.52</v>
      </c>
      <c r="L1160" s="8">
        <v>0.05</v>
      </c>
      <c r="M1160" s="8">
        <v>0.02</v>
      </c>
      <c r="N1160" s="8" t="s">
        <v>2772</v>
      </c>
      <c r="O1160" s="8">
        <v>72.040000000000006</v>
      </c>
      <c r="P1160" s="8" t="s">
        <v>2773</v>
      </c>
      <c r="Q1160" s="8" t="s">
        <v>2773</v>
      </c>
      <c r="R1160" s="8">
        <v>889.69399999999996</v>
      </c>
      <c r="S1160" s="8">
        <v>17.793879999999998</v>
      </c>
      <c r="T1160" s="8" t="s">
        <v>2774</v>
      </c>
      <c r="U1160" s="9" t="b">
        <v>0</v>
      </c>
    </row>
    <row r="1161" spans="1:21">
      <c r="A1161" s="10" t="s">
        <v>1902</v>
      </c>
      <c r="B1161" s="11" t="s">
        <v>182</v>
      </c>
      <c r="C1161" s="11" t="s">
        <v>183</v>
      </c>
      <c r="D1161" s="11" t="s">
        <v>566</v>
      </c>
      <c r="E1161" s="11" t="s">
        <v>567</v>
      </c>
      <c r="F1161" s="11" t="s">
        <v>85</v>
      </c>
      <c r="G1161" s="11" t="s">
        <v>86</v>
      </c>
      <c r="H1161" s="14">
        <v>45999</v>
      </c>
      <c r="I1161" s="11">
        <v>12</v>
      </c>
      <c r="J1161" s="11">
        <v>72.040000000000006</v>
      </c>
      <c r="K1161" s="11">
        <v>864.48</v>
      </c>
      <c r="L1161" s="11">
        <v>0.05</v>
      </c>
      <c r="M1161" s="11">
        <v>0.02</v>
      </c>
      <c r="N1161" s="11" t="s">
        <v>2772</v>
      </c>
      <c r="O1161" s="11">
        <v>72.040000000000006</v>
      </c>
      <c r="P1161" s="11" t="s">
        <v>2773</v>
      </c>
      <c r="Q1161" s="11" t="s">
        <v>2773</v>
      </c>
      <c r="R1161" s="11">
        <v>821.25599999999997</v>
      </c>
      <c r="S1161" s="11">
        <v>16.42512</v>
      </c>
      <c r="T1161" s="11" t="s">
        <v>2774</v>
      </c>
      <c r="U1161" s="12" t="b">
        <v>0</v>
      </c>
    </row>
    <row r="1162" spans="1:21">
      <c r="A1162" s="7" t="s">
        <v>1904</v>
      </c>
      <c r="B1162" s="8" t="s">
        <v>246</v>
      </c>
      <c r="C1162" s="8" t="s">
        <v>247</v>
      </c>
      <c r="D1162" s="8" t="s">
        <v>1183</v>
      </c>
      <c r="E1162" s="8" t="s">
        <v>1184</v>
      </c>
      <c r="F1162" s="8" t="s">
        <v>166</v>
      </c>
      <c r="G1162" s="8" t="s">
        <v>167</v>
      </c>
      <c r="H1162" s="13">
        <v>45898</v>
      </c>
      <c r="I1162" s="8">
        <v>13</v>
      </c>
      <c r="J1162" s="8">
        <v>176.86</v>
      </c>
      <c r="K1162" s="8">
        <v>2299.1799999999998</v>
      </c>
      <c r="L1162" s="8">
        <v>0.1</v>
      </c>
      <c r="M1162" s="8">
        <v>0.02</v>
      </c>
      <c r="N1162" s="8" t="s">
        <v>2775</v>
      </c>
      <c r="O1162" s="8">
        <v>176.86</v>
      </c>
      <c r="P1162" s="8" t="s">
        <v>2773</v>
      </c>
      <c r="Q1162" s="8" t="s">
        <v>2773</v>
      </c>
      <c r="R1162" s="8">
        <v>2069.2619999999997</v>
      </c>
      <c r="S1162" s="8">
        <v>41.385239999999996</v>
      </c>
      <c r="T1162" s="8" t="s">
        <v>2774</v>
      </c>
      <c r="U1162" s="9" t="b">
        <v>0</v>
      </c>
    </row>
    <row r="1163" spans="1:21">
      <c r="A1163" s="10" t="s">
        <v>1905</v>
      </c>
      <c r="B1163" s="11" t="s">
        <v>35</v>
      </c>
      <c r="C1163" s="11" t="s">
        <v>36</v>
      </c>
      <c r="D1163" s="11" t="s">
        <v>814</v>
      </c>
      <c r="E1163" s="11" t="s">
        <v>815</v>
      </c>
      <c r="F1163" s="11" t="s">
        <v>32</v>
      </c>
      <c r="G1163" s="11" t="s">
        <v>33</v>
      </c>
      <c r="H1163" s="14">
        <v>45877</v>
      </c>
      <c r="I1163" s="11">
        <v>9</v>
      </c>
      <c r="J1163" s="11">
        <v>88.32</v>
      </c>
      <c r="K1163" s="11">
        <v>794.88</v>
      </c>
      <c r="L1163" s="11">
        <v>0</v>
      </c>
      <c r="M1163" s="11">
        <v>0.02</v>
      </c>
      <c r="N1163" s="11" t="s">
        <v>2776</v>
      </c>
      <c r="O1163" s="11">
        <v>88.32</v>
      </c>
      <c r="P1163" s="11" t="s">
        <v>2773</v>
      </c>
      <c r="Q1163" s="11" t="s">
        <v>2773</v>
      </c>
      <c r="R1163" s="11">
        <v>794.88</v>
      </c>
      <c r="S1163" s="11">
        <v>15.897600000000001</v>
      </c>
      <c r="T1163" s="11" t="s">
        <v>2774</v>
      </c>
      <c r="U1163" s="12" t="b">
        <v>0</v>
      </c>
    </row>
    <row r="1164" spans="1:21">
      <c r="A1164" s="7" t="s">
        <v>1906</v>
      </c>
      <c r="B1164" s="8" t="s">
        <v>21</v>
      </c>
      <c r="C1164" s="8" t="s">
        <v>2821</v>
      </c>
      <c r="D1164" s="8" t="s">
        <v>308</v>
      </c>
      <c r="E1164" s="8" t="s">
        <v>2683</v>
      </c>
      <c r="F1164" s="8" t="s">
        <v>39</v>
      </c>
      <c r="G1164" s="8" t="s">
        <v>40</v>
      </c>
      <c r="H1164" s="13">
        <v>45874</v>
      </c>
      <c r="I1164" s="8">
        <v>22</v>
      </c>
      <c r="J1164" s="8">
        <v>87.21</v>
      </c>
      <c r="K1164" s="8">
        <v>1918.62</v>
      </c>
      <c r="L1164" s="8">
        <v>0</v>
      </c>
      <c r="M1164" s="8">
        <v>0.02</v>
      </c>
      <c r="N1164" s="8" t="s">
        <v>2776</v>
      </c>
      <c r="O1164" s="8">
        <v>87.21</v>
      </c>
      <c r="P1164" s="8" t="s">
        <v>2773</v>
      </c>
      <c r="Q1164" s="8" t="s">
        <v>2773</v>
      </c>
      <c r="R1164" s="8">
        <v>1918.62</v>
      </c>
      <c r="S1164" s="8">
        <v>38.372399999999999</v>
      </c>
      <c r="T1164" s="8" t="s">
        <v>2774</v>
      </c>
      <c r="U1164" s="9" t="b">
        <v>0</v>
      </c>
    </row>
    <row r="1165" spans="1:21">
      <c r="A1165" s="10" t="s">
        <v>1907</v>
      </c>
      <c r="B1165" s="11" t="s">
        <v>423</v>
      </c>
      <c r="C1165" s="11" t="s">
        <v>424</v>
      </c>
      <c r="D1165" s="11" t="s">
        <v>591</v>
      </c>
      <c r="E1165" s="11" t="s">
        <v>592</v>
      </c>
      <c r="F1165" s="11" t="s">
        <v>240</v>
      </c>
      <c r="G1165" s="11" t="s">
        <v>241</v>
      </c>
      <c r="H1165" s="14">
        <v>45889</v>
      </c>
      <c r="I1165" s="11">
        <v>22</v>
      </c>
      <c r="J1165" s="11">
        <v>130.94</v>
      </c>
      <c r="K1165" s="11">
        <v>2880.68</v>
      </c>
      <c r="L1165" s="11">
        <v>0.05</v>
      </c>
      <c r="M1165" s="11">
        <v>0.02</v>
      </c>
      <c r="N1165" s="11" t="s">
        <v>2772</v>
      </c>
      <c r="O1165" s="11">
        <v>130.94</v>
      </c>
      <c r="P1165" s="11" t="s">
        <v>2773</v>
      </c>
      <c r="Q1165" s="11" t="s">
        <v>2773</v>
      </c>
      <c r="R1165" s="11">
        <v>2736.6459999999997</v>
      </c>
      <c r="S1165" s="11">
        <v>54.732919999999993</v>
      </c>
      <c r="T1165" s="11" t="s">
        <v>2774</v>
      </c>
      <c r="U1165" s="12" t="b">
        <v>0</v>
      </c>
    </row>
    <row r="1166" spans="1:21">
      <c r="A1166" s="7" t="s">
        <v>1908</v>
      </c>
      <c r="B1166" s="8" t="s">
        <v>47</v>
      </c>
      <c r="C1166" s="8" t="s">
        <v>48</v>
      </c>
      <c r="D1166" s="8" t="s">
        <v>57</v>
      </c>
      <c r="E1166" s="8" t="s">
        <v>58</v>
      </c>
      <c r="F1166" s="8" t="s">
        <v>179</v>
      </c>
      <c r="G1166" s="8" t="s">
        <v>180</v>
      </c>
      <c r="H1166" s="13">
        <v>45877</v>
      </c>
      <c r="I1166" s="8">
        <v>14</v>
      </c>
      <c r="J1166" s="8">
        <v>125.42</v>
      </c>
      <c r="K1166" s="8">
        <v>1755.88</v>
      </c>
      <c r="L1166" s="8">
        <v>0.1</v>
      </c>
      <c r="M1166" s="8">
        <v>0.02</v>
      </c>
      <c r="N1166" s="8" t="s">
        <v>2775</v>
      </c>
      <c r="O1166" s="8">
        <v>125.42</v>
      </c>
      <c r="P1166" s="8" t="s">
        <v>2773</v>
      </c>
      <c r="Q1166" s="8" t="s">
        <v>2773</v>
      </c>
      <c r="R1166" s="8">
        <v>1580.2920000000001</v>
      </c>
      <c r="S1166" s="8">
        <v>31.605840000000004</v>
      </c>
      <c r="T1166" s="8" t="s">
        <v>2774</v>
      </c>
      <c r="U1166" s="9" t="b">
        <v>0</v>
      </c>
    </row>
    <row r="1167" spans="1:21">
      <c r="A1167" s="10" t="s">
        <v>1909</v>
      </c>
      <c r="B1167" s="11" t="s">
        <v>135</v>
      </c>
      <c r="C1167" s="11" t="s">
        <v>136</v>
      </c>
      <c r="D1167" s="11" t="s">
        <v>411</v>
      </c>
      <c r="E1167" s="11" t="s">
        <v>412</v>
      </c>
      <c r="F1167" s="11" t="s">
        <v>215</v>
      </c>
      <c r="G1167" s="11" t="s">
        <v>216</v>
      </c>
      <c r="H1167" s="14">
        <v>45899</v>
      </c>
      <c r="I1167" s="11">
        <v>10</v>
      </c>
      <c r="J1167" s="11">
        <v>176.7</v>
      </c>
      <c r="K1167" s="11">
        <v>1767</v>
      </c>
      <c r="L1167" s="11">
        <v>0.1</v>
      </c>
      <c r="M1167" s="11">
        <v>0.02</v>
      </c>
      <c r="N1167" s="11" t="s">
        <v>2775</v>
      </c>
      <c r="O1167" s="11">
        <v>176.7</v>
      </c>
      <c r="P1167" s="11" t="s">
        <v>2773</v>
      </c>
      <c r="Q1167" s="11" t="s">
        <v>2773</v>
      </c>
      <c r="R1167" s="11">
        <v>1590.3</v>
      </c>
      <c r="S1167" s="11">
        <v>31.806000000000001</v>
      </c>
      <c r="T1167" s="11" t="s">
        <v>2774</v>
      </c>
      <c r="U1167" s="12" t="b">
        <v>0</v>
      </c>
    </row>
    <row r="1168" spans="1:21">
      <c r="A1168" s="7" t="s">
        <v>1910</v>
      </c>
      <c r="B1168" s="8" t="s">
        <v>28</v>
      </c>
      <c r="C1168" s="8" t="s">
        <v>29</v>
      </c>
      <c r="D1168" s="8" t="s">
        <v>1103</v>
      </c>
      <c r="E1168" s="8" t="s">
        <v>1104</v>
      </c>
      <c r="F1168" s="8" t="s">
        <v>25</v>
      </c>
      <c r="G1168" s="8" t="s">
        <v>26</v>
      </c>
      <c r="H1168" s="13">
        <v>45876</v>
      </c>
      <c r="I1168" s="8">
        <v>5</v>
      </c>
      <c r="J1168" s="8">
        <v>120.83</v>
      </c>
      <c r="K1168" s="8">
        <v>604.15</v>
      </c>
      <c r="L1168" s="8">
        <v>0.1</v>
      </c>
      <c r="M1168" s="8">
        <v>0.02</v>
      </c>
      <c r="N1168" s="8" t="s">
        <v>2775</v>
      </c>
      <c r="O1168" s="8">
        <v>120.83</v>
      </c>
      <c r="P1168" s="8" t="s">
        <v>2773</v>
      </c>
      <c r="Q1168" s="8" t="s">
        <v>2773</v>
      </c>
      <c r="R1168" s="8">
        <v>543.73500000000001</v>
      </c>
      <c r="S1168" s="8">
        <v>10.874700000000001</v>
      </c>
      <c r="T1168" s="8" t="s">
        <v>2774</v>
      </c>
      <c r="U1168" s="9" t="b">
        <v>0</v>
      </c>
    </row>
    <row r="1169" spans="1:21">
      <c r="A1169" s="10" t="s">
        <v>1911</v>
      </c>
      <c r="B1169" s="11" t="s">
        <v>159</v>
      </c>
      <c r="C1169" s="11" t="s">
        <v>160</v>
      </c>
      <c r="D1169" s="11" t="s">
        <v>757</v>
      </c>
      <c r="E1169" s="11" t="s">
        <v>758</v>
      </c>
      <c r="F1169" s="11" t="s">
        <v>100</v>
      </c>
      <c r="G1169" s="11" t="s">
        <v>101</v>
      </c>
      <c r="H1169" s="14">
        <v>45895</v>
      </c>
      <c r="I1169" s="11">
        <v>22</v>
      </c>
      <c r="J1169" s="11">
        <v>181.7</v>
      </c>
      <c r="K1169" s="11">
        <v>3997.4</v>
      </c>
      <c r="L1169" s="11">
        <v>0.1</v>
      </c>
      <c r="M1169" s="11">
        <v>0.02</v>
      </c>
      <c r="N1169" s="11" t="s">
        <v>2775</v>
      </c>
      <c r="O1169" s="11">
        <v>181.7</v>
      </c>
      <c r="P1169" s="11" t="s">
        <v>2773</v>
      </c>
      <c r="Q1169" s="11" t="s">
        <v>2773</v>
      </c>
      <c r="R1169" s="11">
        <v>3597.66</v>
      </c>
      <c r="S1169" s="11">
        <v>71.953199999999995</v>
      </c>
      <c r="T1169" s="11" t="s">
        <v>2774</v>
      </c>
      <c r="U1169" s="12" t="b">
        <v>0</v>
      </c>
    </row>
    <row r="1170" spans="1:21">
      <c r="A1170" s="7" t="s">
        <v>1912</v>
      </c>
      <c r="B1170" s="8" t="s">
        <v>254</v>
      </c>
      <c r="C1170" s="8" t="s">
        <v>255</v>
      </c>
      <c r="D1170" s="8" t="s">
        <v>757</v>
      </c>
      <c r="E1170" s="8" t="s">
        <v>758</v>
      </c>
      <c r="F1170" s="8" t="s">
        <v>293</v>
      </c>
      <c r="G1170" s="8" t="s">
        <v>294</v>
      </c>
      <c r="H1170" s="13">
        <v>45898</v>
      </c>
      <c r="I1170" s="8">
        <v>23</v>
      </c>
      <c r="J1170" s="8">
        <v>114.99</v>
      </c>
      <c r="K1170" s="8">
        <v>2644.77</v>
      </c>
      <c r="L1170" s="8">
        <v>0.05</v>
      </c>
      <c r="M1170" s="8">
        <v>0.02</v>
      </c>
      <c r="N1170" s="8" t="s">
        <v>2772</v>
      </c>
      <c r="O1170" s="8">
        <v>114.99</v>
      </c>
      <c r="P1170" s="8" t="s">
        <v>2773</v>
      </c>
      <c r="Q1170" s="8" t="s">
        <v>2773</v>
      </c>
      <c r="R1170" s="8">
        <v>2512.5315000000001</v>
      </c>
      <c r="S1170" s="8">
        <v>50.250630000000001</v>
      </c>
      <c r="T1170" s="8" t="s">
        <v>2774</v>
      </c>
      <c r="U1170" s="9" t="b">
        <v>0</v>
      </c>
    </row>
    <row r="1171" spans="1:21">
      <c r="A1171" s="10" t="s">
        <v>1913</v>
      </c>
      <c r="B1171" s="11" t="s">
        <v>414</v>
      </c>
      <c r="C1171" s="11" t="s">
        <v>2825</v>
      </c>
      <c r="D1171" s="11" t="s">
        <v>834</v>
      </c>
      <c r="E1171" s="11" t="s">
        <v>2651</v>
      </c>
      <c r="F1171" s="11" t="s">
        <v>215</v>
      </c>
      <c r="G1171" s="11" t="s">
        <v>216</v>
      </c>
      <c r="H1171" s="14">
        <v>45874</v>
      </c>
      <c r="I1171" s="11">
        <v>25</v>
      </c>
      <c r="J1171" s="11">
        <v>176.7</v>
      </c>
      <c r="K1171" s="11">
        <v>4417.5</v>
      </c>
      <c r="L1171" s="11">
        <v>0.1</v>
      </c>
      <c r="M1171" s="11">
        <v>0.02</v>
      </c>
      <c r="N1171" s="11" t="s">
        <v>2775</v>
      </c>
      <c r="O1171" s="11">
        <v>176.7</v>
      </c>
      <c r="P1171" s="11" t="s">
        <v>2773</v>
      </c>
      <c r="Q1171" s="11" t="s">
        <v>2773</v>
      </c>
      <c r="R1171" s="11">
        <v>3975.75</v>
      </c>
      <c r="S1171" s="11">
        <v>79.515000000000001</v>
      </c>
      <c r="T1171" s="11" t="s">
        <v>2774</v>
      </c>
      <c r="U1171" s="12" t="b">
        <v>0</v>
      </c>
    </row>
    <row r="1172" spans="1:21">
      <c r="A1172" s="7" t="s">
        <v>1914</v>
      </c>
      <c r="B1172" s="8" t="s">
        <v>159</v>
      </c>
      <c r="C1172" s="8" t="s">
        <v>160</v>
      </c>
      <c r="D1172" s="8" t="s">
        <v>675</v>
      </c>
      <c r="E1172" s="8" t="s">
        <v>676</v>
      </c>
      <c r="F1172" s="8" t="s">
        <v>326</v>
      </c>
      <c r="G1172" s="8" t="s">
        <v>327</v>
      </c>
      <c r="H1172" s="13">
        <v>45872</v>
      </c>
      <c r="I1172" s="8">
        <v>11</v>
      </c>
      <c r="J1172" s="8">
        <v>63.32</v>
      </c>
      <c r="K1172" s="8">
        <v>696.52</v>
      </c>
      <c r="L1172" s="8">
        <v>0</v>
      </c>
      <c r="M1172" s="8">
        <v>0.02</v>
      </c>
      <c r="N1172" s="8" t="s">
        <v>2776</v>
      </c>
      <c r="O1172" s="8">
        <v>63.32</v>
      </c>
      <c r="P1172" s="8" t="s">
        <v>2773</v>
      </c>
      <c r="Q1172" s="8" t="s">
        <v>2773</v>
      </c>
      <c r="R1172" s="8">
        <v>696.52</v>
      </c>
      <c r="S1172" s="8">
        <v>13.930400000000001</v>
      </c>
      <c r="T1172" s="8" t="s">
        <v>2774</v>
      </c>
      <c r="U1172" s="9" t="b">
        <v>0</v>
      </c>
    </row>
    <row r="1173" spans="1:21">
      <c r="A1173" s="10" t="s">
        <v>1920</v>
      </c>
      <c r="B1173" s="11" t="s">
        <v>81</v>
      </c>
      <c r="C1173" s="11" t="s">
        <v>82</v>
      </c>
      <c r="D1173" s="11" t="s">
        <v>532</v>
      </c>
      <c r="E1173" s="11" t="s">
        <v>533</v>
      </c>
      <c r="F1173" s="11" t="s">
        <v>25</v>
      </c>
      <c r="G1173" s="11" t="s">
        <v>26</v>
      </c>
      <c r="H1173" s="14">
        <v>45899</v>
      </c>
      <c r="I1173" s="11">
        <v>21</v>
      </c>
      <c r="J1173" s="11">
        <v>120.83</v>
      </c>
      <c r="K1173" s="11">
        <v>2537.4299999999998</v>
      </c>
      <c r="L1173" s="11">
        <v>0.1</v>
      </c>
      <c r="M1173" s="11">
        <v>0.02</v>
      </c>
      <c r="N1173" s="11" t="s">
        <v>2775</v>
      </c>
      <c r="O1173" s="11">
        <v>120.83</v>
      </c>
      <c r="P1173" s="11" t="s">
        <v>2773</v>
      </c>
      <c r="Q1173" s="11" t="s">
        <v>2773</v>
      </c>
      <c r="R1173" s="11">
        <v>2283.6869999999999</v>
      </c>
      <c r="S1173" s="11">
        <v>45.673740000000002</v>
      </c>
      <c r="T1173" s="11" t="s">
        <v>2774</v>
      </c>
      <c r="U1173" s="12" t="b">
        <v>0</v>
      </c>
    </row>
    <row r="1174" spans="1:21">
      <c r="A1174" s="7" t="s">
        <v>1921</v>
      </c>
      <c r="B1174" s="8" t="s">
        <v>110</v>
      </c>
      <c r="C1174" s="8" t="s">
        <v>2819</v>
      </c>
      <c r="D1174" s="8" t="s">
        <v>251</v>
      </c>
      <c r="E1174" s="8" t="s">
        <v>2684</v>
      </c>
      <c r="F1174" s="8" t="s">
        <v>78</v>
      </c>
      <c r="G1174" s="8" t="s">
        <v>79</v>
      </c>
      <c r="H1174" s="13">
        <v>45873</v>
      </c>
      <c r="I1174" s="8">
        <v>7</v>
      </c>
      <c r="J1174" s="8">
        <v>139.22</v>
      </c>
      <c r="K1174" s="8">
        <v>974.54</v>
      </c>
      <c r="L1174" s="8">
        <v>0.05</v>
      </c>
      <c r="M1174" s="8">
        <v>0.02</v>
      </c>
      <c r="N1174" s="8" t="s">
        <v>2772</v>
      </c>
      <c r="O1174" s="8">
        <v>139.22</v>
      </c>
      <c r="P1174" s="8" t="s">
        <v>2773</v>
      </c>
      <c r="Q1174" s="8" t="s">
        <v>2773</v>
      </c>
      <c r="R1174" s="8">
        <v>925.81299999999999</v>
      </c>
      <c r="S1174" s="8">
        <v>18.516259999999999</v>
      </c>
      <c r="T1174" s="8" t="s">
        <v>2774</v>
      </c>
      <c r="U1174" s="9" t="b">
        <v>0</v>
      </c>
    </row>
    <row r="1175" spans="1:21">
      <c r="A1175" s="10" t="s">
        <v>1922</v>
      </c>
      <c r="B1175" s="11" t="s">
        <v>21</v>
      </c>
      <c r="C1175" s="11" t="s">
        <v>22</v>
      </c>
      <c r="D1175" s="11" t="s">
        <v>776</v>
      </c>
      <c r="E1175" s="11" t="s">
        <v>777</v>
      </c>
      <c r="F1175" s="11" t="s">
        <v>139</v>
      </c>
      <c r="G1175" s="11" t="s">
        <v>140</v>
      </c>
      <c r="H1175" s="14">
        <v>45889</v>
      </c>
      <c r="I1175" s="11">
        <v>20</v>
      </c>
      <c r="J1175" s="11">
        <v>113.94</v>
      </c>
      <c r="K1175" s="11">
        <v>2278.8000000000002</v>
      </c>
      <c r="L1175" s="11">
        <v>0.05</v>
      </c>
      <c r="M1175" s="11">
        <v>0.02</v>
      </c>
      <c r="N1175" s="11" t="s">
        <v>2772</v>
      </c>
      <c r="O1175" s="11">
        <v>113.94</v>
      </c>
      <c r="P1175" s="11" t="s">
        <v>2773</v>
      </c>
      <c r="Q1175" s="11" t="s">
        <v>2773</v>
      </c>
      <c r="R1175" s="11">
        <v>2164.86</v>
      </c>
      <c r="S1175" s="11">
        <v>43.297200000000004</v>
      </c>
      <c r="T1175" s="11" t="s">
        <v>2774</v>
      </c>
      <c r="U1175" s="12" t="b">
        <v>0</v>
      </c>
    </row>
    <row r="1176" spans="1:21">
      <c r="A1176" s="7" t="s">
        <v>1923</v>
      </c>
      <c r="B1176" s="8" t="s">
        <v>230</v>
      </c>
      <c r="C1176" s="8" t="s">
        <v>231</v>
      </c>
      <c r="D1176" s="8" t="s">
        <v>907</v>
      </c>
      <c r="E1176" s="8" t="s">
        <v>908</v>
      </c>
      <c r="F1176" s="8" t="s">
        <v>100</v>
      </c>
      <c r="G1176" s="8" t="s">
        <v>101</v>
      </c>
      <c r="H1176" s="13">
        <v>45889</v>
      </c>
      <c r="I1176" s="8">
        <v>8</v>
      </c>
      <c r="J1176" s="8">
        <v>181.7</v>
      </c>
      <c r="K1176" s="8">
        <v>1453.6</v>
      </c>
      <c r="L1176" s="8">
        <v>0.1</v>
      </c>
      <c r="M1176" s="8">
        <v>0.02</v>
      </c>
      <c r="N1176" s="8" t="s">
        <v>2775</v>
      </c>
      <c r="O1176" s="8">
        <v>181.7</v>
      </c>
      <c r="P1176" s="8" t="s">
        <v>2773</v>
      </c>
      <c r="Q1176" s="8" t="s">
        <v>2773</v>
      </c>
      <c r="R1176" s="8">
        <v>1308.24</v>
      </c>
      <c r="S1176" s="8">
        <v>26.1648</v>
      </c>
      <c r="T1176" s="8" t="s">
        <v>2774</v>
      </c>
      <c r="U1176" s="9" t="b">
        <v>0</v>
      </c>
    </row>
    <row r="1177" spans="1:21">
      <c r="A1177" s="10" t="s">
        <v>1924</v>
      </c>
      <c r="B1177" s="11" t="s">
        <v>117</v>
      </c>
      <c r="C1177" s="11" t="s">
        <v>118</v>
      </c>
      <c r="D1177" s="11" t="s">
        <v>340</v>
      </c>
      <c r="E1177" s="11" t="s">
        <v>341</v>
      </c>
      <c r="F1177" s="11" t="s">
        <v>179</v>
      </c>
      <c r="G1177" s="11" t="s">
        <v>180</v>
      </c>
      <c r="H1177" s="14">
        <v>45872</v>
      </c>
      <c r="I1177" s="11">
        <v>12</v>
      </c>
      <c r="J1177" s="11">
        <v>125.42</v>
      </c>
      <c r="K1177" s="11">
        <v>1505.04</v>
      </c>
      <c r="L1177" s="11">
        <v>0.1</v>
      </c>
      <c r="M1177" s="11">
        <v>0.02</v>
      </c>
      <c r="N1177" s="11" t="s">
        <v>2775</v>
      </c>
      <c r="O1177" s="11">
        <v>125.42</v>
      </c>
      <c r="P1177" s="11" t="s">
        <v>2773</v>
      </c>
      <c r="Q1177" s="11" t="s">
        <v>2773</v>
      </c>
      <c r="R1177" s="11">
        <v>1354.5360000000001</v>
      </c>
      <c r="S1177" s="11">
        <v>27.090720000000001</v>
      </c>
      <c r="T1177" s="11" t="s">
        <v>2774</v>
      </c>
      <c r="U1177" s="12" t="b">
        <v>0</v>
      </c>
    </row>
    <row r="1178" spans="1:21">
      <c r="A1178" s="7" t="s">
        <v>1925</v>
      </c>
      <c r="B1178" s="8" t="s">
        <v>62</v>
      </c>
      <c r="C1178" s="8" t="s">
        <v>2815</v>
      </c>
      <c r="D1178" s="8" t="s">
        <v>739</v>
      </c>
      <c r="E1178" s="8" t="s">
        <v>2685</v>
      </c>
      <c r="F1178" s="8" t="s">
        <v>25</v>
      </c>
      <c r="G1178" s="8" t="s">
        <v>26</v>
      </c>
      <c r="H1178" s="13">
        <v>45897</v>
      </c>
      <c r="I1178" s="8">
        <v>17</v>
      </c>
      <c r="J1178" s="8">
        <v>120.83</v>
      </c>
      <c r="K1178" s="8">
        <v>2054.11</v>
      </c>
      <c r="L1178" s="8">
        <v>0.1</v>
      </c>
      <c r="M1178" s="8">
        <v>0.02</v>
      </c>
      <c r="N1178" s="8" t="s">
        <v>2775</v>
      </c>
      <c r="O1178" s="8">
        <v>120.83</v>
      </c>
      <c r="P1178" s="8" t="s">
        <v>2773</v>
      </c>
      <c r="Q1178" s="8" t="s">
        <v>2773</v>
      </c>
      <c r="R1178" s="8">
        <v>1848.6990000000001</v>
      </c>
      <c r="S1178" s="8">
        <v>36.973980000000005</v>
      </c>
      <c r="T1178" s="8" t="s">
        <v>2774</v>
      </c>
      <c r="U1178" s="9" t="b">
        <v>0</v>
      </c>
    </row>
    <row r="1179" spans="1:21">
      <c r="A1179" s="10" t="s">
        <v>1926</v>
      </c>
      <c r="B1179" s="11" t="s">
        <v>28</v>
      </c>
      <c r="C1179" s="11" t="s">
        <v>29</v>
      </c>
      <c r="D1179" s="11" t="s">
        <v>927</v>
      </c>
      <c r="E1179" s="11" t="s">
        <v>928</v>
      </c>
      <c r="F1179" s="11" t="s">
        <v>179</v>
      </c>
      <c r="G1179" s="11" t="s">
        <v>180</v>
      </c>
      <c r="H1179" s="14">
        <v>45875</v>
      </c>
      <c r="I1179" s="11">
        <v>12</v>
      </c>
      <c r="J1179" s="11">
        <v>125.42</v>
      </c>
      <c r="K1179" s="11">
        <v>1505.04</v>
      </c>
      <c r="L1179" s="11">
        <v>0.1</v>
      </c>
      <c r="M1179" s="11">
        <v>0.02</v>
      </c>
      <c r="N1179" s="11" t="s">
        <v>2775</v>
      </c>
      <c r="O1179" s="11">
        <v>125.42</v>
      </c>
      <c r="P1179" s="11" t="s">
        <v>2773</v>
      </c>
      <c r="Q1179" s="11" t="s">
        <v>2773</v>
      </c>
      <c r="R1179" s="11">
        <v>1354.5360000000001</v>
      </c>
      <c r="S1179" s="11">
        <v>27.090720000000001</v>
      </c>
      <c r="T1179" s="11" t="s">
        <v>2774</v>
      </c>
      <c r="U1179" s="12" t="b">
        <v>0</v>
      </c>
    </row>
    <row r="1180" spans="1:21">
      <c r="A1180" s="7" t="s">
        <v>1927</v>
      </c>
      <c r="B1180" s="8" t="s">
        <v>47</v>
      </c>
      <c r="C1180" s="8" t="s">
        <v>48</v>
      </c>
      <c r="D1180" s="8" t="s">
        <v>124</v>
      </c>
      <c r="E1180" s="8" t="s">
        <v>125</v>
      </c>
      <c r="F1180" s="8" t="s">
        <v>396</v>
      </c>
      <c r="G1180" s="8" t="s">
        <v>397</v>
      </c>
      <c r="H1180" s="13">
        <v>45875</v>
      </c>
      <c r="I1180" s="8">
        <v>5</v>
      </c>
      <c r="J1180" s="8">
        <v>194.87</v>
      </c>
      <c r="K1180" s="8">
        <v>974.35</v>
      </c>
      <c r="L1180" s="8">
        <v>0.1</v>
      </c>
      <c r="M1180" s="8">
        <v>0.02</v>
      </c>
      <c r="N1180" s="8" t="s">
        <v>2775</v>
      </c>
      <c r="O1180" s="8">
        <v>194.87</v>
      </c>
      <c r="P1180" s="8" t="s">
        <v>2773</v>
      </c>
      <c r="Q1180" s="8" t="s">
        <v>2773</v>
      </c>
      <c r="R1180" s="8">
        <v>876.91499999999996</v>
      </c>
      <c r="S1180" s="8">
        <v>17.5383</v>
      </c>
      <c r="T1180" s="8" t="s">
        <v>2774</v>
      </c>
      <c r="U1180" s="9" t="b">
        <v>0</v>
      </c>
    </row>
    <row r="1181" spans="1:21">
      <c r="A1181" s="10" t="s">
        <v>1928</v>
      </c>
      <c r="B1181" s="11" t="s">
        <v>254</v>
      </c>
      <c r="C1181" s="11" t="s">
        <v>255</v>
      </c>
      <c r="D1181" s="11" t="s">
        <v>752</v>
      </c>
      <c r="E1181" s="11" t="s">
        <v>753</v>
      </c>
      <c r="F1181" s="11" t="s">
        <v>139</v>
      </c>
      <c r="G1181" s="11" t="s">
        <v>140</v>
      </c>
      <c r="H1181" s="14">
        <v>45870</v>
      </c>
      <c r="I1181" s="11">
        <v>25</v>
      </c>
      <c r="J1181" s="11">
        <v>113.94</v>
      </c>
      <c r="K1181" s="11">
        <v>2848.5</v>
      </c>
      <c r="L1181" s="11">
        <v>0.05</v>
      </c>
      <c r="M1181" s="11">
        <v>0.02</v>
      </c>
      <c r="N1181" s="11" t="s">
        <v>2772</v>
      </c>
      <c r="O1181" s="11">
        <v>113.94</v>
      </c>
      <c r="P1181" s="11" t="s">
        <v>2773</v>
      </c>
      <c r="Q1181" s="11" t="s">
        <v>2773</v>
      </c>
      <c r="R1181" s="11">
        <v>2706.0749999999998</v>
      </c>
      <c r="S1181" s="11">
        <v>54.121499999999997</v>
      </c>
      <c r="T1181" s="11" t="s">
        <v>2774</v>
      </c>
      <c r="U1181" s="12" t="b">
        <v>0</v>
      </c>
    </row>
    <row r="1182" spans="1:21">
      <c r="A1182" s="7" t="s">
        <v>1931</v>
      </c>
      <c r="B1182" s="8" t="s">
        <v>42</v>
      </c>
      <c r="C1182" s="8" t="s">
        <v>43</v>
      </c>
      <c r="D1182" s="8" t="s">
        <v>694</v>
      </c>
      <c r="E1182" s="8" t="s">
        <v>695</v>
      </c>
      <c r="F1182" s="8" t="s">
        <v>302</v>
      </c>
      <c r="G1182" s="8" t="s">
        <v>303</v>
      </c>
      <c r="H1182" s="13">
        <v>45892</v>
      </c>
      <c r="I1182" s="8">
        <v>16</v>
      </c>
      <c r="J1182" s="8">
        <v>30.09</v>
      </c>
      <c r="K1182" s="8">
        <v>481.44</v>
      </c>
      <c r="L1182" s="8">
        <v>0</v>
      </c>
      <c r="M1182" s="8">
        <v>0.02</v>
      </c>
      <c r="N1182" s="8" t="s">
        <v>2776</v>
      </c>
      <c r="O1182" s="8">
        <v>39.090000000000003</v>
      </c>
      <c r="P1182" s="8" t="s">
        <v>2773</v>
      </c>
      <c r="Q1182" s="8" t="s">
        <v>2773</v>
      </c>
      <c r="R1182" s="8">
        <v>481.44</v>
      </c>
      <c r="S1182" s="8">
        <v>9.6288</v>
      </c>
      <c r="T1182" s="8" t="s">
        <v>2774</v>
      </c>
      <c r="U1182" s="9" t="b">
        <v>0</v>
      </c>
    </row>
    <row r="1183" spans="1:21">
      <c r="A1183" s="10" t="s">
        <v>1932</v>
      </c>
      <c r="B1183" s="11" t="s">
        <v>145</v>
      </c>
      <c r="C1183" s="11" t="s">
        <v>146</v>
      </c>
      <c r="D1183" s="11" t="s">
        <v>476</v>
      </c>
      <c r="E1183" s="11" t="s">
        <v>477</v>
      </c>
      <c r="F1183" s="11" t="s">
        <v>39</v>
      </c>
      <c r="G1183" s="11" t="s">
        <v>40</v>
      </c>
      <c r="H1183" s="14">
        <v>45882</v>
      </c>
      <c r="I1183" s="11">
        <v>14</v>
      </c>
      <c r="J1183" s="11">
        <v>87.21</v>
      </c>
      <c r="K1183" s="11">
        <v>1220.94</v>
      </c>
      <c r="L1183" s="11">
        <v>0</v>
      </c>
      <c r="M1183" s="11">
        <v>0.02</v>
      </c>
      <c r="N1183" s="11" t="s">
        <v>2776</v>
      </c>
      <c r="O1183" s="11">
        <v>87.21</v>
      </c>
      <c r="P1183" s="11" t="s">
        <v>2773</v>
      </c>
      <c r="Q1183" s="11" t="s">
        <v>2773</v>
      </c>
      <c r="R1183" s="11">
        <v>1220.94</v>
      </c>
      <c r="S1183" s="11">
        <v>24.418800000000001</v>
      </c>
      <c r="T1183" s="11" t="s">
        <v>2774</v>
      </c>
      <c r="U1183" s="12" t="b">
        <v>0</v>
      </c>
    </row>
    <row r="1184" spans="1:21">
      <c r="A1184" s="7" t="s">
        <v>1933</v>
      </c>
      <c r="B1184" s="8" t="s">
        <v>93</v>
      </c>
      <c r="C1184" s="8" t="s">
        <v>94</v>
      </c>
      <c r="D1184" s="8" t="s">
        <v>161</v>
      </c>
      <c r="E1184" s="8" t="s">
        <v>162</v>
      </c>
      <c r="F1184" s="8" t="s">
        <v>166</v>
      </c>
      <c r="G1184" s="8" t="s">
        <v>167</v>
      </c>
      <c r="H1184" s="13">
        <v>45893</v>
      </c>
      <c r="I1184" s="8">
        <v>13</v>
      </c>
      <c r="J1184" s="8">
        <v>176.86</v>
      </c>
      <c r="K1184" s="8">
        <v>2299.1799999999998</v>
      </c>
      <c r="L1184" s="8">
        <v>0.1</v>
      </c>
      <c r="M1184" s="8">
        <v>0.02</v>
      </c>
      <c r="N1184" s="8" t="s">
        <v>2775</v>
      </c>
      <c r="O1184" s="8">
        <v>176.86</v>
      </c>
      <c r="P1184" s="8" t="s">
        <v>2773</v>
      </c>
      <c r="Q1184" s="8" t="s">
        <v>2773</v>
      </c>
      <c r="R1184" s="8">
        <v>2069.2619999999997</v>
      </c>
      <c r="S1184" s="8">
        <v>41.385239999999996</v>
      </c>
      <c r="T1184" s="8" t="s">
        <v>2774</v>
      </c>
      <c r="U1184" s="9" t="b">
        <v>0</v>
      </c>
    </row>
    <row r="1185" spans="1:21">
      <c r="A1185" s="10" t="s">
        <v>1934</v>
      </c>
      <c r="B1185" s="11" t="s">
        <v>145</v>
      </c>
      <c r="C1185" s="11" t="s">
        <v>146</v>
      </c>
      <c r="D1185" s="11" t="s">
        <v>710</v>
      </c>
      <c r="E1185" s="11" t="s">
        <v>711</v>
      </c>
      <c r="F1185" s="11" t="s">
        <v>166</v>
      </c>
      <c r="G1185" s="11" t="s">
        <v>167</v>
      </c>
      <c r="H1185" s="14">
        <v>45888</v>
      </c>
      <c r="I1185" s="11">
        <v>24</v>
      </c>
      <c r="J1185" s="11">
        <v>176.86</v>
      </c>
      <c r="K1185" s="11">
        <v>4244.6400000000003</v>
      </c>
      <c r="L1185" s="11">
        <v>0.1</v>
      </c>
      <c r="M1185" s="11">
        <v>0.02</v>
      </c>
      <c r="N1185" s="11" t="s">
        <v>2775</v>
      </c>
      <c r="O1185" s="11">
        <v>176.86</v>
      </c>
      <c r="P1185" s="11" t="s">
        <v>2773</v>
      </c>
      <c r="Q1185" s="11" t="s">
        <v>2773</v>
      </c>
      <c r="R1185" s="11">
        <v>3820.1760000000004</v>
      </c>
      <c r="S1185" s="11">
        <v>76.403520000000015</v>
      </c>
      <c r="T1185" s="11" t="s">
        <v>2774</v>
      </c>
      <c r="U1185" s="12" t="b">
        <v>0</v>
      </c>
    </row>
    <row r="1186" spans="1:21">
      <c r="A1186" s="7" t="s">
        <v>1935</v>
      </c>
      <c r="B1186" s="8" t="s">
        <v>28</v>
      </c>
      <c r="C1186" s="8" t="s">
        <v>29</v>
      </c>
      <c r="D1186" s="8" t="s">
        <v>284</v>
      </c>
      <c r="E1186" s="8" t="s">
        <v>285</v>
      </c>
      <c r="F1186" s="8" t="s">
        <v>114</v>
      </c>
      <c r="G1186" s="8" t="s">
        <v>115</v>
      </c>
      <c r="H1186" s="13">
        <v>45895</v>
      </c>
      <c r="I1186" s="8">
        <v>23</v>
      </c>
      <c r="J1186" s="8">
        <v>91.13</v>
      </c>
      <c r="K1186" s="8">
        <v>2095.9899999999998</v>
      </c>
      <c r="L1186" s="8">
        <v>0.1</v>
      </c>
      <c r="M1186" s="8">
        <v>0.02</v>
      </c>
      <c r="N1186" s="8" t="s">
        <v>2775</v>
      </c>
      <c r="O1186" s="8">
        <v>91.13</v>
      </c>
      <c r="P1186" s="8" t="s">
        <v>2773</v>
      </c>
      <c r="Q1186" s="8" t="s">
        <v>2773</v>
      </c>
      <c r="R1186" s="8">
        <v>1886.3909999999998</v>
      </c>
      <c r="S1186" s="8">
        <v>37.727820000000001</v>
      </c>
      <c r="T1186" s="8" t="s">
        <v>2774</v>
      </c>
      <c r="U1186" s="9" t="b">
        <v>0</v>
      </c>
    </row>
    <row r="1187" spans="1:21">
      <c r="A1187" s="10" t="s">
        <v>1936</v>
      </c>
      <c r="B1187" s="11" t="s">
        <v>14</v>
      </c>
      <c r="C1187" s="11" t="s">
        <v>15</v>
      </c>
      <c r="D1187" s="11" t="s">
        <v>1272</v>
      </c>
      <c r="E1187" s="11" t="s">
        <v>1273</v>
      </c>
      <c r="F1187" s="11" t="s">
        <v>71</v>
      </c>
      <c r="G1187" s="11" t="s">
        <v>72</v>
      </c>
      <c r="H1187" s="14">
        <v>45896</v>
      </c>
      <c r="I1187" s="11">
        <v>15</v>
      </c>
      <c r="J1187" s="11">
        <v>123.65</v>
      </c>
      <c r="K1187" s="11">
        <v>1854.75</v>
      </c>
      <c r="L1187" s="11">
        <v>0.05</v>
      </c>
      <c r="M1187" s="11">
        <v>0.02</v>
      </c>
      <c r="N1187" s="11" t="s">
        <v>2772</v>
      </c>
      <c r="O1187" s="11">
        <v>123.65</v>
      </c>
      <c r="P1187" s="11" t="s">
        <v>2773</v>
      </c>
      <c r="Q1187" s="11" t="s">
        <v>2773</v>
      </c>
      <c r="R1187" s="11">
        <v>1762.0125</v>
      </c>
      <c r="S1187" s="11">
        <v>35.240250000000003</v>
      </c>
      <c r="T1187" s="11" t="s">
        <v>2774</v>
      </c>
      <c r="U1187" s="12" t="b">
        <v>0</v>
      </c>
    </row>
    <row r="1188" spans="1:21">
      <c r="A1188" s="7" t="s">
        <v>1937</v>
      </c>
      <c r="B1188" s="8" t="s">
        <v>67</v>
      </c>
      <c r="C1188" s="8" t="s">
        <v>68</v>
      </c>
      <c r="D1188" s="8" t="s">
        <v>161</v>
      </c>
      <c r="E1188" s="8" t="s">
        <v>162</v>
      </c>
      <c r="F1188" s="8" t="s">
        <v>302</v>
      </c>
      <c r="G1188" s="8" t="s">
        <v>303</v>
      </c>
      <c r="H1188" s="13">
        <v>45886</v>
      </c>
      <c r="I1188" s="8">
        <v>8</v>
      </c>
      <c r="J1188" s="8">
        <v>39.090000000000003</v>
      </c>
      <c r="K1188" s="8">
        <v>312.72000000000003</v>
      </c>
      <c r="L1188" s="8">
        <v>0</v>
      </c>
      <c r="M1188" s="8">
        <v>0.02</v>
      </c>
      <c r="N1188" s="8" t="s">
        <v>2776</v>
      </c>
      <c r="O1188" s="8">
        <v>39.090000000000003</v>
      </c>
      <c r="P1188" s="8" t="s">
        <v>2773</v>
      </c>
      <c r="Q1188" s="8" t="s">
        <v>2773</v>
      </c>
      <c r="R1188" s="8">
        <v>312.72000000000003</v>
      </c>
      <c r="S1188" s="8">
        <v>6.2544000000000004</v>
      </c>
      <c r="T1188" s="8" t="s">
        <v>2774</v>
      </c>
      <c r="U1188" s="9" t="b">
        <v>0</v>
      </c>
    </row>
    <row r="1189" spans="1:21">
      <c r="A1189" s="10" t="s">
        <v>1938</v>
      </c>
      <c r="B1189" s="11" t="s">
        <v>259</v>
      </c>
      <c r="C1189" s="11" t="s">
        <v>260</v>
      </c>
      <c r="D1189" s="11" t="s">
        <v>548</v>
      </c>
      <c r="E1189" s="11" t="s">
        <v>549</v>
      </c>
      <c r="F1189" s="11" t="s">
        <v>275</v>
      </c>
      <c r="G1189" s="11" t="s">
        <v>276</v>
      </c>
      <c r="H1189" s="14">
        <v>45887</v>
      </c>
      <c r="I1189" s="11">
        <v>2</v>
      </c>
      <c r="J1189" s="11">
        <v>44.71</v>
      </c>
      <c r="K1189" s="11">
        <v>89.42</v>
      </c>
      <c r="L1189" s="11">
        <v>0</v>
      </c>
      <c r="M1189" s="11">
        <v>0.02</v>
      </c>
      <c r="N1189" s="11" t="s">
        <v>2776</v>
      </c>
      <c r="O1189" s="11">
        <v>44.71</v>
      </c>
      <c r="P1189" s="11" t="s">
        <v>2773</v>
      </c>
      <c r="Q1189" s="11" t="s">
        <v>2773</v>
      </c>
      <c r="R1189" s="11">
        <v>89.42</v>
      </c>
      <c r="S1189" s="11">
        <v>1.7884</v>
      </c>
      <c r="T1189" s="11" t="s">
        <v>2774</v>
      </c>
      <c r="U1189" s="12" t="b">
        <v>0</v>
      </c>
    </row>
    <row r="1190" spans="1:21">
      <c r="A1190" s="7" t="s">
        <v>1939</v>
      </c>
      <c r="B1190" s="8" t="s">
        <v>74</v>
      </c>
      <c r="C1190" s="8" t="s">
        <v>75</v>
      </c>
      <c r="D1190" s="8" t="s">
        <v>802</v>
      </c>
      <c r="E1190" s="8" t="s">
        <v>803</v>
      </c>
      <c r="F1190" s="8" t="s">
        <v>174</v>
      </c>
      <c r="G1190" s="8" t="s">
        <v>175</v>
      </c>
      <c r="H1190" s="13">
        <v>45876</v>
      </c>
      <c r="I1190" s="8">
        <v>2</v>
      </c>
      <c r="J1190" s="8">
        <v>154</v>
      </c>
      <c r="K1190" s="8">
        <v>308</v>
      </c>
      <c r="L1190" s="8">
        <v>0.1</v>
      </c>
      <c r="M1190" s="8">
        <v>0.02</v>
      </c>
      <c r="N1190" s="8" t="s">
        <v>2775</v>
      </c>
      <c r="O1190" s="8">
        <v>183.4</v>
      </c>
      <c r="P1190" s="8" t="s">
        <v>2773</v>
      </c>
      <c r="Q1190" s="8" t="s">
        <v>2773</v>
      </c>
      <c r="R1190" s="8">
        <v>277.2</v>
      </c>
      <c r="S1190" s="8">
        <v>5.5439999999999996</v>
      </c>
      <c r="T1190" s="8" t="s">
        <v>2774</v>
      </c>
      <c r="U1190" s="9" t="b">
        <v>0</v>
      </c>
    </row>
    <row r="1191" spans="1:21">
      <c r="A1191" s="10" t="s">
        <v>1940</v>
      </c>
      <c r="B1191" s="11" t="s">
        <v>187</v>
      </c>
      <c r="C1191" s="11" t="s">
        <v>2813</v>
      </c>
      <c r="D1191" s="11" t="s">
        <v>694</v>
      </c>
      <c r="E1191" s="11" t="s">
        <v>2655</v>
      </c>
      <c r="F1191" s="11" t="s">
        <v>240</v>
      </c>
      <c r="G1191" s="11" t="s">
        <v>241</v>
      </c>
      <c r="H1191" s="14">
        <v>45894</v>
      </c>
      <c r="I1191" s="11">
        <v>10</v>
      </c>
      <c r="J1191" s="11">
        <v>130.94</v>
      </c>
      <c r="K1191" s="11">
        <v>1309.4000000000001</v>
      </c>
      <c r="L1191" s="11">
        <v>0.05</v>
      </c>
      <c r="M1191" s="11">
        <v>0.02</v>
      </c>
      <c r="N1191" s="11" t="s">
        <v>2772</v>
      </c>
      <c r="O1191" s="11">
        <v>130.94</v>
      </c>
      <c r="P1191" s="11" t="s">
        <v>2773</v>
      </c>
      <c r="Q1191" s="11" t="s">
        <v>2773</v>
      </c>
      <c r="R1191" s="11">
        <v>1243.93</v>
      </c>
      <c r="S1191" s="11">
        <v>24.878600000000002</v>
      </c>
      <c r="T1191" s="11" t="s">
        <v>2774</v>
      </c>
      <c r="U1191" s="12" t="b">
        <v>0</v>
      </c>
    </row>
    <row r="1192" spans="1:21">
      <c r="A1192" s="7" t="s">
        <v>1941</v>
      </c>
      <c r="B1192" s="8" t="s">
        <v>35</v>
      </c>
      <c r="C1192" s="8" t="s">
        <v>36</v>
      </c>
      <c r="D1192" s="8" t="s">
        <v>64</v>
      </c>
      <c r="E1192" s="8" t="s">
        <v>65</v>
      </c>
      <c r="F1192" s="8" t="s">
        <v>25</v>
      </c>
      <c r="G1192" s="8" t="s">
        <v>26</v>
      </c>
      <c r="H1192" s="13">
        <v>45879</v>
      </c>
      <c r="I1192" s="8">
        <v>14</v>
      </c>
      <c r="J1192" s="8">
        <v>120.83</v>
      </c>
      <c r="K1192" s="8">
        <v>1691.62</v>
      </c>
      <c r="L1192" s="8">
        <v>0.1</v>
      </c>
      <c r="M1192" s="8">
        <v>0.02</v>
      </c>
      <c r="N1192" s="8" t="s">
        <v>2775</v>
      </c>
      <c r="O1192" s="8">
        <v>120.83</v>
      </c>
      <c r="P1192" s="8" t="s">
        <v>2773</v>
      </c>
      <c r="Q1192" s="8" t="s">
        <v>2773</v>
      </c>
      <c r="R1192" s="8">
        <v>1522.4579999999999</v>
      </c>
      <c r="S1192" s="8">
        <v>30.449159999999999</v>
      </c>
      <c r="T1192" s="8" t="s">
        <v>2774</v>
      </c>
      <c r="U1192" s="9" t="b">
        <v>0</v>
      </c>
    </row>
    <row r="1193" spans="1:21">
      <c r="A1193" s="10" t="s">
        <v>1942</v>
      </c>
      <c r="B1193" s="11" t="s">
        <v>28</v>
      </c>
      <c r="C1193" s="11" t="s">
        <v>29</v>
      </c>
      <c r="D1193" s="11" t="s">
        <v>299</v>
      </c>
      <c r="E1193" s="11" t="s">
        <v>300</v>
      </c>
      <c r="F1193" s="11" t="s">
        <v>179</v>
      </c>
      <c r="G1193" s="11" t="s">
        <v>180</v>
      </c>
      <c r="H1193" s="14">
        <v>45884</v>
      </c>
      <c r="I1193" s="11">
        <v>5</v>
      </c>
      <c r="J1193" s="11">
        <v>125.42</v>
      </c>
      <c r="K1193" s="11">
        <v>627.1</v>
      </c>
      <c r="L1193" s="11">
        <v>0.1</v>
      </c>
      <c r="M1193" s="11">
        <v>0.02</v>
      </c>
      <c r="N1193" s="11" t="s">
        <v>2775</v>
      </c>
      <c r="O1193" s="11">
        <v>125.42</v>
      </c>
      <c r="P1193" s="11" t="s">
        <v>2773</v>
      </c>
      <c r="Q1193" s="11" t="s">
        <v>2773</v>
      </c>
      <c r="R1193" s="11">
        <v>564.39</v>
      </c>
      <c r="S1193" s="11">
        <v>11.287800000000001</v>
      </c>
      <c r="T1193" s="11" t="s">
        <v>2774</v>
      </c>
      <c r="U1193" s="12" t="b">
        <v>0</v>
      </c>
    </row>
    <row r="1194" spans="1:21">
      <c r="A1194" s="7" t="s">
        <v>1943</v>
      </c>
      <c r="B1194" s="8" t="s">
        <v>35</v>
      </c>
      <c r="C1194" s="8" t="s">
        <v>36</v>
      </c>
      <c r="D1194" s="8" t="s">
        <v>818</v>
      </c>
      <c r="E1194" s="8" t="s">
        <v>819</v>
      </c>
      <c r="F1194" s="8" t="s">
        <v>25</v>
      </c>
      <c r="G1194" s="8" t="s">
        <v>26</v>
      </c>
      <c r="H1194" s="13">
        <v>45886</v>
      </c>
      <c r="I1194" s="8">
        <v>24</v>
      </c>
      <c r="J1194" s="8">
        <v>120.83</v>
      </c>
      <c r="K1194" s="8">
        <v>2899.92</v>
      </c>
      <c r="L1194" s="8">
        <v>0.1</v>
      </c>
      <c r="M1194" s="8">
        <v>0.02</v>
      </c>
      <c r="N1194" s="8" t="s">
        <v>2775</v>
      </c>
      <c r="O1194" s="8">
        <v>120.83</v>
      </c>
      <c r="P1194" s="8" t="s">
        <v>2773</v>
      </c>
      <c r="Q1194" s="8" t="s">
        <v>2773</v>
      </c>
      <c r="R1194" s="8">
        <v>2609.9279999999999</v>
      </c>
      <c r="S1194" s="8">
        <v>52.198560000000001</v>
      </c>
      <c r="T1194" s="8" t="s">
        <v>2774</v>
      </c>
      <c r="U1194" s="9" t="b">
        <v>0</v>
      </c>
    </row>
    <row r="1195" spans="1:21">
      <c r="A1195" s="10" t="s">
        <v>1944</v>
      </c>
      <c r="B1195" s="11" t="s">
        <v>386</v>
      </c>
      <c r="C1195" s="11" t="s">
        <v>387</v>
      </c>
      <c r="D1195" s="11" t="s">
        <v>719</v>
      </c>
      <c r="E1195" s="11" t="s">
        <v>720</v>
      </c>
      <c r="F1195" s="11" t="s">
        <v>174</v>
      </c>
      <c r="G1195" s="11" t="s">
        <v>175</v>
      </c>
      <c r="H1195" s="14">
        <v>45887</v>
      </c>
      <c r="I1195" s="11">
        <v>23</v>
      </c>
      <c r="J1195" s="11">
        <v>160.69999999999999</v>
      </c>
      <c r="K1195" s="11">
        <v>3696.1</v>
      </c>
      <c r="L1195" s="11">
        <v>0.1</v>
      </c>
      <c r="M1195" s="11">
        <v>0.02</v>
      </c>
      <c r="N1195" s="11" t="s">
        <v>2775</v>
      </c>
      <c r="O1195" s="11">
        <v>183.4</v>
      </c>
      <c r="P1195" s="11" t="s">
        <v>2773</v>
      </c>
      <c r="Q1195" s="11" t="s">
        <v>2773</v>
      </c>
      <c r="R1195" s="11">
        <v>3326.49</v>
      </c>
      <c r="S1195" s="11">
        <v>66.529799999999994</v>
      </c>
      <c r="T1195" s="11" t="s">
        <v>2774</v>
      </c>
      <c r="U1195" s="12" t="b">
        <v>0</v>
      </c>
    </row>
    <row r="1196" spans="1:21">
      <c r="A1196" s="7" t="s">
        <v>1945</v>
      </c>
      <c r="B1196" s="8" t="s">
        <v>21</v>
      </c>
      <c r="C1196" s="8" t="s">
        <v>22</v>
      </c>
      <c r="D1196" s="8" t="s">
        <v>710</v>
      </c>
      <c r="E1196" s="8" t="s">
        <v>711</v>
      </c>
      <c r="F1196" s="8" t="s">
        <v>215</v>
      </c>
      <c r="G1196" s="8" t="s">
        <v>216</v>
      </c>
      <c r="H1196" s="13">
        <v>45870</v>
      </c>
      <c r="I1196" s="8">
        <v>15</v>
      </c>
      <c r="J1196" s="8">
        <v>176.7</v>
      </c>
      <c r="K1196" s="8">
        <v>2650.5</v>
      </c>
      <c r="L1196" s="8">
        <v>0.1</v>
      </c>
      <c r="M1196" s="8">
        <v>0.02</v>
      </c>
      <c r="N1196" s="8" t="s">
        <v>2775</v>
      </c>
      <c r="O1196" s="8">
        <v>176.7</v>
      </c>
      <c r="P1196" s="8" t="s">
        <v>2773</v>
      </c>
      <c r="Q1196" s="8" t="s">
        <v>2773</v>
      </c>
      <c r="R1196" s="8">
        <v>2385.4499999999998</v>
      </c>
      <c r="S1196" s="8">
        <v>47.708999999999996</v>
      </c>
      <c r="T1196" s="8" t="s">
        <v>2774</v>
      </c>
      <c r="U1196" s="9" t="b">
        <v>0</v>
      </c>
    </row>
    <row r="1197" spans="1:21">
      <c r="A1197" s="10" t="s">
        <v>1946</v>
      </c>
      <c r="B1197" s="11" t="s">
        <v>182</v>
      </c>
      <c r="C1197" s="11" t="s">
        <v>183</v>
      </c>
      <c r="D1197" s="11" t="s">
        <v>343</v>
      </c>
      <c r="E1197" s="11" t="s">
        <v>344</v>
      </c>
      <c r="F1197" s="11" t="s">
        <v>100</v>
      </c>
      <c r="G1197" s="11" t="s">
        <v>101</v>
      </c>
      <c r="H1197" s="14">
        <v>45898</v>
      </c>
      <c r="I1197" s="11">
        <v>23</v>
      </c>
      <c r="J1197" s="11">
        <v>181.7</v>
      </c>
      <c r="K1197" s="11">
        <v>4179.1000000000004</v>
      </c>
      <c r="L1197" s="11">
        <v>0.1</v>
      </c>
      <c r="M1197" s="11">
        <v>0.02</v>
      </c>
      <c r="N1197" s="11" t="s">
        <v>2775</v>
      </c>
      <c r="O1197" s="11">
        <v>181.7</v>
      </c>
      <c r="P1197" s="11" t="s">
        <v>2773</v>
      </c>
      <c r="Q1197" s="11" t="s">
        <v>2773</v>
      </c>
      <c r="R1197" s="11">
        <v>3761.1900000000005</v>
      </c>
      <c r="S1197" s="11">
        <v>75.223800000000011</v>
      </c>
      <c r="T1197" s="11" t="s">
        <v>2774</v>
      </c>
      <c r="U1197" s="12" t="b">
        <v>0</v>
      </c>
    </row>
    <row r="1198" spans="1:21">
      <c r="A1198" s="7" t="s">
        <v>1948</v>
      </c>
      <c r="B1198" s="8" t="s">
        <v>159</v>
      </c>
      <c r="C1198" s="8" t="s">
        <v>160</v>
      </c>
      <c r="D1198" s="8" t="s">
        <v>579</v>
      </c>
      <c r="E1198" s="8" t="s">
        <v>580</v>
      </c>
      <c r="F1198" s="8" t="s">
        <v>174</v>
      </c>
      <c r="G1198" s="8" t="s">
        <v>175</v>
      </c>
      <c r="H1198" s="13">
        <v>45893</v>
      </c>
      <c r="I1198" s="8">
        <v>23</v>
      </c>
      <c r="J1198" s="8">
        <v>183.4</v>
      </c>
      <c r="K1198" s="8">
        <v>4218.2</v>
      </c>
      <c r="L1198" s="8">
        <v>0.1</v>
      </c>
      <c r="M1198" s="8">
        <v>0.02</v>
      </c>
      <c r="N1198" s="8" t="s">
        <v>2775</v>
      </c>
      <c r="O1198" s="8">
        <v>183.4</v>
      </c>
      <c r="P1198" s="8" t="s">
        <v>2773</v>
      </c>
      <c r="Q1198" s="8" t="s">
        <v>2773</v>
      </c>
      <c r="R1198" s="8">
        <v>3796.3799999999997</v>
      </c>
      <c r="S1198" s="8">
        <v>75.927599999999998</v>
      </c>
      <c r="T1198" s="8" t="s">
        <v>2774</v>
      </c>
      <c r="U1198" s="9" t="b">
        <v>0</v>
      </c>
    </row>
    <row r="1199" spans="1:21">
      <c r="A1199" s="10" t="s">
        <v>1949</v>
      </c>
      <c r="B1199" s="11" t="s">
        <v>386</v>
      </c>
      <c r="C1199" s="11" t="s">
        <v>387</v>
      </c>
      <c r="D1199" s="11" t="s">
        <v>618</v>
      </c>
      <c r="E1199" s="11" t="s">
        <v>619</v>
      </c>
      <c r="F1199" s="11" t="s">
        <v>71</v>
      </c>
      <c r="G1199" s="11" t="s">
        <v>72</v>
      </c>
      <c r="H1199" s="14">
        <v>45890</v>
      </c>
      <c r="I1199" s="11">
        <v>15</v>
      </c>
      <c r="J1199" s="11">
        <v>123.65</v>
      </c>
      <c r="K1199" s="11">
        <v>1854.75</v>
      </c>
      <c r="L1199" s="11">
        <v>0.05</v>
      </c>
      <c r="M1199" s="11">
        <v>0.02</v>
      </c>
      <c r="N1199" s="11" t="s">
        <v>2772</v>
      </c>
      <c r="O1199" s="11">
        <v>123.65</v>
      </c>
      <c r="P1199" s="11" t="s">
        <v>2773</v>
      </c>
      <c r="Q1199" s="11" t="s">
        <v>2773</v>
      </c>
      <c r="R1199" s="11">
        <v>1762.0125</v>
      </c>
      <c r="S1199" s="11">
        <v>35.240250000000003</v>
      </c>
      <c r="T1199" s="11" t="s">
        <v>2774</v>
      </c>
      <c r="U1199" s="12" t="b">
        <v>0</v>
      </c>
    </row>
    <row r="1200" spans="1:21">
      <c r="A1200" s="7" t="s">
        <v>1950</v>
      </c>
      <c r="B1200" s="8" t="s">
        <v>103</v>
      </c>
      <c r="C1200" s="8" t="s">
        <v>2811</v>
      </c>
      <c r="D1200" s="8" t="s">
        <v>256</v>
      </c>
      <c r="E1200" s="8" t="s">
        <v>2686</v>
      </c>
      <c r="F1200" s="8" t="s">
        <v>114</v>
      </c>
      <c r="G1200" s="8" t="s">
        <v>115</v>
      </c>
      <c r="H1200" s="13">
        <v>45893</v>
      </c>
      <c r="I1200" s="8">
        <v>13</v>
      </c>
      <c r="J1200" s="8">
        <v>91.13</v>
      </c>
      <c r="K1200" s="8">
        <v>1184.69</v>
      </c>
      <c r="L1200" s="8">
        <v>0.1</v>
      </c>
      <c r="M1200" s="8">
        <v>0.02</v>
      </c>
      <c r="N1200" s="8" t="s">
        <v>2775</v>
      </c>
      <c r="O1200" s="8">
        <v>91.13</v>
      </c>
      <c r="P1200" s="8" t="s">
        <v>2773</v>
      </c>
      <c r="Q1200" s="8" t="s">
        <v>2773</v>
      </c>
      <c r="R1200" s="8">
        <v>1066.221</v>
      </c>
      <c r="S1200" s="8">
        <v>21.32442</v>
      </c>
      <c r="T1200" s="8" t="s">
        <v>2774</v>
      </c>
      <c r="U1200" s="9" t="b">
        <v>0</v>
      </c>
    </row>
    <row r="1201" spans="1:21">
      <c r="A1201" s="10" t="s">
        <v>1951</v>
      </c>
      <c r="B1201" s="11" t="s">
        <v>246</v>
      </c>
      <c r="C1201" s="11" t="s">
        <v>247</v>
      </c>
      <c r="D1201" s="11" t="s">
        <v>663</v>
      </c>
      <c r="E1201" s="11" t="s">
        <v>664</v>
      </c>
      <c r="F1201" s="11" t="s">
        <v>166</v>
      </c>
      <c r="G1201" s="11" t="s">
        <v>167</v>
      </c>
      <c r="H1201" s="14">
        <v>45882</v>
      </c>
      <c r="I1201" s="11">
        <v>6</v>
      </c>
      <c r="J1201" s="11">
        <v>176.86</v>
      </c>
      <c r="K1201" s="11">
        <v>1061.1600000000001</v>
      </c>
      <c r="L1201" s="11">
        <v>0.1</v>
      </c>
      <c r="M1201" s="11">
        <v>0.02</v>
      </c>
      <c r="N1201" s="11" t="s">
        <v>2775</v>
      </c>
      <c r="O1201" s="11">
        <v>176.86</v>
      </c>
      <c r="P1201" s="11" t="s">
        <v>2773</v>
      </c>
      <c r="Q1201" s="11" t="s">
        <v>2773</v>
      </c>
      <c r="R1201" s="11">
        <v>955.0440000000001</v>
      </c>
      <c r="S1201" s="11">
        <v>19.100880000000004</v>
      </c>
      <c r="T1201" s="11" t="s">
        <v>2774</v>
      </c>
      <c r="U1201" s="12" t="b">
        <v>0</v>
      </c>
    </row>
    <row r="1202" spans="1:21">
      <c r="A1202" s="7" t="s">
        <v>1952</v>
      </c>
      <c r="B1202" s="8" t="s">
        <v>259</v>
      </c>
      <c r="C1202" s="8" t="s">
        <v>260</v>
      </c>
      <c r="D1202" s="8" t="s">
        <v>150</v>
      </c>
      <c r="E1202" s="8" t="s">
        <v>151</v>
      </c>
      <c r="F1202" s="8" t="s">
        <v>196</v>
      </c>
      <c r="G1202" s="8" t="s">
        <v>197</v>
      </c>
      <c r="H1202" s="13">
        <v>45899</v>
      </c>
      <c r="I1202" s="8">
        <v>6</v>
      </c>
      <c r="J1202" s="8">
        <v>77.5</v>
      </c>
      <c r="K1202" s="8">
        <v>465</v>
      </c>
      <c r="L1202" s="8">
        <v>0.05</v>
      </c>
      <c r="M1202" s="8">
        <v>0.02</v>
      </c>
      <c r="N1202" s="8" t="s">
        <v>2772</v>
      </c>
      <c r="O1202" s="8">
        <v>77.5</v>
      </c>
      <c r="P1202" s="8" t="s">
        <v>2773</v>
      </c>
      <c r="Q1202" s="8" t="s">
        <v>2773</v>
      </c>
      <c r="R1202" s="8">
        <v>441.75</v>
      </c>
      <c r="S1202" s="8">
        <v>8.8350000000000009</v>
      </c>
      <c r="T1202" s="8" t="s">
        <v>2774</v>
      </c>
      <c r="U1202" s="9" t="b">
        <v>0</v>
      </c>
    </row>
    <row r="1203" spans="1:21">
      <c r="A1203" s="10" t="s">
        <v>1953</v>
      </c>
      <c r="B1203" s="11" t="s">
        <v>145</v>
      </c>
      <c r="C1203" s="11" t="s">
        <v>146</v>
      </c>
      <c r="D1203" s="11" t="s">
        <v>675</v>
      </c>
      <c r="E1203" s="11" t="s">
        <v>676</v>
      </c>
      <c r="F1203" s="11" t="s">
        <v>302</v>
      </c>
      <c r="G1203" s="11" t="s">
        <v>303</v>
      </c>
      <c r="H1203" s="14">
        <v>45875</v>
      </c>
      <c r="I1203" s="11">
        <v>5</v>
      </c>
      <c r="J1203" s="11">
        <v>39.090000000000003</v>
      </c>
      <c r="K1203" s="11">
        <v>195.45</v>
      </c>
      <c r="L1203" s="11">
        <v>0</v>
      </c>
      <c r="M1203" s="11">
        <v>0.02</v>
      </c>
      <c r="N1203" s="11" t="s">
        <v>2776</v>
      </c>
      <c r="O1203" s="11">
        <v>39.090000000000003</v>
      </c>
      <c r="P1203" s="11" t="s">
        <v>2773</v>
      </c>
      <c r="Q1203" s="11" t="s">
        <v>2773</v>
      </c>
      <c r="R1203" s="11">
        <v>195.45</v>
      </c>
      <c r="S1203" s="11">
        <v>3.9089999999999998</v>
      </c>
      <c r="T1203" s="11" t="s">
        <v>2774</v>
      </c>
      <c r="U1203" s="12" t="b">
        <v>0</v>
      </c>
    </row>
    <row r="1204" spans="1:21">
      <c r="A1204" s="7" t="s">
        <v>1954</v>
      </c>
      <c r="B1204" s="8" t="s">
        <v>47</v>
      </c>
      <c r="C1204" s="8" t="s">
        <v>48</v>
      </c>
      <c r="D1204" s="8" t="s">
        <v>470</v>
      </c>
      <c r="E1204" s="8" t="s">
        <v>471</v>
      </c>
      <c r="F1204" s="8" t="s">
        <v>129</v>
      </c>
      <c r="G1204" s="8" t="s">
        <v>130</v>
      </c>
      <c r="H1204" s="13">
        <v>45871</v>
      </c>
      <c r="I1204" s="8">
        <v>23</v>
      </c>
      <c r="J1204" s="8">
        <v>92.19</v>
      </c>
      <c r="K1204" s="8">
        <v>2120.37</v>
      </c>
      <c r="L1204" s="8">
        <v>0.05</v>
      </c>
      <c r="M1204" s="8">
        <v>0.02</v>
      </c>
      <c r="N1204" s="8" t="s">
        <v>2772</v>
      </c>
      <c r="O1204" s="8">
        <v>92.19</v>
      </c>
      <c r="P1204" s="8" t="s">
        <v>2773</v>
      </c>
      <c r="Q1204" s="8" t="s">
        <v>2773</v>
      </c>
      <c r="R1204" s="8">
        <v>2014.3515</v>
      </c>
      <c r="S1204" s="8">
        <v>40.287030000000001</v>
      </c>
      <c r="T1204" s="8" t="s">
        <v>2774</v>
      </c>
      <c r="U1204" s="9" t="b">
        <v>0</v>
      </c>
    </row>
    <row r="1205" spans="1:21">
      <c r="A1205" s="10" t="s">
        <v>1955</v>
      </c>
      <c r="B1205" s="11" t="s">
        <v>81</v>
      </c>
      <c r="C1205" s="11" t="s">
        <v>82</v>
      </c>
      <c r="D1205" s="11" t="s">
        <v>807</v>
      </c>
      <c r="E1205" s="11" t="s">
        <v>808</v>
      </c>
      <c r="F1205" s="11" t="s">
        <v>293</v>
      </c>
      <c r="G1205" s="11" t="s">
        <v>294</v>
      </c>
      <c r="H1205" s="14">
        <v>45900</v>
      </c>
      <c r="I1205" s="11">
        <v>25</v>
      </c>
      <c r="J1205" s="11">
        <v>114.99</v>
      </c>
      <c r="K1205" s="11">
        <v>2874.75</v>
      </c>
      <c r="L1205" s="11">
        <v>0.05</v>
      </c>
      <c r="M1205" s="11">
        <v>0.02</v>
      </c>
      <c r="N1205" s="11" t="s">
        <v>2772</v>
      </c>
      <c r="O1205" s="11">
        <v>114.99</v>
      </c>
      <c r="P1205" s="11" t="s">
        <v>2773</v>
      </c>
      <c r="Q1205" s="11" t="s">
        <v>2773</v>
      </c>
      <c r="R1205" s="11">
        <v>2731.0124999999998</v>
      </c>
      <c r="S1205" s="11">
        <v>54.620249999999999</v>
      </c>
      <c r="T1205" s="11" t="s">
        <v>2774</v>
      </c>
      <c r="U1205" s="12" t="b">
        <v>0</v>
      </c>
    </row>
    <row r="1206" spans="1:21">
      <c r="A1206" s="7" t="s">
        <v>1956</v>
      </c>
      <c r="B1206" s="8" t="s">
        <v>306</v>
      </c>
      <c r="C1206" s="8" t="s">
        <v>307</v>
      </c>
      <c r="D1206" s="8" t="s">
        <v>64</v>
      </c>
      <c r="E1206" s="8" t="s">
        <v>65</v>
      </c>
      <c r="F1206" s="8" t="s">
        <v>166</v>
      </c>
      <c r="G1206" s="8" t="s">
        <v>167</v>
      </c>
      <c r="H1206" s="13">
        <v>45898</v>
      </c>
      <c r="I1206" s="8">
        <v>4</v>
      </c>
      <c r="J1206" s="8">
        <v>176.86</v>
      </c>
      <c r="K1206" s="8">
        <v>707.44</v>
      </c>
      <c r="L1206" s="8">
        <v>0.1</v>
      </c>
      <c r="M1206" s="8">
        <v>0.02</v>
      </c>
      <c r="N1206" s="8" t="s">
        <v>2775</v>
      </c>
      <c r="O1206" s="8">
        <v>176.86</v>
      </c>
      <c r="P1206" s="8" t="s">
        <v>2773</v>
      </c>
      <c r="Q1206" s="8" t="s">
        <v>2773</v>
      </c>
      <c r="R1206" s="8">
        <v>636.69600000000003</v>
      </c>
      <c r="S1206" s="8">
        <v>12.733920000000001</v>
      </c>
      <c r="T1206" s="8" t="s">
        <v>2774</v>
      </c>
      <c r="U1206" s="9" t="b">
        <v>0</v>
      </c>
    </row>
    <row r="1207" spans="1:21">
      <c r="A1207" s="10" t="s">
        <v>1957</v>
      </c>
      <c r="B1207" s="11" t="s">
        <v>21</v>
      </c>
      <c r="C1207" s="11" t="s">
        <v>22</v>
      </c>
      <c r="D1207" s="11" t="s">
        <v>791</v>
      </c>
      <c r="E1207" s="11" t="s">
        <v>792</v>
      </c>
      <c r="F1207" s="11" t="s">
        <v>139</v>
      </c>
      <c r="G1207" s="11" t="s">
        <v>140</v>
      </c>
      <c r="H1207" s="14">
        <v>45878</v>
      </c>
      <c r="I1207" s="11">
        <v>25</v>
      </c>
      <c r="J1207" s="11">
        <v>113.94</v>
      </c>
      <c r="K1207" s="11">
        <v>2848.5</v>
      </c>
      <c r="L1207" s="11">
        <v>0.05</v>
      </c>
      <c r="M1207" s="11">
        <v>0.02</v>
      </c>
      <c r="N1207" s="11" t="s">
        <v>2772</v>
      </c>
      <c r="O1207" s="11">
        <v>113.94</v>
      </c>
      <c r="P1207" s="11" t="s">
        <v>2773</v>
      </c>
      <c r="Q1207" s="11" t="s">
        <v>2773</v>
      </c>
      <c r="R1207" s="11">
        <v>2706.0749999999998</v>
      </c>
      <c r="S1207" s="11">
        <v>54.121499999999997</v>
      </c>
      <c r="T1207" s="11" t="s">
        <v>2774</v>
      </c>
      <c r="U1207" s="12" t="b">
        <v>0</v>
      </c>
    </row>
    <row r="1208" spans="1:21">
      <c r="A1208" s="7" t="s">
        <v>1958</v>
      </c>
      <c r="B1208" s="8" t="s">
        <v>122</v>
      </c>
      <c r="C1208" s="8" t="s">
        <v>123</v>
      </c>
      <c r="D1208" s="8" t="s">
        <v>476</v>
      </c>
      <c r="E1208" s="8" t="s">
        <v>477</v>
      </c>
      <c r="F1208" s="8" t="s">
        <v>396</v>
      </c>
      <c r="G1208" s="8" t="s">
        <v>397</v>
      </c>
      <c r="H1208" s="13">
        <v>45887</v>
      </c>
      <c r="I1208" s="8">
        <v>16</v>
      </c>
      <c r="J1208" s="8">
        <v>194.87</v>
      </c>
      <c r="K1208" s="8">
        <v>3117.92</v>
      </c>
      <c r="L1208" s="8">
        <v>0.1</v>
      </c>
      <c r="M1208" s="8">
        <v>0.02</v>
      </c>
      <c r="N1208" s="8" t="s">
        <v>2775</v>
      </c>
      <c r="O1208" s="8">
        <v>194.87</v>
      </c>
      <c r="P1208" s="8" t="s">
        <v>2773</v>
      </c>
      <c r="Q1208" s="8" t="s">
        <v>2773</v>
      </c>
      <c r="R1208" s="8">
        <v>2806.1280000000002</v>
      </c>
      <c r="S1208" s="8">
        <v>56.122560000000007</v>
      </c>
      <c r="T1208" s="8" t="s">
        <v>2774</v>
      </c>
      <c r="U1208" s="9" t="b">
        <v>0</v>
      </c>
    </row>
    <row r="1209" spans="1:21">
      <c r="A1209" s="10" t="s">
        <v>1960</v>
      </c>
      <c r="B1209" s="11" t="s">
        <v>254</v>
      </c>
      <c r="C1209" s="11" t="s">
        <v>255</v>
      </c>
      <c r="D1209" s="11" t="s">
        <v>557</v>
      </c>
      <c r="E1209" s="11" t="s">
        <v>558</v>
      </c>
      <c r="F1209" s="11" t="s">
        <v>191</v>
      </c>
      <c r="G1209" s="11" t="s">
        <v>192</v>
      </c>
      <c r="H1209" s="14">
        <v>45883</v>
      </c>
      <c r="I1209" s="11">
        <v>15</v>
      </c>
      <c r="J1209" s="11">
        <v>144.35</v>
      </c>
      <c r="K1209" s="11">
        <v>2165.25</v>
      </c>
      <c r="L1209" s="11">
        <v>0.1</v>
      </c>
      <c r="M1209" s="11">
        <v>0.02</v>
      </c>
      <c r="N1209" s="11" t="s">
        <v>2775</v>
      </c>
      <c r="O1209" s="11">
        <v>144.35</v>
      </c>
      <c r="P1209" s="11" t="s">
        <v>2773</v>
      </c>
      <c r="Q1209" s="11" t="s">
        <v>2773</v>
      </c>
      <c r="R1209" s="11">
        <v>1948.7249999999999</v>
      </c>
      <c r="S1209" s="11">
        <v>38.974499999999999</v>
      </c>
      <c r="T1209" s="11" t="s">
        <v>2774</v>
      </c>
      <c r="U1209" s="12" t="b">
        <v>0</v>
      </c>
    </row>
    <row r="1210" spans="1:21">
      <c r="A1210" s="7" t="s">
        <v>1962</v>
      </c>
      <c r="B1210" s="8" t="s">
        <v>67</v>
      </c>
      <c r="C1210" s="8" t="s">
        <v>68</v>
      </c>
      <c r="D1210" s="8" t="s">
        <v>44</v>
      </c>
      <c r="E1210" s="8" t="s">
        <v>45</v>
      </c>
      <c r="F1210" s="8" t="s">
        <v>18</v>
      </c>
      <c r="G1210" s="8" t="s">
        <v>19</v>
      </c>
      <c r="H1210" s="13">
        <v>45887</v>
      </c>
      <c r="I1210" s="8">
        <v>21</v>
      </c>
      <c r="J1210" s="8">
        <v>52.65</v>
      </c>
      <c r="K1210" s="8">
        <v>1105.6500000000001</v>
      </c>
      <c r="L1210" s="8">
        <v>0.05</v>
      </c>
      <c r="M1210" s="8">
        <v>0.02</v>
      </c>
      <c r="N1210" s="8" t="s">
        <v>2772</v>
      </c>
      <c r="O1210" s="8">
        <v>52.65</v>
      </c>
      <c r="P1210" s="8" t="s">
        <v>2773</v>
      </c>
      <c r="Q1210" s="8" t="s">
        <v>2773</v>
      </c>
      <c r="R1210" s="8">
        <v>1050.3675000000001</v>
      </c>
      <c r="S1210" s="8">
        <v>21.007350000000002</v>
      </c>
      <c r="T1210" s="8" t="s">
        <v>2774</v>
      </c>
      <c r="U1210" s="9" t="b">
        <v>0</v>
      </c>
    </row>
    <row r="1211" spans="1:21">
      <c r="A1211" s="10" t="s">
        <v>1963</v>
      </c>
      <c r="B1211" s="11" t="s">
        <v>35</v>
      </c>
      <c r="C1211" s="11" t="s">
        <v>36</v>
      </c>
      <c r="D1211" s="11" t="s">
        <v>1397</v>
      </c>
      <c r="E1211" s="11" t="s">
        <v>1398</v>
      </c>
      <c r="F1211" s="11" t="s">
        <v>59</v>
      </c>
      <c r="G1211" s="11" t="s">
        <v>60</v>
      </c>
      <c r="H1211" s="14">
        <v>45874</v>
      </c>
      <c r="I1211" s="11">
        <v>6</v>
      </c>
      <c r="J1211" s="11">
        <v>71.86</v>
      </c>
      <c r="K1211" s="11">
        <v>431.16</v>
      </c>
      <c r="L1211" s="11">
        <v>0.05</v>
      </c>
      <c r="M1211" s="11">
        <v>0.02</v>
      </c>
      <c r="N1211" s="11" t="s">
        <v>2772</v>
      </c>
      <c r="O1211" s="11">
        <v>71.86</v>
      </c>
      <c r="P1211" s="11" t="s">
        <v>2773</v>
      </c>
      <c r="Q1211" s="11" t="s">
        <v>2773</v>
      </c>
      <c r="R1211" s="11">
        <v>409.60200000000003</v>
      </c>
      <c r="S1211" s="11">
        <v>8.1920400000000004</v>
      </c>
      <c r="T1211" s="11" t="s">
        <v>2774</v>
      </c>
      <c r="U1211" s="12" t="b">
        <v>0</v>
      </c>
    </row>
    <row r="1212" spans="1:21">
      <c r="A1212" s="7" t="s">
        <v>1966</v>
      </c>
      <c r="B1212" s="8" t="s">
        <v>145</v>
      </c>
      <c r="C1212" s="8" t="s">
        <v>146</v>
      </c>
      <c r="D1212" s="8" t="s">
        <v>655</v>
      </c>
      <c r="E1212" s="8" t="s">
        <v>656</v>
      </c>
      <c r="F1212" s="8" t="s">
        <v>196</v>
      </c>
      <c r="G1212" s="8" t="s">
        <v>197</v>
      </c>
      <c r="H1212" s="13">
        <v>45875</v>
      </c>
      <c r="I1212" s="8">
        <v>14</v>
      </c>
      <c r="J1212" s="8">
        <v>77.5</v>
      </c>
      <c r="K1212" s="8">
        <v>1085</v>
      </c>
      <c r="L1212" s="8">
        <v>0.05</v>
      </c>
      <c r="M1212" s="8">
        <v>0.02</v>
      </c>
      <c r="N1212" s="8" t="s">
        <v>2772</v>
      </c>
      <c r="O1212" s="8">
        <v>77.5</v>
      </c>
      <c r="P1212" s="8" t="s">
        <v>2773</v>
      </c>
      <c r="Q1212" s="8" t="s">
        <v>2773</v>
      </c>
      <c r="R1212" s="8">
        <v>1030.75</v>
      </c>
      <c r="S1212" s="8">
        <v>20.615000000000002</v>
      </c>
      <c r="T1212" s="8" t="s">
        <v>2774</v>
      </c>
      <c r="U1212" s="9" t="b">
        <v>0</v>
      </c>
    </row>
    <row r="1213" spans="1:21">
      <c r="A1213" s="10" t="s">
        <v>1967</v>
      </c>
      <c r="B1213" s="11" t="s">
        <v>182</v>
      </c>
      <c r="C1213" s="11" t="s">
        <v>183</v>
      </c>
      <c r="D1213" s="11" t="s">
        <v>522</v>
      </c>
      <c r="E1213" s="11" t="s">
        <v>523</v>
      </c>
      <c r="F1213" s="11" t="s">
        <v>293</v>
      </c>
      <c r="G1213" s="11" t="s">
        <v>294</v>
      </c>
      <c r="H1213" s="14">
        <v>45892</v>
      </c>
      <c r="I1213" s="11">
        <v>22</v>
      </c>
      <c r="J1213" s="11">
        <v>114.99</v>
      </c>
      <c r="K1213" s="11">
        <v>2529.7800000000002</v>
      </c>
      <c r="L1213" s="11">
        <v>0.05</v>
      </c>
      <c r="M1213" s="11">
        <v>0.02</v>
      </c>
      <c r="N1213" s="11" t="s">
        <v>2772</v>
      </c>
      <c r="O1213" s="11">
        <v>114.99</v>
      </c>
      <c r="P1213" s="11" t="s">
        <v>2773</v>
      </c>
      <c r="Q1213" s="11" t="s">
        <v>2773</v>
      </c>
      <c r="R1213" s="11">
        <v>2403.2910000000002</v>
      </c>
      <c r="S1213" s="11">
        <v>48.065820000000002</v>
      </c>
      <c r="T1213" s="11" t="s">
        <v>2774</v>
      </c>
      <c r="U1213" s="12" t="b">
        <v>0</v>
      </c>
    </row>
    <row r="1214" spans="1:21">
      <c r="A1214" s="7" t="s">
        <v>1968</v>
      </c>
      <c r="B1214" s="8" t="s">
        <v>62</v>
      </c>
      <c r="C1214" s="8" t="s">
        <v>2815</v>
      </c>
      <c r="D1214" s="8" t="s">
        <v>1459</v>
      </c>
      <c r="E1214" s="8" t="s">
        <v>2650</v>
      </c>
      <c r="F1214" s="8" t="s">
        <v>100</v>
      </c>
      <c r="G1214" s="8" t="s">
        <v>101</v>
      </c>
      <c r="H1214" s="13">
        <v>45875</v>
      </c>
      <c r="I1214" s="8">
        <v>18</v>
      </c>
      <c r="J1214" s="8">
        <v>181.7</v>
      </c>
      <c r="K1214" s="8">
        <v>3270.6</v>
      </c>
      <c r="L1214" s="8">
        <v>0.1</v>
      </c>
      <c r="M1214" s="8">
        <v>0.02</v>
      </c>
      <c r="N1214" s="8" t="s">
        <v>2775</v>
      </c>
      <c r="O1214" s="8">
        <v>181.7</v>
      </c>
      <c r="P1214" s="8" t="s">
        <v>2773</v>
      </c>
      <c r="Q1214" s="8" t="s">
        <v>2773</v>
      </c>
      <c r="R1214" s="8">
        <v>2943.54</v>
      </c>
      <c r="S1214" s="8">
        <v>58.870800000000003</v>
      </c>
      <c r="T1214" s="8" t="s">
        <v>2774</v>
      </c>
      <c r="U1214" s="9" t="b">
        <v>0</v>
      </c>
    </row>
    <row r="1215" spans="1:21">
      <c r="A1215" s="10" t="s">
        <v>1969</v>
      </c>
      <c r="B1215" s="11" t="s">
        <v>306</v>
      </c>
      <c r="C1215" s="11" t="s">
        <v>307</v>
      </c>
      <c r="D1215" s="11" t="s">
        <v>177</v>
      </c>
      <c r="E1215" s="11" t="s">
        <v>178</v>
      </c>
      <c r="F1215" s="11" t="s">
        <v>100</v>
      </c>
      <c r="G1215" s="11" t="s">
        <v>101</v>
      </c>
      <c r="H1215" s="14">
        <v>45872</v>
      </c>
      <c r="I1215" s="11">
        <v>2</v>
      </c>
      <c r="J1215" s="11">
        <v>181.7</v>
      </c>
      <c r="K1215" s="11">
        <v>363.4</v>
      </c>
      <c r="L1215" s="11">
        <v>0.1</v>
      </c>
      <c r="M1215" s="11">
        <v>0.02</v>
      </c>
      <c r="N1215" s="11" t="s">
        <v>2775</v>
      </c>
      <c r="O1215" s="11">
        <v>181.7</v>
      </c>
      <c r="P1215" s="11" t="s">
        <v>2773</v>
      </c>
      <c r="Q1215" s="11" t="s">
        <v>2773</v>
      </c>
      <c r="R1215" s="11">
        <v>327.06</v>
      </c>
      <c r="S1215" s="11">
        <v>6.5411999999999999</v>
      </c>
      <c r="T1215" s="11" t="s">
        <v>2774</v>
      </c>
      <c r="U1215" s="12" t="b">
        <v>0</v>
      </c>
    </row>
    <row r="1216" spans="1:21">
      <c r="A1216" s="7" t="s">
        <v>1970</v>
      </c>
      <c r="B1216" s="8" t="s">
        <v>93</v>
      </c>
      <c r="C1216" s="8" t="s">
        <v>94</v>
      </c>
      <c r="D1216" s="8" t="s">
        <v>105</v>
      </c>
      <c r="E1216" s="8" t="s">
        <v>106</v>
      </c>
      <c r="F1216" s="8" t="s">
        <v>85</v>
      </c>
      <c r="G1216" s="8" t="s">
        <v>86</v>
      </c>
      <c r="H1216" s="13">
        <v>45896</v>
      </c>
      <c r="I1216" s="8">
        <v>13</v>
      </c>
      <c r="J1216" s="8">
        <v>72.040000000000006</v>
      </c>
      <c r="K1216" s="8">
        <v>936.52</v>
      </c>
      <c r="L1216" s="8">
        <v>0.05</v>
      </c>
      <c r="M1216" s="8">
        <v>0.02</v>
      </c>
      <c r="N1216" s="8" t="s">
        <v>2772</v>
      </c>
      <c r="O1216" s="8">
        <v>72.040000000000006</v>
      </c>
      <c r="P1216" s="8" t="s">
        <v>2773</v>
      </c>
      <c r="Q1216" s="8" t="s">
        <v>2773</v>
      </c>
      <c r="R1216" s="8">
        <v>889.69399999999996</v>
      </c>
      <c r="S1216" s="8">
        <v>17.793879999999998</v>
      </c>
      <c r="T1216" s="8" t="s">
        <v>2774</v>
      </c>
      <c r="U1216" s="9" t="b">
        <v>0</v>
      </c>
    </row>
    <row r="1217" spans="1:21">
      <c r="A1217" s="10" t="s">
        <v>1973</v>
      </c>
      <c r="B1217" s="11" t="s">
        <v>230</v>
      </c>
      <c r="C1217" s="11" t="s">
        <v>231</v>
      </c>
      <c r="D1217" s="11" t="s">
        <v>1103</v>
      </c>
      <c r="E1217" s="11" t="s">
        <v>1104</v>
      </c>
      <c r="F1217" s="11" t="s">
        <v>114</v>
      </c>
      <c r="G1217" s="11" t="s">
        <v>115</v>
      </c>
      <c r="H1217" s="14">
        <v>45876</v>
      </c>
      <c r="I1217" s="11">
        <v>17</v>
      </c>
      <c r="J1217" s="11">
        <v>91.13</v>
      </c>
      <c r="K1217" s="11">
        <v>1549.21</v>
      </c>
      <c r="L1217" s="11">
        <v>0.1</v>
      </c>
      <c r="M1217" s="11">
        <v>0.02</v>
      </c>
      <c r="N1217" s="11" t="s">
        <v>2775</v>
      </c>
      <c r="O1217" s="11">
        <v>91.13</v>
      </c>
      <c r="P1217" s="11" t="s">
        <v>2773</v>
      </c>
      <c r="Q1217" s="11" t="s">
        <v>2773</v>
      </c>
      <c r="R1217" s="11">
        <v>1394.289</v>
      </c>
      <c r="S1217" s="11">
        <v>27.88578</v>
      </c>
      <c r="T1217" s="11" t="s">
        <v>2774</v>
      </c>
      <c r="U1217" s="12" t="b">
        <v>0</v>
      </c>
    </row>
    <row r="1218" spans="1:21">
      <c r="A1218" s="7" t="s">
        <v>1974</v>
      </c>
      <c r="B1218" s="8" t="s">
        <v>62</v>
      </c>
      <c r="C1218" s="8" t="s">
        <v>63</v>
      </c>
      <c r="D1218" s="8" t="s">
        <v>1113</v>
      </c>
      <c r="E1218" s="8" t="s">
        <v>1114</v>
      </c>
      <c r="F1218" s="8" t="s">
        <v>166</v>
      </c>
      <c r="G1218" s="8" t="s">
        <v>167</v>
      </c>
      <c r="H1218" s="13">
        <v>45888</v>
      </c>
      <c r="I1218" s="8">
        <v>4</v>
      </c>
      <c r="J1218" s="8">
        <v>176.86</v>
      </c>
      <c r="K1218" s="8">
        <v>707.44</v>
      </c>
      <c r="L1218" s="8">
        <v>0.1</v>
      </c>
      <c r="M1218" s="8">
        <v>0.02</v>
      </c>
      <c r="N1218" s="8" t="s">
        <v>2775</v>
      </c>
      <c r="O1218" s="8">
        <v>176.86</v>
      </c>
      <c r="P1218" s="8" t="s">
        <v>2773</v>
      </c>
      <c r="Q1218" s="8" t="s">
        <v>2773</v>
      </c>
      <c r="R1218" s="8">
        <v>636.69600000000003</v>
      </c>
      <c r="S1218" s="8">
        <v>12.733920000000001</v>
      </c>
      <c r="T1218" s="8" t="s">
        <v>2774</v>
      </c>
      <c r="U1218" s="9" t="b">
        <v>0</v>
      </c>
    </row>
    <row r="1219" spans="1:21">
      <c r="A1219" s="10" t="s">
        <v>1975</v>
      </c>
      <c r="B1219" s="11" t="s">
        <v>110</v>
      </c>
      <c r="C1219" s="11" t="s">
        <v>111</v>
      </c>
      <c r="D1219" s="11" t="s">
        <v>703</v>
      </c>
      <c r="E1219" s="11" t="s">
        <v>704</v>
      </c>
      <c r="F1219" s="11" t="s">
        <v>114</v>
      </c>
      <c r="G1219" s="11" t="s">
        <v>115</v>
      </c>
      <c r="H1219" s="14">
        <v>45885</v>
      </c>
      <c r="I1219" s="11">
        <v>3</v>
      </c>
      <c r="J1219" s="11">
        <v>91.13</v>
      </c>
      <c r="K1219" s="11">
        <v>273.39</v>
      </c>
      <c r="L1219" s="11">
        <v>0.1</v>
      </c>
      <c r="M1219" s="11">
        <v>0.02</v>
      </c>
      <c r="N1219" s="11" t="s">
        <v>2775</v>
      </c>
      <c r="O1219" s="11">
        <v>91.13</v>
      </c>
      <c r="P1219" s="11" t="s">
        <v>2773</v>
      </c>
      <c r="Q1219" s="11" t="s">
        <v>2773</v>
      </c>
      <c r="R1219" s="11">
        <v>246.05099999999999</v>
      </c>
      <c r="S1219" s="11">
        <v>4.9210199999999995</v>
      </c>
      <c r="T1219" s="11" t="s">
        <v>2774</v>
      </c>
      <c r="U1219" s="12" t="b">
        <v>0</v>
      </c>
    </row>
    <row r="1220" spans="1:21">
      <c r="A1220" s="7" t="s">
        <v>1978</v>
      </c>
      <c r="B1220" s="8" t="s">
        <v>135</v>
      </c>
      <c r="C1220" s="8" t="s">
        <v>136</v>
      </c>
      <c r="D1220" s="8" t="s">
        <v>132</v>
      </c>
      <c r="E1220" s="8" t="s">
        <v>133</v>
      </c>
      <c r="F1220" s="8" t="s">
        <v>85</v>
      </c>
      <c r="G1220" s="8" t="s">
        <v>86</v>
      </c>
      <c r="H1220" s="13">
        <v>45889</v>
      </c>
      <c r="I1220" s="8">
        <v>5</v>
      </c>
      <c r="J1220" s="8">
        <v>72.040000000000006</v>
      </c>
      <c r="K1220" s="8">
        <v>360.2</v>
      </c>
      <c r="L1220" s="8">
        <v>0.05</v>
      </c>
      <c r="M1220" s="8">
        <v>0.02</v>
      </c>
      <c r="N1220" s="8" t="s">
        <v>2772</v>
      </c>
      <c r="O1220" s="8">
        <v>72.040000000000006</v>
      </c>
      <c r="P1220" s="8" t="s">
        <v>2773</v>
      </c>
      <c r="Q1220" s="8" t="s">
        <v>2773</v>
      </c>
      <c r="R1220" s="8">
        <v>342.19</v>
      </c>
      <c r="S1220" s="8">
        <v>6.8437999999999999</v>
      </c>
      <c r="T1220" s="8" t="s">
        <v>2774</v>
      </c>
      <c r="U1220" s="9" t="b">
        <v>0</v>
      </c>
    </row>
    <row r="1221" spans="1:21">
      <c r="A1221" s="10" t="s">
        <v>1979</v>
      </c>
      <c r="B1221" s="11" t="s">
        <v>135</v>
      </c>
      <c r="C1221" s="11" t="s">
        <v>136</v>
      </c>
      <c r="D1221" s="11" t="s">
        <v>769</v>
      </c>
      <c r="E1221" s="11" t="s">
        <v>770</v>
      </c>
      <c r="F1221" s="11" t="s">
        <v>396</v>
      </c>
      <c r="G1221" s="11" t="s">
        <v>397</v>
      </c>
      <c r="H1221" s="14">
        <v>45885</v>
      </c>
      <c r="I1221" s="11">
        <v>21</v>
      </c>
      <c r="J1221" s="11">
        <v>194.87</v>
      </c>
      <c r="K1221" s="11">
        <v>4092.27</v>
      </c>
      <c r="L1221" s="11">
        <v>0.1</v>
      </c>
      <c r="M1221" s="11">
        <v>0.02</v>
      </c>
      <c r="N1221" s="11" t="s">
        <v>2775</v>
      </c>
      <c r="O1221" s="11">
        <v>194.87</v>
      </c>
      <c r="P1221" s="11" t="s">
        <v>2773</v>
      </c>
      <c r="Q1221" s="11" t="s">
        <v>2773</v>
      </c>
      <c r="R1221" s="11">
        <v>3683.0430000000001</v>
      </c>
      <c r="S1221" s="11">
        <v>73.66086</v>
      </c>
      <c r="T1221" s="11" t="s">
        <v>2774</v>
      </c>
      <c r="U1221" s="12" t="b">
        <v>0</v>
      </c>
    </row>
    <row r="1222" spans="1:21">
      <c r="A1222" s="7" t="s">
        <v>1980</v>
      </c>
      <c r="B1222" s="8" t="s">
        <v>55</v>
      </c>
      <c r="C1222" s="8" t="s">
        <v>56</v>
      </c>
      <c r="D1222" s="8" t="s">
        <v>1211</v>
      </c>
      <c r="E1222" s="8" t="s">
        <v>1212</v>
      </c>
      <c r="F1222" s="8" t="s">
        <v>129</v>
      </c>
      <c r="G1222" s="8" t="s">
        <v>130</v>
      </c>
      <c r="H1222" s="13">
        <v>45877</v>
      </c>
      <c r="I1222" s="8">
        <v>20</v>
      </c>
      <c r="J1222" s="8">
        <v>92.19</v>
      </c>
      <c r="K1222" s="8">
        <v>1843.8</v>
      </c>
      <c r="L1222" s="8">
        <v>0.05</v>
      </c>
      <c r="M1222" s="8">
        <v>0.02</v>
      </c>
      <c r="N1222" s="8" t="s">
        <v>2772</v>
      </c>
      <c r="O1222" s="8">
        <v>92.19</v>
      </c>
      <c r="P1222" s="8" t="s">
        <v>2773</v>
      </c>
      <c r="Q1222" s="8" t="s">
        <v>2773</v>
      </c>
      <c r="R1222" s="8">
        <v>1751.61</v>
      </c>
      <c r="S1222" s="8">
        <v>35.032199999999996</v>
      </c>
      <c r="T1222" s="8" t="s">
        <v>2774</v>
      </c>
      <c r="U1222" s="9" t="b">
        <v>0</v>
      </c>
    </row>
    <row r="1223" spans="1:21">
      <c r="A1223" s="10" t="s">
        <v>1982</v>
      </c>
      <c r="B1223" s="11" t="s">
        <v>122</v>
      </c>
      <c r="C1223" s="11" t="s">
        <v>123</v>
      </c>
      <c r="D1223" s="11" t="s">
        <v>227</v>
      </c>
      <c r="E1223" s="11" t="s">
        <v>228</v>
      </c>
      <c r="F1223" s="11" t="s">
        <v>166</v>
      </c>
      <c r="G1223" s="11" t="s">
        <v>167</v>
      </c>
      <c r="H1223" s="14">
        <v>45893</v>
      </c>
      <c r="I1223" s="11">
        <v>4</v>
      </c>
      <c r="J1223" s="11">
        <v>176.86</v>
      </c>
      <c r="K1223" s="11">
        <v>707.44</v>
      </c>
      <c r="L1223" s="11">
        <v>0.1</v>
      </c>
      <c r="M1223" s="11">
        <v>0.02</v>
      </c>
      <c r="N1223" s="11" t="s">
        <v>2775</v>
      </c>
      <c r="O1223" s="11">
        <v>176.86</v>
      </c>
      <c r="P1223" s="11" t="s">
        <v>2773</v>
      </c>
      <c r="Q1223" s="11" t="s">
        <v>2773</v>
      </c>
      <c r="R1223" s="11">
        <v>636.69600000000003</v>
      </c>
      <c r="S1223" s="11">
        <v>12.733920000000001</v>
      </c>
      <c r="T1223" s="11" t="s">
        <v>2774</v>
      </c>
      <c r="U1223" s="12" t="b">
        <v>0</v>
      </c>
    </row>
    <row r="1224" spans="1:21">
      <c r="A1224" s="7" t="s">
        <v>1983</v>
      </c>
      <c r="B1224" s="8" t="s">
        <v>47</v>
      </c>
      <c r="C1224" s="8" t="s">
        <v>48</v>
      </c>
      <c r="D1224" s="8" t="s">
        <v>1113</v>
      </c>
      <c r="E1224" s="8" t="s">
        <v>1114</v>
      </c>
      <c r="F1224" s="8" t="s">
        <v>174</v>
      </c>
      <c r="G1224" s="8" t="s">
        <v>175</v>
      </c>
      <c r="H1224" s="13">
        <v>45883</v>
      </c>
      <c r="I1224" s="8">
        <v>14</v>
      </c>
      <c r="J1224" s="8">
        <v>183.4</v>
      </c>
      <c r="K1224" s="8">
        <v>2567.6</v>
      </c>
      <c r="L1224" s="8">
        <v>0.1</v>
      </c>
      <c r="M1224" s="8">
        <v>0.02</v>
      </c>
      <c r="N1224" s="8" t="s">
        <v>2775</v>
      </c>
      <c r="O1224" s="8">
        <v>183.4</v>
      </c>
      <c r="P1224" s="8" t="s">
        <v>2773</v>
      </c>
      <c r="Q1224" s="8" t="s">
        <v>2773</v>
      </c>
      <c r="R1224" s="8">
        <v>2310.84</v>
      </c>
      <c r="S1224" s="8">
        <v>46.216800000000006</v>
      </c>
      <c r="T1224" s="8" t="s">
        <v>2774</v>
      </c>
      <c r="U1224" s="9" t="b">
        <v>0</v>
      </c>
    </row>
    <row r="1225" spans="1:21">
      <c r="A1225" s="10" t="s">
        <v>1984</v>
      </c>
      <c r="B1225" s="11" t="s">
        <v>14</v>
      </c>
      <c r="C1225" s="11" t="s">
        <v>15</v>
      </c>
      <c r="D1225" s="11" t="s">
        <v>553</v>
      </c>
      <c r="E1225" s="11" t="s">
        <v>554</v>
      </c>
      <c r="F1225" s="11" t="s">
        <v>85</v>
      </c>
      <c r="G1225" s="11" t="s">
        <v>86</v>
      </c>
      <c r="H1225" s="14">
        <v>45876</v>
      </c>
      <c r="I1225" s="11">
        <v>21</v>
      </c>
      <c r="J1225" s="11">
        <v>72.040000000000006</v>
      </c>
      <c r="K1225" s="11">
        <v>1512.84</v>
      </c>
      <c r="L1225" s="11">
        <v>0.05</v>
      </c>
      <c r="M1225" s="11">
        <v>0.02</v>
      </c>
      <c r="N1225" s="11" t="s">
        <v>2772</v>
      </c>
      <c r="O1225" s="11">
        <v>72.040000000000006</v>
      </c>
      <c r="P1225" s="11" t="s">
        <v>2773</v>
      </c>
      <c r="Q1225" s="11" t="s">
        <v>2773</v>
      </c>
      <c r="R1225" s="11">
        <v>1437.1979999999999</v>
      </c>
      <c r="S1225" s="11">
        <v>28.743959999999998</v>
      </c>
      <c r="T1225" s="11" t="s">
        <v>2774</v>
      </c>
      <c r="U1225" s="12" t="b">
        <v>0</v>
      </c>
    </row>
    <row r="1226" spans="1:21">
      <c r="A1226" s="7" t="s">
        <v>1985</v>
      </c>
      <c r="B1226" s="8" t="s">
        <v>122</v>
      </c>
      <c r="C1226" s="8" t="s">
        <v>123</v>
      </c>
      <c r="D1226" s="8" t="s">
        <v>52</v>
      </c>
      <c r="E1226" s="8" t="s">
        <v>53</v>
      </c>
      <c r="F1226" s="8" t="s">
        <v>59</v>
      </c>
      <c r="G1226" s="8" t="s">
        <v>60</v>
      </c>
      <c r="H1226" s="13">
        <v>45878</v>
      </c>
      <c r="I1226" s="8">
        <v>10</v>
      </c>
      <c r="J1226" s="8">
        <v>71.86</v>
      </c>
      <c r="K1226" s="8">
        <v>718.6</v>
      </c>
      <c r="L1226" s="8">
        <v>0.05</v>
      </c>
      <c r="M1226" s="8">
        <v>0.02</v>
      </c>
      <c r="N1226" s="8" t="s">
        <v>2772</v>
      </c>
      <c r="O1226" s="8">
        <v>71.86</v>
      </c>
      <c r="P1226" s="8" t="s">
        <v>2773</v>
      </c>
      <c r="Q1226" s="8" t="s">
        <v>2773</v>
      </c>
      <c r="R1226" s="8">
        <v>682.67000000000007</v>
      </c>
      <c r="S1226" s="8">
        <v>13.653400000000001</v>
      </c>
      <c r="T1226" s="8" t="s">
        <v>2774</v>
      </c>
      <c r="U1226" s="9" t="b">
        <v>0</v>
      </c>
    </row>
    <row r="1227" spans="1:21">
      <c r="A1227" s="10" t="s">
        <v>1986</v>
      </c>
      <c r="B1227" s="11" t="s">
        <v>246</v>
      </c>
      <c r="C1227" s="11" t="s">
        <v>247</v>
      </c>
      <c r="D1227" s="11" t="s">
        <v>459</v>
      </c>
      <c r="E1227" s="11" t="s">
        <v>460</v>
      </c>
      <c r="F1227" s="11" t="s">
        <v>293</v>
      </c>
      <c r="G1227" s="11" t="s">
        <v>294</v>
      </c>
      <c r="H1227" s="14">
        <v>45887</v>
      </c>
      <c r="I1227" s="11">
        <v>17</v>
      </c>
      <c r="J1227" s="11">
        <v>114.99</v>
      </c>
      <c r="K1227" s="11">
        <v>1954.83</v>
      </c>
      <c r="L1227" s="11">
        <v>0.05</v>
      </c>
      <c r="M1227" s="11">
        <v>0.02</v>
      </c>
      <c r="N1227" s="11" t="s">
        <v>2772</v>
      </c>
      <c r="O1227" s="11">
        <v>114.99</v>
      </c>
      <c r="P1227" s="11" t="s">
        <v>2773</v>
      </c>
      <c r="Q1227" s="11" t="s">
        <v>2773</v>
      </c>
      <c r="R1227" s="11">
        <v>1857.0884999999998</v>
      </c>
      <c r="S1227" s="11">
        <v>37.141770000000001</v>
      </c>
      <c r="T1227" s="11" t="s">
        <v>2774</v>
      </c>
      <c r="U1227" s="12" t="b">
        <v>0</v>
      </c>
    </row>
    <row r="1228" spans="1:21">
      <c r="A1228" s="7" t="s">
        <v>1987</v>
      </c>
      <c r="B1228" s="8" t="s">
        <v>145</v>
      </c>
      <c r="C1228" s="8" t="s">
        <v>146</v>
      </c>
      <c r="D1228" s="8" t="s">
        <v>498</v>
      </c>
      <c r="E1228" s="8" t="s">
        <v>499</v>
      </c>
      <c r="F1228" s="8" t="s">
        <v>139</v>
      </c>
      <c r="G1228" s="8" t="s">
        <v>140</v>
      </c>
      <c r="H1228" s="13">
        <v>45880</v>
      </c>
      <c r="I1228" s="8">
        <v>22</v>
      </c>
      <c r="J1228" s="8">
        <v>113.94</v>
      </c>
      <c r="K1228" s="8">
        <v>2506.6799999999998</v>
      </c>
      <c r="L1228" s="8">
        <v>0.05</v>
      </c>
      <c r="M1228" s="8">
        <v>0.02</v>
      </c>
      <c r="N1228" s="8" t="s">
        <v>2772</v>
      </c>
      <c r="O1228" s="8">
        <v>113.94</v>
      </c>
      <c r="P1228" s="8" t="s">
        <v>2773</v>
      </c>
      <c r="Q1228" s="8" t="s">
        <v>2773</v>
      </c>
      <c r="R1228" s="8">
        <v>2381.346</v>
      </c>
      <c r="S1228" s="8">
        <v>47.626919999999998</v>
      </c>
      <c r="T1228" s="8" t="s">
        <v>2774</v>
      </c>
      <c r="U1228" s="9" t="b">
        <v>0</v>
      </c>
    </row>
    <row r="1229" spans="1:21">
      <c r="A1229" s="10" t="s">
        <v>1988</v>
      </c>
      <c r="B1229" s="11" t="s">
        <v>145</v>
      </c>
      <c r="C1229" s="11" t="s">
        <v>146</v>
      </c>
      <c r="D1229" s="11" t="s">
        <v>548</v>
      </c>
      <c r="E1229" s="11" t="s">
        <v>549</v>
      </c>
      <c r="F1229" s="11" t="s">
        <v>107</v>
      </c>
      <c r="G1229" s="11" t="s">
        <v>108</v>
      </c>
      <c r="H1229" s="14">
        <v>45900</v>
      </c>
      <c r="I1229" s="11">
        <v>20</v>
      </c>
      <c r="J1229" s="11">
        <v>179.53</v>
      </c>
      <c r="K1229" s="11">
        <v>3590.6</v>
      </c>
      <c r="L1229" s="11">
        <v>0.1</v>
      </c>
      <c r="M1229" s="11">
        <v>0.02</v>
      </c>
      <c r="N1229" s="11" t="s">
        <v>2775</v>
      </c>
      <c r="O1229" s="11">
        <v>179.53</v>
      </c>
      <c r="P1229" s="11" t="s">
        <v>2773</v>
      </c>
      <c r="Q1229" s="11" t="s">
        <v>2773</v>
      </c>
      <c r="R1229" s="11">
        <v>3231.54</v>
      </c>
      <c r="S1229" s="11">
        <v>64.630799999999994</v>
      </c>
      <c r="T1229" s="11" t="s">
        <v>2774</v>
      </c>
      <c r="U1229" s="12" t="b">
        <v>0</v>
      </c>
    </row>
    <row r="1230" spans="1:21">
      <c r="A1230" s="7" t="s">
        <v>1989</v>
      </c>
      <c r="B1230" s="8" t="s">
        <v>122</v>
      </c>
      <c r="C1230" s="8" t="s">
        <v>123</v>
      </c>
      <c r="D1230" s="8" t="s">
        <v>538</v>
      </c>
      <c r="E1230" s="8" t="s">
        <v>539</v>
      </c>
      <c r="F1230" s="8" t="s">
        <v>129</v>
      </c>
      <c r="G1230" s="8" t="s">
        <v>130</v>
      </c>
      <c r="H1230" s="13">
        <v>45896</v>
      </c>
      <c r="I1230" s="8">
        <v>11</v>
      </c>
      <c r="J1230" s="8">
        <v>92.19</v>
      </c>
      <c r="K1230" s="8">
        <v>1014.09</v>
      </c>
      <c r="L1230" s="8">
        <v>0.05</v>
      </c>
      <c r="M1230" s="8">
        <v>0.02</v>
      </c>
      <c r="N1230" s="8" t="s">
        <v>2772</v>
      </c>
      <c r="O1230" s="8">
        <v>92.19</v>
      </c>
      <c r="P1230" s="8" t="s">
        <v>2773</v>
      </c>
      <c r="Q1230" s="8" t="s">
        <v>2773</v>
      </c>
      <c r="R1230" s="8">
        <v>963.38549999999998</v>
      </c>
      <c r="S1230" s="8">
        <v>19.267710000000001</v>
      </c>
      <c r="T1230" s="8" t="s">
        <v>2774</v>
      </c>
      <c r="U1230" s="9" t="b">
        <v>0</v>
      </c>
    </row>
    <row r="1231" spans="1:21">
      <c r="A1231" s="10" t="s">
        <v>1990</v>
      </c>
      <c r="B1231" s="11" t="s">
        <v>145</v>
      </c>
      <c r="C1231" s="11" t="s">
        <v>146</v>
      </c>
      <c r="D1231" s="11" t="s">
        <v>522</v>
      </c>
      <c r="E1231" s="11" t="s">
        <v>523</v>
      </c>
      <c r="F1231" s="11" t="s">
        <v>25</v>
      </c>
      <c r="G1231" s="11" t="s">
        <v>26</v>
      </c>
      <c r="H1231" s="14">
        <v>45895</v>
      </c>
      <c r="I1231" s="11">
        <v>16</v>
      </c>
      <c r="J1231" s="11">
        <v>120.83</v>
      </c>
      <c r="K1231" s="11">
        <v>1933.28</v>
      </c>
      <c r="L1231" s="11">
        <v>0.1</v>
      </c>
      <c r="M1231" s="11">
        <v>0.02</v>
      </c>
      <c r="N1231" s="11" t="s">
        <v>2775</v>
      </c>
      <c r="O1231" s="11">
        <v>120.83</v>
      </c>
      <c r="P1231" s="11" t="s">
        <v>2773</v>
      </c>
      <c r="Q1231" s="11" t="s">
        <v>2773</v>
      </c>
      <c r="R1231" s="11">
        <v>1739.952</v>
      </c>
      <c r="S1231" s="11">
        <v>34.799039999999998</v>
      </c>
      <c r="T1231" s="11" t="s">
        <v>2774</v>
      </c>
      <c r="U1231" s="12" t="b">
        <v>0</v>
      </c>
    </row>
    <row r="1232" spans="1:21">
      <c r="A1232" s="7" t="s">
        <v>1991</v>
      </c>
      <c r="B1232" s="8" t="s">
        <v>14</v>
      </c>
      <c r="C1232" s="8" t="s">
        <v>15</v>
      </c>
      <c r="D1232" s="8" t="s">
        <v>818</v>
      </c>
      <c r="E1232" s="8" t="s">
        <v>819</v>
      </c>
      <c r="F1232" s="8" t="s">
        <v>78</v>
      </c>
      <c r="G1232" s="8" t="s">
        <v>79</v>
      </c>
      <c r="H1232" s="13">
        <v>45890</v>
      </c>
      <c r="I1232" s="8">
        <v>5</v>
      </c>
      <c r="J1232" s="8">
        <v>139.22</v>
      </c>
      <c r="K1232" s="8">
        <v>696.1</v>
      </c>
      <c r="L1232" s="8">
        <v>0.05</v>
      </c>
      <c r="M1232" s="8">
        <v>0.02</v>
      </c>
      <c r="N1232" s="8" t="s">
        <v>2772</v>
      </c>
      <c r="O1232" s="8">
        <v>139.22</v>
      </c>
      <c r="P1232" s="8" t="s">
        <v>2773</v>
      </c>
      <c r="Q1232" s="8" t="s">
        <v>2773</v>
      </c>
      <c r="R1232" s="8">
        <v>661.29500000000007</v>
      </c>
      <c r="S1232" s="8">
        <v>13.225900000000001</v>
      </c>
      <c r="T1232" s="8" t="s">
        <v>2774</v>
      </c>
      <c r="U1232" s="9" t="b">
        <v>0</v>
      </c>
    </row>
    <row r="1233" spans="1:21">
      <c r="A1233" s="10" t="s">
        <v>1992</v>
      </c>
      <c r="B1233" s="11" t="s">
        <v>306</v>
      </c>
      <c r="C1233" s="11" t="s">
        <v>2805</v>
      </c>
      <c r="D1233" s="11" t="s">
        <v>284</v>
      </c>
      <c r="E1233" s="11" t="s">
        <v>2687</v>
      </c>
      <c r="F1233" s="11" t="s">
        <v>39</v>
      </c>
      <c r="G1233" s="11" t="s">
        <v>40</v>
      </c>
      <c r="H1233" s="14">
        <v>45895</v>
      </c>
      <c r="I1233" s="11">
        <v>15</v>
      </c>
      <c r="J1233" s="11">
        <v>87.21</v>
      </c>
      <c r="K1233" s="11">
        <v>1308.1500000000001</v>
      </c>
      <c r="L1233" s="11">
        <v>0</v>
      </c>
      <c r="M1233" s="11">
        <v>0.02</v>
      </c>
      <c r="N1233" s="11" t="s">
        <v>2776</v>
      </c>
      <c r="O1233" s="11">
        <v>87.21</v>
      </c>
      <c r="P1233" s="11" t="s">
        <v>2773</v>
      </c>
      <c r="Q1233" s="11" t="s">
        <v>2773</v>
      </c>
      <c r="R1233" s="11">
        <v>1308.1500000000001</v>
      </c>
      <c r="S1233" s="11">
        <v>26.163000000000004</v>
      </c>
      <c r="T1233" s="11" t="s">
        <v>2774</v>
      </c>
      <c r="U1233" s="12" t="b">
        <v>0</v>
      </c>
    </row>
    <row r="1234" spans="1:21">
      <c r="A1234" s="7" t="s">
        <v>1993</v>
      </c>
      <c r="B1234" s="8" t="s">
        <v>35</v>
      </c>
      <c r="C1234" s="8" t="s">
        <v>36</v>
      </c>
      <c r="D1234" s="8" t="s">
        <v>1035</v>
      </c>
      <c r="E1234" s="8" t="s">
        <v>1036</v>
      </c>
      <c r="F1234" s="8" t="s">
        <v>356</v>
      </c>
      <c r="G1234" s="8" t="s">
        <v>357</v>
      </c>
      <c r="H1234" s="13">
        <v>45896</v>
      </c>
      <c r="I1234" s="8">
        <v>2</v>
      </c>
      <c r="J1234" s="8">
        <v>54.03</v>
      </c>
      <c r="K1234" s="8">
        <v>108.06</v>
      </c>
      <c r="L1234" s="8">
        <v>0</v>
      </c>
      <c r="M1234" s="8">
        <v>0.02</v>
      </c>
      <c r="N1234" s="8" t="s">
        <v>2776</v>
      </c>
      <c r="O1234" s="8">
        <v>54.03</v>
      </c>
      <c r="P1234" s="8" t="s">
        <v>2773</v>
      </c>
      <c r="Q1234" s="8" t="s">
        <v>2773</v>
      </c>
      <c r="R1234" s="8">
        <v>108.06</v>
      </c>
      <c r="S1234" s="8">
        <v>2.1612</v>
      </c>
      <c r="T1234" s="8" t="s">
        <v>2774</v>
      </c>
      <c r="U1234" s="9" t="b">
        <v>0</v>
      </c>
    </row>
    <row r="1235" spans="1:21">
      <c r="A1235" s="10" t="s">
        <v>1994</v>
      </c>
      <c r="B1235" s="11" t="s">
        <v>414</v>
      </c>
      <c r="C1235" s="11" t="s">
        <v>415</v>
      </c>
      <c r="D1235" s="11" t="s">
        <v>105</v>
      </c>
      <c r="E1235" s="11" t="s">
        <v>106</v>
      </c>
      <c r="F1235" s="11" t="s">
        <v>100</v>
      </c>
      <c r="G1235" s="11" t="s">
        <v>101</v>
      </c>
      <c r="H1235" s="14">
        <v>45880</v>
      </c>
      <c r="I1235" s="11">
        <v>22</v>
      </c>
      <c r="J1235" s="11">
        <v>181.7</v>
      </c>
      <c r="K1235" s="11">
        <v>3997.4</v>
      </c>
      <c r="L1235" s="11">
        <v>0.1</v>
      </c>
      <c r="M1235" s="11">
        <v>0.02</v>
      </c>
      <c r="N1235" s="11" t="s">
        <v>2775</v>
      </c>
      <c r="O1235" s="11">
        <v>181.7</v>
      </c>
      <c r="P1235" s="11" t="s">
        <v>2773</v>
      </c>
      <c r="Q1235" s="11" t="s">
        <v>2773</v>
      </c>
      <c r="R1235" s="11">
        <v>3597.66</v>
      </c>
      <c r="S1235" s="11">
        <v>71.953199999999995</v>
      </c>
      <c r="T1235" s="11" t="s">
        <v>2774</v>
      </c>
      <c r="U1235" s="12" t="b">
        <v>0</v>
      </c>
    </row>
    <row r="1236" spans="1:21">
      <c r="A1236" s="7" t="s">
        <v>1995</v>
      </c>
      <c r="B1236" s="8" t="s">
        <v>259</v>
      </c>
      <c r="C1236" s="8" t="s">
        <v>260</v>
      </c>
      <c r="D1236" s="8" t="s">
        <v>284</v>
      </c>
      <c r="E1236" s="8" t="s">
        <v>285</v>
      </c>
      <c r="F1236" s="8" t="s">
        <v>139</v>
      </c>
      <c r="G1236" s="8" t="s">
        <v>140</v>
      </c>
      <c r="H1236" s="13">
        <v>45891</v>
      </c>
      <c r="I1236" s="8">
        <v>19</v>
      </c>
      <c r="J1236" s="8">
        <v>113.94</v>
      </c>
      <c r="K1236" s="8">
        <v>2164.86</v>
      </c>
      <c r="L1236" s="8">
        <v>0.05</v>
      </c>
      <c r="M1236" s="8">
        <v>0.02</v>
      </c>
      <c r="N1236" s="8" t="s">
        <v>2772</v>
      </c>
      <c r="O1236" s="8">
        <v>113.94</v>
      </c>
      <c r="P1236" s="8" t="s">
        <v>2773</v>
      </c>
      <c r="Q1236" s="8" t="s">
        <v>2773</v>
      </c>
      <c r="R1236" s="8">
        <v>2056.6170000000002</v>
      </c>
      <c r="S1236" s="8">
        <v>41.132340000000006</v>
      </c>
      <c r="T1236" s="8" t="s">
        <v>2774</v>
      </c>
      <c r="U1236" s="9" t="b">
        <v>0</v>
      </c>
    </row>
    <row r="1237" spans="1:21">
      <c r="A1237" s="10" t="s">
        <v>1996</v>
      </c>
      <c r="B1237" s="11" t="s">
        <v>145</v>
      </c>
      <c r="C1237" s="11" t="s">
        <v>146</v>
      </c>
      <c r="D1237" s="11" t="s">
        <v>404</v>
      </c>
      <c r="E1237" s="11" t="s">
        <v>405</v>
      </c>
      <c r="F1237" s="11" t="s">
        <v>326</v>
      </c>
      <c r="G1237" s="11" t="s">
        <v>327</v>
      </c>
      <c r="H1237" s="14">
        <v>45724</v>
      </c>
      <c r="I1237" s="11">
        <v>12</v>
      </c>
      <c r="J1237" s="11">
        <v>63.32</v>
      </c>
      <c r="K1237" s="11">
        <v>759.84</v>
      </c>
      <c r="L1237" s="11">
        <v>0</v>
      </c>
      <c r="M1237" s="11">
        <v>0.02</v>
      </c>
      <c r="N1237" s="11" t="s">
        <v>2776</v>
      </c>
      <c r="O1237" s="11">
        <v>63.32</v>
      </c>
      <c r="P1237" s="11" t="s">
        <v>2773</v>
      </c>
      <c r="Q1237" s="11" t="s">
        <v>2773</v>
      </c>
      <c r="R1237" s="11">
        <v>759.84</v>
      </c>
      <c r="S1237" s="11">
        <v>15.196800000000001</v>
      </c>
      <c r="T1237" s="11" t="s">
        <v>2774</v>
      </c>
      <c r="U1237" s="12" t="b">
        <v>0</v>
      </c>
    </row>
    <row r="1238" spans="1:21">
      <c r="A1238" s="7" t="s">
        <v>1997</v>
      </c>
      <c r="B1238" s="8" t="s">
        <v>21</v>
      </c>
      <c r="C1238" s="8" t="s">
        <v>22</v>
      </c>
      <c r="D1238" s="8" t="s">
        <v>1144</v>
      </c>
      <c r="E1238" s="8" t="s">
        <v>1145</v>
      </c>
      <c r="F1238" s="8" t="s">
        <v>234</v>
      </c>
      <c r="G1238" s="8" t="s">
        <v>235</v>
      </c>
      <c r="H1238" s="13">
        <v>45882</v>
      </c>
      <c r="I1238" s="8">
        <v>11</v>
      </c>
      <c r="J1238" s="8">
        <v>37.18</v>
      </c>
      <c r="K1238" s="8">
        <v>408.98</v>
      </c>
      <c r="L1238" s="8">
        <v>0</v>
      </c>
      <c r="M1238" s="8">
        <v>0.02</v>
      </c>
      <c r="N1238" s="8" t="s">
        <v>2776</v>
      </c>
      <c r="O1238" s="8">
        <v>37.18</v>
      </c>
      <c r="P1238" s="8" t="s">
        <v>2773</v>
      </c>
      <c r="Q1238" s="8" t="s">
        <v>2773</v>
      </c>
      <c r="R1238" s="8">
        <v>408.98</v>
      </c>
      <c r="S1238" s="8">
        <v>8.1796000000000006</v>
      </c>
      <c r="T1238" s="8" t="s">
        <v>2774</v>
      </c>
      <c r="U1238" s="9" t="b">
        <v>0</v>
      </c>
    </row>
    <row r="1239" spans="1:21">
      <c r="A1239" s="10" t="s">
        <v>1998</v>
      </c>
      <c r="B1239" s="11" t="s">
        <v>159</v>
      </c>
      <c r="C1239" s="11" t="s">
        <v>160</v>
      </c>
      <c r="D1239" s="11" t="s">
        <v>1916</v>
      </c>
      <c r="E1239" s="11" t="s">
        <v>1917</v>
      </c>
      <c r="F1239" s="11" t="s">
        <v>234</v>
      </c>
      <c r="G1239" s="11" t="s">
        <v>235</v>
      </c>
      <c r="H1239" s="14">
        <v>45889</v>
      </c>
      <c r="I1239" s="11">
        <v>19</v>
      </c>
      <c r="J1239" s="11">
        <v>37.18</v>
      </c>
      <c r="K1239" s="11">
        <v>706.42</v>
      </c>
      <c r="L1239" s="11">
        <v>0</v>
      </c>
      <c r="M1239" s="11">
        <v>0.02</v>
      </c>
      <c r="N1239" s="11" t="s">
        <v>2776</v>
      </c>
      <c r="O1239" s="11">
        <v>37.18</v>
      </c>
      <c r="P1239" s="11" t="s">
        <v>2773</v>
      </c>
      <c r="Q1239" s="11" t="s">
        <v>2773</v>
      </c>
      <c r="R1239" s="11">
        <v>706.42</v>
      </c>
      <c r="S1239" s="11">
        <v>14.128399999999999</v>
      </c>
      <c r="T1239" s="11" t="s">
        <v>2774</v>
      </c>
      <c r="U1239" s="12" t="b">
        <v>0</v>
      </c>
    </row>
    <row r="1240" spans="1:21">
      <c r="A1240" s="7" t="s">
        <v>1999</v>
      </c>
      <c r="B1240" s="8" t="s">
        <v>74</v>
      </c>
      <c r="C1240" s="8" t="s">
        <v>75</v>
      </c>
      <c r="D1240" s="8" t="s">
        <v>776</v>
      </c>
      <c r="E1240" s="8" t="s">
        <v>777</v>
      </c>
      <c r="F1240" s="8" t="s">
        <v>100</v>
      </c>
      <c r="G1240" s="8" t="s">
        <v>101</v>
      </c>
      <c r="H1240" s="13">
        <v>45879</v>
      </c>
      <c r="I1240" s="8">
        <v>25</v>
      </c>
      <c r="J1240" s="8">
        <v>151.9</v>
      </c>
      <c r="K1240" s="8">
        <v>3797.5</v>
      </c>
      <c r="L1240" s="8">
        <v>0.1</v>
      </c>
      <c r="M1240" s="8">
        <v>0.02</v>
      </c>
      <c r="N1240" s="8" t="s">
        <v>2775</v>
      </c>
      <c r="O1240" s="8">
        <v>181.7</v>
      </c>
      <c r="P1240" s="8" t="s">
        <v>2773</v>
      </c>
      <c r="Q1240" s="8" t="s">
        <v>2773</v>
      </c>
      <c r="R1240" s="8">
        <v>3417.75</v>
      </c>
      <c r="S1240" s="8">
        <v>68.355000000000004</v>
      </c>
      <c r="T1240" s="8" t="s">
        <v>2774</v>
      </c>
      <c r="U1240" s="9" t="b">
        <v>0</v>
      </c>
    </row>
    <row r="1241" spans="1:21">
      <c r="A1241" s="10" t="s">
        <v>2000</v>
      </c>
      <c r="B1241" s="11" t="s">
        <v>62</v>
      </c>
      <c r="C1241" s="11" t="s">
        <v>63</v>
      </c>
      <c r="D1241" s="11" t="s">
        <v>561</v>
      </c>
      <c r="E1241" s="11" t="s">
        <v>562</v>
      </c>
      <c r="F1241" s="11" t="s">
        <v>293</v>
      </c>
      <c r="G1241" s="11" t="s">
        <v>294</v>
      </c>
      <c r="H1241" s="14">
        <v>45878</v>
      </c>
      <c r="I1241" s="11">
        <v>2</v>
      </c>
      <c r="J1241" s="11">
        <v>114.99</v>
      </c>
      <c r="K1241" s="11">
        <v>229.98</v>
      </c>
      <c r="L1241" s="11">
        <v>0.05</v>
      </c>
      <c r="M1241" s="11">
        <v>0.02</v>
      </c>
      <c r="N1241" s="11" t="s">
        <v>2772</v>
      </c>
      <c r="O1241" s="11">
        <v>114.99</v>
      </c>
      <c r="P1241" s="11" t="s">
        <v>2773</v>
      </c>
      <c r="Q1241" s="11" t="s">
        <v>2773</v>
      </c>
      <c r="R1241" s="11">
        <v>218.48099999999999</v>
      </c>
      <c r="S1241" s="11">
        <v>4.3696200000000003</v>
      </c>
      <c r="T1241" s="11" t="s">
        <v>2774</v>
      </c>
      <c r="U1241" s="12" t="b">
        <v>0</v>
      </c>
    </row>
    <row r="1242" spans="1:21">
      <c r="A1242" s="7" t="s">
        <v>2001</v>
      </c>
      <c r="B1242" s="8" t="s">
        <v>81</v>
      </c>
      <c r="C1242" s="8" t="s">
        <v>82</v>
      </c>
      <c r="D1242" s="8" t="s">
        <v>655</v>
      </c>
      <c r="E1242" s="8" t="s">
        <v>656</v>
      </c>
      <c r="F1242" s="8" t="s">
        <v>396</v>
      </c>
      <c r="G1242" s="8" t="s">
        <v>397</v>
      </c>
      <c r="H1242" s="13">
        <v>45881</v>
      </c>
      <c r="I1242" s="8">
        <v>8</v>
      </c>
      <c r="J1242" s="8">
        <v>194.87</v>
      </c>
      <c r="K1242" s="8">
        <v>1558.96</v>
      </c>
      <c r="L1242" s="8">
        <v>0.1</v>
      </c>
      <c r="M1242" s="8">
        <v>0.02</v>
      </c>
      <c r="N1242" s="8" t="s">
        <v>2775</v>
      </c>
      <c r="O1242" s="8">
        <v>194.87</v>
      </c>
      <c r="P1242" s="8" t="s">
        <v>2773</v>
      </c>
      <c r="Q1242" s="8" t="s">
        <v>2773</v>
      </c>
      <c r="R1242" s="8">
        <v>1403.0640000000001</v>
      </c>
      <c r="S1242" s="8">
        <v>28.061280000000004</v>
      </c>
      <c r="T1242" s="8" t="s">
        <v>2774</v>
      </c>
      <c r="U1242" s="9" t="b">
        <v>0</v>
      </c>
    </row>
    <row r="1243" spans="1:21">
      <c r="A1243" s="10" t="s">
        <v>2002</v>
      </c>
      <c r="B1243" s="11" t="s">
        <v>306</v>
      </c>
      <c r="C1243" s="11" t="s">
        <v>307</v>
      </c>
      <c r="D1243" s="11" t="s">
        <v>853</v>
      </c>
      <c r="E1243" s="11" t="s">
        <v>854</v>
      </c>
      <c r="F1243" s="11" t="s">
        <v>32</v>
      </c>
      <c r="G1243" s="11" t="s">
        <v>33</v>
      </c>
      <c r="H1243" s="14">
        <v>45886</v>
      </c>
      <c r="I1243" s="11">
        <v>7</v>
      </c>
      <c r="J1243" s="11">
        <v>88.32</v>
      </c>
      <c r="K1243" s="11">
        <v>618.24</v>
      </c>
      <c r="L1243" s="11">
        <v>0</v>
      </c>
      <c r="M1243" s="11">
        <v>0.02</v>
      </c>
      <c r="N1243" s="11" t="s">
        <v>2776</v>
      </c>
      <c r="O1243" s="11">
        <v>88.32</v>
      </c>
      <c r="P1243" s="11" t="s">
        <v>2773</v>
      </c>
      <c r="Q1243" s="11" t="s">
        <v>2773</v>
      </c>
      <c r="R1243" s="11">
        <v>618.24</v>
      </c>
      <c r="S1243" s="11">
        <v>12.364800000000001</v>
      </c>
      <c r="T1243" s="11" t="s">
        <v>2774</v>
      </c>
      <c r="U1243" s="12" t="b">
        <v>0</v>
      </c>
    </row>
    <row r="1244" spans="1:21">
      <c r="A1244" s="7" t="s">
        <v>2003</v>
      </c>
      <c r="B1244" s="8" t="s">
        <v>187</v>
      </c>
      <c r="C1244" s="8" t="s">
        <v>188</v>
      </c>
      <c r="D1244" s="8" t="s">
        <v>336</v>
      </c>
      <c r="E1244" s="8" t="s">
        <v>337</v>
      </c>
      <c r="F1244" s="8" t="s">
        <v>71</v>
      </c>
      <c r="G1244" s="8" t="s">
        <v>72</v>
      </c>
      <c r="H1244" s="13">
        <v>45894</v>
      </c>
      <c r="I1244" s="8">
        <v>2</v>
      </c>
      <c r="J1244" s="8">
        <v>123.65</v>
      </c>
      <c r="K1244" s="8">
        <v>247.3</v>
      </c>
      <c r="L1244" s="8">
        <v>0.05</v>
      </c>
      <c r="M1244" s="8">
        <v>0.02</v>
      </c>
      <c r="N1244" s="8" t="s">
        <v>2772</v>
      </c>
      <c r="O1244" s="8">
        <v>123.65</v>
      </c>
      <c r="P1244" s="8" t="s">
        <v>2773</v>
      </c>
      <c r="Q1244" s="8" t="s">
        <v>2773</v>
      </c>
      <c r="R1244" s="8">
        <v>234.935</v>
      </c>
      <c r="S1244" s="8">
        <v>4.6987000000000005</v>
      </c>
      <c r="T1244" s="8" t="s">
        <v>2774</v>
      </c>
      <c r="U1244" s="9" t="b">
        <v>0</v>
      </c>
    </row>
    <row r="1245" spans="1:21">
      <c r="A1245" s="10" t="s">
        <v>2004</v>
      </c>
      <c r="B1245" s="11" t="s">
        <v>254</v>
      </c>
      <c r="C1245" s="11" t="s">
        <v>255</v>
      </c>
      <c r="D1245" s="11" t="s">
        <v>618</v>
      </c>
      <c r="E1245" s="11" t="s">
        <v>619</v>
      </c>
      <c r="F1245" s="11" t="s">
        <v>25</v>
      </c>
      <c r="G1245" s="11" t="s">
        <v>26</v>
      </c>
      <c r="H1245" s="14">
        <v>45895</v>
      </c>
      <c r="I1245" s="11">
        <v>1</v>
      </c>
      <c r="J1245" s="11">
        <v>120.83</v>
      </c>
      <c r="K1245" s="11">
        <v>120.83</v>
      </c>
      <c r="L1245" s="11">
        <v>0.1</v>
      </c>
      <c r="M1245" s="11">
        <v>0.02</v>
      </c>
      <c r="N1245" s="11" t="s">
        <v>2775</v>
      </c>
      <c r="O1245" s="11">
        <v>120.83</v>
      </c>
      <c r="P1245" s="11" t="s">
        <v>2773</v>
      </c>
      <c r="Q1245" s="11" t="s">
        <v>2773</v>
      </c>
      <c r="R1245" s="11">
        <v>108.747</v>
      </c>
      <c r="S1245" s="11">
        <v>2.1749399999999999</v>
      </c>
      <c r="T1245" s="11" t="s">
        <v>2774</v>
      </c>
      <c r="U1245" s="12" t="b">
        <v>0</v>
      </c>
    </row>
    <row r="1246" spans="1:21">
      <c r="A1246" s="7" t="s">
        <v>2005</v>
      </c>
      <c r="B1246" s="8" t="s">
        <v>55</v>
      </c>
      <c r="C1246" s="8" t="s">
        <v>56</v>
      </c>
      <c r="D1246" s="8" t="s">
        <v>362</v>
      </c>
      <c r="E1246" s="8" t="s">
        <v>363</v>
      </c>
      <c r="F1246" s="8" t="s">
        <v>78</v>
      </c>
      <c r="G1246" s="8" t="s">
        <v>79</v>
      </c>
      <c r="H1246" s="13">
        <v>45899</v>
      </c>
      <c r="I1246" s="8">
        <v>11</v>
      </c>
      <c r="J1246" s="8">
        <v>139.22</v>
      </c>
      <c r="K1246" s="8">
        <v>1531.42</v>
      </c>
      <c r="L1246" s="8">
        <v>0.05</v>
      </c>
      <c r="M1246" s="8">
        <v>0.02</v>
      </c>
      <c r="N1246" s="8" t="s">
        <v>2772</v>
      </c>
      <c r="O1246" s="8">
        <v>139.22</v>
      </c>
      <c r="P1246" s="8" t="s">
        <v>2773</v>
      </c>
      <c r="Q1246" s="8" t="s">
        <v>2773</v>
      </c>
      <c r="R1246" s="8">
        <v>1454.8490000000002</v>
      </c>
      <c r="S1246" s="8">
        <v>29.096980000000002</v>
      </c>
      <c r="T1246" s="8" t="s">
        <v>2774</v>
      </c>
      <c r="U1246" s="9" t="b">
        <v>0</v>
      </c>
    </row>
    <row r="1247" spans="1:21">
      <c r="A1247" s="10" t="s">
        <v>2006</v>
      </c>
      <c r="B1247" s="11" t="s">
        <v>55</v>
      </c>
      <c r="C1247" s="11" t="s">
        <v>56</v>
      </c>
      <c r="D1247" s="11" t="s">
        <v>783</v>
      </c>
      <c r="E1247" s="11" t="s">
        <v>784</v>
      </c>
      <c r="F1247" s="11" t="s">
        <v>302</v>
      </c>
      <c r="G1247" s="11" t="s">
        <v>303</v>
      </c>
      <c r="H1247" s="14">
        <v>45894</v>
      </c>
      <c r="I1247" s="11">
        <v>10</v>
      </c>
      <c r="J1247" s="11">
        <v>39.090000000000003</v>
      </c>
      <c r="K1247" s="11">
        <v>390.9</v>
      </c>
      <c r="L1247" s="11">
        <v>0</v>
      </c>
      <c r="M1247" s="11">
        <v>0.02</v>
      </c>
      <c r="N1247" s="11" t="s">
        <v>2776</v>
      </c>
      <c r="O1247" s="11">
        <v>39.090000000000003</v>
      </c>
      <c r="P1247" s="11" t="s">
        <v>2773</v>
      </c>
      <c r="Q1247" s="11" t="s">
        <v>2773</v>
      </c>
      <c r="R1247" s="11">
        <v>390.9</v>
      </c>
      <c r="S1247" s="11">
        <v>7.8179999999999996</v>
      </c>
      <c r="T1247" s="11" t="s">
        <v>2774</v>
      </c>
      <c r="U1247" s="12" t="b">
        <v>0</v>
      </c>
    </row>
    <row r="1248" spans="1:21">
      <c r="A1248" s="7" t="s">
        <v>2007</v>
      </c>
      <c r="B1248" s="8" t="s">
        <v>145</v>
      </c>
      <c r="C1248" s="8" t="s">
        <v>146</v>
      </c>
      <c r="D1248" s="8" t="s">
        <v>516</v>
      </c>
      <c r="E1248" s="8" t="s">
        <v>517</v>
      </c>
      <c r="F1248" s="8" t="s">
        <v>174</v>
      </c>
      <c r="G1248" s="8" t="s">
        <v>175</v>
      </c>
      <c r="H1248" s="13">
        <v>45896</v>
      </c>
      <c r="I1248" s="8">
        <v>4</v>
      </c>
      <c r="J1248" s="8">
        <v>183.4</v>
      </c>
      <c r="K1248" s="8">
        <v>733.6</v>
      </c>
      <c r="L1248" s="8">
        <v>0.1</v>
      </c>
      <c r="M1248" s="8">
        <v>0.02</v>
      </c>
      <c r="N1248" s="8" t="s">
        <v>2775</v>
      </c>
      <c r="O1248" s="8">
        <v>183.4</v>
      </c>
      <c r="P1248" s="8" t="s">
        <v>2773</v>
      </c>
      <c r="Q1248" s="8" t="s">
        <v>2773</v>
      </c>
      <c r="R1248" s="8">
        <v>660.24</v>
      </c>
      <c r="S1248" s="8">
        <v>13.204800000000001</v>
      </c>
      <c r="T1248" s="8" t="s">
        <v>2774</v>
      </c>
      <c r="U1248" s="9" t="b">
        <v>0</v>
      </c>
    </row>
    <row r="1249" spans="1:21">
      <c r="A1249" s="10" t="s">
        <v>2008</v>
      </c>
      <c r="B1249" s="11" t="s">
        <v>414</v>
      </c>
      <c r="C1249" s="11" t="s">
        <v>415</v>
      </c>
      <c r="D1249" s="11" t="s">
        <v>933</v>
      </c>
      <c r="E1249" s="11" t="s">
        <v>934</v>
      </c>
      <c r="F1249" s="11" t="s">
        <v>275</v>
      </c>
      <c r="G1249" s="11" t="s">
        <v>276</v>
      </c>
      <c r="H1249" s="14">
        <v>45893</v>
      </c>
      <c r="I1249" s="11">
        <v>7</v>
      </c>
      <c r="J1249" s="11">
        <v>44.71</v>
      </c>
      <c r="K1249" s="11">
        <v>312.97000000000003</v>
      </c>
      <c r="L1249" s="11">
        <v>0</v>
      </c>
      <c r="M1249" s="11">
        <v>0.02</v>
      </c>
      <c r="N1249" s="11" t="s">
        <v>2776</v>
      </c>
      <c r="O1249" s="11">
        <v>44.71</v>
      </c>
      <c r="P1249" s="11" t="s">
        <v>2773</v>
      </c>
      <c r="Q1249" s="11" t="s">
        <v>2773</v>
      </c>
      <c r="R1249" s="11">
        <v>312.97000000000003</v>
      </c>
      <c r="S1249" s="11">
        <v>6.2594000000000003</v>
      </c>
      <c r="T1249" s="11" t="s">
        <v>2774</v>
      </c>
      <c r="U1249" s="12" t="b">
        <v>0</v>
      </c>
    </row>
    <row r="1250" spans="1:21">
      <c r="A1250" s="7" t="s">
        <v>2009</v>
      </c>
      <c r="B1250" s="8" t="s">
        <v>14</v>
      </c>
      <c r="C1250" s="8" t="s">
        <v>15</v>
      </c>
      <c r="D1250" s="8" t="s">
        <v>476</v>
      </c>
      <c r="E1250" s="8" t="s">
        <v>477</v>
      </c>
      <c r="F1250" s="8" t="s">
        <v>240</v>
      </c>
      <c r="G1250" s="8" t="s">
        <v>241</v>
      </c>
      <c r="H1250" s="13">
        <v>45873</v>
      </c>
      <c r="I1250" s="8">
        <v>17</v>
      </c>
      <c r="J1250" s="8">
        <v>130.94</v>
      </c>
      <c r="K1250" s="8">
        <v>2225.98</v>
      </c>
      <c r="L1250" s="8">
        <v>0.05</v>
      </c>
      <c r="M1250" s="8">
        <v>0.02</v>
      </c>
      <c r="N1250" s="8" t="s">
        <v>2772</v>
      </c>
      <c r="O1250" s="8">
        <v>130.94</v>
      </c>
      <c r="P1250" s="8" t="s">
        <v>2773</v>
      </c>
      <c r="Q1250" s="8" t="s">
        <v>2773</v>
      </c>
      <c r="R1250" s="8">
        <v>2114.681</v>
      </c>
      <c r="S1250" s="8">
        <v>42.293620000000004</v>
      </c>
      <c r="T1250" s="8" t="s">
        <v>2774</v>
      </c>
      <c r="U1250" s="9" t="b">
        <v>0</v>
      </c>
    </row>
    <row r="1251" spans="1:21">
      <c r="A1251" s="10" t="s">
        <v>2010</v>
      </c>
      <c r="B1251" s="11" t="s">
        <v>122</v>
      </c>
      <c r="C1251" s="11" t="s">
        <v>123</v>
      </c>
      <c r="D1251" s="11" t="s">
        <v>184</v>
      </c>
      <c r="E1251" s="11" t="s">
        <v>185</v>
      </c>
      <c r="F1251" s="11" t="s">
        <v>356</v>
      </c>
      <c r="G1251" s="11" t="s">
        <v>357</v>
      </c>
      <c r="H1251" s="14">
        <v>45897</v>
      </c>
      <c r="I1251" s="11">
        <v>22</v>
      </c>
      <c r="J1251" s="11">
        <v>54.03</v>
      </c>
      <c r="K1251" s="11">
        <v>1188.6600000000001</v>
      </c>
      <c r="L1251" s="11">
        <v>0</v>
      </c>
      <c r="M1251" s="11">
        <v>0.02</v>
      </c>
      <c r="N1251" s="11" t="s">
        <v>2776</v>
      </c>
      <c r="O1251" s="11">
        <v>54.03</v>
      </c>
      <c r="P1251" s="11" t="s">
        <v>2773</v>
      </c>
      <c r="Q1251" s="11" t="s">
        <v>2773</v>
      </c>
      <c r="R1251" s="11">
        <v>1188.6600000000001</v>
      </c>
      <c r="S1251" s="11">
        <v>23.773200000000003</v>
      </c>
      <c r="T1251" s="11" t="s">
        <v>2774</v>
      </c>
      <c r="U1251" s="12" t="b">
        <v>0</v>
      </c>
    </row>
    <row r="1252" spans="1:21">
      <c r="A1252" s="7" t="s">
        <v>2011</v>
      </c>
      <c r="B1252" s="8" t="s">
        <v>28</v>
      </c>
      <c r="C1252" s="8" t="s">
        <v>29</v>
      </c>
      <c r="D1252" s="8" t="s">
        <v>655</v>
      </c>
      <c r="E1252" s="8" t="s">
        <v>656</v>
      </c>
      <c r="F1252" s="8" t="s">
        <v>85</v>
      </c>
      <c r="G1252" s="8" t="s">
        <v>86</v>
      </c>
      <c r="H1252" s="13">
        <v>45873</v>
      </c>
      <c r="I1252" s="8">
        <v>2</v>
      </c>
      <c r="J1252" s="8">
        <v>72.040000000000006</v>
      </c>
      <c r="K1252" s="8">
        <v>144.08000000000001</v>
      </c>
      <c r="L1252" s="8">
        <v>0.05</v>
      </c>
      <c r="M1252" s="8">
        <v>0.02</v>
      </c>
      <c r="N1252" s="8" t="s">
        <v>2772</v>
      </c>
      <c r="O1252" s="8">
        <v>72.040000000000006</v>
      </c>
      <c r="P1252" s="8" t="s">
        <v>2773</v>
      </c>
      <c r="Q1252" s="8" t="s">
        <v>2773</v>
      </c>
      <c r="R1252" s="8">
        <v>136.876</v>
      </c>
      <c r="S1252" s="8">
        <v>2.73752</v>
      </c>
      <c r="T1252" s="8" t="s">
        <v>2774</v>
      </c>
      <c r="U1252" s="9" t="b">
        <v>0</v>
      </c>
    </row>
    <row r="1253" spans="1:21">
      <c r="A1253" s="10" t="s">
        <v>2013</v>
      </c>
      <c r="B1253" s="11" t="s">
        <v>135</v>
      </c>
      <c r="C1253" s="11" t="s">
        <v>2797</v>
      </c>
      <c r="D1253" s="11" t="s">
        <v>261</v>
      </c>
      <c r="E1253" s="11" t="s">
        <v>2688</v>
      </c>
      <c r="F1253" s="11" t="s">
        <v>293</v>
      </c>
      <c r="G1253" s="11" t="s">
        <v>294</v>
      </c>
      <c r="H1253" s="14">
        <v>45880</v>
      </c>
      <c r="I1253" s="11">
        <v>7</v>
      </c>
      <c r="J1253" s="11">
        <v>114.99</v>
      </c>
      <c r="K1253" s="11">
        <v>804.93</v>
      </c>
      <c r="L1253" s="11">
        <v>0.05</v>
      </c>
      <c r="M1253" s="11">
        <v>0.02</v>
      </c>
      <c r="N1253" s="11" t="s">
        <v>2772</v>
      </c>
      <c r="O1253" s="11">
        <v>114.99</v>
      </c>
      <c r="P1253" s="11" t="s">
        <v>2773</v>
      </c>
      <c r="Q1253" s="11" t="s">
        <v>2773</v>
      </c>
      <c r="R1253" s="11">
        <v>764.68349999999998</v>
      </c>
      <c r="S1253" s="11">
        <v>15.293670000000001</v>
      </c>
      <c r="T1253" s="11" t="s">
        <v>2774</v>
      </c>
      <c r="U1253" s="12" t="b">
        <v>0</v>
      </c>
    </row>
    <row r="1254" spans="1:21">
      <c r="A1254" s="7" t="s">
        <v>2014</v>
      </c>
      <c r="B1254" s="8" t="s">
        <v>254</v>
      </c>
      <c r="C1254" s="8" t="s">
        <v>255</v>
      </c>
      <c r="D1254" s="8" t="s">
        <v>291</v>
      </c>
      <c r="E1254" s="8" t="s">
        <v>292</v>
      </c>
      <c r="F1254" s="8" t="s">
        <v>293</v>
      </c>
      <c r="G1254" s="8" t="s">
        <v>294</v>
      </c>
      <c r="H1254" s="13">
        <v>45880</v>
      </c>
      <c r="I1254" s="8">
        <v>18</v>
      </c>
      <c r="J1254" s="8">
        <v>114.99</v>
      </c>
      <c r="K1254" s="8">
        <v>2069.8200000000002</v>
      </c>
      <c r="L1254" s="8">
        <v>0.05</v>
      </c>
      <c r="M1254" s="8">
        <v>0.02</v>
      </c>
      <c r="N1254" s="8" t="s">
        <v>2772</v>
      </c>
      <c r="O1254" s="8">
        <v>114.99</v>
      </c>
      <c r="P1254" s="8" t="s">
        <v>2773</v>
      </c>
      <c r="Q1254" s="8" t="s">
        <v>2773</v>
      </c>
      <c r="R1254" s="8">
        <v>1966.3290000000002</v>
      </c>
      <c r="S1254" s="8">
        <v>39.326580000000007</v>
      </c>
      <c r="T1254" s="8" t="s">
        <v>2774</v>
      </c>
      <c r="U1254" s="9" t="b">
        <v>0</v>
      </c>
    </row>
    <row r="1255" spans="1:21">
      <c r="A1255" s="10" t="s">
        <v>2015</v>
      </c>
      <c r="B1255" s="11" t="s">
        <v>93</v>
      </c>
      <c r="C1255" s="11" t="s">
        <v>94</v>
      </c>
      <c r="D1255" s="11" t="s">
        <v>694</v>
      </c>
      <c r="E1255" s="11" t="s">
        <v>695</v>
      </c>
      <c r="F1255" s="11" t="s">
        <v>191</v>
      </c>
      <c r="G1255" s="11" t="s">
        <v>192</v>
      </c>
      <c r="H1255" s="14">
        <v>45874</v>
      </c>
      <c r="I1255" s="11">
        <v>9</v>
      </c>
      <c r="J1255" s="11">
        <v>144.35</v>
      </c>
      <c r="K1255" s="11">
        <v>1299.1500000000001</v>
      </c>
      <c r="L1255" s="11">
        <v>0.1</v>
      </c>
      <c r="M1255" s="11">
        <v>0.02</v>
      </c>
      <c r="N1255" s="11" t="s">
        <v>2775</v>
      </c>
      <c r="O1255" s="11">
        <v>144.35</v>
      </c>
      <c r="P1255" s="11" t="s">
        <v>2773</v>
      </c>
      <c r="Q1255" s="11" t="s">
        <v>2773</v>
      </c>
      <c r="R1255" s="11">
        <v>1169.2350000000001</v>
      </c>
      <c r="S1255" s="11">
        <v>23.384700000000002</v>
      </c>
      <c r="T1255" s="11" t="s">
        <v>2774</v>
      </c>
      <c r="U1255" s="12" t="b">
        <v>0</v>
      </c>
    </row>
    <row r="1256" spans="1:21">
      <c r="A1256" s="7" t="s">
        <v>2016</v>
      </c>
      <c r="B1256" s="8" t="s">
        <v>182</v>
      </c>
      <c r="C1256" s="8" t="s">
        <v>183</v>
      </c>
      <c r="D1256" s="8" t="s">
        <v>251</v>
      </c>
      <c r="E1256" s="8" t="s">
        <v>252</v>
      </c>
      <c r="F1256" s="8" t="s">
        <v>71</v>
      </c>
      <c r="G1256" s="8" t="s">
        <v>72</v>
      </c>
      <c r="H1256" s="13">
        <v>45887</v>
      </c>
      <c r="I1256" s="8">
        <v>20</v>
      </c>
      <c r="J1256" s="8">
        <v>123.65</v>
      </c>
      <c r="K1256" s="8">
        <v>2473</v>
      </c>
      <c r="L1256" s="8">
        <v>0.05</v>
      </c>
      <c r="M1256" s="8">
        <v>0.02</v>
      </c>
      <c r="N1256" s="8" t="s">
        <v>2772</v>
      </c>
      <c r="O1256" s="8">
        <v>123.65</v>
      </c>
      <c r="P1256" s="8" t="s">
        <v>2773</v>
      </c>
      <c r="Q1256" s="8" t="s">
        <v>2773</v>
      </c>
      <c r="R1256" s="8">
        <v>2349.35</v>
      </c>
      <c r="S1256" s="8">
        <v>46.987000000000002</v>
      </c>
      <c r="T1256" s="8" t="s">
        <v>2774</v>
      </c>
      <c r="U1256" s="9" t="b">
        <v>0</v>
      </c>
    </row>
    <row r="1257" spans="1:21">
      <c r="A1257" s="10" t="s">
        <v>2017</v>
      </c>
      <c r="B1257" s="11" t="s">
        <v>414</v>
      </c>
      <c r="C1257" s="11" t="s">
        <v>415</v>
      </c>
      <c r="D1257" s="11" t="s">
        <v>1130</v>
      </c>
      <c r="E1257" s="11" t="s">
        <v>1131</v>
      </c>
      <c r="F1257" s="11" t="s">
        <v>59</v>
      </c>
      <c r="G1257" s="11" t="s">
        <v>60</v>
      </c>
      <c r="H1257" s="14">
        <v>45887</v>
      </c>
      <c r="I1257" s="11">
        <v>12</v>
      </c>
      <c r="J1257" s="11">
        <v>71.86</v>
      </c>
      <c r="K1257" s="11">
        <v>862.32</v>
      </c>
      <c r="L1257" s="11">
        <v>0.05</v>
      </c>
      <c r="M1257" s="11">
        <v>0.02</v>
      </c>
      <c r="N1257" s="11" t="s">
        <v>2772</v>
      </c>
      <c r="O1257" s="11">
        <v>71.86</v>
      </c>
      <c r="P1257" s="11" t="s">
        <v>2773</v>
      </c>
      <c r="Q1257" s="11" t="s">
        <v>2773</v>
      </c>
      <c r="R1257" s="11">
        <v>819.20400000000006</v>
      </c>
      <c r="S1257" s="11">
        <v>16.384080000000001</v>
      </c>
      <c r="T1257" s="11" t="s">
        <v>2774</v>
      </c>
      <c r="U1257" s="12" t="b">
        <v>0</v>
      </c>
    </row>
    <row r="1258" spans="1:21">
      <c r="A1258" s="7" t="s">
        <v>2019</v>
      </c>
      <c r="B1258" s="8" t="s">
        <v>187</v>
      </c>
      <c r="C1258" s="8" t="s">
        <v>188</v>
      </c>
      <c r="D1258" s="8" t="s">
        <v>736</v>
      </c>
      <c r="E1258" s="8" t="s">
        <v>737</v>
      </c>
      <c r="F1258" s="8" t="s">
        <v>18</v>
      </c>
      <c r="G1258" s="8" t="s">
        <v>19</v>
      </c>
      <c r="H1258" s="13">
        <v>45938</v>
      </c>
      <c r="I1258" s="8">
        <v>3</v>
      </c>
      <c r="J1258" s="8">
        <v>52.65</v>
      </c>
      <c r="K1258" s="8">
        <v>157.94999999999999</v>
      </c>
      <c r="L1258" s="8">
        <v>0.05</v>
      </c>
      <c r="M1258" s="8">
        <v>0.02</v>
      </c>
      <c r="N1258" s="8" t="s">
        <v>2772</v>
      </c>
      <c r="O1258" s="8">
        <v>52.65</v>
      </c>
      <c r="P1258" s="8" t="s">
        <v>2773</v>
      </c>
      <c r="Q1258" s="8" t="s">
        <v>2773</v>
      </c>
      <c r="R1258" s="8">
        <v>150.05249999999998</v>
      </c>
      <c r="S1258" s="8">
        <v>3.0010499999999998</v>
      </c>
      <c r="T1258" s="8" t="s">
        <v>2774</v>
      </c>
      <c r="U1258" s="9" t="b">
        <v>0</v>
      </c>
    </row>
    <row r="1259" spans="1:21">
      <c r="A1259" s="10" t="s">
        <v>2021</v>
      </c>
      <c r="B1259" s="11" t="s">
        <v>122</v>
      </c>
      <c r="C1259" s="11" t="s">
        <v>123</v>
      </c>
      <c r="D1259" s="11" t="s">
        <v>927</v>
      </c>
      <c r="E1259" s="11" t="s">
        <v>928</v>
      </c>
      <c r="F1259" s="11" t="s">
        <v>326</v>
      </c>
      <c r="G1259" s="11" t="s">
        <v>327</v>
      </c>
      <c r="H1259" s="14">
        <v>45873</v>
      </c>
      <c r="I1259" s="11">
        <v>2</v>
      </c>
      <c r="J1259" s="11">
        <v>63.32</v>
      </c>
      <c r="K1259" s="11">
        <v>126.64</v>
      </c>
      <c r="L1259" s="11">
        <v>0</v>
      </c>
      <c r="M1259" s="11">
        <v>0.02</v>
      </c>
      <c r="N1259" s="11" t="s">
        <v>2776</v>
      </c>
      <c r="O1259" s="11">
        <v>63.32</v>
      </c>
      <c r="P1259" s="11" t="s">
        <v>2773</v>
      </c>
      <c r="Q1259" s="11" t="s">
        <v>2773</v>
      </c>
      <c r="R1259" s="11">
        <v>126.64</v>
      </c>
      <c r="S1259" s="11">
        <v>2.5327999999999999</v>
      </c>
      <c r="T1259" s="11" t="s">
        <v>2774</v>
      </c>
      <c r="U1259" s="12" t="b">
        <v>0</v>
      </c>
    </row>
    <row r="1260" spans="1:21">
      <c r="A1260" s="7" t="s">
        <v>2022</v>
      </c>
      <c r="B1260" s="8" t="s">
        <v>74</v>
      </c>
      <c r="C1260" s="8" t="s">
        <v>75</v>
      </c>
      <c r="D1260" s="8" t="s">
        <v>299</v>
      </c>
      <c r="E1260" s="8" t="s">
        <v>300</v>
      </c>
      <c r="F1260" s="8" t="s">
        <v>71</v>
      </c>
      <c r="G1260" s="8" t="s">
        <v>72</v>
      </c>
      <c r="H1260" s="13">
        <v>45875</v>
      </c>
      <c r="I1260" s="8">
        <v>13</v>
      </c>
      <c r="J1260" s="8">
        <v>123.65</v>
      </c>
      <c r="K1260" s="8">
        <v>1607.45</v>
      </c>
      <c r="L1260" s="8">
        <v>0.05</v>
      </c>
      <c r="M1260" s="8">
        <v>0.02</v>
      </c>
      <c r="N1260" s="8" t="s">
        <v>2772</v>
      </c>
      <c r="O1260" s="8">
        <v>123.65</v>
      </c>
      <c r="P1260" s="8" t="s">
        <v>2773</v>
      </c>
      <c r="Q1260" s="8" t="s">
        <v>2773</v>
      </c>
      <c r="R1260" s="8">
        <v>1527.0775000000001</v>
      </c>
      <c r="S1260" s="8">
        <v>30.541550000000001</v>
      </c>
      <c r="T1260" s="8" t="s">
        <v>2774</v>
      </c>
      <c r="U1260" s="9" t="b">
        <v>0</v>
      </c>
    </row>
    <row r="1261" spans="1:21">
      <c r="A1261" s="10" t="s">
        <v>2023</v>
      </c>
      <c r="B1261" s="11" t="s">
        <v>62</v>
      </c>
      <c r="C1261" s="11" t="s">
        <v>63</v>
      </c>
      <c r="D1261" s="11" t="s">
        <v>1459</v>
      </c>
      <c r="E1261" s="11" t="s">
        <v>1460</v>
      </c>
      <c r="F1261" s="11" t="s">
        <v>39</v>
      </c>
      <c r="G1261" s="11" t="s">
        <v>40</v>
      </c>
      <c r="H1261" s="14">
        <v>45896</v>
      </c>
      <c r="I1261" s="11">
        <v>21</v>
      </c>
      <c r="J1261" s="11">
        <v>87.21</v>
      </c>
      <c r="K1261" s="11">
        <v>1831.41</v>
      </c>
      <c r="L1261" s="11">
        <v>0</v>
      </c>
      <c r="M1261" s="11">
        <v>0.02</v>
      </c>
      <c r="N1261" s="11" t="s">
        <v>2776</v>
      </c>
      <c r="O1261" s="11">
        <v>87.21</v>
      </c>
      <c r="P1261" s="11" t="s">
        <v>2773</v>
      </c>
      <c r="Q1261" s="11" t="s">
        <v>2773</v>
      </c>
      <c r="R1261" s="11">
        <v>1831.41</v>
      </c>
      <c r="S1261" s="11">
        <v>36.6282</v>
      </c>
      <c r="T1261" s="11" t="s">
        <v>2774</v>
      </c>
      <c r="U1261" s="12" t="b">
        <v>0</v>
      </c>
    </row>
    <row r="1262" spans="1:21">
      <c r="A1262" s="7" t="s">
        <v>2024</v>
      </c>
      <c r="B1262" s="8" t="s">
        <v>62</v>
      </c>
      <c r="C1262" s="8" t="s">
        <v>63</v>
      </c>
      <c r="D1262" s="8" t="s">
        <v>278</v>
      </c>
      <c r="E1262" s="8" t="s">
        <v>279</v>
      </c>
      <c r="F1262" s="8" t="s">
        <v>25</v>
      </c>
      <c r="G1262" s="8" t="s">
        <v>26</v>
      </c>
      <c r="H1262" s="13">
        <v>45879</v>
      </c>
      <c r="I1262" s="8">
        <v>12</v>
      </c>
      <c r="J1262" s="8">
        <v>120.83</v>
      </c>
      <c r="K1262" s="8">
        <v>1449.96</v>
      </c>
      <c r="L1262" s="8">
        <v>0.1</v>
      </c>
      <c r="M1262" s="8">
        <v>0.02</v>
      </c>
      <c r="N1262" s="8" t="s">
        <v>2775</v>
      </c>
      <c r="O1262" s="8">
        <v>120.83</v>
      </c>
      <c r="P1262" s="8" t="s">
        <v>2773</v>
      </c>
      <c r="Q1262" s="8" t="s">
        <v>2773</v>
      </c>
      <c r="R1262" s="8">
        <v>1304.9639999999999</v>
      </c>
      <c r="S1262" s="8">
        <v>26.09928</v>
      </c>
      <c r="T1262" s="8" t="s">
        <v>2774</v>
      </c>
      <c r="U1262" s="9" t="b">
        <v>0</v>
      </c>
    </row>
    <row r="1263" spans="1:21">
      <c r="A1263" s="10" t="s">
        <v>2025</v>
      </c>
      <c r="B1263" s="11" t="s">
        <v>145</v>
      </c>
      <c r="C1263" s="11" t="s">
        <v>2826</v>
      </c>
      <c r="D1263" s="11" t="s">
        <v>742</v>
      </c>
      <c r="E1263" s="11" t="s">
        <v>2600</v>
      </c>
      <c r="F1263" s="11" t="s">
        <v>129</v>
      </c>
      <c r="G1263" s="11" t="s">
        <v>130</v>
      </c>
      <c r="H1263" s="14">
        <v>45891</v>
      </c>
      <c r="I1263" s="11">
        <v>25</v>
      </c>
      <c r="J1263" s="11">
        <v>92.19</v>
      </c>
      <c r="K1263" s="11">
        <v>2304.75</v>
      </c>
      <c r="L1263" s="11">
        <v>0.05</v>
      </c>
      <c r="M1263" s="11">
        <v>0.02</v>
      </c>
      <c r="N1263" s="11" t="s">
        <v>2772</v>
      </c>
      <c r="O1263" s="11">
        <v>92.19</v>
      </c>
      <c r="P1263" s="11" t="s">
        <v>2773</v>
      </c>
      <c r="Q1263" s="11" t="s">
        <v>2773</v>
      </c>
      <c r="R1263" s="11">
        <v>2189.5124999999998</v>
      </c>
      <c r="S1263" s="11">
        <v>43.79025</v>
      </c>
      <c r="T1263" s="11" t="s">
        <v>2774</v>
      </c>
      <c r="U1263" s="12" t="b">
        <v>0</v>
      </c>
    </row>
    <row r="1264" spans="1:21">
      <c r="A1264" s="7" t="s">
        <v>2026</v>
      </c>
      <c r="B1264" s="8" t="s">
        <v>246</v>
      </c>
      <c r="C1264" s="8" t="s">
        <v>247</v>
      </c>
      <c r="D1264" s="8" t="s">
        <v>1916</v>
      </c>
      <c r="E1264" s="8" t="s">
        <v>1917</v>
      </c>
      <c r="F1264" s="8" t="s">
        <v>196</v>
      </c>
      <c r="G1264" s="8" t="s">
        <v>197</v>
      </c>
      <c r="H1264" s="13">
        <v>45894</v>
      </c>
      <c r="I1264" s="8">
        <v>25</v>
      </c>
      <c r="J1264" s="8">
        <v>77.5</v>
      </c>
      <c r="K1264" s="8">
        <v>1937.5</v>
      </c>
      <c r="L1264" s="8">
        <v>0.05</v>
      </c>
      <c r="M1264" s="8">
        <v>0.02</v>
      </c>
      <c r="N1264" s="8" t="s">
        <v>2772</v>
      </c>
      <c r="O1264" s="8">
        <v>77.5</v>
      </c>
      <c r="P1264" s="8" t="s">
        <v>2773</v>
      </c>
      <c r="Q1264" s="8" t="s">
        <v>2773</v>
      </c>
      <c r="R1264" s="8">
        <v>1840.625</v>
      </c>
      <c r="S1264" s="8">
        <v>36.8125</v>
      </c>
      <c r="T1264" s="8" t="s">
        <v>2774</v>
      </c>
      <c r="U1264" s="9" t="b">
        <v>0</v>
      </c>
    </row>
    <row r="1265" spans="1:21">
      <c r="A1265" s="10" t="s">
        <v>2027</v>
      </c>
      <c r="B1265" s="11" t="s">
        <v>306</v>
      </c>
      <c r="C1265" s="11" t="s">
        <v>307</v>
      </c>
      <c r="D1265" s="11" t="s">
        <v>354</v>
      </c>
      <c r="E1265" s="11" t="s">
        <v>355</v>
      </c>
      <c r="F1265" s="11" t="s">
        <v>78</v>
      </c>
      <c r="G1265" s="11" t="s">
        <v>79</v>
      </c>
      <c r="H1265" s="14">
        <v>45884</v>
      </c>
      <c r="I1265" s="11">
        <v>23</v>
      </c>
      <c r="J1265" s="11">
        <v>139.22</v>
      </c>
      <c r="K1265" s="11">
        <v>3202.06</v>
      </c>
      <c r="L1265" s="11">
        <v>0.05</v>
      </c>
      <c r="M1265" s="11">
        <v>0.02</v>
      </c>
      <c r="N1265" s="11" t="s">
        <v>2772</v>
      </c>
      <c r="O1265" s="11">
        <v>139.22</v>
      </c>
      <c r="P1265" s="11" t="s">
        <v>2773</v>
      </c>
      <c r="Q1265" s="11" t="s">
        <v>2773</v>
      </c>
      <c r="R1265" s="11">
        <v>3041.9569999999999</v>
      </c>
      <c r="S1265" s="11">
        <v>60.83914</v>
      </c>
      <c r="T1265" s="11" t="s">
        <v>2774</v>
      </c>
      <c r="U1265" s="12" t="b">
        <v>0</v>
      </c>
    </row>
    <row r="1266" spans="1:21">
      <c r="A1266" s="7" t="s">
        <v>2029</v>
      </c>
      <c r="B1266" s="8" t="s">
        <v>93</v>
      </c>
      <c r="C1266" s="8" t="s">
        <v>94</v>
      </c>
      <c r="D1266" s="8" t="s">
        <v>227</v>
      </c>
      <c r="E1266" s="8" t="s">
        <v>228</v>
      </c>
      <c r="F1266" s="8" t="s">
        <v>25</v>
      </c>
      <c r="G1266" s="8" t="s">
        <v>26</v>
      </c>
      <c r="H1266" s="13">
        <v>45874</v>
      </c>
      <c r="I1266" s="8">
        <v>8</v>
      </c>
      <c r="J1266" s="8">
        <v>120.83</v>
      </c>
      <c r="K1266" s="8">
        <v>966.64</v>
      </c>
      <c r="L1266" s="8">
        <v>0.1</v>
      </c>
      <c r="M1266" s="8">
        <v>0.02</v>
      </c>
      <c r="N1266" s="8" t="s">
        <v>2775</v>
      </c>
      <c r="O1266" s="8">
        <v>120.83</v>
      </c>
      <c r="P1266" s="8" t="s">
        <v>2773</v>
      </c>
      <c r="Q1266" s="8" t="s">
        <v>2773</v>
      </c>
      <c r="R1266" s="8">
        <v>869.976</v>
      </c>
      <c r="S1266" s="8">
        <v>17.399519999999999</v>
      </c>
      <c r="T1266" s="8" t="s">
        <v>2774</v>
      </c>
      <c r="U1266" s="9" t="b">
        <v>0</v>
      </c>
    </row>
    <row r="1267" spans="1:21">
      <c r="A1267" s="10" t="s">
        <v>2030</v>
      </c>
      <c r="B1267" s="11" t="s">
        <v>47</v>
      </c>
      <c r="C1267" s="11" t="s">
        <v>48</v>
      </c>
      <c r="D1267" s="11" t="s">
        <v>609</v>
      </c>
      <c r="E1267" s="11" t="s">
        <v>610</v>
      </c>
      <c r="F1267" s="11" t="s">
        <v>18</v>
      </c>
      <c r="G1267" s="11" t="s">
        <v>19</v>
      </c>
      <c r="H1267" s="14">
        <v>45882</v>
      </c>
      <c r="I1267" s="11">
        <v>12</v>
      </c>
      <c r="J1267" s="11">
        <v>52.65</v>
      </c>
      <c r="K1267" s="11">
        <v>631.79999999999995</v>
      </c>
      <c r="L1267" s="11">
        <v>0.05</v>
      </c>
      <c r="M1267" s="11">
        <v>0.02</v>
      </c>
      <c r="N1267" s="11" t="s">
        <v>2772</v>
      </c>
      <c r="O1267" s="11">
        <v>52.65</v>
      </c>
      <c r="P1267" s="11" t="s">
        <v>2773</v>
      </c>
      <c r="Q1267" s="11" t="s">
        <v>2773</v>
      </c>
      <c r="R1267" s="11">
        <v>600.20999999999992</v>
      </c>
      <c r="S1267" s="11">
        <v>12.004199999999999</v>
      </c>
      <c r="T1267" s="11" t="s">
        <v>2774</v>
      </c>
      <c r="U1267" s="12" t="b">
        <v>0</v>
      </c>
    </row>
    <row r="1268" spans="1:21">
      <c r="A1268" s="7" t="s">
        <v>2031</v>
      </c>
      <c r="B1268" s="8" t="s">
        <v>182</v>
      </c>
      <c r="C1268" s="8" t="s">
        <v>183</v>
      </c>
      <c r="D1268" s="8" t="s">
        <v>278</v>
      </c>
      <c r="E1268" s="8" t="s">
        <v>279</v>
      </c>
      <c r="F1268" s="8" t="s">
        <v>326</v>
      </c>
      <c r="G1268" s="8" t="s">
        <v>327</v>
      </c>
      <c r="H1268" s="13">
        <v>45895</v>
      </c>
      <c r="I1268" s="8">
        <v>11</v>
      </c>
      <c r="J1268" s="8">
        <v>63.32</v>
      </c>
      <c r="K1268" s="8">
        <v>696.52</v>
      </c>
      <c r="L1268" s="8">
        <v>0</v>
      </c>
      <c r="M1268" s="8">
        <v>0.02</v>
      </c>
      <c r="N1268" s="8" t="s">
        <v>2776</v>
      </c>
      <c r="O1268" s="8">
        <v>63.32</v>
      </c>
      <c r="P1268" s="8" t="s">
        <v>2773</v>
      </c>
      <c r="Q1268" s="8" t="s">
        <v>2773</v>
      </c>
      <c r="R1268" s="8">
        <v>696.52</v>
      </c>
      <c r="S1268" s="8">
        <v>13.930400000000001</v>
      </c>
      <c r="T1268" s="8" t="s">
        <v>2774</v>
      </c>
      <c r="U1268" s="9" t="b">
        <v>0</v>
      </c>
    </row>
    <row r="1269" spans="1:21">
      <c r="A1269" s="10" t="s">
        <v>2032</v>
      </c>
      <c r="B1269" s="11" t="s">
        <v>47</v>
      </c>
      <c r="C1269" s="11" t="s">
        <v>48</v>
      </c>
      <c r="D1269" s="11" t="s">
        <v>243</v>
      </c>
      <c r="E1269" s="11" t="s">
        <v>244</v>
      </c>
      <c r="F1269" s="11" t="s">
        <v>25</v>
      </c>
      <c r="G1269" s="11" t="s">
        <v>26</v>
      </c>
      <c r="H1269" s="14">
        <v>45872</v>
      </c>
      <c r="I1269" s="11">
        <v>1</v>
      </c>
      <c r="J1269" s="11">
        <v>120.83</v>
      </c>
      <c r="K1269" s="11">
        <v>120.83</v>
      </c>
      <c r="L1269" s="11">
        <v>0.1</v>
      </c>
      <c r="M1269" s="11">
        <v>0.02</v>
      </c>
      <c r="N1269" s="11" t="s">
        <v>2775</v>
      </c>
      <c r="O1269" s="11">
        <v>120.83</v>
      </c>
      <c r="P1269" s="11" t="s">
        <v>2773</v>
      </c>
      <c r="Q1269" s="11" t="s">
        <v>2773</v>
      </c>
      <c r="R1269" s="11">
        <v>108.747</v>
      </c>
      <c r="S1269" s="11">
        <v>2.1749399999999999</v>
      </c>
      <c r="T1269" s="11" t="s">
        <v>2774</v>
      </c>
      <c r="U1269" s="12" t="b">
        <v>0</v>
      </c>
    </row>
    <row r="1270" spans="1:21">
      <c r="A1270" s="7" t="s">
        <v>2033</v>
      </c>
      <c r="B1270" s="8" t="s">
        <v>55</v>
      </c>
      <c r="C1270" s="8" t="s">
        <v>56</v>
      </c>
      <c r="D1270" s="8" t="s">
        <v>916</v>
      </c>
      <c r="E1270" s="8" t="s">
        <v>917</v>
      </c>
      <c r="F1270" s="8" t="s">
        <v>85</v>
      </c>
      <c r="G1270" s="8" t="s">
        <v>86</v>
      </c>
      <c r="H1270" s="13">
        <v>45897</v>
      </c>
      <c r="I1270" s="8">
        <v>15</v>
      </c>
      <c r="J1270" s="8">
        <v>72.040000000000006</v>
      </c>
      <c r="K1270" s="8">
        <v>1080.5999999999999</v>
      </c>
      <c r="L1270" s="8">
        <v>0.05</v>
      </c>
      <c r="M1270" s="8">
        <v>0.02</v>
      </c>
      <c r="N1270" s="8" t="s">
        <v>2772</v>
      </c>
      <c r="O1270" s="8">
        <v>72.040000000000006</v>
      </c>
      <c r="P1270" s="8" t="s">
        <v>2773</v>
      </c>
      <c r="Q1270" s="8" t="s">
        <v>2773</v>
      </c>
      <c r="R1270" s="8">
        <v>1026.57</v>
      </c>
      <c r="S1270" s="8">
        <v>20.531399999999998</v>
      </c>
      <c r="T1270" s="8" t="s">
        <v>2774</v>
      </c>
      <c r="U1270" s="9" t="b">
        <v>0</v>
      </c>
    </row>
    <row r="1271" spans="1:21">
      <c r="A1271" s="10" t="s">
        <v>2034</v>
      </c>
      <c r="B1271" s="11" t="s">
        <v>182</v>
      </c>
      <c r="C1271" s="11" t="s">
        <v>183</v>
      </c>
      <c r="D1271" s="11" t="s">
        <v>629</v>
      </c>
      <c r="E1271" s="11" t="s">
        <v>630</v>
      </c>
      <c r="F1271" s="11" t="s">
        <v>174</v>
      </c>
      <c r="G1271" s="11" t="s">
        <v>175</v>
      </c>
      <c r="H1271" s="14">
        <v>45888</v>
      </c>
      <c r="I1271" s="11">
        <v>20</v>
      </c>
      <c r="J1271" s="11">
        <v>183.4</v>
      </c>
      <c r="K1271" s="11">
        <v>3668</v>
      </c>
      <c r="L1271" s="11">
        <v>0.1</v>
      </c>
      <c r="M1271" s="11">
        <v>0.02</v>
      </c>
      <c r="N1271" s="11" t="s">
        <v>2775</v>
      </c>
      <c r="O1271" s="11">
        <v>183.4</v>
      </c>
      <c r="P1271" s="11" t="s">
        <v>2773</v>
      </c>
      <c r="Q1271" s="11" t="s">
        <v>2773</v>
      </c>
      <c r="R1271" s="11">
        <v>3301.2</v>
      </c>
      <c r="S1271" s="11">
        <v>66.024000000000001</v>
      </c>
      <c r="T1271" s="11" t="s">
        <v>2774</v>
      </c>
      <c r="U1271" s="12" t="b">
        <v>0</v>
      </c>
    </row>
    <row r="1272" spans="1:21">
      <c r="A1272" s="7" t="s">
        <v>2035</v>
      </c>
      <c r="B1272" s="8" t="s">
        <v>21</v>
      </c>
      <c r="C1272" s="8" t="s">
        <v>22</v>
      </c>
      <c r="D1272" s="8" t="s">
        <v>663</v>
      </c>
      <c r="E1272" s="8" t="s">
        <v>664</v>
      </c>
      <c r="F1272" s="8" t="s">
        <v>71</v>
      </c>
      <c r="G1272" s="8" t="s">
        <v>72</v>
      </c>
      <c r="H1272" s="13">
        <v>45895</v>
      </c>
      <c r="I1272" s="8">
        <v>23</v>
      </c>
      <c r="J1272" s="8">
        <v>123.65</v>
      </c>
      <c r="K1272" s="8">
        <v>2843.95</v>
      </c>
      <c r="L1272" s="8">
        <v>0.05</v>
      </c>
      <c r="M1272" s="8">
        <v>0.02</v>
      </c>
      <c r="N1272" s="8" t="s">
        <v>2772</v>
      </c>
      <c r="O1272" s="8">
        <v>123.65</v>
      </c>
      <c r="P1272" s="8" t="s">
        <v>2773</v>
      </c>
      <c r="Q1272" s="8" t="s">
        <v>2773</v>
      </c>
      <c r="R1272" s="8">
        <v>2701.7524999999996</v>
      </c>
      <c r="S1272" s="8">
        <v>54.035049999999991</v>
      </c>
      <c r="T1272" s="8" t="s">
        <v>2774</v>
      </c>
      <c r="U1272" s="9" t="b">
        <v>0</v>
      </c>
    </row>
    <row r="1273" spans="1:21">
      <c r="A1273" s="10" t="s">
        <v>2036</v>
      </c>
      <c r="B1273" s="11" t="s">
        <v>386</v>
      </c>
      <c r="C1273" s="11" t="s">
        <v>387</v>
      </c>
      <c r="D1273" s="11" t="s">
        <v>243</v>
      </c>
      <c r="E1273" s="11" t="s">
        <v>244</v>
      </c>
      <c r="F1273" s="11" t="s">
        <v>114</v>
      </c>
      <c r="G1273" s="11" t="s">
        <v>115</v>
      </c>
      <c r="H1273" s="14">
        <v>45895</v>
      </c>
      <c r="I1273" s="11">
        <v>3</v>
      </c>
      <c r="J1273" s="11">
        <v>77.34</v>
      </c>
      <c r="K1273" s="11">
        <v>232.02</v>
      </c>
      <c r="L1273" s="11">
        <v>0.1</v>
      </c>
      <c r="M1273" s="11">
        <v>0.02</v>
      </c>
      <c r="N1273" s="11" t="s">
        <v>2775</v>
      </c>
      <c r="O1273" s="11">
        <v>91.13</v>
      </c>
      <c r="P1273" s="11" t="s">
        <v>2773</v>
      </c>
      <c r="Q1273" s="11" t="s">
        <v>2773</v>
      </c>
      <c r="R1273" s="11">
        <v>208.81800000000001</v>
      </c>
      <c r="S1273" s="11">
        <v>4.1763600000000007</v>
      </c>
      <c r="T1273" s="11" t="s">
        <v>2774</v>
      </c>
      <c r="U1273" s="12" t="b">
        <v>0</v>
      </c>
    </row>
    <row r="1274" spans="1:21">
      <c r="A1274" s="7" t="s">
        <v>2037</v>
      </c>
      <c r="B1274" s="8" t="s">
        <v>187</v>
      </c>
      <c r="C1274" s="8" t="s">
        <v>188</v>
      </c>
      <c r="D1274" s="8" t="s">
        <v>1916</v>
      </c>
      <c r="E1274" s="8" t="s">
        <v>1917</v>
      </c>
      <c r="F1274" s="8" t="s">
        <v>25</v>
      </c>
      <c r="G1274" s="8" t="s">
        <v>26</v>
      </c>
      <c r="H1274" s="13">
        <v>45883</v>
      </c>
      <c r="I1274" s="8">
        <v>19</v>
      </c>
      <c r="J1274" s="8">
        <v>120.83</v>
      </c>
      <c r="K1274" s="8">
        <v>2295.77</v>
      </c>
      <c r="L1274" s="8">
        <v>0.1</v>
      </c>
      <c r="M1274" s="8">
        <v>0.02</v>
      </c>
      <c r="N1274" s="8" t="s">
        <v>2775</v>
      </c>
      <c r="O1274" s="8">
        <v>120.83</v>
      </c>
      <c r="P1274" s="8" t="s">
        <v>2773</v>
      </c>
      <c r="Q1274" s="8" t="s">
        <v>2773</v>
      </c>
      <c r="R1274" s="8">
        <v>2066.1930000000002</v>
      </c>
      <c r="S1274" s="8">
        <v>41.323860000000003</v>
      </c>
      <c r="T1274" s="8" t="s">
        <v>2774</v>
      </c>
      <c r="U1274" s="9" t="b">
        <v>0</v>
      </c>
    </row>
    <row r="1275" spans="1:21">
      <c r="A1275" s="10" t="s">
        <v>2040</v>
      </c>
      <c r="B1275" s="11" t="s">
        <v>81</v>
      </c>
      <c r="C1275" s="11" t="s">
        <v>82</v>
      </c>
      <c r="D1275" s="11" t="s">
        <v>205</v>
      </c>
      <c r="E1275" s="11" t="s">
        <v>206</v>
      </c>
      <c r="F1275" s="11" t="s">
        <v>275</v>
      </c>
      <c r="G1275" s="11" t="s">
        <v>276</v>
      </c>
      <c r="H1275" s="14">
        <v>45895</v>
      </c>
      <c r="I1275" s="11">
        <v>19</v>
      </c>
      <c r="J1275" s="11">
        <v>44.71</v>
      </c>
      <c r="K1275" s="11">
        <v>849.49</v>
      </c>
      <c r="L1275" s="11">
        <v>0</v>
      </c>
      <c r="M1275" s="11">
        <v>0.02</v>
      </c>
      <c r="N1275" s="11" t="s">
        <v>2776</v>
      </c>
      <c r="O1275" s="11">
        <v>44.71</v>
      </c>
      <c r="P1275" s="11" t="s">
        <v>2773</v>
      </c>
      <c r="Q1275" s="11" t="s">
        <v>2773</v>
      </c>
      <c r="R1275" s="11">
        <v>849.49</v>
      </c>
      <c r="S1275" s="11">
        <v>16.989799999999999</v>
      </c>
      <c r="T1275" s="11" t="s">
        <v>2774</v>
      </c>
      <c r="U1275" s="12" t="b">
        <v>0</v>
      </c>
    </row>
    <row r="1276" spans="1:21">
      <c r="A1276" s="7" t="s">
        <v>2041</v>
      </c>
      <c r="B1276" s="8" t="s">
        <v>145</v>
      </c>
      <c r="C1276" s="8" t="s">
        <v>146</v>
      </c>
      <c r="D1276" s="8" t="s">
        <v>545</v>
      </c>
      <c r="E1276" s="8" t="s">
        <v>546</v>
      </c>
      <c r="F1276" s="8" t="s">
        <v>179</v>
      </c>
      <c r="G1276" s="8" t="s">
        <v>180</v>
      </c>
      <c r="H1276" s="13">
        <v>45891</v>
      </c>
      <c r="I1276" s="8">
        <v>6</v>
      </c>
      <c r="J1276" s="8">
        <v>125.42</v>
      </c>
      <c r="K1276" s="8">
        <v>752.52</v>
      </c>
      <c r="L1276" s="8">
        <v>0.1</v>
      </c>
      <c r="M1276" s="8">
        <v>0.02</v>
      </c>
      <c r="N1276" s="8" t="s">
        <v>2775</v>
      </c>
      <c r="O1276" s="8">
        <v>125.42</v>
      </c>
      <c r="P1276" s="8" t="s">
        <v>2773</v>
      </c>
      <c r="Q1276" s="8" t="s">
        <v>2773</v>
      </c>
      <c r="R1276" s="8">
        <v>677.26800000000003</v>
      </c>
      <c r="S1276" s="8">
        <v>13.545360000000001</v>
      </c>
      <c r="T1276" s="8" t="s">
        <v>2774</v>
      </c>
      <c r="U1276" s="9" t="b">
        <v>0</v>
      </c>
    </row>
    <row r="1277" spans="1:21">
      <c r="A1277" s="10" t="s">
        <v>2042</v>
      </c>
      <c r="B1277" s="11" t="s">
        <v>208</v>
      </c>
      <c r="C1277" s="11" t="s">
        <v>209</v>
      </c>
      <c r="D1277" s="11" t="s">
        <v>645</v>
      </c>
      <c r="E1277" s="11" t="s">
        <v>646</v>
      </c>
      <c r="F1277" s="11" t="s">
        <v>107</v>
      </c>
      <c r="G1277" s="11" t="s">
        <v>108</v>
      </c>
      <c r="H1277" s="14">
        <v>45888</v>
      </c>
      <c r="I1277" s="11">
        <v>23</v>
      </c>
      <c r="J1277" s="11">
        <v>179.53</v>
      </c>
      <c r="K1277" s="11">
        <v>4129.1899999999996</v>
      </c>
      <c r="L1277" s="11">
        <v>0.1</v>
      </c>
      <c r="M1277" s="11">
        <v>0.02</v>
      </c>
      <c r="N1277" s="11" t="s">
        <v>2775</v>
      </c>
      <c r="O1277" s="11">
        <v>179.53</v>
      </c>
      <c r="P1277" s="11" t="s">
        <v>2773</v>
      </c>
      <c r="Q1277" s="11" t="s">
        <v>2773</v>
      </c>
      <c r="R1277" s="11">
        <v>3716.2709999999997</v>
      </c>
      <c r="S1277" s="11">
        <v>74.325419999999994</v>
      </c>
      <c r="T1277" s="11" t="s">
        <v>2774</v>
      </c>
      <c r="U1277" s="12" t="b">
        <v>0</v>
      </c>
    </row>
    <row r="1278" spans="1:21">
      <c r="A1278" s="7" t="s">
        <v>2043</v>
      </c>
      <c r="B1278" s="8" t="s">
        <v>35</v>
      </c>
      <c r="C1278" s="8" t="s">
        <v>2800</v>
      </c>
      <c r="D1278" s="8" t="s">
        <v>119</v>
      </c>
      <c r="E1278" s="8" t="s">
        <v>2689</v>
      </c>
      <c r="F1278" s="8" t="s">
        <v>71</v>
      </c>
      <c r="G1278" s="8" t="s">
        <v>72</v>
      </c>
      <c r="H1278" s="13">
        <v>45884</v>
      </c>
      <c r="I1278" s="8">
        <v>20</v>
      </c>
      <c r="J1278" s="8">
        <v>123.65</v>
      </c>
      <c r="K1278" s="8">
        <v>2473</v>
      </c>
      <c r="L1278" s="8">
        <v>0.05</v>
      </c>
      <c r="M1278" s="8">
        <v>0.02</v>
      </c>
      <c r="N1278" s="8" t="s">
        <v>2772</v>
      </c>
      <c r="O1278" s="8">
        <v>123.65</v>
      </c>
      <c r="P1278" s="8" t="s">
        <v>2773</v>
      </c>
      <c r="Q1278" s="8" t="s">
        <v>2773</v>
      </c>
      <c r="R1278" s="8">
        <v>2349.35</v>
      </c>
      <c r="S1278" s="8">
        <v>46.987000000000002</v>
      </c>
      <c r="T1278" s="8" t="s">
        <v>2774</v>
      </c>
      <c r="U1278" s="9" t="b">
        <v>0</v>
      </c>
    </row>
    <row r="1279" spans="1:21">
      <c r="A1279" s="10" t="s">
        <v>2044</v>
      </c>
      <c r="B1279" s="11" t="s">
        <v>145</v>
      </c>
      <c r="C1279" s="11" t="s">
        <v>146</v>
      </c>
      <c r="D1279" s="11" t="s">
        <v>16</v>
      </c>
      <c r="E1279" s="11" t="s">
        <v>17</v>
      </c>
      <c r="F1279" s="11" t="s">
        <v>71</v>
      </c>
      <c r="G1279" s="11" t="s">
        <v>72</v>
      </c>
      <c r="H1279" s="14">
        <v>45875</v>
      </c>
      <c r="I1279" s="11">
        <v>15</v>
      </c>
      <c r="J1279" s="11">
        <v>123.65</v>
      </c>
      <c r="K1279" s="11">
        <v>1854.75</v>
      </c>
      <c r="L1279" s="11">
        <v>0.05</v>
      </c>
      <c r="M1279" s="11">
        <v>0.02</v>
      </c>
      <c r="N1279" s="11" t="s">
        <v>2772</v>
      </c>
      <c r="O1279" s="11">
        <v>123.65</v>
      </c>
      <c r="P1279" s="11" t="s">
        <v>2773</v>
      </c>
      <c r="Q1279" s="11" t="s">
        <v>2773</v>
      </c>
      <c r="R1279" s="11">
        <v>1762.0125</v>
      </c>
      <c r="S1279" s="11">
        <v>35.240250000000003</v>
      </c>
      <c r="T1279" s="11" t="s">
        <v>2774</v>
      </c>
      <c r="U1279" s="12" t="b">
        <v>0</v>
      </c>
    </row>
    <row r="1280" spans="1:21">
      <c r="A1280" s="7" t="s">
        <v>2045</v>
      </c>
      <c r="B1280" s="8" t="s">
        <v>187</v>
      </c>
      <c r="C1280" s="8" t="s">
        <v>188</v>
      </c>
      <c r="D1280" s="8" t="s">
        <v>648</v>
      </c>
      <c r="E1280" s="8" t="s">
        <v>649</v>
      </c>
      <c r="F1280" s="8" t="s">
        <v>196</v>
      </c>
      <c r="G1280" s="8" t="s">
        <v>197</v>
      </c>
      <c r="H1280" s="13">
        <v>45891</v>
      </c>
      <c r="I1280" s="8">
        <v>4</v>
      </c>
      <c r="J1280" s="8">
        <v>77.5</v>
      </c>
      <c r="K1280" s="8">
        <v>310</v>
      </c>
      <c r="L1280" s="8">
        <v>0.05</v>
      </c>
      <c r="M1280" s="8">
        <v>0.02</v>
      </c>
      <c r="N1280" s="8" t="s">
        <v>2772</v>
      </c>
      <c r="O1280" s="8">
        <v>77.5</v>
      </c>
      <c r="P1280" s="8" t="s">
        <v>2773</v>
      </c>
      <c r="Q1280" s="8" t="s">
        <v>2773</v>
      </c>
      <c r="R1280" s="8">
        <v>294.5</v>
      </c>
      <c r="S1280" s="8">
        <v>5.89</v>
      </c>
      <c r="T1280" s="8" t="s">
        <v>2774</v>
      </c>
      <c r="U1280" s="9" t="b">
        <v>0</v>
      </c>
    </row>
    <row r="1281" spans="1:21">
      <c r="A1281" s="10" t="s">
        <v>2046</v>
      </c>
      <c r="B1281" s="11" t="s">
        <v>35</v>
      </c>
      <c r="C1281" s="11" t="s">
        <v>36</v>
      </c>
      <c r="D1281" s="11" t="s">
        <v>1459</v>
      </c>
      <c r="E1281" s="11" t="s">
        <v>1460</v>
      </c>
      <c r="F1281" s="11" t="s">
        <v>174</v>
      </c>
      <c r="G1281" s="11" t="s">
        <v>175</v>
      </c>
      <c r="H1281" s="14">
        <v>45880</v>
      </c>
      <c r="I1281" s="11">
        <v>13</v>
      </c>
      <c r="J1281" s="11">
        <v>183.4</v>
      </c>
      <c r="K1281" s="11">
        <v>2384.1999999999998</v>
      </c>
      <c r="L1281" s="11">
        <v>0.1</v>
      </c>
      <c r="M1281" s="11">
        <v>0.02</v>
      </c>
      <c r="N1281" s="11" t="s">
        <v>2775</v>
      </c>
      <c r="O1281" s="11">
        <v>183.4</v>
      </c>
      <c r="P1281" s="11" t="s">
        <v>2773</v>
      </c>
      <c r="Q1281" s="11" t="s">
        <v>2773</v>
      </c>
      <c r="R1281" s="11">
        <v>2145.7799999999997</v>
      </c>
      <c r="S1281" s="11">
        <v>42.915599999999998</v>
      </c>
      <c r="T1281" s="11" t="s">
        <v>2774</v>
      </c>
      <c r="U1281" s="12" t="b">
        <v>0</v>
      </c>
    </row>
    <row r="1282" spans="1:21">
      <c r="A1282" s="7" t="s">
        <v>2047</v>
      </c>
      <c r="B1282" s="8" t="s">
        <v>55</v>
      </c>
      <c r="C1282" s="8" t="s">
        <v>2827</v>
      </c>
      <c r="D1282" s="8" t="s">
        <v>818</v>
      </c>
      <c r="E1282" s="8" t="s">
        <v>2690</v>
      </c>
      <c r="F1282" s="8" t="s">
        <v>191</v>
      </c>
      <c r="G1282" s="8" t="s">
        <v>192</v>
      </c>
      <c r="H1282" s="13">
        <v>45876</v>
      </c>
      <c r="I1282" s="8">
        <v>3</v>
      </c>
      <c r="J1282" s="8">
        <v>144.35</v>
      </c>
      <c r="K1282" s="8">
        <v>433.05</v>
      </c>
      <c r="L1282" s="8">
        <v>0.1</v>
      </c>
      <c r="M1282" s="8">
        <v>0.02</v>
      </c>
      <c r="N1282" s="8" t="s">
        <v>2775</v>
      </c>
      <c r="O1282" s="8">
        <v>144.35</v>
      </c>
      <c r="P1282" s="8" t="s">
        <v>2773</v>
      </c>
      <c r="Q1282" s="8" t="s">
        <v>2773</v>
      </c>
      <c r="R1282" s="8">
        <v>389.745</v>
      </c>
      <c r="S1282" s="8">
        <v>7.7949000000000002</v>
      </c>
      <c r="T1282" s="8" t="s">
        <v>2774</v>
      </c>
      <c r="U1282" s="9" t="b">
        <v>0</v>
      </c>
    </row>
    <row r="1283" spans="1:21">
      <c r="A1283" s="10" t="s">
        <v>2048</v>
      </c>
      <c r="B1283" s="11" t="s">
        <v>35</v>
      </c>
      <c r="C1283" s="11" t="s">
        <v>2786</v>
      </c>
      <c r="D1283" s="11" t="s">
        <v>757</v>
      </c>
      <c r="E1283" s="11" t="s">
        <v>2691</v>
      </c>
      <c r="F1283" s="11" t="s">
        <v>39</v>
      </c>
      <c r="G1283" s="11" t="s">
        <v>40</v>
      </c>
      <c r="H1283" s="14">
        <v>45890</v>
      </c>
      <c r="I1283" s="11">
        <v>25</v>
      </c>
      <c r="J1283" s="11">
        <v>87.21</v>
      </c>
      <c r="K1283" s="11">
        <v>2180.25</v>
      </c>
      <c r="L1283" s="11">
        <v>0</v>
      </c>
      <c r="M1283" s="11">
        <v>0.02</v>
      </c>
      <c r="N1283" s="11" t="s">
        <v>2776</v>
      </c>
      <c r="O1283" s="11">
        <v>87.21</v>
      </c>
      <c r="P1283" s="11" t="s">
        <v>2773</v>
      </c>
      <c r="Q1283" s="11" t="s">
        <v>2773</v>
      </c>
      <c r="R1283" s="11">
        <v>2180.25</v>
      </c>
      <c r="S1283" s="11">
        <v>43.605000000000004</v>
      </c>
      <c r="T1283" s="11" t="s">
        <v>2774</v>
      </c>
      <c r="U1283" s="12" t="b">
        <v>0</v>
      </c>
    </row>
    <row r="1284" spans="1:21">
      <c r="A1284" s="7" t="s">
        <v>2049</v>
      </c>
      <c r="B1284" s="8" t="s">
        <v>246</v>
      </c>
      <c r="C1284" s="8" t="s">
        <v>247</v>
      </c>
      <c r="D1284" s="8" t="s">
        <v>773</v>
      </c>
      <c r="E1284" s="8" t="s">
        <v>774</v>
      </c>
      <c r="F1284" s="8" t="s">
        <v>107</v>
      </c>
      <c r="G1284" s="8" t="s">
        <v>108</v>
      </c>
      <c r="H1284" s="13">
        <v>45874</v>
      </c>
      <c r="I1284" s="8">
        <v>22</v>
      </c>
      <c r="J1284" s="8">
        <v>140.44999999999999</v>
      </c>
      <c r="K1284" s="8">
        <v>3089.9</v>
      </c>
      <c r="L1284" s="8">
        <v>0.1</v>
      </c>
      <c r="M1284" s="8">
        <v>0.02</v>
      </c>
      <c r="N1284" s="8" t="s">
        <v>2775</v>
      </c>
      <c r="O1284" s="8">
        <v>179.53</v>
      </c>
      <c r="P1284" s="8" t="s">
        <v>2773</v>
      </c>
      <c r="Q1284" s="8" t="s">
        <v>2773</v>
      </c>
      <c r="R1284" s="8">
        <v>2780.91</v>
      </c>
      <c r="S1284" s="8">
        <v>55.618200000000002</v>
      </c>
      <c r="T1284" s="8" t="s">
        <v>2774</v>
      </c>
      <c r="U1284" s="9" t="b">
        <v>0</v>
      </c>
    </row>
    <row r="1285" spans="1:21">
      <c r="A1285" s="10" t="s">
        <v>2050</v>
      </c>
      <c r="B1285" s="11" t="s">
        <v>306</v>
      </c>
      <c r="C1285" s="11" t="s">
        <v>307</v>
      </c>
      <c r="D1285" s="11" t="s">
        <v>1916</v>
      </c>
      <c r="E1285" s="11" t="s">
        <v>1917</v>
      </c>
      <c r="F1285" s="11" t="s">
        <v>293</v>
      </c>
      <c r="G1285" s="11" t="s">
        <v>294</v>
      </c>
      <c r="H1285" s="14">
        <v>45888</v>
      </c>
      <c r="I1285" s="11">
        <v>20</v>
      </c>
      <c r="J1285" s="11">
        <v>114.99</v>
      </c>
      <c r="K1285" s="11">
        <v>2299.8000000000002</v>
      </c>
      <c r="L1285" s="11">
        <v>0.05</v>
      </c>
      <c r="M1285" s="11">
        <v>0.02</v>
      </c>
      <c r="N1285" s="11" t="s">
        <v>2772</v>
      </c>
      <c r="O1285" s="11">
        <v>114.99</v>
      </c>
      <c r="P1285" s="11" t="s">
        <v>2773</v>
      </c>
      <c r="Q1285" s="11" t="s">
        <v>2773</v>
      </c>
      <c r="R1285" s="11">
        <v>2184.8100000000004</v>
      </c>
      <c r="S1285" s="11">
        <v>43.696200000000012</v>
      </c>
      <c r="T1285" s="11" t="s">
        <v>2774</v>
      </c>
      <c r="U1285" s="12" t="b">
        <v>0</v>
      </c>
    </row>
    <row r="1286" spans="1:21">
      <c r="A1286" s="7" t="s">
        <v>2051</v>
      </c>
      <c r="B1286" s="8" t="s">
        <v>306</v>
      </c>
      <c r="C1286" s="8" t="s">
        <v>307</v>
      </c>
      <c r="D1286" s="8" t="s">
        <v>194</v>
      </c>
      <c r="E1286" s="8" t="s">
        <v>195</v>
      </c>
      <c r="F1286" s="8" t="s">
        <v>59</v>
      </c>
      <c r="G1286" s="8" t="s">
        <v>60</v>
      </c>
      <c r="H1286" s="13">
        <v>45879</v>
      </c>
      <c r="I1286" s="8">
        <v>11</v>
      </c>
      <c r="J1286" s="8">
        <v>71.86</v>
      </c>
      <c r="K1286" s="8">
        <v>790.46</v>
      </c>
      <c r="L1286" s="8">
        <v>0.05</v>
      </c>
      <c r="M1286" s="8">
        <v>0.02</v>
      </c>
      <c r="N1286" s="8" t="s">
        <v>2772</v>
      </c>
      <c r="O1286" s="8">
        <v>71.86</v>
      </c>
      <c r="P1286" s="8" t="s">
        <v>2773</v>
      </c>
      <c r="Q1286" s="8" t="s">
        <v>2773</v>
      </c>
      <c r="R1286" s="8">
        <v>750.93700000000001</v>
      </c>
      <c r="S1286" s="8">
        <v>15.018740000000001</v>
      </c>
      <c r="T1286" s="8" t="s">
        <v>2774</v>
      </c>
      <c r="U1286" s="9" t="b">
        <v>0</v>
      </c>
    </row>
    <row r="1287" spans="1:21">
      <c r="A1287" s="10" t="s">
        <v>2052</v>
      </c>
      <c r="B1287" s="11" t="s">
        <v>135</v>
      </c>
      <c r="C1287" s="11" t="s">
        <v>136</v>
      </c>
      <c r="D1287" s="11" t="s">
        <v>467</v>
      </c>
      <c r="E1287" s="11" t="s">
        <v>468</v>
      </c>
      <c r="F1287" s="11" t="s">
        <v>326</v>
      </c>
      <c r="G1287" s="11" t="s">
        <v>327</v>
      </c>
      <c r="H1287" s="14">
        <v>45899</v>
      </c>
      <c r="I1287" s="11">
        <v>10</v>
      </c>
      <c r="J1287" s="11">
        <v>63.32</v>
      </c>
      <c r="K1287" s="11">
        <v>633.20000000000005</v>
      </c>
      <c r="L1287" s="11">
        <v>0</v>
      </c>
      <c r="M1287" s="11">
        <v>0.02</v>
      </c>
      <c r="N1287" s="11" t="s">
        <v>2776</v>
      </c>
      <c r="O1287" s="11">
        <v>63.32</v>
      </c>
      <c r="P1287" s="11" t="s">
        <v>2773</v>
      </c>
      <c r="Q1287" s="11" t="s">
        <v>2773</v>
      </c>
      <c r="R1287" s="11">
        <v>633.20000000000005</v>
      </c>
      <c r="S1287" s="11">
        <v>12.664000000000001</v>
      </c>
      <c r="T1287" s="11" t="s">
        <v>2774</v>
      </c>
      <c r="U1287" s="12" t="b">
        <v>0</v>
      </c>
    </row>
    <row r="1288" spans="1:21">
      <c r="A1288" s="7" t="s">
        <v>2053</v>
      </c>
      <c r="B1288" s="8" t="s">
        <v>42</v>
      </c>
      <c r="C1288" s="8" t="s">
        <v>43</v>
      </c>
      <c r="D1288" s="8" t="s">
        <v>221</v>
      </c>
      <c r="E1288" s="8" t="s">
        <v>222</v>
      </c>
      <c r="F1288" s="8" t="s">
        <v>179</v>
      </c>
      <c r="G1288" s="8" t="s">
        <v>180</v>
      </c>
      <c r="H1288" s="13">
        <v>45872</v>
      </c>
      <c r="I1288" s="8">
        <v>12</v>
      </c>
      <c r="J1288" s="8">
        <v>125.42</v>
      </c>
      <c r="K1288" s="8">
        <v>1505.04</v>
      </c>
      <c r="L1288" s="8">
        <v>0.1</v>
      </c>
      <c r="M1288" s="8">
        <v>0.02</v>
      </c>
      <c r="N1288" s="8" t="s">
        <v>2775</v>
      </c>
      <c r="O1288" s="8">
        <v>125.42</v>
      </c>
      <c r="P1288" s="8" t="s">
        <v>2773</v>
      </c>
      <c r="Q1288" s="8" t="s">
        <v>2773</v>
      </c>
      <c r="R1288" s="8">
        <v>1354.5360000000001</v>
      </c>
      <c r="S1288" s="8">
        <v>27.090720000000001</v>
      </c>
      <c r="T1288" s="8" t="s">
        <v>2774</v>
      </c>
      <c r="U1288" s="9" t="b">
        <v>0</v>
      </c>
    </row>
    <row r="1289" spans="1:21">
      <c r="A1289" s="10" t="s">
        <v>2054</v>
      </c>
      <c r="B1289" s="11" t="s">
        <v>135</v>
      </c>
      <c r="C1289" s="11" t="s">
        <v>136</v>
      </c>
      <c r="D1289" s="11" t="s">
        <v>893</v>
      </c>
      <c r="E1289" s="11" t="s">
        <v>894</v>
      </c>
      <c r="F1289" s="11" t="s">
        <v>166</v>
      </c>
      <c r="G1289" s="11" t="s">
        <v>167</v>
      </c>
      <c r="H1289" s="14">
        <v>45882</v>
      </c>
      <c r="I1289" s="11">
        <v>17</v>
      </c>
      <c r="J1289" s="11">
        <v>176.86</v>
      </c>
      <c r="K1289" s="11">
        <v>3006.62</v>
      </c>
      <c r="L1289" s="11">
        <v>0.1</v>
      </c>
      <c r="M1289" s="11">
        <v>0.02</v>
      </c>
      <c r="N1289" s="11" t="s">
        <v>2775</v>
      </c>
      <c r="O1289" s="11">
        <v>176.86</v>
      </c>
      <c r="P1289" s="11" t="s">
        <v>2773</v>
      </c>
      <c r="Q1289" s="11" t="s">
        <v>2773</v>
      </c>
      <c r="R1289" s="11">
        <v>2705.9580000000001</v>
      </c>
      <c r="S1289" s="11">
        <v>54.119160000000001</v>
      </c>
      <c r="T1289" s="11" t="s">
        <v>2774</v>
      </c>
      <c r="U1289" s="12" t="b">
        <v>0</v>
      </c>
    </row>
    <row r="1290" spans="1:21">
      <c r="A1290" s="7" t="s">
        <v>2055</v>
      </c>
      <c r="B1290" s="8" t="s">
        <v>47</v>
      </c>
      <c r="C1290" s="8" t="s">
        <v>48</v>
      </c>
      <c r="D1290" s="8" t="s">
        <v>441</v>
      </c>
      <c r="E1290" s="8" t="s">
        <v>442</v>
      </c>
      <c r="F1290" s="8" t="s">
        <v>234</v>
      </c>
      <c r="G1290" s="8" t="s">
        <v>235</v>
      </c>
      <c r="H1290" s="13">
        <v>45881</v>
      </c>
      <c r="I1290" s="8">
        <v>2</v>
      </c>
      <c r="J1290" s="8">
        <v>37.18</v>
      </c>
      <c r="K1290" s="8">
        <v>74.36</v>
      </c>
      <c r="L1290" s="8">
        <v>0</v>
      </c>
      <c r="M1290" s="8">
        <v>0.02</v>
      </c>
      <c r="N1290" s="8" t="s">
        <v>2776</v>
      </c>
      <c r="O1290" s="8">
        <v>37.18</v>
      </c>
      <c r="P1290" s="8" t="s">
        <v>2773</v>
      </c>
      <c r="Q1290" s="8" t="s">
        <v>2773</v>
      </c>
      <c r="R1290" s="8">
        <v>74.36</v>
      </c>
      <c r="S1290" s="8">
        <v>1.4872000000000001</v>
      </c>
      <c r="T1290" s="8" t="s">
        <v>2774</v>
      </c>
      <c r="U1290" s="9" t="b">
        <v>0</v>
      </c>
    </row>
    <row r="1291" spans="1:21">
      <c r="A1291" s="10" t="s">
        <v>2056</v>
      </c>
      <c r="B1291" s="11" t="s">
        <v>67</v>
      </c>
      <c r="C1291" s="11" t="s">
        <v>68</v>
      </c>
      <c r="D1291" s="11" t="s">
        <v>44</v>
      </c>
      <c r="E1291" s="11" t="s">
        <v>45</v>
      </c>
      <c r="F1291" s="11" t="s">
        <v>450</v>
      </c>
      <c r="G1291" s="11" t="s">
        <v>451</v>
      </c>
      <c r="H1291" s="14">
        <v>45892</v>
      </c>
      <c r="I1291" s="11">
        <v>1</v>
      </c>
      <c r="J1291" s="11">
        <v>45.4</v>
      </c>
      <c r="K1291" s="11">
        <v>45.4</v>
      </c>
      <c r="L1291" s="11">
        <v>0</v>
      </c>
      <c r="M1291" s="11">
        <v>0.02</v>
      </c>
      <c r="N1291" s="11" t="s">
        <v>2776</v>
      </c>
      <c r="O1291" s="11">
        <v>45.4</v>
      </c>
      <c r="P1291" s="11" t="s">
        <v>2773</v>
      </c>
      <c r="Q1291" s="11" t="s">
        <v>2773</v>
      </c>
      <c r="R1291" s="11">
        <v>45.4</v>
      </c>
      <c r="S1291" s="11">
        <v>0.90800000000000003</v>
      </c>
      <c r="T1291" s="11" t="s">
        <v>2774</v>
      </c>
      <c r="U1291" s="12" t="b">
        <v>0</v>
      </c>
    </row>
    <row r="1292" spans="1:21">
      <c r="A1292" s="7" t="s">
        <v>2057</v>
      </c>
      <c r="B1292" s="8" t="s">
        <v>259</v>
      </c>
      <c r="C1292" s="8" t="s">
        <v>260</v>
      </c>
      <c r="D1292" s="8" t="s">
        <v>525</v>
      </c>
      <c r="E1292" s="8" t="s">
        <v>526</v>
      </c>
      <c r="F1292" s="8" t="s">
        <v>450</v>
      </c>
      <c r="G1292" s="8" t="s">
        <v>451</v>
      </c>
      <c r="H1292" s="13">
        <v>45897</v>
      </c>
      <c r="I1292" s="8">
        <v>4</v>
      </c>
      <c r="J1292" s="8">
        <v>45.4</v>
      </c>
      <c r="K1292" s="8">
        <v>181.6</v>
      </c>
      <c r="L1292" s="8">
        <v>0</v>
      </c>
      <c r="M1292" s="8">
        <v>0.02</v>
      </c>
      <c r="N1292" s="8" t="s">
        <v>2776</v>
      </c>
      <c r="O1292" s="8">
        <v>45.4</v>
      </c>
      <c r="P1292" s="8" t="s">
        <v>2773</v>
      </c>
      <c r="Q1292" s="8" t="s">
        <v>2773</v>
      </c>
      <c r="R1292" s="8">
        <v>181.6</v>
      </c>
      <c r="S1292" s="8">
        <v>3.6320000000000001</v>
      </c>
      <c r="T1292" s="8" t="s">
        <v>2774</v>
      </c>
      <c r="U1292" s="9" t="b">
        <v>0</v>
      </c>
    </row>
    <row r="1293" spans="1:21">
      <c r="A1293" s="10" t="s">
        <v>2058</v>
      </c>
      <c r="B1293" s="11" t="s">
        <v>187</v>
      </c>
      <c r="C1293" s="11" t="s">
        <v>188</v>
      </c>
      <c r="D1293" s="11" t="s">
        <v>814</v>
      </c>
      <c r="E1293" s="11" t="s">
        <v>815</v>
      </c>
      <c r="F1293" s="11" t="s">
        <v>59</v>
      </c>
      <c r="G1293" s="11" t="s">
        <v>60</v>
      </c>
      <c r="H1293" s="14">
        <v>45888</v>
      </c>
      <c r="I1293" s="11">
        <v>23</v>
      </c>
      <c r="J1293" s="11">
        <v>71.86</v>
      </c>
      <c r="K1293" s="11">
        <v>1652.78</v>
      </c>
      <c r="L1293" s="11">
        <v>0.05</v>
      </c>
      <c r="M1293" s="11">
        <v>0.02</v>
      </c>
      <c r="N1293" s="11" t="s">
        <v>2772</v>
      </c>
      <c r="O1293" s="11">
        <v>71.86</v>
      </c>
      <c r="P1293" s="11" t="s">
        <v>2773</v>
      </c>
      <c r="Q1293" s="11" t="s">
        <v>2773</v>
      </c>
      <c r="R1293" s="11">
        <v>1570.1410000000001</v>
      </c>
      <c r="S1293" s="11">
        <v>31.402820000000002</v>
      </c>
      <c r="T1293" s="11" t="s">
        <v>2774</v>
      </c>
      <c r="U1293" s="12" t="b">
        <v>0</v>
      </c>
    </row>
    <row r="1294" spans="1:21">
      <c r="A1294" s="7" t="s">
        <v>2060</v>
      </c>
      <c r="B1294" s="8" t="s">
        <v>74</v>
      </c>
      <c r="C1294" s="8" t="s">
        <v>75</v>
      </c>
      <c r="D1294" s="8" t="s">
        <v>221</v>
      </c>
      <c r="E1294" s="8" t="s">
        <v>222</v>
      </c>
      <c r="F1294" s="8" t="s">
        <v>114</v>
      </c>
      <c r="G1294" s="8" t="s">
        <v>115</v>
      </c>
      <c r="H1294" s="13">
        <v>45875</v>
      </c>
      <c r="I1294" s="8">
        <v>22</v>
      </c>
      <c r="J1294" s="8">
        <v>91.13</v>
      </c>
      <c r="K1294" s="8">
        <v>2004.86</v>
      </c>
      <c r="L1294" s="8">
        <v>0.1</v>
      </c>
      <c r="M1294" s="8">
        <v>0.02</v>
      </c>
      <c r="N1294" s="8" t="s">
        <v>2775</v>
      </c>
      <c r="O1294" s="8">
        <v>91.13</v>
      </c>
      <c r="P1294" s="8" t="s">
        <v>2773</v>
      </c>
      <c r="Q1294" s="8" t="s">
        <v>2773</v>
      </c>
      <c r="R1294" s="8">
        <v>1804.3739999999998</v>
      </c>
      <c r="S1294" s="8">
        <v>36.087479999999999</v>
      </c>
      <c r="T1294" s="8" t="s">
        <v>2774</v>
      </c>
      <c r="U1294" s="9" t="b">
        <v>0</v>
      </c>
    </row>
    <row r="1295" spans="1:21">
      <c r="A1295" s="10" t="s">
        <v>2061</v>
      </c>
      <c r="B1295" s="11" t="s">
        <v>55</v>
      </c>
      <c r="C1295" s="11" t="s">
        <v>56</v>
      </c>
      <c r="D1295" s="11" t="s">
        <v>757</v>
      </c>
      <c r="E1295" s="11" t="s">
        <v>758</v>
      </c>
      <c r="F1295" s="11" t="s">
        <v>129</v>
      </c>
      <c r="G1295" s="11" t="s">
        <v>130</v>
      </c>
      <c r="H1295" s="14">
        <v>45896</v>
      </c>
      <c r="I1295" s="11">
        <v>13</v>
      </c>
      <c r="J1295" s="11">
        <v>92.19</v>
      </c>
      <c r="K1295" s="11">
        <v>1198.47</v>
      </c>
      <c r="L1295" s="11">
        <v>0.05</v>
      </c>
      <c r="M1295" s="11">
        <v>0.02</v>
      </c>
      <c r="N1295" s="11" t="s">
        <v>2772</v>
      </c>
      <c r="O1295" s="11">
        <v>92.19</v>
      </c>
      <c r="P1295" s="11" t="s">
        <v>2773</v>
      </c>
      <c r="Q1295" s="11" t="s">
        <v>2773</v>
      </c>
      <c r="R1295" s="11">
        <v>1138.5464999999999</v>
      </c>
      <c r="S1295" s="11">
        <v>22.77093</v>
      </c>
      <c r="T1295" s="11" t="s">
        <v>2774</v>
      </c>
      <c r="U1295" s="12" t="b">
        <v>0</v>
      </c>
    </row>
    <row r="1296" spans="1:21">
      <c r="A1296" s="7" t="s">
        <v>2062</v>
      </c>
      <c r="B1296" s="8" t="s">
        <v>42</v>
      </c>
      <c r="C1296" s="8" t="s">
        <v>43</v>
      </c>
      <c r="D1296" s="8" t="s">
        <v>218</v>
      </c>
      <c r="E1296" s="8" t="s">
        <v>219</v>
      </c>
      <c r="F1296" s="8" t="s">
        <v>90</v>
      </c>
      <c r="G1296" s="8" t="s">
        <v>91</v>
      </c>
      <c r="H1296" s="13">
        <v>45879</v>
      </c>
      <c r="I1296" s="8">
        <v>5</v>
      </c>
      <c r="J1296" s="8">
        <v>50.51</v>
      </c>
      <c r="K1296" s="8">
        <v>252.55</v>
      </c>
      <c r="L1296" s="8">
        <v>0</v>
      </c>
      <c r="M1296" s="8">
        <v>0.02</v>
      </c>
      <c r="N1296" s="8" t="s">
        <v>2776</v>
      </c>
      <c r="O1296" s="8">
        <v>50.51</v>
      </c>
      <c r="P1296" s="8" t="s">
        <v>2773</v>
      </c>
      <c r="Q1296" s="8" t="s">
        <v>2773</v>
      </c>
      <c r="R1296" s="8">
        <v>252.55</v>
      </c>
      <c r="S1296" s="8">
        <v>5.0510000000000002</v>
      </c>
      <c r="T1296" s="8" t="s">
        <v>2774</v>
      </c>
      <c r="U1296" s="9" t="b">
        <v>0</v>
      </c>
    </row>
    <row r="1297" spans="1:21">
      <c r="A1297" s="10" t="s">
        <v>2063</v>
      </c>
      <c r="B1297" s="11" t="s">
        <v>47</v>
      </c>
      <c r="C1297" s="11" t="s">
        <v>48</v>
      </c>
      <c r="D1297" s="11" t="s">
        <v>169</v>
      </c>
      <c r="E1297" s="11" t="s">
        <v>170</v>
      </c>
      <c r="F1297" s="11" t="s">
        <v>78</v>
      </c>
      <c r="G1297" s="11" t="s">
        <v>79</v>
      </c>
      <c r="H1297" s="14">
        <v>45872</v>
      </c>
      <c r="I1297" s="11">
        <v>1</v>
      </c>
      <c r="J1297" s="11">
        <v>139.22</v>
      </c>
      <c r="K1297" s="11">
        <v>139.22</v>
      </c>
      <c r="L1297" s="11">
        <v>0.05</v>
      </c>
      <c r="M1297" s="11">
        <v>0.02</v>
      </c>
      <c r="N1297" s="11" t="s">
        <v>2772</v>
      </c>
      <c r="O1297" s="11">
        <v>139.22</v>
      </c>
      <c r="P1297" s="11" t="s">
        <v>2773</v>
      </c>
      <c r="Q1297" s="11" t="s">
        <v>2773</v>
      </c>
      <c r="R1297" s="11">
        <v>132.25899999999999</v>
      </c>
      <c r="S1297" s="11">
        <v>2.6451799999999999</v>
      </c>
      <c r="T1297" s="11" t="s">
        <v>2774</v>
      </c>
      <c r="U1297" s="12" t="b">
        <v>0</v>
      </c>
    </row>
    <row r="1298" spans="1:21">
      <c r="A1298" s="7" t="s">
        <v>2064</v>
      </c>
      <c r="B1298" s="8" t="s">
        <v>159</v>
      </c>
      <c r="C1298" s="8" t="s">
        <v>160</v>
      </c>
      <c r="D1298" s="8" t="s">
        <v>566</v>
      </c>
      <c r="E1298" s="8" t="s">
        <v>567</v>
      </c>
      <c r="F1298" s="8" t="s">
        <v>78</v>
      </c>
      <c r="G1298" s="8" t="s">
        <v>79</v>
      </c>
      <c r="H1298" s="13">
        <v>45891</v>
      </c>
      <c r="I1298" s="8">
        <v>16</v>
      </c>
      <c r="J1298" s="8">
        <v>139.22</v>
      </c>
      <c r="K1298" s="8">
        <v>2227.52</v>
      </c>
      <c r="L1298" s="8">
        <v>0.05</v>
      </c>
      <c r="M1298" s="8">
        <v>0.02</v>
      </c>
      <c r="N1298" s="8" t="s">
        <v>2772</v>
      </c>
      <c r="O1298" s="8">
        <v>139.22</v>
      </c>
      <c r="P1298" s="8" t="s">
        <v>2773</v>
      </c>
      <c r="Q1298" s="8" t="s">
        <v>2773</v>
      </c>
      <c r="R1298" s="8">
        <v>2116.1439999999998</v>
      </c>
      <c r="S1298" s="8">
        <v>42.322879999999998</v>
      </c>
      <c r="T1298" s="8" t="s">
        <v>2774</v>
      </c>
      <c r="U1298" s="9" t="b">
        <v>0</v>
      </c>
    </row>
    <row r="1299" spans="1:21">
      <c r="A1299" s="10" t="s">
        <v>2065</v>
      </c>
      <c r="B1299" s="11" t="s">
        <v>81</v>
      </c>
      <c r="C1299" s="11" t="s">
        <v>82</v>
      </c>
      <c r="D1299" s="11" t="s">
        <v>834</v>
      </c>
      <c r="E1299" s="11" t="s">
        <v>835</v>
      </c>
      <c r="F1299" s="11" t="s">
        <v>71</v>
      </c>
      <c r="G1299" s="11" t="s">
        <v>72</v>
      </c>
      <c r="H1299" s="14">
        <v>45895</v>
      </c>
      <c r="I1299" s="11">
        <v>21</v>
      </c>
      <c r="J1299" s="11">
        <v>123.65</v>
      </c>
      <c r="K1299" s="11">
        <v>2596.65</v>
      </c>
      <c r="L1299" s="11">
        <v>0.05</v>
      </c>
      <c r="M1299" s="11">
        <v>0.02</v>
      </c>
      <c r="N1299" s="11" t="s">
        <v>2772</v>
      </c>
      <c r="O1299" s="11">
        <v>123.65</v>
      </c>
      <c r="P1299" s="11" t="s">
        <v>2773</v>
      </c>
      <c r="Q1299" s="11" t="s">
        <v>2773</v>
      </c>
      <c r="R1299" s="11">
        <v>2466.8175000000001</v>
      </c>
      <c r="S1299" s="11">
        <v>49.336350000000003</v>
      </c>
      <c r="T1299" s="11" t="s">
        <v>2774</v>
      </c>
      <c r="U1299" s="12" t="b">
        <v>0</v>
      </c>
    </row>
    <row r="1300" spans="1:21">
      <c r="A1300" s="7" t="s">
        <v>2066</v>
      </c>
      <c r="B1300" s="8" t="s">
        <v>81</v>
      </c>
      <c r="C1300" s="8" t="s">
        <v>82</v>
      </c>
      <c r="D1300" s="8" t="s">
        <v>343</v>
      </c>
      <c r="E1300" s="8" t="s">
        <v>344</v>
      </c>
      <c r="F1300" s="8" t="s">
        <v>39</v>
      </c>
      <c r="G1300" s="8" t="s">
        <v>40</v>
      </c>
      <c r="H1300" s="13">
        <v>45889</v>
      </c>
      <c r="I1300" s="8">
        <v>23</v>
      </c>
      <c r="J1300" s="8">
        <v>87.21</v>
      </c>
      <c r="K1300" s="8">
        <v>2005.83</v>
      </c>
      <c r="L1300" s="8">
        <v>0</v>
      </c>
      <c r="M1300" s="8">
        <v>0.02</v>
      </c>
      <c r="N1300" s="8" t="s">
        <v>2776</v>
      </c>
      <c r="O1300" s="8">
        <v>87.21</v>
      </c>
      <c r="P1300" s="8" t="s">
        <v>2773</v>
      </c>
      <c r="Q1300" s="8" t="s">
        <v>2773</v>
      </c>
      <c r="R1300" s="8">
        <v>2005.83</v>
      </c>
      <c r="S1300" s="8">
        <v>40.116599999999998</v>
      </c>
      <c r="T1300" s="8" t="s">
        <v>2774</v>
      </c>
      <c r="U1300" s="9" t="b">
        <v>0</v>
      </c>
    </row>
    <row r="1301" spans="1:21">
      <c r="A1301" s="10" t="s">
        <v>2067</v>
      </c>
      <c r="B1301" s="11" t="s">
        <v>42</v>
      </c>
      <c r="C1301" s="11" t="s">
        <v>43</v>
      </c>
      <c r="D1301" s="11" t="s">
        <v>273</v>
      </c>
      <c r="E1301" s="11" t="s">
        <v>274</v>
      </c>
      <c r="F1301" s="11" t="s">
        <v>166</v>
      </c>
      <c r="G1301" s="11" t="s">
        <v>167</v>
      </c>
      <c r="H1301" s="14">
        <v>45886</v>
      </c>
      <c r="I1301" s="11">
        <v>15</v>
      </c>
      <c r="J1301" s="11">
        <v>176.86</v>
      </c>
      <c r="K1301" s="11">
        <v>2652.9</v>
      </c>
      <c r="L1301" s="11">
        <v>0.1</v>
      </c>
      <c r="M1301" s="11">
        <v>0.02</v>
      </c>
      <c r="N1301" s="11" t="s">
        <v>2775</v>
      </c>
      <c r="O1301" s="11">
        <v>176.86</v>
      </c>
      <c r="P1301" s="11" t="s">
        <v>2773</v>
      </c>
      <c r="Q1301" s="11" t="s">
        <v>2773</v>
      </c>
      <c r="R1301" s="11">
        <v>2387.61</v>
      </c>
      <c r="S1301" s="11">
        <v>47.752200000000002</v>
      </c>
      <c r="T1301" s="11" t="s">
        <v>2774</v>
      </c>
      <c r="U1301" s="12" t="b">
        <v>0</v>
      </c>
    </row>
    <row r="1302" spans="1:21">
      <c r="A1302" s="7" t="s">
        <v>2068</v>
      </c>
      <c r="B1302" s="8" t="s">
        <v>81</v>
      </c>
      <c r="C1302" s="8" t="s">
        <v>82</v>
      </c>
      <c r="D1302" s="8" t="s">
        <v>429</v>
      </c>
      <c r="E1302" s="8" t="s">
        <v>430</v>
      </c>
      <c r="F1302" s="8" t="s">
        <v>90</v>
      </c>
      <c r="G1302" s="8" t="s">
        <v>91</v>
      </c>
      <c r="H1302" s="13">
        <v>45881</v>
      </c>
      <c r="I1302" s="8">
        <v>13</v>
      </c>
      <c r="J1302" s="8">
        <v>50.51</v>
      </c>
      <c r="K1302" s="8">
        <v>656.63</v>
      </c>
      <c r="L1302" s="8">
        <v>0</v>
      </c>
      <c r="M1302" s="8">
        <v>0.02</v>
      </c>
      <c r="N1302" s="8" t="s">
        <v>2776</v>
      </c>
      <c r="O1302" s="8">
        <v>50.51</v>
      </c>
      <c r="P1302" s="8" t="s">
        <v>2773</v>
      </c>
      <c r="Q1302" s="8" t="s">
        <v>2773</v>
      </c>
      <c r="R1302" s="8">
        <v>656.63</v>
      </c>
      <c r="S1302" s="8">
        <v>13.1326</v>
      </c>
      <c r="T1302" s="8" t="s">
        <v>2774</v>
      </c>
      <c r="U1302" s="9" t="b">
        <v>0</v>
      </c>
    </row>
    <row r="1303" spans="1:21">
      <c r="A1303" s="10" t="s">
        <v>2069</v>
      </c>
      <c r="B1303" s="11" t="s">
        <v>117</v>
      </c>
      <c r="C1303" s="11" t="s">
        <v>118</v>
      </c>
      <c r="D1303" s="11" t="s">
        <v>776</v>
      </c>
      <c r="E1303" s="11" t="s">
        <v>777</v>
      </c>
      <c r="F1303" s="11" t="s">
        <v>215</v>
      </c>
      <c r="G1303" s="11" t="s">
        <v>216</v>
      </c>
      <c r="H1303" s="14">
        <v>45888</v>
      </c>
      <c r="I1303" s="11">
        <v>1</v>
      </c>
      <c r="J1303" s="11">
        <v>176.7</v>
      </c>
      <c r="K1303" s="11">
        <v>176.7</v>
      </c>
      <c r="L1303" s="11">
        <v>0.1</v>
      </c>
      <c r="M1303" s="11">
        <v>0.02</v>
      </c>
      <c r="N1303" s="11" t="s">
        <v>2775</v>
      </c>
      <c r="O1303" s="11">
        <v>176.7</v>
      </c>
      <c r="P1303" s="11" t="s">
        <v>2773</v>
      </c>
      <c r="Q1303" s="11" t="s">
        <v>2773</v>
      </c>
      <c r="R1303" s="11">
        <v>159.03</v>
      </c>
      <c r="S1303" s="11">
        <v>3.1806000000000001</v>
      </c>
      <c r="T1303" s="11" t="s">
        <v>2774</v>
      </c>
      <c r="U1303" s="12" t="b">
        <v>0</v>
      </c>
    </row>
    <row r="1304" spans="1:21">
      <c r="A1304" s="7" t="s">
        <v>2070</v>
      </c>
      <c r="B1304" s="8" t="s">
        <v>55</v>
      </c>
      <c r="C1304" s="8" t="s">
        <v>56</v>
      </c>
      <c r="D1304" s="8" t="s">
        <v>482</v>
      </c>
      <c r="E1304" s="8" t="s">
        <v>483</v>
      </c>
      <c r="F1304" s="8" t="s">
        <v>107</v>
      </c>
      <c r="G1304" s="8" t="s">
        <v>108</v>
      </c>
      <c r="H1304" s="13">
        <v>45886</v>
      </c>
      <c r="I1304" s="8">
        <v>23</v>
      </c>
      <c r="J1304" s="8">
        <v>179.53</v>
      </c>
      <c r="K1304" s="8">
        <v>4129.1899999999996</v>
      </c>
      <c r="L1304" s="8">
        <v>0.1</v>
      </c>
      <c r="M1304" s="8">
        <v>0.02</v>
      </c>
      <c r="N1304" s="8" t="s">
        <v>2775</v>
      </c>
      <c r="O1304" s="8">
        <v>179.53</v>
      </c>
      <c r="P1304" s="8" t="s">
        <v>2773</v>
      </c>
      <c r="Q1304" s="8" t="s">
        <v>2773</v>
      </c>
      <c r="R1304" s="8">
        <v>3716.2709999999997</v>
      </c>
      <c r="S1304" s="8">
        <v>74.325419999999994</v>
      </c>
      <c r="T1304" s="8" t="s">
        <v>2774</v>
      </c>
      <c r="U1304" s="9" t="b">
        <v>0</v>
      </c>
    </row>
    <row r="1305" spans="1:21">
      <c r="A1305" s="10" t="s">
        <v>2071</v>
      </c>
      <c r="B1305" s="11" t="s">
        <v>230</v>
      </c>
      <c r="C1305" s="11" t="s">
        <v>231</v>
      </c>
      <c r="D1305" s="11" t="s">
        <v>1035</v>
      </c>
      <c r="E1305" s="11" t="s">
        <v>1036</v>
      </c>
      <c r="F1305" s="11" t="s">
        <v>356</v>
      </c>
      <c r="G1305" s="11" t="s">
        <v>357</v>
      </c>
      <c r="H1305" s="14">
        <v>45881</v>
      </c>
      <c r="I1305" s="11">
        <v>19</v>
      </c>
      <c r="J1305" s="11">
        <v>54.03</v>
      </c>
      <c r="K1305" s="11">
        <v>1026.57</v>
      </c>
      <c r="L1305" s="11">
        <v>0</v>
      </c>
      <c r="M1305" s="11">
        <v>0.02</v>
      </c>
      <c r="N1305" s="11" t="s">
        <v>2776</v>
      </c>
      <c r="O1305" s="11">
        <v>54.03</v>
      </c>
      <c r="P1305" s="11" t="s">
        <v>2773</v>
      </c>
      <c r="Q1305" s="11" t="s">
        <v>2773</v>
      </c>
      <c r="R1305" s="11">
        <v>1026.57</v>
      </c>
      <c r="S1305" s="11">
        <v>20.531399999999998</v>
      </c>
      <c r="T1305" s="11" t="s">
        <v>2774</v>
      </c>
      <c r="U1305" s="12" t="b">
        <v>0</v>
      </c>
    </row>
    <row r="1306" spans="1:21">
      <c r="A1306" s="7" t="s">
        <v>2072</v>
      </c>
      <c r="B1306" s="8" t="s">
        <v>14</v>
      </c>
      <c r="C1306" s="8" t="s">
        <v>15</v>
      </c>
      <c r="D1306" s="8" t="s">
        <v>683</v>
      </c>
      <c r="E1306" s="8" t="s">
        <v>684</v>
      </c>
      <c r="F1306" s="8" t="s">
        <v>100</v>
      </c>
      <c r="G1306" s="8" t="s">
        <v>101</v>
      </c>
      <c r="H1306" s="13">
        <v>45881</v>
      </c>
      <c r="I1306" s="8">
        <v>23</v>
      </c>
      <c r="J1306" s="8">
        <v>181.7</v>
      </c>
      <c r="K1306" s="8">
        <v>4179.1000000000004</v>
      </c>
      <c r="L1306" s="8">
        <v>0.1</v>
      </c>
      <c r="M1306" s="8">
        <v>0.02</v>
      </c>
      <c r="N1306" s="8" t="s">
        <v>2775</v>
      </c>
      <c r="O1306" s="8">
        <v>181.7</v>
      </c>
      <c r="P1306" s="8" t="s">
        <v>2773</v>
      </c>
      <c r="Q1306" s="8" t="s">
        <v>2773</v>
      </c>
      <c r="R1306" s="8">
        <v>3761.1900000000005</v>
      </c>
      <c r="S1306" s="8">
        <v>75.223800000000011</v>
      </c>
      <c r="T1306" s="8" t="s">
        <v>2774</v>
      </c>
      <c r="U1306" s="9" t="b">
        <v>0</v>
      </c>
    </row>
    <row r="1307" spans="1:21">
      <c r="A1307" s="10" t="s">
        <v>2073</v>
      </c>
      <c r="B1307" s="11" t="s">
        <v>386</v>
      </c>
      <c r="C1307" s="11" t="s">
        <v>387</v>
      </c>
      <c r="D1307" s="11" t="s">
        <v>270</v>
      </c>
      <c r="E1307" s="11" t="s">
        <v>271</v>
      </c>
      <c r="F1307" s="11" t="s">
        <v>396</v>
      </c>
      <c r="G1307" s="11" t="s">
        <v>397</v>
      </c>
      <c r="H1307" s="14">
        <v>45872</v>
      </c>
      <c r="I1307" s="11">
        <v>23</v>
      </c>
      <c r="J1307" s="11">
        <v>194.87</v>
      </c>
      <c r="K1307" s="11">
        <v>4482.01</v>
      </c>
      <c r="L1307" s="11">
        <v>0.1</v>
      </c>
      <c r="M1307" s="11">
        <v>0.02</v>
      </c>
      <c r="N1307" s="11" t="s">
        <v>2775</v>
      </c>
      <c r="O1307" s="11">
        <v>194.87</v>
      </c>
      <c r="P1307" s="11" t="s">
        <v>2773</v>
      </c>
      <c r="Q1307" s="11" t="s">
        <v>2773</v>
      </c>
      <c r="R1307" s="11">
        <v>4033.8090000000002</v>
      </c>
      <c r="S1307" s="11">
        <v>80.676180000000002</v>
      </c>
      <c r="T1307" s="11" t="s">
        <v>2774</v>
      </c>
      <c r="U1307" s="12" t="b">
        <v>0</v>
      </c>
    </row>
    <row r="1308" spans="1:21">
      <c r="A1308" s="7" t="s">
        <v>2074</v>
      </c>
      <c r="B1308" s="8" t="s">
        <v>21</v>
      </c>
      <c r="C1308" s="8" t="s">
        <v>22</v>
      </c>
      <c r="D1308" s="8" t="s">
        <v>591</v>
      </c>
      <c r="E1308" s="8" t="s">
        <v>592</v>
      </c>
      <c r="F1308" s="8" t="s">
        <v>107</v>
      </c>
      <c r="G1308" s="8" t="s">
        <v>108</v>
      </c>
      <c r="H1308" s="13">
        <v>45894</v>
      </c>
      <c r="I1308" s="8">
        <v>25</v>
      </c>
      <c r="J1308" s="8">
        <v>179.53</v>
      </c>
      <c r="K1308" s="8">
        <v>4488.25</v>
      </c>
      <c r="L1308" s="8">
        <v>0.1</v>
      </c>
      <c r="M1308" s="8">
        <v>0.02</v>
      </c>
      <c r="N1308" s="8" t="s">
        <v>2775</v>
      </c>
      <c r="O1308" s="8">
        <v>179.53</v>
      </c>
      <c r="P1308" s="8" t="s">
        <v>2773</v>
      </c>
      <c r="Q1308" s="8" t="s">
        <v>2773</v>
      </c>
      <c r="R1308" s="8">
        <v>4039.4250000000002</v>
      </c>
      <c r="S1308" s="8">
        <v>80.788499999999999</v>
      </c>
      <c r="T1308" s="8" t="s">
        <v>2774</v>
      </c>
      <c r="U1308" s="9" t="b">
        <v>0</v>
      </c>
    </row>
    <row r="1309" spans="1:21">
      <c r="A1309" s="10" t="s">
        <v>2075</v>
      </c>
      <c r="B1309" s="11" t="s">
        <v>230</v>
      </c>
      <c r="C1309" s="11" t="s">
        <v>231</v>
      </c>
      <c r="D1309" s="11" t="s">
        <v>227</v>
      </c>
      <c r="E1309" s="11" t="s">
        <v>228</v>
      </c>
      <c r="F1309" s="11" t="s">
        <v>396</v>
      </c>
      <c r="G1309" s="11" t="s">
        <v>397</v>
      </c>
      <c r="H1309" s="14">
        <v>45898</v>
      </c>
      <c r="I1309" s="11">
        <v>17</v>
      </c>
      <c r="J1309" s="11">
        <v>194.87</v>
      </c>
      <c r="K1309" s="11">
        <v>3312.79</v>
      </c>
      <c r="L1309" s="11">
        <v>0.1</v>
      </c>
      <c r="M1309" s="11">
        <v>0.02</v>
      </c>
      <c r="N1309" s="11" t="s">
        <v>2775</v>
      </c>
      <c r="O1309" s="11">
        <v>194.87</v>
      </c>
      <c r="P1309" s="11" t="s">
        <v>2773</v>
      </c>
      <c r="Q1309" s="11" t="s">
        <v>2773</v>
      </c>
      <c r="R1309" s="11">
        <v>2981.511</v>
      </c>
      <c r="S1309" s="11">
        <v>59.630220000000001</v>
      </c>
      <c r="T1309" s="11" t="s">
        <v>2774</v>
      </c>
      <c r="U1309" s="12" t="b">
        <v>0</v>
      </c>
    </row>
    <row r="1310" spans="1:21">
      <c r="A1310" s="7" t="s">
        <v>2076</v>
      </c>
      <c r="B1310" s="8" t="s">
        <v>28</v>
      </c>
      <c r="C1310" s="8" t="s">
        <v>29</v>
      </c>
      <c r="D1310" s="8" t="s">
        <v>655</v>
      </c>
      <c r="E1310" s="8" t="s">
        <v>656</v>
      </c>
      <c r="F1310" s="8" t="s">
        <v>18</v>
      </c>
      <c r="G1310" s="8" t="s">
        <v>19</v>
      </c>
      <c r="H1310" s="13">
        <v>45893</v>
      </c>
      <c r="I1310" s="8">
        <v>21</v>
      </c>
      <c r="J1310" s="8">
        <v>52.65</v>
      </c>
      <c r="K1310" s="8">
        <v>1105.6500000000001</v>
      </c>
      <c r="L1310" s="8">
        <v>0.05</v>
      </c>
      <c r="M1310" s="8">
        <v>0.02</v>
      </c>
      <c r="N1310" s="8" t="s">
        <v>2772</v>
      </c>
      <c r="O1310" s="8">
        <v>52.65</v>
      </c>
      <c r="P1310" s="8" t="s">
        <v>2773</v>
      </c>
      <c r="Q1310" s="8" t="s">
        <v>2773</v>
      </c>
      <c r="R1310" s="8">
        <v>1050.3675000000001</v>
      </c>
      <c r="S1310" s="8">
        <v>21.007350000000002</v>
      </c>
      <c r="T1310" s="8" t="s">
        <v>2774</v>
      </c>
      <c r="U1310" s="9" t="b">
        <v>0</v>
      </c>
    </row>
    <row r="1311" spans="1:21">
      <c r="A1311" s="10" t="s">
        <v>2077</v>
      </c>
      <c r="B1311" s="11" t="s">
        <v>208</v>
      </c>
      <c r="C1311" s="11" t="s">
        <v>209</v>
      </c>
      <c r="D1311" s="11" t="s">
        <v>169</v>
      </c>
      <c r="E1311" s="11" t="s">
        <v>170</v>
      </c>
      <c r="F1311" s="11" t="s">
        <v>196</v>
      </c>
      <c r="G1311" s="11" t="s">
        <v>197</v>
      </c>
      <c r="H1311" s="14">
        <v>45887</v>
      </c>
      <c r="I1311" s="11">
        <v>21</v>
      </c>
      <c r="J1311" s="11">
        <v>77.5</v>
      </c>
      <c r="K1311" s="11">
        <v>1627.5</v>
      </c>
      <c r="L1311" s="11">
        <v>0.05</v>
      </c>
      <c r="M1311" s="11">
        <v>0.02</v>
      </c>
      <c r="N1311" s="11" t="s">
        <v>2772</v>
      </c>
      <c r="O1311" s="11">
        <v>77.5</v>
      </c>
      <c r="P1311" s="11" t="s">
        <v>2773</v>
      </c>
      <c r="Q1311" s="11" t="s">
        <v>2773</v>
      </c>
      <c r="R1311" s="11">
        <v>1546.125</v>
      </c>
      <c r="S1311" s="11">
        <v>30.922499999999999</v>
      </c>
      <c r="T1311" s="11" t="s">
        <v>2774</v>
      </c>
      <c r="U1311" s="12" t="b">
        <v>0</v>
      </c>
    </row>
    <row r="1312" spans="1:21">
      <c r="A1312" s="7" t="s">
        <v>2078</v>
      </c>
      <c r="B1312" s="8" t="s">
        <v>246</v>
      </c>
      <c r="C1312" s="8" t="s">
        <v>2787</v>
      </c>
      <c r="D1312" s="8" t="s">
        <v>270</v>
      </c>
      <c r="E1312" s="8" t="s">
        <v>2692</v>
      </c>
      <c r="F1312" s="8" t="s">
        <v>293</v>
      </c>
      <c r="G1312" s="8" t="s">
        <v>294</v>
      </c>
      <c r="H1312" s="13">
        <v>45898</v>
      </c>
      <c r="I1312" s="8">
        <v>2</v>
      </c>
      <c r="J1312" s="8">
        <v>114.99</v>
      </c>
      <c r="K1312" s="8">
        <v>229.98</v>
      </c>
      <c r="L1312" s="8">
        <v>0.05</v>
      </c>
      <c r="M1312" s="8">
        <v>0.02</v>
      </c>
      <c r="N1312" s="8" t="s">
        <v>2772</v>
      </c>
      <c r="O1312" s="8">
        <v>114.99</v>
      </c>
      <c r="P1312" s="8" t="s">
        <v>2773</v>
      </c>
      <c r="Q1312" s="8" t="s">
        <v>2773</v>
      </c>
      <c r="R1312" s="8">
        <v>218.48099999999999</v>
      </c>
      <c r="S1312" s="8">
        <v>4.3696200000000003</v>
      </c>
      <c r="T1312" s="8" t="s">
        <v>2774</v>
      </c>
      <c r="U1312" s="9" t="b">
        <v>0</v>
      </c>
    </row>
    <row r="1313" spans="1:21">
      <c r="A1313" s="10" t="s">
        <v>2079</v>
      </c>
      <c r="B1313" s="11" t="s">
        <v>145</v>
      </c>
      <c r="C1313" s="11" t="s">
        <v>146</v>
      </c>
      <c r="D1313" s="11" t="s">
        <v>1916</v>
      </c>
      <c r="E1313" s="11" t="s">
        <v>1917</v>
      </c>
      <c r="F1313" s="11" t="s">
        <v>174</v>
      </c>
      <c r="G1313" s="11" t="s">
        <v>175</v>
      </c>
      <c r="H1313" s="14">
        <v>45884</v>
      </c>
      <c r="I1313" s="11">
        <v>16</v>
      </c>
      <c r="J1313" s="11">
        <v>183.4</v>
      </c>
      <c r="K1313" s="11">
        <v>2934.4</v>
      </c>
      <c r="L1313" s="11">
        <v>0.1</v>
      </c>
      <c r="M1313" s="11">
        <v>0.02</v>
      </c>
      <c r="N1313" s="11" t="s">
        <v>2775</v>
      </c>
      <c r="O1313" s="11">
        <v>183.4</v>
      </c>
      <c r="P1313" s="11" t="s">
        <v>2773</v>
      </c>
      <c r="Q1313" s="11" t="s">
        <v>2773</v>
      </c>
      <c r="R1313" s="11">
        <v>2640.96</v>
      </c>
      <c r="S1313" s="11">
        <v>52.819200000000002</v>
      </c>
      <c r="T1313" s="11" t="s">
        <v>2774</v>
      </c>
      <c r="U1313" s="12" t="b">
        <v>0</v>
      </c>
    </row>
    <row r="1314" spans="1:21">
      <c r="A1314" s="7" t="s">
        <v>2080</v>
      </c>
      <c r="B1314" s="8" t="s">
        <v>414</v>
      </c>
      <c r="C1314" s="8" t="s">
        <v>415</v>
      </c>
      <c r="D1314" s="8" t="s">
        <v>927</v>
      </c>
      <c r="E1314" s="8" t="s">
        <v>928</v>
      </c>
      <c r="F1314" s="8" t="s">
        <v>100</v>
      </c>
      <c r="G1314" s="8" t="s">
        <v>101</v>
      </c>
      <c r="H1314" s="13">
        <v>45883</v>
      </c>
      <c r="I1314" s="8">
        <v>11</v>
      </c>
      <c r="J1314" s="8">
        <v>181.7</v>
      </c>
      <c r="K1314" s="8">
        <v>1998.7</v>
      </c>
      <c r="L1314" s="8">
        <v>0.1</v>
      </c>
      <c r="M1314" s="8">
        <v>0.02</v>
      </c>
      <c r="N1314" s="8" t="s">
        <v>2775</v>
      </c>
      <c r="O1314" s="8">
        <v>181.7</v>
      </c>
      <c r="P1314" s="8" t="s">
        <v>2773</v>
      </c>
      <c r="Q1314" s="8" t="s">
        <v>2773</v>
      </c>
      <c r="R1314" s="8">
        <v>1798.83</v>
      </c>
      <c r="S1314" s="8">
        <v>35.976599999999998</v>
      </c>
      <c r="T1314" s="8" t="s">
        <v>2774</v>
      </c>
      <c r="U1314" s="9" t="b">
        <v>0</v>
      </c>
    </row>
    <row r="1315" spans="1:21">
      <c r="A1315" s="10" t="s">
        <v>2081</v>
      </c>
      <c r="B1315" s="11" t="s">
        <v>103</v>
      </c>
      <c r="C1315" s="11" t="s">
        <v>104</v>
      </c>
      <c r="D1315" s="11" t="s">
        <v>404</v>
      </c>
      <c r="E1315" s="11" t="s">
        <v>405</v>
      </c>
      <c r="F1315" s="11" t="s">
        <v>293</v>
      </c>
      <c r="G1315" s="11" t="s">
        <v>294</v>
      </c>
      <c r="H1315" s="14">
        <v>45871</v>
      </c>
      <c r="I1315" s="11">
        <v>6</v>
      </c>
      <c r="J1315" s="11">
        <v>114.99</v>
      </c>
      <c r="K1315" s="11">
        <v>689.94</v>
      </c>
      <c r="L1315" s="11">
        <v>0.05</v>
      </c>
      <c r="M1315" s="11">
        <v>0.02</v>
      </c>
      <c r="N1315" s="11" t="s">
        <v>2772</v>
      </c>
      <c r="O1315" s="11">
        <v>114.99</v>
      </c>
      <c r="P1315" s="11" t="s">
        <v>2773</v>
      </c>
      <c r="Q1315" s="11" t="s">
        <v>2773</v>
      </c>
      <c r="R1315" s="11">
        <v>655.4430000000001</v>
      </c>
      <c r="S1315" s="11">
        <v>13.108860000000002</v>
      </c>
      <c r="T1315" s="11" t="s">
        <v>2774</v>
      </c>
      <c r="U1315" s="12" t="b">
        <v>0</v>
      </c>
    </row>
    <row r="1316" spans="1:21">
      <c r="A1316" s="7" t="s">
        <v>2082</v>
      </c>
      <c r="B1316" s="8" t="s">
        <v>62</v>
      </c>
      <c r="C1316" s="8" t="s">
        <v>63</v>
      </c>
      <c r="D1316" s="8" t="s">
        <v>1459</v>
      </c>
      <c r="E1316" s="8" t="s">
        <v>1460</v>
      </c>
      <c r="F1316" s="8" t="s">
        <v>107</v>
      </c>
      <c r="G1316" s="8" t="s">
        <v>108</v>
      </c>
      <c r="H1316" s="13">
        <v>45895</v>
      </c>
      <c r="I1316" s="8">
        <v>24</v>
      </c>
      <c r="J1316" s="8">
        <v>179.53</v>
      </c>
      <c r="K1316" s="8">
        <v>4308.72</v>
      </c>
      <c r="L1316" s="8">
        <v>0.1</v>
      </c>
      <c r="M1316" s="8">
        <v>0.02</v>
      </c>
      <c r="N1316" s="8" t="s">
        <v>2775</v>
      </c>
      <c r="O1316" s="8">
        <v>179.53</v>
      </c>
      <c r="P1316" s="8" t="s">
        <v>2773</v>
      </c>
      <c r="Q1316" s="8" t="s">
        <v>2773</v>
      </c>
      <c r="R1316" s="8">
        <v>3877.848</v>
      </c>
      <c r="S1316" s="8">
        <v>77.556960000000004</v>
      </c>
      <c r="T1316" s="8" t="s">
        <v>2774</v>
      </c>
      <c r="U1316" s="9" t="b">
        <v>0</v>
      </c>
    </row>
    <row r="1317" spans="1:21">
      <c r="A1317" s="10" t="s">
        <v>2084</v>
      </c>
      <c r="B1317" s="11" t="s">
        <v>182</v>
      </c>
      <c r="C1317" s="11" t="s">
        <v>183</v>
      </c>
      <c r="D1317" s="11" t="s">
        <v>736</v>
      </c>
      <c r="E1317" s="11" t="s">
        <v>737</v>
      </c>
      <c r="F1317" s="11" t="s">
        <v>196</v>
      </c>
      <c r="G1317" s="11" t="s">
        <v>197</v>
      </c>
      <c r="H1317" s="14">
        <v>45895</v>
      </c>
      <c r="I1317" s="11">
        <v>10</v>
      </c>
      <c r="J1317" s="11">
        <v>68.5</v>
      </c>
      <c r="K1317" s="11">
        <v>685</v>
      </c>
      <c r="L1317" s="11">
        <v>0.05</v>
      </c>
      <c r="M1317" s="11">
        <v>0.02</v>
      </c>
      <c r="N1317" s="11" t="s">
        <v>2772</v>
      </c>
      <c r="O1317" s="11">
        <v>77.5</v>
      </c>
      <c r="P1317" s="11" t="s">
        <v>2773</v>
      </c>
      <c r="Q1317" s="11" t="s">
        <v>2773</v>
      </c>
      <c r="R1317" s="11">
        <v>650.75</v>
      </c>
      <c r="S1317" s="11">
        <v>13.015000000000001</v>
      </c>
      <c r="T1317" s="11" t="s">
        <v>2774</v>
      </c>
      <c r="U1317" s="12" t="b">
        <v>0</v>
      </c>
    </row>
    <row r="1318" spans="1:21">
      <c r="A1318" s="7" t="s">
        <v>2085</v>
      </c>
      <c r="B1318" s="8" t="s">
        <v>110</v>
      </c>
      <c r="C1318" s="8" t="s">
        <v>111</v>
      </c>
      <c r="D1318" s="8" t="s">
        <v>132</v>
      </c>
      <c r="E1318" s="8" t="s">
        <v>133</v>
      </c>
      <c r="F1318" s="8" t="s">
        <v>139</v>
      </c>
      <c r="G1318" s="8" t="s">
        <v>140</v>
      </c>
      <c r="H1318" s="13">
        <v>45872</v>
      </c>
      <c r="I1318" s="8">
        <v>16</v>
      </c>
      <c r="J1318" s="8">
        <v>113.94</v>
      </c>
      <c r="K1318" s="8">
        <v>1823.04</v>
      </c>
      <c r="L1318" s="8">
        <v>0.05</v>
      </c>
      <c r="M1318" s="8">
        <v>0.02</v>
      </c>
      <c r="N1318" s="8" t="s">
        <v>2772</v>
      </c>
      <c r="O1318" s="8">
        <v>113.94</v>
      </c>
      <c r="P1318" s="8" t="s">
        <v>2773</v>
      </c>
      <c r="Q1318" s="8" t="s">
        <v>2773</v>
      </c>
      <c r="R1318" s="8">
        <v>1731.8879999999999</v>
      </c>
      <c r="S1318" s="8">
        <v>34.63776</v>
      </c>
      <c r="T1318" s="8" t="s">
        <v>2774</v>
      </c>
      <c r="U1318" s="9" t="b">
        <v>0</v>
      </c>
    </row>
    <row r="1319" spans="1:21">
      <c r="A1319" s="10" t="s">
        <v>2086</v>
      </c>
      <c r="B1319" s="11" t="s">
        <v>21</v>
      </c>
      <c r="C1319" s="11" t="s">
        <v>22</v>
      </c>
      <c r="D1319" s="11" t="s">
        <v>585</v>
      </c>
      <c r="E1319" s="11" t="s">
        <v>586</v>
      </c>
      <c r="F1319" s="11" t="s">
        <v>196</v>
      </c>
      <c r="G1319" s="11" t="s">
        <v>197</v>
      </c>
      <c r="H1319" s="14">
        <v>45878</v>
      </c>
      <c r="I1319" s="11">
        <v>9</v>
      </c>
      <c r="J1319" s="11">
        <v>77.5</v>
      </c>
      <c r="K1319" s="11">
        <v>697.5</v>
      </c>
      <c r="L1319" s="11">
        <v>0.05</v>
      </c>
      <c r="M1319" s="11">
        <v>0.02</v>
      </c>
      <c r="N1319" s="11" t="s">
        <v>2772</v>
      </c>
      <c r="O1319" s="11">
        <v>77.5</v>
      </c>
      <c r="P1319" s="11" t="s">
        <v>2773</v>
      </c>
      <c r="Q1319" s="11" t="s">
        <v>2773</v>
      </c>
      <c r="R1319" s="11">
        <v>662.625</v>
      </c>
      <c r="S1319" s="11">
        <v>13.2525</v>
      </c>
      <c r="T1319" s="11" t="s">
        <v>2774</v>
      </c>
      <c r="U1319" s="12" t="b">
        <v>0</v>
      </c>
    </row>
    <row r="1320" spans="1:21">
      <c r="A1320" s="7" t="s">
        <v>2087</v>
      </c>
      <c r="B1320" s="8" t="s">
        <v>21</v>
      </c>
      <c r="C1320" s="8" t="s">
        <v>2808</v>
      </c>
      <c r="D1320" s="8" t="s">
        <v>609</v>
      </c>
      <c r="E1320" s="8" t="s">
        <v>2693</v>
      </c>
      <c r="F1320" s="8" t="s">
        <v>293</v>
      </c>
      <c r="G1320" s="8" t="s">
        <v>294</v>
      </c>
      <c r="H1320" s="13">
        <v>45870</v>
      </c>
      <c r="I1320" s="8">
        <v>9</v>
      </c>
      <c r="J1320" s="8">
        <v>114.99</v>
      </c>
      <c r="K1320" s="8">
        <v>1034.9100000000001</v>
      </c>
      <c r="L1320" s="8">
        <v>0.05</v>
      </c>
      <c r="M1320" s="8">
        <v>0.02</v>
      </c>
      <c r="N1320" s="8" t="s">
        <v>2772</v>
      </c>
      <c r="O1320" s="8">
        <v>114.99</v>
      </c>
      <c r="P1320" s="8" t="s">
        <v>2773</v>
      </c>
      <c r="Q1320" s="8" t="s">
        <v>2773</v>
      </c>
      <c r="R1320" s="8">
        <v>983.16450000000009</v>
      </c>
      <c r="S1320" s="8">
        <v>19.663290000000003</v>
      </c>
      <c r="T1320" s="8" t="s">
        <v>2774</v>
      </c>
      <c r="U1320" s="9" t="b">
        <v>0</v>
      </c>
    </row>
    <row r="1321" spans="1:21">
      <c r="A1321" s="10" t="s">
        <v>2088</v>
      </c>
      <c r="B1321" s="11" t="s">
        <v>110</v>
      </c>
      <c r="C1321" s="11" t="s">
        <v>111</v>
      </c>
      <c r="D1321" s="11" t="s">
        <v>916</v>
      </c>
      <c r="E1321" s="11" t="s">
        <v>917</v>
      </c>
      <c r="F1321" s="11" t="s">
        <v>166</v>
      </c>
      <c r="G1321" s="11" t="s">
        <v>167</v>
      </c>
      <c r="H1321" s="14">
        <v>45893</v>
      </c>
      <c r="I1321" s="11">
        <v>19</v>
      </c>
      <c r="J1321" s="11">
        <v>176.86</v>
      </c>
      <c r="K1321" s="11">
        <v>3360.34</v>
      </c>
      <c r="L1321" s="11">
        <v>0.1</v>
      </c>
      <c r="M1321" s="11">
        <v>0.02</v>
      </c>
      <c r="N1321" s="11" t="s">
        <v>2775</v>
      </c>
      <c r="O1321" s="11">
        <v>176.86</v>
      </c>
      <c r="P1321" s="11" t="s">
        <v>2773</v>
      </c>
      <c r="Q1321" s="11" t="s">
        <v>2773</v>
      </c>
      <c r="R1321" s="11">
        <v>3024.306</v>
      </c>
      <c r="S1321" s="11">
        <v>60.48612</v>
      </c>
      <c r="T1321" s="11" t="s">
        <v>2774</v>
      </c>
      <c r="U1321" s="12" t="b">
        <v>0</v>
      </c>
    </row>
    <row r="1322" spans="1:21">
      <c r="A1322" s="7" t="s">
        <v>2089</v>
      </c>
      <c r="B1322" s="8" t="s">
        <v>21</v>
      </c>
      <c r="C1322" s="8" t="s">
        <v>22</v>
      </c>
      <c r="D1322" s="8" t="s">
        <v>391</v>
      </c>
      <c r="E1322" s="8" t="s">
        <v>392</v>
      </c>
      <c r="F1322" s="8" t="s">
        <v>25</v>
      </c>
      <c r="G1322" s="8" t="s">
        <v>26</v>
      </c>
      <c r="H1322" s="13">
        <v>45878</v>
      </c>
      <c r="I1322" s="8">
        <v>6</v>
      </c>
      <c r="J1322" s="8">
        <v>120.83</v>
      </c>
      <c r="K1322" s="8">
        <v>724.98</v>
      </c>
      <c r="L1322" s="8">
        <v>0.1</v>
      </c>
      <c r="M1322" s="8">
        <v>0.02</v>
      </c>
      <c r="N1322" s="8" t="s">
        <v>2775</v>
      </c>
      <c r="O1322" s="8">
        <v>120.83</v>
      </c>
      <c r="P1322" s="8" t="s">
        <v>2773</v>
      </c>
      <c r="Q1322" s="8" t="s">
        <v>2773</v>
      </c>
      <c r="R1322" s="8">
        <v>652.48199999999997</v>
      </c>
      <c r="S1322" s="8">
        <v>13.04964</v>
      </c>
      <c r="T1322" s="8" t="s">
        <v>2774</v>
      </c>
      <c r="U1322" s="9" t="b">
        <v>0</v>
      </c>
    </row>
    <row r="1323" spans="1:21">
      <c r="A1323" s="10" t="s">
        <v>2090</v>
      </c>
      <c r="B1323" s="11" t="s">
        <v>246</v>
      </c>
      <c r="C1323" s="11" t="s">
        <v>247</v>
      </c>
      <c r="D1323" s="11" t="s">
        <v>278</v>
      </c>
      <c r="E1323" s="11" t="s">
        <v>279</v>
      </c>
      <c r="F1323" s="11" t="s">
        <v>59</v>
      </c>
      <c r="G1323" s="11" t="s">
        <v>60</v>
      </c>
      <c r="H1323" s="14">
        <v>45895</v>
      </c>
      <c r="I1323" s="11">
        <v>6</v>
      </c>
      <c r="J1323" s="11">
        <v>71.86</v>
      </c>
      <c r="K1323" s="11">
        <v>431.16</v>
      </c>
      <c r="L1323" s="11">
        <v>0.05</v>
      </c>
      <c r="M1323" s="11">
        <v>0.02</v>
      </c>
      <c r="N1323" s="11" t="s">
        <v>2772</v>
      </c>
      <c r="O1323" s="11">
        <v>71.86</v>
      </c>
      <c r="P1323" s="11" t="s">
        <v>2773</v>
      </c>
      <c r="Q1323" s="11" t="s">
        <v>2773</v>
      </c>
      <c r="R1323" s="11">
        <v>409.60200000000003</v>
      </c>
      <c r="S1323" s="11">
        <v>8.1920400000000004</v>
      </c>
      <c r="T1323" s="11" t="s">
        <v>2774</v>
      </c>
      <c r="U1323" s="12" t="b">
        <v>0</v>
      </c>
    </row>
    <row r="1324" spans="1:21">
      <c r="A1324" s="7" t="s">
        <v>2091</v>
      </c>
      <c r="B1324" s="8" t="s">
        <v>414</v>
      </c>
      <c r="C1324" s="8" t="s">
        <v>415</v>
      </c>
      <c r="D1324" s="8" t="s">
        <v>502</v>
      </c>
      <c r="E1324" s="8" t="s">
        <v>503</v>
      </c>
      <c r="F1324" s="8" t="s">
        <v>85</v>
      </c>
      <c r="G1324" s="8" t="s">
        <v>86</v>
      </c>
      <c r="H1324" s="13">
        <v>45900</v>
      </c>
      <c r="I1324" s="8">
        <v>3</v>
      </c>
      <c r="J1324" s="8">
        <v>72.040000000000006</v>
      </c>
      <c r="K1324" s="8">
        <v>216.12</v>
      </c>
      <c r="L1324" s="8">
        <v>0.05</v>
      </c>
      <c r="M1324" s="8">
        <v>0.02</v>
      </c>
      <c r="N1324" s="8" t="s">
        <v>2772</v>
      </c>
      <c r="O1324" s="8">
        <v>72.040000000000006</v>
      </c>
      <c r="P1324" s="8" t="s">
        <v>2773</v>
      </c>
      <c r="Q1324" s="8" t="s">
        <v>2773</v>
      </c>
      <c r="R1324" s="8">
        <v>205.31399999999999</v>
      </c>
      <c r="S1324" s="8">
        <v>4.1062799999999999</v>
      </c>
      <c r="T1324" s="8" t="s">
        <v>2774</v>
      </c>
      <c r="U1324" s="9" t="b">
        <v>0</v>
      </c>
    </row>
    <row r="1325" spans="1:21">
      <c r="A1325" s="10" t="s">
        <v>2092</v>
      </c>
      <c r="B1325" s="11" t="s">
        <v>21</v>
      </c>
      <c r="C1325" s="11" t="s">
        <v>22</v>
      </c>
      <c r="D1325" s="11" t="s">
        <v>1459</v>
      </c>
      <c r="E1325" s="11" t="s">
        <v>1460</v>
      </c>
      <c r="F1325" s="11" t="s">
        <v>356</v>
      </c>
      <c r="G1325" s="11" t="s">
        <v>357</v>
      </c>
      <c r="H1325" s="14">
        <v>45896</v>
      </c>
      <c r="I1325" s="11">
        <v>5</v>
      </c>
      <c r="J1325" s="11">
        <v>54.03</v>
      </c>
      <c r="K1325" s="11">
        <v>270.14999999999998</v>
      </c>
      <c r="L1325" s="11">
        <v>0</v>
      </c>
      <c r="M1325" s="11">
        <v>0.02</v>
      </c>
      <c r="N1325" s="11" t="s">
        <v>2776</v>
      </c>
      <c r="O1325" s="11">
        <v>54.03</v>
      </c>
      <c r="P1325" s="11" t="s">
        <v>2773</v>
      </c>
      <c r="Q1325" s="11" t="s">
        <v>2773</v>
      </c>
      <c r="R1325" s="11">
        <v>270.14999999999998</v>
      </c>
      <c r="S1325" s="11">
        <v>5.4029999999999996</v>
      </c>
      <c r="T1325" s="11" t="s">
        <v>2774</v>
      </c>
      <c r="U1325" s="12" t="b">
        <v>0</v>
      </c>
    </row>
    <row r="1326" spans="1:21">
      <c r="A1326" s="7" t="s">
        <v>2093</v>
      </c>
      <c r="B1326" s="8" t="s">
        <v>55</v>
      </c>
      <c r="C1326" s="8" t="s">
        <v>56</v>
      </c>
      <c r="D1326" s="8" t="s">
        <v>601</v>
      </c>
      <c r="E1326" s="8" t="s">
        <v>602</v>
      </c>
      <c r="F1326" s="8" t="s">
        <v>275</v>
      </c>
      <c r="G1326" s="8" t="s">
        <v>276</v>
      </c>
      <c r="H1326" s="13">
        <v>45882</v>
      </c>
      <c r="I1326" s="8">
        <v>25</v>
      </c>
      <c r="J1326" s="8">
        <v>44.71</v>
      </c>
      <c r="K1326" s="8">
        <v>1117.75</v>
      </c>
      <c r="L1326" s="8">
        <v>0</v>
      </c>
      <c r="M1326" s="8">
        <v>0.02</v>
      </c>
      <c r="N1326" s="8" t="s">
        <v>2776</v>
      </c>
      <c r="O1326" s="8">
        <v>44.71</v>
      </c>
      <c r="P1326" s="8" t="s">
        <v>2773</v>
      </c>
      <c r="Q1326" s="8" t="s">
        <v>2773</v>
      </c>
      <c r="R1326" s="8">
        <v>1117.75</v>
      </c>
      <c r="S1326" s="8">
        <v>22.355</v>
      </c>
      <c r="T1326" s="8" t="s">
        <v>2774</v>
      </c>
      <c r="U1326" s="9" t="b">
        <v>0</v>
      </c>
    </row>
    <row r="1327" spans="1:21">
      <c r="A1327" s="10" t="s">
        <v>2094</v>
      </c>
      <c r="B1327" s="11" t="s">
        <v>117</v>
      </c>
      <c r="C1327" s="11" t="s">
        <v>118</v>
      </c>
      <c r="D1327" s="11" t="s">
        <v>137</v>
      </c>
      <c r="E1327" s="11" t="s">
        <v>138</v>
      </c>
      <c r="F1327" s="11" t="s">
        <v>25</v>
      </c>
      <c r="G1327" s="11" t="s">
        <v>26</v>
      </c>
      <c r="H1327" s="14">
        <v>45875</v>
      </c>
      <c r="I1327" s="11">
        <v>21</v>
      </c>
      <c r="J1327" s="11">
        <v>120.83</v>
      </c>
      <c r="K1327" s="11">
        <v>2537.4299999999998</v>
      </c>
      <c r="L1327" s="11">
        <v>0.1</v>
      </c>
      <c r="M1327" s="11">
        <v>0.02</v>
      </c>
      <c r="N1327" s="11" t="s">
        <v>2775</v>
      </c>
      <c r="O1327" s="11">
        <v>120.83</v>
      </c>
      <c r="P1327" s="11" t="s">
        <v>2773</v>
      </c>
      <c r="Q1327" s="11" t="s">
        <v>2773</v>
      </c>
      <c r="R1327" s="11">
        <v>2283.6869999999999</v>
      </c>
      <c r="S1327" s="11">
        <v>45.673740000000002</v>
      </c>
      <c r="T1327" s="11" t="s">
        <v>2774</v>
      </c>
      <c r="U1327" s="12" t="b">
        <v>0</v>
      </c>
    </row>
    <row r="1328" spans="1:21">
      <c r="A1328" s="7" t="s">
        <v>2095</v>
      </c>
      <c r="B1328" s="8" t="s">
        <v>254</v>
      </c>
      <c r="C1328" s="8" t="s">
        <v>255</v>
      </c>
      <c r="D1328" s="8" t="s">
        <v>189</v>
      </c>
      <c r="E1328" s="8" t="s">
        <v>190</v>
      </c>
      <c r="F1328" s="8" t="s">
        <v>107</v>
      </c>
      <c r="G1328" s="8" t="s">
        <v>108</v>
      </c>
      <c r="H1328" s="13">
        <v>45871</v>
      </c>
      <c r="I1328" s="8">
        <v>12</v>
      </c>
      <c r="J1328" s="8">
        <v>179.53</v>
      </c>
      <c r="K1328" s="8">
        <v>2154.36</v>
      </c>
      <c r="L1328" s="8">
        <v>0.1</v>
      </c>
      <c r="M1328" s="8">
        <v>0.02</v>
      </c>
      <c r="N1328" s="8" t="s">
        <v>2775</v>
      </c>
      <c r="O1328" s="8">
        <v>179.53</v>
      </c>
      <c r="P1328" s="8" t="s">
        <v>2773</v>
      </c>
      <c r="Q1328" s="8" t="s">
        <v>2773</v>
      </c>
      <c r="R1328" s="8">
        <v>1938.924</v>
      </c>
      <c r="S1328" s="8">
        <v>38.778480000000002</v>
      </c>
      <c r="T1328" s="8" t="s">
        <v>2774</v>
      </c>
      <c r="U1328" s="9" t="b">
        <v>0</v>
      </c>
    </row>
    <row r="1329" spans="1:21">
      <c r="A1329" s="10" t="s">
        <v>2096</v>
      </c>
      <c r="B1329" s="11" t="s">
        <v>159</v>
      </c>
      <c r="C1329" s="11" t="s">
        <v>160</v>
      </c>
      <c r="D1329" s="11" t="s">
        <v>453</v>
      </c>
      <c r="E1329" s="11" t="s">
        <v>454</v>
      </c>
      <c r="F1329" s="11" t="s">
        <v>107</v>
      </c>
      <c r="G1329" s="11" t="s">
        <v>108</v>
      </c>
      <c r="H1329" s="14">
        <v>45871</v>
      </c>
      <c r="I1329" s="11">
        <v>4</v>
      </c>
      <c r="J1329" s="11">
        <v>179.53</v>
      </c>
      <c r="K1329" s="11">
        <v>718.12</v>
      </c>
      <c r="L1329" s="11">
        <v>0.1</v>
      </c>
      <c r="M1329" s="11">
        <v>0.02</v>
      </c>
      <c r="N1329" s="11" t="s">
        <v>2775</v>
      </c>
      <c r="O1329" s="11">
        <v>179.53</v>
      </c>
      <c r="P1329" s="11" t="s">
        <v>2773</v>
      </c>
      <c r="Q1329" s="11" t="s">
        <v>2773</v>
      </c>
      <c r="R1329" s="11">
        <v>646.30799999999999</v>
      </c>
      <c r="S1329" s="11">
        <v>12.926159999999999</v>
      </c>
      <c r="T1329" s="11" t="s">
        <v>2774</v>
      </c>
      <c r="U1329" s="12" t="b">
        <v>0</v>
      </c>
    </row>
    <row r="1330" spans="1:21">
      <c r="A1330" s="7" t="s">
        <v>2097</v>
      </c>
      <c r="B1330" s="8" t="s">
        <v>182</v>
      </c>
      <c r="C1330" s="8" t="s">
        <v>183</v>
      </c>
      <c r="D1330" s="8" t="s">
        <v>142</v>
      </c>
      <c r="E1330" s="8" t="s">
        <v>143</v>
      </c>
      <c r="F1330" s="8" t="s">
        <v>240</v>
      </c>
      <c r="G1330" s="8" t="s">
        <v>241</v>
      </c>
      <c r="H1330" s="13">
        <v>45885</v>
      </c>
      <c r="I1330" s="8">
        <v>10</v>
      </c>
      <c r="J1330" s="8">
        <v>130.94</v>
      </c>
      <c r="K1330" s="8">
        <v>1309.4000000000001</v>
      </c>
      <c r="L1330" s="8">
        <v>0.05</v>
      </c>
      <c r="M1330" s="8">
        <v>0.02</v>
      </c>
      <c r="N1330" s="8" t="s">
        <v>2772</v>
      </c>
      <c r="O1330" s="8">
        <v>130.94</v>
      </c>
      <c r="P1330" s="8" t="s">
        <v>2773</v>
      </c>
      <c r="Q1330" s="8" t="s">
        <v>2773</v>
      </c>
      <c r="R1330" s="8">
        <v>1243.93</v>
      </c>
      <c r="S1330" s="8">
        <v>24.878600000000002</v>
      </c>
      <c r="T1330" s="8" t="s">
        <v>2774</v>
      </c>
      <c r="U1330" s="9" t="b">
        <v>0</v>
      </c>
    </row>
    <row r="1331" spans="1:21">
      <c r="A1331" s="10" t="s">
        <v>2098</v>
      </c>
      <c r="B1331" s="11" t="s">
        <v>110</v>
      </c>
      <c r="C1331" s="11" t="s">
        <v>2828</v>
      </c>
      <c r="D1331" s="11" t="s">
        <v>601</v>
      </c>
      <c r="E1331" s="11" t="s">
        <v>2694</v>
      </c>
      <c r="F1331" s="11" t="s">
        <v>356</v>
      </c>
      <c r="G1331" s="11" t="s">
        <v>357</v>
      </c>
      <c r="H1331" s="14">
        <v>45882</v>
      </c>
      <c r="I1331" s="11">
        <v>8</v>
      </c>
      <c r="J1331" s="11">
        <v>54.03</v>
      </c>
      <c r="K1331" s="11">
        <v>432.24</v>
      </c>
      <c r="L1331" s="11">
        <v>0</v>
      </c>
      <c r="M1331" s="11">
        <v>0.02</v>
      </c>
      <c r="N1331" s="11" t="s">
        <v>2776</v>
      </c>
      <c r="O1331" s="11">
        <v>54.03</v>
      </c>
      <c r="P1331" s="11" t="s">
        <v>2773</v>
      </c>
      <c r="Q1331" s="11" t="s">
        <v>2773</v>
      </c>
      <c r="R1331" s="11">
        <v>432.24</v>
      </c>
      <c r="S1331" s="11">
        <v>8.6448</v>
      </c>
      <c r="T1331" s="11" t="s">
        <v>2774</v>
      </c>
      <c r="U1331" s="12" t="b">
        <v>0</v>
      </c>
    </row>
    <row r="1332" spans="1:21">
      <c r="A1332" s="7" t="s">
        <v>2099</v>
      </c>
      <c r="B1332" s="8" t="s">
        <v>208</v>
      </c>
      <c r="C1332" s="8" t="s">
        <v>209</v>
      </c>
      <c r="D1332" s="8" t="s">
        <v>416</v>
      </c>
      <c r="E1332" s="8" t="s">
        <v>417</v>
      </c>
      <c r="F1332" s="8" t="s">
        <v>240</v>
      </c>
      <c r="G1332" s="8" t="s">
        <v>241</v>
      </c>
      <c r="H1332" s="13">
        <v>45874</v>
      </c>
      <c r="I1332" s="8">
        <v>9</v>
      </c>
      <c r="J1332" s="8">
        <v>130.94</v>
      </c>
      <c r="K1332" s="8">
        <v>1178.46</v>
      </c>
      <c r="L1332" s="8">
        <v>0.05</v>
      </c>
      <c r="M1332" s="8">
        <v>0.02</v>
      </c>
      <c r="N1332" s="8" t="s">
        <v>2772</v>
      </c>
      <c r="O1332" s="8">
        <v>130.94</v>
      </c>
      <c r="P1332" s="8" t="s">
        <v>2773</v>
      </c>
      <c r="Q1332" s="8" t="s">
        <v>2773</v>
      </c>
      <c r="R1332" s="8">
        <v>1119.537</v>
      </c>
      <c r="S1332" s="8">
        <v>22.390740000000001</v>
      </c>
      <c r="T1332" s="8" t="s">
        <v>2774</v>
      </c>
      <c r="U1332" s="9" t="b">
        <v>0</v>
      </c>
    </row>
    <row r="1333" spans="1:21">
      <c r="A1333" s="10" t="s">
        <v>2100</v>
      </c>
      <c r="B1333" s="11" t="s">
        <v>414</v>
      </c>
      <c r="C1333" s="11" t="s">
        <v>415</v>
      </c>
      <c r="D1333" s="11" t="s">
        <v>221</v>
      </c>
      <c r="E1333" s="11" t="s">
        <v>222</v>
      </c>
      <c r="F1333" s="11" t="s">
        <v>139</v>
      </c>
      <c r="G1333" s="11" t="s">
        <v>140</v>
      </c>
      <c r="H1333" s="14">
        <v>45882</v>
      </c>
      <c r="I1333" s="11">
        <v>15</v>
      </c>
      <c r="J1333" s="11">
        <v>113.94</v>
      </c>
      <c r="K1333" s="11">
        <v>1709.1</v>
      </c>
      <c r="L1333" s="11">
        <v>0.05</v>
      </c>
      <c r="M1333" s="11">
        <v>0.02</v>
      </c>
      <c r="N1333" s="11" t="s">
        <v>2772</v>
      </c>
      <c r="O1333" s="11">
        <v>113.94</v>
      </c>
      <c r="P1333" s="11" t="s">
        <v>2773</v>
      </c>
      <c r="Q1333" s="11" t="s">
        <v>2773</v>
      </c>
      <c r="R1333" s="11">
        <v>1623.645</v>
      </c>
      <c r="S1333" s="11">
        <v>32.472900000000003</v>
      </c>
      <c r="T1333" s="11" t="s">
        <v>2774</v>
      </c>
      <c r="U1333" s="12" t="b">
        <v>0</v>
      </c>
    </row>
    <row r="1334" spans="1:21">
      <c r="A1334" s="7" t="s">
        <v>2101</v>
      </c>
      <c r="B1334" s="8" t="s">
        <v>208</v>
      </c>
      <c r="C1334" s="8" t="s">
        <v>209</v>
      </c>
      <c r="D1334" s="8" t="s">
        <v>1071</v>
      </c>
      <c r="E1334" s="8" t="s">
        <v>1072</v>
      </c>
      <c r="F1334" s="8" t="s">
        <v>450</v>
      </c>
      <c r="G1334" s="8" t="s">
        <v>451</v>
      </c>
      <c r="H1334" s="13">
        <v>45900</v>
      </c>
      <c r="I1334" s="8">
        <v>22</v>
      </c>
      <c r="J1334" s="8">
        <v>45.4</v>
      </c>
      <c r="K1334" s="8">
        <v>998.8</v>
      </c>
      <c r="L1334" s="8">
        <v>0</v>
      </c>
      <c r="M1334" s="8">
        <v>0.02</v>
      </c>
      <c r="N1334" s="8" t="s">
        <v>2776</v>
      </c>
      <c r="O1334" s="8">
        <v>45.4</v>
      </c>
      <c r="P1334" s="8" t="s">
        <v>2773</v>
      </c>
      <c r="Q1334" s="8" t="s">
        <v>2773</v>
      </c>
      <c r="R1334" s="8">
        <v>998.8</v>
      </c>
      <c r="S1334" s="8">
        <v>19.975999999999999</v>
      </c>
      <c r="T1334" s="8" t="s">
        <v>2774</v>
      </c>
      <c r="U1334" s="9" t="b">
        <v>0</v>
      </c>
    </row>
    <row r="1335" spans="1:21">
      <c r="A1335" s="10" t="s">
        <v>2103</v>
      </c>
      <c r="B1335" s="11" t="s">
        <v>47</v>
      </c>
      <c r="C1335" s="11" t="s">
        <v>48</v>
      </c>
      <c r="D1335" s="11" t="s">
        <v>1083</v>
      </c>
      <c r="E1335" s="11" t="s">
        <v>1084</v>
      </c>
      <c r="F1335" s="11" t="s">
        <v>166</v>
      </c>
      <c r="G1335" s="11" t="s">
        <v>167</v>
      </c>
      <c r="H1335" s="14">
        <v>45897</v>
      </c>
      <c r="I1335" s="11">
        <v>21</v>
      </c>
      <c r="J1335" s="11">
        <v>176.86</v>
      </c>
      <c r="K1335" s="11">
        <v>3714.06</v>
      </c>
      <c r="L1335" s="11">
        <v>0.1</v>
      </c>
      <c r="M1335" s="11">
        <v>0.02</v>
      </c>
      <c r="N1335" s="11" t="s">
        <v>2775</v>
      </c>
      <c r="O1335" s="11">
        <v>176.86</v>
      </c>
      <c r="P1335" s="11" t="s">
        <v>2773</v>
      </c>
      <c r="Q1335" s="11" t="s">
        <v>2773</v>
      </c>
      <c r="R1335" s="11">
        <v>3342.654</v>
      </c>
      <c r="S1335" s="11">
        <v>66.853080000000006</v>
      </c>
      <c r="T1335" s="11" t="s">
        <v>2774</v>
      </c>
      <c r="U1335" s="12" t="b">
        <v>0</v>
      </c>
    </row>
    <row r="1336" spans="1:21">
      <c r="A1336" s="7" t="s">
        <v>2104</v>
      </c>
      <c r="B1336" s="8" t="s">
        <v>230</v>
      </c>
      <c r="C1336" s="8" t="s">
        <v>2803</v>
      </c>
      <c r="D1336" s="8" t="s">
        <v>553</v>
      </c>
      <c r="E1336" s="8" t="s">
        <v>2695</v>
      </c>
      <c r="F1336" s="8" t="s">
        <v>18</v>
      </c>
      <c r="G1336" s="8" t="s">
        <v>19</v>
      </c>
      <c r="H1336" s="13">
        <v>45878</v>
      </c>
      <c r="I1336" s="8">
        <v>4</v>
      </c>
      <c r="J1336" s="8">
        <v>52.65</v>
      </c>
      <c r="K1336" s="8">
        <v>210.6</v>
      </c>
      <c r="L1336" s="8">
        <v>0.05</v>
      </c>
      <c r="M1336" s="8">
        <v>0.02</v>
      </c>
      <c r="N1336" s="8" t="s">
        <v>2772</v>
      </c>
      <c r="O1336" s="8">
        <v>52.65</v>
      </c>
      <c r="P1336" s="8" t="s">
        <v>2773</v>
      </c>
      <c r="Q1336" s="8" t="s">
        <v>2773</v>
      </c>
      <c r="R1336" s="8">
        <v>200.07</v>
      </c>
      <c r="S1336" s="8">
        <v>4.0014000000000003</v>
      </c>
      <c r="T1336" s="8" t="s">
        <v>2774</v>
      </c>
      <c r="U1336" s="9" t="b">
        <v>0</v>
      </c>
    </row>
    <row r="1337" spans="1:21">
      <c r="A1337" s="10" t="s">
        <v>2105</v>
      </c>
      <c r="B1337" s="11" t="s">
        <v>159</v>
      </c>
      <c r="C1337" s="11" t="s">
        <v>2785</v>
      </c>
      <c r="D1337" s="11" t="s">
        <v>95</v>
      </c>
      <c r="E1337" s="11" t="s">
        <v>2696</v>
      </c>
      <c r="F1337" s="11" t="s">
        <v>240</v>
      </c>
      <c r="G1337" s="11" t="s">
        <v>241</v>
      </c>
      <c r="H1337" s="14">
        <v>45891</v>
      </c>
      <c r="I1337" s="11">
        <v>25</v>
      </c>
      <c r="J1337" s="11">
        <v>130.94</v>
      </c>
      <c r="K1337" s="11">
        <v>3273.5</v>
      </c>
      <c r="L1337" s="11">
        <v>0.05</v>
      </c>
      <c r="M1337" s="11">
        <v>0.02</v>
      </c>
      <c r="N1337" s="11" t="s">
        <v>2772</v>
      </c>
      <c r="O1337" s="11">
        <v>130.94</v>
      </c>
      <c r="P1337" s="11" t="s">
        <v>2773</v>
      </c>
      <c r="Q1337" s="11" t="s">
        <v>2773</v>
      </c>
      <c r="R1337" s="11">
        <v>3109.8249999999998</v>
      </c>
      <c r="S1337" s="11">
        <v>62.1965</v>
      </c>
      <c r="T1337" s="11" t="s">
        <v>2774</v>
      </c>
      <c r="U1337" s="12" t="b">
        <v>0</v>
      </c>
    </row>
    <row r="1338" spans="1:21">
      <c r="A1338" s="7" t="s">
        <v>2106</v>
      </c>
      <c r="B1338" s="8" t="s">
        <v>110</v>
      </c>
      <c r="C1338" s="8" t="s">
        <v>111</v>
      </c>
      <c r="D1338" s="8" t="s">
        <v>1057</v>
      </c>
      <c r="E1338" s="8" t="s">
        <v>1058</v>
      </c>
      <c r="F1338" s="8" t="s">
        <v>107</v>
      </c>
      <c r="G1338" s="8" t="s">
        <v>108</v>
      </c>
      <c r="H1338" s="13">
        <v>45894</v>
      </c>
      <c r="I1338" s="8">
        <v>19</v>
      </c>
      <c r="J1338" s="8">
        <v>179.53</v>
      </c>
      <c r="K1338" s="8">
        <v>3411.07</v>
      </c>
      <c r="L1338" s="8">
        <v>0.1</v>
      </c>
      <c r="M1338" s="8">
        <v>0.02</v>
      </c>
      <c r="N1338" s="8" t="s">
        <v>2775</v>
      </c>
      <c r="O1338" s="8">
        <v>179.53</v>
      </c>
      <c r="P1338" s="8" t="s">
        <v>2773</v>
      </c>
      <c r="Q1338" s="8" t="s">
        <v>2773</v>
      </c>
      <c r="R1338" s="8">
        <v>3069.9630000000002</v>
      </c>
      <c r="S1338" s="8">
        <v>61.399260000000005</v>
      </c>
      <c r="T1338" s="8" t="s">
        <v>2774</v>
      </c>
      <c r="U1338" s="9" t="b">
        <v>0</v>
      </c>
    </row>
    <row r="1339" spans="1:21">
      <c r="A1339" s="10" t="s">
        <v>2107</v>
      </c>
      <c r="B1339" s="11" t="s">
        <v>254</v>
      </c>
      <c r="C1339" s="11" t="s">
        <v>2824</v>
      </c>
      <c r="D1339" s="11" t="s">
        <v>1272</v>
      </c>
      <c r="E1339" s="11" t="s">
        <v>2697</v>
      </c>
      <c r="F1339" s="11" t="s">
        <v>85</v>
      </c>
      <c r="G1339" s="11" t="s">
        <v>86</v>
      </c>
      <c r="H1339" s="14">
        <v>45875</v>
      </c>
      <c r="I1339" s="11">
        <v>23</v>
      </c>
      <c r="J1339" s="11">
        <v>72.040000000000006</v>
      </c>
      <c r="K1339" s="11">
        <v>1656.92</v>
      </c>
      <c r="L1339" s="11">
        <v>0.05</v>
      </c>
      <c r="M1339" s="11">
        <v>0.02</v>
      </c>
      <c r="N1339" s="11" t="s">
        <v>2772</v>
      </c>
      <c r="O1339" s="11">
        <v>72.040000000000006</v>
      </c>
      <c r="P1339" s="11" t="s">
        <v>2773</v>
      </c>
      <c r="Q1339" s="11" t="s">
        <v>2773</v>
      </c>
      <c r="R1339" s="11">
        <v>1574.0740000000001</v>
      </c>
      <c r="S1339" s="11">
        <v>31.481480000000001</v>
      </c>
      <c r="T1339" s="11" t="s">
        <v>2774</v>
      </c>
      <c r="U1339" s="12" t="b">
        <v>0</v>
      </c>
    </row>
    <row r="1340" spans="1:21">
      <c r="A1340" s="7" t="s">
        <v>2108</v>
      </c>
      <c r="B1340" s="8" t="s">
        <v>145</v>
      </c>
      <c r="C1340" s="8" t="s">
        <v>146</v>
      </c>
      <c r="D1340" s="8" t="s">
        <v>44</v>
      </c>
      <c r="E1340" s="8" t="s">
        <v>45</v>
      </c>
      <c r="F1340" s="8" t="s">
        <v>139</v>
      </c>
      <c r="G1340" s="8" t="s">
        <v>140</v>
      </c>
      <c r="H1340" s="13">
        <v>45896</v>
      </c>
      <c r="I1340" s="8">
        <v>1</v>
      </c>
      <c r="J1340" s="8">
        <v>113.94</v>
      </c>
      <c r="K1340" s="8">
        <v>113.94</v>
      </c>
      <c r="L1340" s="8">
        <v>0.05</v>
      </c>
      <c r="M1340" s="8">
        <v>0.02</v>
      </c>
      <c r="N1340" s="8" t="s">
        <v>2772</v>
      </c>
      <c r="O1340" s="8">
        <v>113.94</v>
      </c>
      <c r="P1340" s="8" t="s">
        <v>2773</v>
      </c>
      <c r="Q1340" s="8" t="s">
        <v>2773</v>
      </c>
      <c r="R1340" s="8">
        <v>108.24299999999999</v>
      </c>
      <c r="S1340" s="8">
        <v>2.16486</v>
      </c>
      <c r="T1340" s="8" t="s">
        <v>2774</v>
      </c>
      <c r="U1340" s="9" t="b">
        <v>0</v>
      </c>
    </row>
    <row r="1341" spans="1:21">
      <c r="A1341" s="10" t="s">
        <v>2109</v>
      </c>
      <c r="B1341" s="11" t="s">
        <v>423</v>
      </c>
      <c r="C1341" s="11" t="s">
        <v>424</v>
      </c>
      <c r="D1341" s="11" t="s">
        <v>296</v>
      </c>
      <c r="E1341" s="11" t="s">
        <v>297</v>
      </c>
      <c r="F1341" s="11" t="s">
        <v>215</v>
      </c>
      <c r="G1341" s="11" t="s">
        <v>216</v>
      </c>
      <c r="H1341" s="14">
        <v>45873</v>
      </c>
      <c r="I1341" s="11">
        <v>17</v>
      </c>
      <c r="J1341" s="11">
        <v>176.7</v>
      </c>
      <c r="K1341" s="11">
        <v>3003.9</v>
      </c>
      <c r="L1341" s="11">
        <v>0.1</v>
      </c>
      <c r="M1341" s="11">
        <v>0.02</v>
      </c>
      <c r="N1341" s="11" t="s">
        <v>2775</v>
      </c>
      <c r="O1341" s="11">
        <v>176.7</v>
      </c>
      <c r="P1341" s="11" t="s">
        <v>2773</v>
      </c>
      <c r="Q1341" s="11" t="s">
        <v>2773</v>
      </c>
      <c r="R1341" s="11">
        <v>2703.51</v>
      </c>
      <c r="S1341" s="11">
        <v>54.070200000000007</v>
      </c>
      <c r="T1341" s="11" t="s">
        <v>2774</v>
      </c>
      <c r="U1341" s="12" t="b">
        <v>0</v>
      </c>
    </row>
    <row r="1342" spans="1:21">
      <c r="A1342" s="7" t="s">
        <v>2110</v>
      </c>
      <c r="B1342" s="8" t="s">
        <v>208</v>
      </c>
      <c r="C1342" s="8" t="s">
        <v>209</v>
      </c>
      <c r="D1342" s="8" t="s">
        <v>572</v>
      </c>
      <c r="E1342" s="8" t="s">
        <v>573</v>
      </c>
      <c r="F1342" s="8" t="s">
        <v>85</v>
      </c>
      <c r="G1342" s="8" t="s">
        <v>86</v>
      </c>
      <c r="H1342" s="13">
        <v>45879</v>
      </c>
      <c r="I1342" s="8">
        <v>24</v>
      </c>
      <c r="J1342" s="8">
        <v>72.040000000000006</v>
      </c>
      <c r="K1342" s="8">
        <v>1728.96</v>
      </c>
      <c r="L1342" s="8">
        <v>0.05</v>
      </c>
      <c r="M1342" s="8">
        <v>0.02</v>
      </c>
      <c r="N1342" s="8" t="s">
        <v>2772</v>
      </c>
      <c r="O1342" s="8">
        <v>72.040000000000006</v>
      </c>
      <c r="P1342" s="8" t="s">
        <v>2773</v>
      </c>
      <c r="Q1342" s="8" t="s">
        <v>2773</v>
      </c>
      <c r="R1342" s="8">
        <v>1642.5119999999999</v>
      </c>
      <c r="S1342" s="8">
        <v>32.850239999999999</v>
      </c>
      <c r="T1342" s="8" t="s">
        <v>2774</v>
      </c>
      <c r="U1342" s="9" t="b">
        <v>0</v>
      </c>
    </row>
    <row r="1343" spans="1:21">
      <c r="A1343" s="10" t="s">
        <v>2113</v>
      </c>
      <c r="B1343" s="11" t="s">
        <v>28</v>
      </c>
      <c r="C1343" s="11" t="s">
        <v>29</v>
      </c>
      <c r="D1343" s="11" t="s">
        <v>52</v>
      </c>
      <c r="E1343" s="11" t="s">
        <v>53</v>
      </c>
      <c r="F1343" s="11" t="s">
        <v>78</v>
      </c>
      <c r="G1343" s="11" t="s">
        <v>79</v>
      </c>
      <c r="H1343" s="14">
        <v>45872</v>
      </c>
      <c r="I1343" s="11">
        <v>4</v>
      </c>
      <c r="J1343" s="11">
        <v>139.22</v>
      </c>
      <c r="K1343" s="11">
        <v>556.88</v>
      </c>
      <c r="L1343" s="11">
        <v>0.05</v>
      </c>
      <c r="M1343" s="11">
        <v>0.02</v>
      </c>
      <c r="N1343" s="11" t="s">
        <v>2772</v>
      </c>
      <c r="O1343" s="11">
        <v>139.22</v>
      </c>
      <c r="P1343" s="11" t="s">
        <v>2773</v>
      </c>
      <c r="Q1343" s="11" t="s">
        <v>2773</v>
      </c>
      <c r="R1343" s="11">
        <v>529.03599999999994</v>
      </c>
      <c r="S1343" s="11">
        <v>10.580719999999999</v>
      </c>
      <c r="T1343" s="11" t="s">
        <v>2774</v>
      </c>
      <c r="U1343" s="12" t="b">
        <v>0</v>
      </c>
    </row>
    <row r="1344" spans="1:21">
      <c r="A1344" s="7" t="s">
        <v>2115</v>
      </c>
      <c r="B1344" s="8" t="s">
        <v>67</v>
      </c>
      <c r="C1344" s="8" t="s">
        <v>68</v>
      </c>
      <c r="D1344" s="8" t="s">
        <v>818</v>
      </c>
      <c r="E1344" s="8" t="s">
        <v>819</v>
      </c>
      <c r="F1344" s="8" t="s">
        <v>100</v>
      </c>
      <c r="G1344" s="8" t="s">
        <v>101</v>
      </c>
      <c r="H1344" s="13">
        <v>45898</v>
      </c>
      <c r="I1344" s="8">
        <v>6</v>
      </c>
      <c r="J1344" s="8">
        <v>181.7</v>
      </c>
      <c r="K1344" s="8">
        <v>1090.2</v>
      </c>
      <c r="L1344" s="8">
        <v>0.1</v>
      </c>
      <c r="M1344" s="8">
        <v>0.02</v>
      </c>
      <c r="N1344" s="8" t="s">
        <v>2775</v>
      </c>
      <c r="O1344" s="8">
        <v>181.7</v>
      </c>
      <c r="P1344" s="8" t="s">
        <v>2773</v>
      </c>
      <c r="Q1344" s="8" t="s">
        <v>2773</v>
      </c>
      <c r="R1344" s="8">
        <v>981.18000000000006</v>
      </c>
      <c r="S1344" s="8">
        <v>19.623600000000003</v>
      </c>
      <c r="T1344" s="8" t="s">
        <v>2774</v>
      </c>
      <c r="U1344" s="9" t="b">
        <v>0</v>
      </c>
    </row>
    <row r="1345" spans="1:21">
      <c r="A1345" s="10" t="s">
        <v>2116</v>
      </c>
      <c r="B1345" s="11" t="s">
        <v>386</v>
      </c>
      <c r="C1345" s="11" t="s">
        <v>387</v>
      </c>
      <c r="D1345" s="11" t="s">
        <v>401</v>
      </c>
      <c r="E1345" s="11" t="s">
        <v>402</v>
      </c>
      <c r="F1345" s="11" t="s">
        <v>129</v>
      </c>
      <c r="G1345" s="11" t="s">
        <v>130</v>
      </c>
      <c r="H1345" s="14">
        <v>45884</v>
      </c>
      <c r="I1345" s="11">
        <v>10</v>
      </c>
      <c r="J1345" s="11">
        <v>92.19</v>
      </c>
      <c r="K1345" s="11">
        <v>921.9</v>
      </c>
      <c r="L1345" s="11">
        <v>0.05</v>
      </c>
      <c r="M1345" s="11">
        <v>0.02</v>
      </c>
      <c r="N1345" s="11" t="s">
        <v>2772</v>
      </c>
      <c r="O1345" s="11">
        <v>92.19</v>
      </c>
      <c r="P1345" s="11" t="s">
        <v>2773</v>
      </c>
      <c r="Q1345" s="11" t="s">
        <v>2773</v>
      </c>
      <c r="R1345" s="11">
        <v>875.80499999999995</v>
      </c>
      <c r="S1345" s="11">
        <v>17.516099999999998</v>
      </c>
      <c r="T1345" s="11" t="s">
        <v>2774</v>
      </c>
      <c r="U1345" s="12" t="b">
        <v>0</v>
      </c>
    </row>
    <row r="1346" spans="1:21">
      <c r="A1346" s="7" t="s">
        <v>2117</v>
      </c>
      <c r="B1346" s="8" t="s">
        <v>208</v>
      </c>
      <c r="C1346" s="8" t="s">
        <v>2818</v>
      </c>
      <c r="D1346" s="8" t="s">
        <v>645</v>
      </c>
      <c r="E1346" s="8" t="s">
        <v>2698</v>
      </c>
      <c r="F1346" s="8" t="s">
        <v>166</v>
      </c>
      <c r="G1346" s="8" t="s">
        <v>167</v>
      </c>
      <c r="H1346" s="13">
        <v>45894</v>
      </c>
      <c r="I1346" s="8">
        <v>9</v>
      </c>
      <c r="J1346" s="8">
        <v>176.86</v>
      </c>
      <c r="K1346" s="8">
        <v>1591.74</v>
      </c>
      <c r="L1346" s="8">
        <v>0.1</v>
      </c>
      <c r="M1346" s="8">
        <v>0.02</v>
      </c>
      <c r="N1346" s="8" t="s">
        <v>2775</v>
      </c>
      <c r="O1346" s="8">
        <v>176.86</v>
      </c>
      <c r="P1346" s="8" t="s">
        <v>2773</v>
      </c>
      <c r="Q1346" s="8" t="s">
        <v>2773</v>
      </c>
      <c r="R1346" s="8">
        <v>1432.566</v>
      </c>
      <c r="S1346" s="8">
        <v>28.651320000000002</v>
      </c>
      <c r="T1346" s="8" t="s">
        <v>2774</v>
      </c>
      <c r="U1346" s="9" t="b">
        <v>0</v>
      </c>
    </row>
    <row r="1347" spans="1:21">
      <c r="A1347" s="10" t="s">
        <v>2118</v>
      </c>
      <c r="B1347" s="11" t="s">
        <v>81</v>
      </c>
      <c r="C1347" s="11" t="s">
        <v>82</v>
      </c>
      <c r="D1347" s="11" t="s">
        <v>76</v>
      </c>
      <c r="E1347" s="11" t="s">
        <v>77</v>
      </c>
      <c r="F1347" s="11" t="s">
        <v>326</v>
      </c>
      <c r="G1347" s="11" t="s">
        <v>327</v>
      </c>
      <c r="H1347" s="14">
        <v>45894</v>
      </c>
      <c r="I1347" s="11">
        <v>25</v>
      </c>
      <c r="J1347" s="11">
        <v>63.32</v>
      </c>
      <c r="K1347" s="11">
        <v>1583</v>
      </c>
      <c r="L1347" s="11">
        <v>0</v>
      </c>
      <c r="M1347" s="11">
        <v>0.02</v>
      </c>
      <c r="N1347" s="11" t="s">
        <v>2776</v>
      </c>
      <c r="O1347" s="11">
        <v>63.32</v>
      </c>
      <c r="P1347" s="11" t="s">
        <v>2773</v>
      </c>
      <c r="Q1347" s="11" t="s">
        <v>2773</v>
      </c>
      <c r="R1347" s="11">
        <v>1583</v>
      </c>
      <c r="S1347" s="11">
        <v>31.66</v>
      </c>
      <c r="T1347" s="11" t="s">
        <v>2774</v>
      </c>
      <c r="U1347" s="12" t="b">
        <v>0</v>
      </c>
    </row>
    <row r="1348" spans="1:21">
      <c r="A1348" s="7" t="s">
        <v>2119</v>
      </c>
      <c r="B1348" s="8" t="s">
        <v>145</v>
      </c>
      <c r="C1348" s="8" t="s">
        <v>146</v>
      </c>
      <c r="D1348" s="8" t="s">
        <v>172</v>
      </c>
      <c r="E1348" s="8" t="s">
        <v>173</v>
      </c>
      <c r="F1348" s="8" t="s">
        <v>129</v>
      </c>
      <c r="G1348" s="8" t="s">
        <v>130</v>
      </c>
      <c r="H1348" s="13">
        <v>45878</v>
      </c>
      <c r="I1348" s="8">
        <v>3</v>
      </c>
      <c r="J1348" s="8">
        <v>92.19</v>
      </c>
      <c r="K1348" s="8">
        <v>276.57</v>
      </c>
      <c r="L1348" s="8">
        <v>0.05</v>
      </c>
      <c r="M1348" s="8">
        <v>0.02</v>
      </c>
      <c r="N1348" s="8" t="s">
        <v>2772</v>
      </c>
      <c r="O1348" s="8">
        <v>92.19</v>
      </c>
      <c r="P1348" s="8" t="s">
        <v>2773</v>
      </c>
      <c r="Q1348" s="8" t="s">
        <v>2773</v>
      </c>
      <c r="R1348" s="8">
        <v>262.74149999999997</v>
      </c>
      <c r="S1348" s="8">
        <v>5.2548299999999992</v>
      </c>
      <c r="T1348" s="8" t="s">
        <v>2774</v>
      </c>
      <c r="U1348" s="9" t="b">
        <v>0</v>
      </c>
    </row>
    <row r="1349" spans="1:21">
      <c r="A1349" s="10" t="s">
        <v>2121</v>
      </c>
      <c r="B1349" s="11" t="s">
        <v>230</v>
      </c>
      <c r="C1349" s="11" t="s">
        <v>231</v>
      </c>
      <c r="D1349" s="11" t="s">
        <v>714</v>
      </c>
      <c r="E1349" s="11" t="s">
        <v>715</v>
      </c>
      <c r="F1349" s="11" t="s">
        <v>18</v>
      </c>
      <c r="G1349" s="11" t="s">
        <v>19</v>
      </c>
      <c r="H1349" s="14">
        <v>45872</v>
      </c>
      <c r="I1349" s="11">
        <v>15</v>
      </c>
      <c r="J1349" s="11">
        <v>52.65</v>
      </c>
      <c r="K1349" s="11">
        <v>789.75</v>
      </c>
      <c r="L1349" s="11">
        <v>0.05</v>
      </c>
      <c r="M1349" s="11">
        <v>0.02</v>
      </c>
      <c r="N1349" s="11" t="s">
        <v>2772</v>
      </c>
      <c r="O1349" s="11">
        <v>52.65</v>
      </c>
      <c r="P1349" s="11" t="s">
        <v>2773</v>
      </c>
      <c r="Q1349" s="11" t="s">
        <v>2773</v>
      </c>
      <c r="R1349" s="11">
        <v>750.26250000000005</v>
      </c>
      <c r="S1349" s="11">
        <v>15.005250000000002</v>
      </c>
      <c r="T1349" s="11" t="s">
        <v>2774</v>
      </c>
      <c r="U1349" s="12" t="b">
        <v>0</v>
      </c>
    </row>
    <row r="1350" spans="1:21">
      <c r="A1350" s="7" t="s">
        <v>2122</v>
      </c>
      <c r="B1350" s="8" t="s">
        <v>55</v>
      </c>
      <c r="C1350" s="8" t="s">
        <v>2823</v>
      </c>
      <c r="D1350" s="8" t="s">
        <v>791</v>
      </c>
      <c r="E1350" s="8" t="s">
        <v>2699</v>
      </c>
      <c r="F1350" s="8" t="s">
        <v>166</v>
      </c>
      <c r="G1350" s="8" t="s">
        <v>167</v>
      </c>
      <c r="H1350" s="13">
        <v>45890</v>
      </c>
      <c r="I1350" s="8">
        <v>6</v>
      </c>
      <c r="J1350" s="8">
        <v>176.86</v>
      </c>
      <c r="K1350" s="8">
        <v>1061.1600000000001</v>
      </c>
      <c r="L1350" s="8">
        <v>0.1</v>
      </c>
      <c r="M1350" s="8">
        <v>0.02</v>
      </c>
      <c r="N1350" s="8" t="s">
        <v>2775</v>
      </c>
      <c r="O1350" s="8">
        <v>176.86</v>
      </c>
      <c r="P1350" s="8" t="s">
        <v>2773</v>
      </c>
      <c r="Q1350" s="8" t="s">
        <v>2773</v>
      </c>
      <c r="R1350" s="8">
        <v>955.0440000000001</v>
      </c>
      <c r="S1350" s="8">
        <v>19.100880000000004</v>
      </c>
      <c r="T1350" s="8" t="s">
        <v>2774</v>
      </c>
      <c r="U1350" s="9" t="b">
        <v>0</v>
      </c>
    </row>
    <row r="1351" spans="1:21">
      <c r="A1351" s="10" t="s">
        <v>2123</v>
      </c>
      <c r="B1351" s="11" t="s">
        <v>55</v>
      </c>
      <c r="C1351" s="11" t="s">
        <v>56</v>
      </c>
      <c r="D1351" s="11" t="s">
        <v>485</v>
      </c>
      <c r="E1351" s="11" t="s">
        <v>486</v>
      </c>
      <c r="F1351" s="11" t="s">
        <v>78</v>
      </c>
      <c r="G1351" s="11" t="s">
        <v>79</v>
      </c>
      <c r="H1351" s="14">
        <v>45883</v>
      </c>
      <c r="I1351" s="11">
        <v>25</v>
      </c>
      <c r="J1351" s="11">
        <v>139.22</v>
      </c>
      <c r="K1351" s="11">
        <v>3480.5</v>
      </c>
      <c r="L1351" s="11">
        <v>0.05</v>
      </c>
      <c r="M1351" s="11">
        <v>0.02</v>
      </c>
      <c r="N1351" s="11" t="s">
        <v>2772</v>
      </c>
      <c r="O1351" s="11">
        <v>139.22</v>
      </c>
      <c r="P1351" s="11" t="s">
        <v>2773</v>
      </c>
      <c r="Q1351" s="11" t="s">
        <v>2773</v>
      </c>
      <c r="R1351" s="11">
        <v>3306.4749999999999</v>
      </c>
      <c r="S1351" s="11">
        <v>66.129499999999993</v>
      </c>
      <c r="T1351" s="11" t="s">
        <v>2774</v>
      </c>
      <c r="U1351" s="12" t="b">
        <v>0</v>
      </c>
    </row>
    <row r="1352" spans="1:21">
      <c r="A1352" s="7" t="s">
        <v>2124</v>
      </c>
      <c r="B1352" s="8" t="s">
        <v>254</v>
      </c>
      <c r="C1352" s="8" t="s">
        <v>255</v>
      </c>
      <c r="D1352" s="8" t="s">
        <v>609</v>
      </c>
      <c r="E1352" s="8" t="s">
        <v>610</v>
      </c>
      <c r="F1352" s="8" t="s">
        <v>191</v>
      </c>
      <c r="G1352" s="8" t="s">
        <v>192</v>
      </c>
      <c r="H1352" s="13">
        <v>45892</v>
      </c>
      <c r="I1352" s="8">
        <v>15</v>
      </c>
      <c r="J1352" s="8">
        <v>144.35</v>
      </c>
      <c r="K1352" s="8">
        <v>2165.25</v>
      </c>
      <c r="L1352" s="8">
        <v>0.1</v>
      </c>
      <c r="M1352" s="8">
        <v>0.02</v>
      </c>
      <c r="N1352" s="8" t="s">
        <v>2775</v>
      </c>
      <c r="O1352" s="8">
        <v>144.35</v>
      </c>
      <c r="P1352" s="8" t="s">
        <v>2773</v>
      </c>
      <c r="Q1352" s="8" t="s">
        <v>2773</v>
      </c>
      <c r="R1352" s="8">
        <v>1948.7249999999999</v>
      </c>
      <c r="S1352" s="8">
        <v>38.974499999999999</v>
      </c>
      <c r="T1352" s="8" t="s">
        <v>2774</v>
      </c>
      <c r="U1352" s="9" t="b">
        <v>0</v>
      </c>
    </row>
    <row r="1353" spans="1:21">
      <c r="A1353" s="10" t="s">
        <v>2125</v>
      </c>
      <c r="B1353" s="11" t="s">
        <v>230</v>
      </c>
      <c r="C1353" s="11" t="s">
        <v>2803</v>
      </c>
      <c r="D1353" s="11" t="s">
        <v>1130</v>
      </c>
      <c r="E1353" s="11" t="s">
        <v>2700</v>
      </c>
      <c r="F1353" s="11" t="s">
        <v>139</v>
      </c>
      <c r="G1353" s="11" t="s">
        <v>140</v>
      </c>
      <c r="H1353" s="14">
        <v>45888</v>
      </c>
      <c r="I1353" s="11">
        <v>3</v>
      </c>
      <c r="J1353" s="11">
        <v>113.94</v>
      </c>
      <c r="K1353" s="11">
        <v>341.82</v>
      </c>
      <c r="L1353" s="11">
        <v>0.05</v>
      </c>
      <c r="M1353" s="11">
        <v>0.02</v>
      </c>
      <c r="N1353" s="11" t="s">
        <v>2772</v>
      </c>
      <c r="O1353" s="11">
        <v>113.94</v>
      </c>
      <c r="P1353" s="11" t="s">
        <v>2773</v>
      </c>
      <c r="Q1353" s="11" t="s">
        <v>2773</v>
      </c>
      <c r="R1353" s="11">
        <v>324.72899999999998</v>
      </c>
      <c r="S1353" s="11">
        <v>6.49458</v>
      </c>
      <c r="T1353" s="11" t="s">
        <v>2774</v>
      </c>
      <c r="U1353" s="12" t="b">
        <v>0</v>
      </c>
    </row>
    <row r="1354" spans="1:21">
      <c r="A1354" s="7" t="s">
        <v>2126</v>
      </c>
      <c r="B1354" s="8" t="s">
        <v>110</v>
      </c>
      <c r="C1354" s="8" t="s">
        <v>111</v>
      </c>
      <c r="D1354" s="8" t="s">
        <v>366</v>
      </c>
      <c r="E1354" s="8" t="s">
        <v>367</v>
      </c>
      <c r="F1354" s="8" t="s">
        <v>174</v>
      </c>
      <c r="G1354" s="8" t="s">
        <v>175</v>
      </c>
      <c r="H1354" s="13">
        <v>45898</v>
      </c>
      <c r="I1354" s="8">
        <v>1</v>
      </c>
      <c r="J1354" s="8">
        <v>183.4</v>
      </c>
      <c r="K1354" s="8">
        <v>183.4</v>
      </c>
      <c r="L1354" s="8">
        <v>0.1</v>
      </c>
      <c r="M1354" s="8">
        <v>0.02</v>
      </c>
      <c r="N1354" s="8" t="s">
        <v>2775</v>
      </c>
      <c r="O1354" s="8">
        <v>183.4</v>
      </c>
      <c r="P1354" s="8" t="s">
        <v>2773</v>
      </c>
      <c r="Q1354" s="8" t="s">
        <v>2773</v>
      </c>
      <c r="R1354" s="8">
        <v>165.06</v>
      </c>
      <c r="S1354" s="8">
        <v>3.3012000000000001</v>
      </c>
      <c r="T1354" s="8" t="s">
        <v>2774</v>
      </c>
      <c r="U1354" s="9" t="b">
        <v>0</v>
      </c>
    </row>
    <row r="1355" spans="1:21">
      <c r="A1355" s="10" t="s">
        <v>2127</v>
      </c>
      <c r="B1355" s="11" t="s">
        <v>55</v>
      </c>
      <c r="C1355" s="11" t="s">
        <v>56</v>
      </c>
      <c r="D1355" s="11" t="s">
        <v>317</v>
      </c>
      <c r="E1355" s="11" t="s">
        <v>318</v>
      </c>
      <c r="F1355" s="11" t="s">
        <v>191</v>
      </c>
      <c r="G1355" s="11" t="s">
        <v>192</v>
      </c>
      <c r="H1355" s="14">
        <v>45899</v>
      </c>
      <c r="I1355" s="11">
        <v>1</v>
      </c>
      <c r="J1355" s="11">
        <v>144.35</v>
      </c>
      <c r="K1355" s="11">
        <v>144.35</v>
      </c>
      <c r="L1355" s="11">
        <v>0.1</v>
      </c>
      <c r="M1355" s="11">
        <v>0.02</v>
      </c>
      <c r="N1355" s="11" t="s">
        <v>2775</v>
      </c>
      <c r="O1355" s="11">
        <v>144.35</v>
      </c>
      <c r="P1355" s="11" t="s">
        <v>2773</v>
      </c>
      <c r="Q1355" s="11" t="s">
        <v>2773</v>
      </c>
      <c r="R1355" s="11">
        <v>129.91499999999999</v>
      </c>
      <c r="S1355" s="11">
        <v>2.5983000000000001</v>
      </c>
      <c r="T1355" s="11" t="s">
        <v>2774</v>
      </c>
      <c r="U1355" s="12" t="b">
        <v>0</v>
      </c>
    </row>
    <row r="1356" spans="1:21">
      <c r="A1356" s="7" t="s">
        <v>2128</v>
      </c>
      <c r="B1356" s="8" t="s">
        <v>14</v>
      </c>
      <c r="C1356" s="8" t="s">
        <v>15</v>
      </c>
      <c r="D1356" s="8" t="s">
        <v>632</v>
      </c>
      <c r="E1356" s="8" t="s">
        <v>633</v>
      </c>
      <c r="F1356" s="8" t="s">
        <v>240</v>
      </c>
      <c r="G1356" s="8" t="s">
        <v>241</v>
      </c>
      <c r="H1356" s="13">
        <v>45892</v>
      </c>
      <c r="I1356" s="8">
        <v>5</v>
      </c>
      <c r="J1356" s="8">
        <v>130.94</v>
      </c>
      <c r="K1356" s="8">
        <v>654.70000000000005</v>
      </c>
      <c r="L1356" s="8">
        <v>0.05</v>
      </c>
      <c r="M1356" s="8">
        <v>0.02</v>
      </c>
      <c r="N1356" s="8" t="s">
        <v>2772</v>
      </c>
      <c r="O1356" s="8">
        <v>130.94</v>
      </c>
      <c r="P1356" s="8" t="s">
        <v>2773</v>
      </c>
      <c r="Q1356" s="8" t="s">
        <v>2773</v>
      </c>
      <c r="R1356" s="8">
        <v>621.96500000000003</v>
      </c>
      <c r="S1356" s="8">
        <v>12.439300000000001</v>
      </c>
      <c r="T1356" s="8" t="s">
        <v>2774</v>
      </c>
      <c r="U1356" s="9" t="b">
        <v>0</v>
      </c>
    </row>
    <row r="1357" spans="1:21">
      <c r="A1357" s="10" t="s">
        <v>2129</v>
      </c>
      <c r="B1357" s="11" t="s">
        <v>145</v>
      </c>
      <c r="C1357" s="11" t="s">
        <v>146</v>
      </c>
      <c r="D1357" s="11" t="s">
        <v>710</v>
      </c>
      <c r="E1357" s="11" t="s">
        <v>711</v>
      </c>
      <c r="F1357" s="11" t="s">
        <v>100</v>
      </c>
      <c r="G1357" s="11" t="s">
        <v>101</v>
      </c>
      <c r="H1357" s="14">
        <v>45892</v>
      </c>
      <c r="I1357" s="11">
        <v>17</v>
      </c>
      <c r="J1357" s="11">
        <v>181.7</v>
      </c>
      <c r="K1357" s="11">
        <v>3088.9</v>
      </c>
      <c r="L1357" s="11">
        <v>0.1</v>
      </c>
      <c r="M1357" s="11">
        <v>0.02</v>
      </c>
      <c r="N1357" s="11" t="s">
        <v>2775</v>
      </c>
      <c r="O1357" s="11">
        <v>181.7</v>
      </c>
      <c r="P1357" s="11" t="s">
        <v>2773</v>
      </c>
      <c r="Q1357" s="11" t="s">
        <v>2773</v>
      </c>
      <c r="R1357" s="11">
        <v>2780.01</v>
      </c>
      <c r="S1357" s="11">
        <v>55.600200000000008</v>
      </c>
      <c r="T1357" s="11" t="s">
        <v>2774</v>
      </c>
      <c r="U1357" s="12" t="b">
        <v>0</v>
      </c>
    </row>
    <row r="1358" spans="1:21">
      <c r="A1358" s="7" t="s">
        <v>2131</v>
      </c>
      <c r="B1358" s="8" t="s">
        <v>110</v>
      </c>
      <c r="C1358" s="8" t="s">
        <v>111</v>
      </c>
      <c r="D1358" s="8" t="s">
        <v>739</v>
      </c>
      <c r="E1358" s="8" t="s">
        <v>740</v>
      </c>
      <c r="F1358" s="8" t="s">
        <v>319</v>
      </c>
      <c r="G1358" s="8" t="s">
        <v>320</v>
      </c>
      <c r="H1358" s="13">
        <v>45887</v>
      </c>
      <c r="I1358" s="8">
        <v>3</v>
      </c>
      <c r="J1358" s="8">
        <v>93.41</v>
      </c>
      <c r="K1358" s="8">
        <v>280.23</v>
      </c>
      <c r="L1358" s="8">
        <v>0</v>
      </c>
      <c r="M1358" s="8">
        <v>0.02</v>
      </c>
      <c r="N1358" s="8" t="s">
        <v>2776</v>
      </c>
      <c r="O1358" s="8">
        <v>93.41</v>
      </c>
      <c r="P1358" s="8" t="s">
        <v>2773</v>
      </c>
      <c r="Q1358" s="8" t="s">
        <v>2773</v>
      </c>
      <c r="R1358" s="8">
        <v>280.23</v>
      </c>
      <c r="S1358" s="8">
        <v>5.6046000000000005</v>
      </c>
      <c r="T1358" s="8" t="s">
        <v>2774</v>
      </c>
      <c r="U1358" s="9" t="b">
        <v>0</v>
      </c>
    </row>
    <row r="1359" spans="1:21">
      <c r="A1359" s="10" t="s">
        <v>2132</v>
      </c>
      <c r="B1359" s="11" t="s">
        <v>117</v>
      </c>
      <c r="C1359" s="11" t="s">
        <v>118</v>
      </c>
      <c r="D1359" s="11" t="s">
        <v>773</v>
      </c>
      <c r="E1359" s="11" t="s">
        <v>774</v>
      </c>
      <c r="F1359" s="11" t="s">
        <v>240</v>
      </c>
      <c r="G1359" s="11" t="s">
        <v>241</v>
      </c>
      <c r="H1359" s="14">
        <v>45896</v>
      </c>
      <c r="I1359" s="11">
        <v>23</v>
      </c>
      <c r="J1359" s="11">
        <v>130.94</v>
      </c>
      <c r="K1359" s="11">
        <v>3011.62</v>
      </c>
      <c r="L1359" s="11">
        <v>0.05</v>
      </c>
      <c r="M1359" s="11">
        <v>0.02</v>
      </c>
      <c r="N1359" s="11" t="s">
        <v>2772</v>
      </c>
      <c r="O1359" s="11">
        <v>130.94</v>
      </c>
      <c r="P1359" s="11" t="s">
        <v>2773</v>
      </c>
      <c r="Q1359" s="11" t="s">
        <v>2773</v>
      </c>
      <c r="R1359" s="11">
        <v>2861.0389999999998</v>
      </c>
      <c r="S1359" s="11">
        <v>57.220779999999998</v>
      </c>
      <c r="T1359" s="11" t="s">
        <v>2774</v>
      </c>
      <c r="U1359" s="12" t="b">
        <v>0</v>
      </c>
    </row>
    <row r="1360" spans="1:21">
      <c r="A1360" s="7" t="s">
        <v>2133</v>
      </c>
      <c r="B1360" s="8" t="s">
        <v>93</v>
      </c>
      <c r="C1360" s="8" t="s">
        <v>94</v>
      </c>
      <c r="D1360" s="8" t="s">
        <v>510</v>
      </c>
      <c r="E1360" s="8" t="s">
        <v>511</v>
      </c>
      <c r="F1360" s="8" t="s">
        <v>78</v>
      </c>
      <c r="G1360" s="8" t="s">
        <v>79</v>
      </c>
      <c r="H1360" s="13">
        <v>45899</v>
      </c>
      <c r="I1360" s="8">
        <v>18</v>
      </c>
      <c r="J1360" s="8">
        <v>139.22</v>
      </c>
      <c r="K1360" s="8">
        <v>2505.96</v>
      </c>
      <c r="L1360" s="8">
        <v>0.05</v>
      </c>
      <c r="M1360" s="8">
        <v>0.02</v>
      </c>
      <c r="N1360" s="8" t="s">
        <v>2772</v>
      </c>
      <c r="O1360" s="8">
        <v>139.22</v>
      </c>
      <c r="P1360" s="8" t="s">
        <v>2773</v>
      </c>
      <c r="Q1360" s="8" t="s">
        <v>2773</v>
      </c>
      <c r="R1360" s="8">
        <v>2380.6620000000003</v>
      </c>
      <c r="S1360" s="8">
        <v>47.613240000000005</v>
      </c>
      <c r="T1360" s="8" t="s">
        <v>2774</v>
      </c>
      <c r="U1360" s="9" t="b">
        <v>0</v>
      </c>
    </row>
    <row r="1361" spans="1:21">
      <c r="A1361" s="10" t="s">
        <v>2134</v>
      </c>
      <c r="B1361" s="11" t="s">
        <v>103</v>
      </c>
      <c r="C1361" s="11" t="s">
        <v>2794</v>
      </c>
      <c r="D1361" s="11" t="s">
        <v>553</v>
      </c>
      <c r="E1361" s="11" t="s">
        <v>2594</v>
      </c>
      <c r="F1361" s="11" t="s">
        <v>179</v>
      </c>
      <c r="G1361" s="11" t="s">
        <v>180</v>
      </c>
      <c r="H1361" s="14">
        <v>45871</v>
      </c>
      <c r="I1361" s="11">
        <v>13</v>
      </c>
      <c r="J1361" s="11">
        <v>125.42</v>
      </c>
      <c r="K1361" s="11">
        <v>1630.46</v>
      </c>
      <c r="L1361" s="11">
        <v>0.1</v>
      </c>
      <c r="M1361" s="11">
        <v>0.02</v>
      </c>
      <c r="N1361" s="11" t="s">
        <v>2775</v>
      </c>
      <c r="O1361" s="11">
        <v>125.42</v>
      </c>
      <c r="P1361" s="11" t="s">
        <v>2773</v>
      </c>
      <c r="Q1361" s="11" t="s">
        <v>2773</v>
      </c>
      <c r="R1361" s="11">
        <v>1467.414</v>
      </c>
      <c r="S1361" s="11">
        <v>29.348279999999999</v>
      </c>
      <c r="T1361" s="11" t="s">
        <v>2774</v>
      </c>
      <c r="U1361" s="12" t="b">
        <v>0</v>
      </c>
    </row>
    <row r="1362" spans="1:21">
      <c r="A1362" s="7" t="s">
        <v>2136</v>
      </c>
      <c r="B1362" s="8" t="s">
        <v>145</v>
      </c>
      <c r="C1362" s="8" t="s">
        <v>146</v>
      </c>
      <c r="D1362" s="8" t="s">
        <v>153</v>
      </c>
      <c r="E1362" s="8" t="s">
        <v>154</v>
      </c>
      <c r="F1362" s="8" t="s">
        <v>234</v>
      </c>
      <c r="G1362" s="8" t="s">
        <v>235</v>
      </c>
      <c r="H1362" s="13">
        <v>45894</v>
      </c>
      <c r="I1362" s="8">
        <v>25</v>
      </c>
      <c r="J1362" s="8">
        <v>37.18</v>
      </c>
      <c r="K1362" s="8">
        <v>929.5</v>
      </c>
      <c r="L1362" s="8">
        <v>0</v>
      </c>
      <c r="M1362" s="8">
        <v>0.02</v>
      </c>
      <c r="N1362" s="8" t="s">
        <v>2776</v>
      </c>
      <c r="O1362" s="8">
        <v>37.18</v>
      </c>
      <c r="P1362" s="8" t="s">
        <v>2773</v>
      </c>
      <c r="Q1362" s="8" t="s">
        <v>2773</v>
      </c>
      <c r="R1362" s="8">
        <v>929.5</v>
      </c>
      <c r="S1362" s="8">
        <v>18.59</v>
      </c>
      <c r="T1362" s="8" t="s">
        <v>2774</v>
      </c>
      <c r="U1362" s="9" t="b">
        <v>0</v>
      </c>
    </row>
    <row r="1363" spans="1:21">
      <c r="A1363" s="10" t="s">
        <v>2138</v>
      </c>
      <c r="B1363" s="11" t="s">
        <v>74</v>
      </c>
      <c r="C1363" s="11" t="s">
        <v>75</v>
      </c>
      <c r="D1363" s="11" t="s">
        <v>137</v>
      </c>
      <c r="E1363" s="11" t="s">
        <v>138</v>
      </c>
      <c r="F1363" s="11" t="s">
        <v>129</v>
      </c>
      <c r="G1363" s="11" t="s">
        <v>130</v>
      </c>
      <c r="H1363" s="14">
        <v>45882</v>
      </c>
      <c r="I1363" s="11">
        <v>23</v>
      </c>
      <c r="J1363" s="11">
        <v>92.19</v>
      </c>
      <c r="K1363" s="11">
        <v>2120.37</v>
      </c>
      <c r="L1363" s="11">
        <v>0.05</v>
      </c>
      <c r="M1363" s="11">
        <v>0.02</v>
      </c>
      <c r="N1363" s="11" t="s">
        <v>2772</v>
      </c>
      <c r="O1363" s="11">
        <v>92.19</v>
      </c>
      <c r="P1363" s="11" t="s">
        <v>2773</v>
      </c>
      <c r="Q1363" s="11" t="s">
        <v>2773</v>
      </c>
      <c r="R1363" s="11">
        <v>2014.3515</v>
      </c>
      <c r="S1363" s="11">
        <v>40.287030000000001</v>
      </c>
      <c r="T1363" s="11" t="s">
        <v>2774</v>
      </c>
      <c r="U1363" s="12" t="b">
        <v>0</v>
      </c>
    </row>
    <row r="1364" spans="1:21">
      <c r="A1364" s="7" t="s">
        <v>2139</v>
      </c>
      <c r="B1364" s="8" t="s">
        <v>67</v>
      </c>
      <c r="C1364" s="8" t="s">
        <v>2814</v>
      </c>
      <c r="D1364" s="8" t="s">
        <v>485</v>
      </c>
      <c r="E1364" s="8" t="s">
        <v>2701</v>
      </c>
      <c r="F1364" s="8" t="s">
        <v>166</v>
      </c>
      <c r="G1364" s="8" t="s">
        <v>167</v>
      </c>
      <c r="H1364" s="13">
        <v>45885</v>
      </c>
      <c r="I1364" s="8">
        <v>12</v>
      </c>
      <c r="J1364" s="8">
        <v>176.86</v>
      </c>
      <c r="K1364" s="8">
        <v>2122.3200000000002</v>
      </c>
      <c r="L1364" s="8">
        <v>0.1</v>
      </c>
      <c r="M1364" s="8">
        <v>0.02</v>
      </c>
      <c r="N1364" s="8" t="s">
        <v>2775</v>
      </c>
      <c r="O1364" s="8">
        <v>176.86</v>
      </c>
      <c r="P1364" s="8" t="s">
        <v>2773</v>
      </c>
      <c r="Q1364" s="8" t="s">
        <v>2773</v>
      </c>
      <c r="R1364" s="8">
        <v>1910.0880000000002</v>
      </c>
      <c r="S1364" s="8">
        <v>38.201760000000007</v>
      </c>
      <c r="T1364" s="8" t="s">
        <v>2774</v>
      </c>
      <c r="U1364" s="9" t="b">
        <v>0</v>
      </c>
    </row>
    <row r="1365" spans="1:21">
      <c r="A1365" s="10" t="s">
        <v>2140</v>
      </c>
      <c r="B1365" s="11" t="s">
        <v>423</v>
      </c>
      <c r="C1365" s="11" t="s">
        <v>424</v>
      </c>
      <c r="D1365" s="11" t="s">
        <v>703</v>
      </c>
      <c r="E1365" s="11" t="s">
        <v>704</v>
      </c>
      <c r="F1365" s="11" t="s">
        <v>215</v>
      </c>
      <c r="G1365" s="11" t="s">
        <v>216</v>
      </c>
      <c r="H1365" s="14">
        <v>45874</v>
      </c>
      <c r="I1365" s="11">
        <v>7</v>
      </c>
      <c r="J1365" s="11">
        <v>176.7</v>
      </c>
      <c r="K1365" s="11">
        <v>1236.9000000000001</v>
      </c>
      <c r="L1365" s="11">
        <v>0.1</v>
      </c>
      <c r="M1365" s="11">
        <v>0.02</v>
      </c>
      <c r="N1365" s="11" t="s">
        <v>2775</v>
      </c>
      <c r="O1365" s="11">
        <v>176.7</v>
      </c>
      <c r="P1365" s="11" t="s">
        <v>2773</v>
      </c>
      <c r="Q1365" s="11" t="s">
        <v>2773</v>
      </c>
      <c r="R1365" s="11">
        <v>1113.21</v>
      </c>
      <c r="S1365" s="11">
        <v>22.264200000000002</v>
      </c>
      <c r="T1365" s="11" t="s">
        <v>2774</v>
      </c>
      <c r="U1365" s="12" t="b">
        <v>0</v>
      </c>
    </row>
    <row r="1366" spans="1:21">
      <c r="A1366" s="7" t="s">
        <v>2141</v>
      </c>
      <c r="B1366" s="8" t="s">
        <v>14</v>
      </c>
      <c r="C1366" s="8" t="s">
        <v>15</v>
      </c>
      <c r="D1366" s="8" t="s">
        <v>291</v>
      </c>
      <c r="E1366" s="8" t="s">
        <v>292</v>
      </c>
      <c r="F1366" s="8" t="s">
        <v>139</v>
      </c>
      <c r="G1366" s="8" t="s">
        <v>140</v>
      </c>
      <c r="H1366" s="13">
        <v>45877</v>
      </c>
      <c r="I1366" s="8">
        <v>19</v>
      </c>
      <c r="J1366" s="8">
        <v>113.94</v>
      </c>
      <c r="K1366" s="8">
        <v>2164.86</v>
      </c>
      <c r="L1366" s="8">
        <v>0.05</v>
      </c>
      <c r="M1366" s="8">
        <v>0.02</v>
      </c>
      <c r="N1366" s="8" t="s">
        <v>2772</v>
      </c>
      <c r="O1366" s="8">
        <v>113.94</v>
      </c>
      <c r="P1366" s="8" t="s">
        <v>2773</v>
      </c>
      <c r="Q1366" s="8" t="s">
        <v>2773</v>
      </c>
      <c r="R1366" s="8">
        <v>2056.6170000000002</v>
      </c>
      <c r="S1366" s="8">
        <v>41.132340000000006</v>
      </c>
      <c r="T1366" s="8" t="s">
        <v>2774</v>
      </c>
      <c r="U1366" s="9" t="b">
        <v>0</v>
      </c>
    </row>
    <row r="1367" spans="1:21">
      <c r="A1367" s="10" t="s">
        <v>2142</v>
      </c>
      <c r="B1367" s="11" t="s">
        <v>55</v>
      </c>
      <c r="C1367" s="11" t="s">
        <v>56</v>
      </c>
      <c r="D1367" s="11" t="s">
        <v>124</v>
      </c>
      <c r="E1367" s="11" t="s">
        <v>125</v>
      </c>
      <c r="F1367" s="11" t="s">
        <v>196</v>
      </c>
      <c r="G1367" s="11" t="s">
        <v>197</v>
      </c>
      <c r="H1367" s="14">
        <v>45890</v>
      </c>
      <c r="I1367" s="11">
        <v>18</v>
      </c>
      <c r="J1367" s="11">
        <v>77.5</v>
      </c>
      <c r="K1367" s="11">
        <v>1395</v>
      </c>
      <c r="L1367" s="11">
        <v>0.05</v>
      </c>
      <c r="M1367" s="11">
        <v>0.02</v>
      </c>
      <c r="N1367" s="11" t="s">
        <v>2772</v>
      </c>
      <c r="O1367" s="11">
        <v>77.5</v>
      </c>
      <c r="P1367" s="11" t="s">
        <v>2773</v>
      </c>
      <c r="Q1367" s="11" t="s">
        <v>2773</v>
      </c>
      <c r="R1367" s="11">
        <v>1325.25</v>
      </c>
      <c r="S1367" s="11">
        <v>26.504999999999999</v>
      </c>
      <c r="T1367" s="11" t="s">
        <v>2774</v>
      </c>
      <c r="U1367" s="12" t="b">
        <v>0</v>
      </c>
    </row>
    <row r="1368" spans="1:21">
      <c r="A1368" s="7" t="s">
        <v>2143</v>
      </c>
      <c r="B1368" s="8" t="s">
        <v>187</v>
      </c>
      <c r="C1368" s="8" t="s">
        <v>188</v>
      </c>
      <c r="D1368" s="8" t="s">
        <v>769</v>
      </c>
      <c r="E1368" s="8" t="s">
        <v>770</v>
      </c>
      <c r="F1368" s="8" t="s">
        <v>114</v>
      </c>
      <c r="G1368" s="8" t="s">
        <v>115</v>
      </c>
      <c r="H1368" s="13">
        <v>45900</v>
      </c>
      <c r="I1368" s="8">
        <v>15</v>
      </c>
      <c r="J1368" s="8">
        <v>91.13</v>
      </c>
      <c r="K1368" s="8">
        <v>1366.95</v>
      </c>
      <c r="L1368" s="8">
        <v>0.1</v>
      </c>
      <c r="M1368" s="8">
        <v>0.02</v>
      </c>
      <c r="N1368" s="8" t="s">
        <v>2775</v>
      </c>
      <c r="O1368" s="8">
        <v>91.13</v>
      </c>
      <c r="P1368" s="8" t="s">
        <v>2773</v>
      </c>
      <c r="Q1368" s="8" t="s">
        <v>2773</v>
      </c>
      <c r="R1368" s="8">
        <v>1230.2550000000001</v>
      </c>
      <c r="S1368" s="8">
        <v>24.605100000000004</v>
      </c>
      <c r="T1368" s="8" t="s">
        <v>2774</v>
      </c>
      <c r="U1368" s="9" t="b">
        <v>0</v>
      </c>
    </row>
    <row r="1369" spans="1:21">
      <c r="A1369" s="10" t="s">
        <v>2144</v>
      </c>
      <c r="B1369" s="11" t="s">
        <v>122</v>
      </c>
      <c r="C1369" s="11" t="s">
        <v>123</v>
      </c>
      <c r="D1369" s="11" t="s">
        <v>683</v>
      </c>
      <c r="E1369" s="11" t="s">
        <v>684</v>
      </c>
      <c r="F1369" s="11" t="s">
        <v>85</v>
      </c>
      <c r="G1369" s="11" t="s">
        <v>86</v>
      </c>
      <c r="H1369" s="14">
        <v>45895</v>
      </c>
      <c r="I1369" s="11">
        <v>11</v>
      </c>
      <c r="J1369" s="11">
        <v>72.040000000000006</v>
      </c>
      <c r="K1369" s="11">
        <v>792.44</v>
      </c>
      <c r="L1369" s="11">
        <v>0.05</v>
      </c>
      <c r="M1369" s="11">
        <v>0.02</v>
      </c>
      <c r="N1369" s="11" t="s">
        <v>2772</v>
      </c>
      <c r="O1369" s="11">
        <v>72.040000000000006</v>
      </c>
      <c r="P1369" s="11" t="s">
        <v>2773</v>
      </c>
      <c r="Q1369" s="11" t="s">
        <v>2773</v>
      </c>
      <c r="R1369" s="11">
        <v>752.8180000000001</v>
      </c>
      <c r="S1369" s="11">
        <v>15.056360000000002</v>
      </c>
      <c r="T1369" s="11" t="s">
        <v>2774</v>
      </c>
      <c r="U1369" s="12" t="b">
        <v>0</v>
      </c>
    </row>
    <row r="1370" spans="1:21">
      <c r="A1370" s="7" t="s">
        <v>2146</v>
      </c>
      <c r="B1370" s="8" t="s">
        <v>159</v>
      </c>
      <c r="C1370" s="8" t="s">
        <v>160</v>
      </c>
      <c r="D1370" s="8" t="s">
        <v>632</v>
      </c>
      <c r="E1370" s="8" t="s">
        <v>633</v>
      </c>
      <c r="F1370" s="8" t="s">
        <v>114</v>
      </c>
      <c r="G1370" s="8" t="s">
        <v>115</v>
      </c>
      <c r="H1370" s="13">
        <v>45897</v>
      </c>
      <c r="I1370" s="8">
        <v>22</v>
      </c>
      <c r="J1370" s="8">
        <v>91.13</v>
      </c>
      <c r="K1370" s="8">
        <v>2004.86</v>
      </c>
      <c r="L1370" s="8">
        <v>0.1</v>
      </c>
      <c r="M1370" s="8">
        <v>0.02</v>
      </c>
      <c r="N1370" s="8" t="s">
        <v>2775</v>
      </c>
      <c r="O1370" s="8">
        <v>91.13</v>
      </c>
      <c r="P1370" s="8" t="s">
        <v>2773</v>
      </c>
      <c r="Q1370" s="8" t="s">
        <v>2773</v>
      </c>
      <c r="R1370" s="8">
        <v>1804.3739999999998</v>
      </c>
      <c r="S1370" s="8">
        <v>36.087479999999999</v>
      </c>
      <c r="T1370" s="8" t="s">
        <v>2774</v>
      </c>
      <c r="U1370" s="9" t="b">
        <v>0</v>
      </c>
    </row>
    <row r="1371" spans="1:21">
      <c r="A1371" s="10" t="s">
        <v>2147</v>
      </c>
      <c r="B1371" s="11" t="s">
        <v>47</v>
      </c>
      <c r="C1371" s="11" t="s">
        <v>48</v>
      </c>
      <c r="D1371" s="11" t="s">
        <v>284</v>
      </c>
      <c r="E1371" s="11" t="s">
        <v>285</v>
      </c>
      <c r="F1371" s="11" t="s">
        <v>78</v>
      </c>
      <c r="G1371" s="11" t="s">
        <v>79</v>
      </c>
      <c r="H1371" s="14">
        <v>45877</v>
      </c>
      <c r="I1371" s="11">
        <v>19</v>
      </c>
      <c r="J1371" s="11">
        <v>139.22</v>
      </c>
      <c r="K1371" s="11">
        <v>2645.18</v>
      </c>
      <c r="L1371" s="11">
        <v>0.05</v>
      </c>
      <c r="M1371" s="11">
        <v>0.02</v>
      </c>
      <c r="N1371" s="11" t="s">
        <v>2772</v>
      </c>
      <c r="O1371" s="11">
        <v>139.22</v>
      </c>
      <c r="P1371" s="11" t="s">
        <v>2773</v>
      </c>
      <c r="Q1371" s="11" t="s">
        <v>2773</v>
      </c>
      <c r="R1371" s="11">
        <v>2512.9209999999998</v>
      </c>
      <c r="S1371" s="11">
        <v>50.258420000000001</v>
      </c>
      <c r="T1371" s="11" t="s">
        <v>2774</v>
      </c>
      <c r="U1371" s="12" t="b">
        <v>0</v>
      </c>
    </row>
    <row r="1372" spans="1:21">
      <c r="A1372" s="7" t="s">
        <v>2149</v>
      </c>
      <c r="B1372" s="8" t="s">
        <v>159</v>
      </c>
      <c r="C1372" s="8" t="s">
        <v>160</v>
      </c>
      <c r="D1372" s="8" t="s">
        <v>566</v>
      </c>
      <c r="E1372" s="8" t="s">
        <v>567</v>
      </c>
      <c r="F1372" s="8" t="s">
        <v>25</v>
      </c>
      <c r="G1372" s="8" t="s">
        <v>26</v>
      </c>
      <c r="H1372" s="13">
        <v>45871</v>
      </c>
      <c r="I1372" s="8">
        <v>20</v>
      </c>
      <c r="J1372" s="8">
        <v>120.83</v>
      </c>
      <c r="K1372" s="8">
        <v>2416.6</v>
      </c>
      <c r="L1372" s="8">
        <v>0.1</v>
      </c>
      <c r="M1372" s="8">
        <v>0.02</v>
      </c>
      <c r="N1372" s="8" t="s">
        <v>2775</v>
      </c>
      <c r="O1372" s="8">
        <v>120.83</v>
      </c>
      <c r="P1372" s="8" t="s">
        <v>2773</v>
      </c>
      <c r="Q1372" s="8" t="s">
        <v>2773</v>
      </c>
      <c r="R1372" s="8">
        <v>2174.94</v>
      </c>
      <c r="S1372" s="8">
        <v>43.498800000000003</v>
      </c>
      <c r="T1372" s="8" t="s">
        <v>2774</v>
      </c>
      <c r="U1372" s="9" t="b">
        <v>0</v>
      </c>
    </row>
    <row r="1373" spans="1:21">
      <c r="A1373" s="10" t="s">
        <v>2151</v>
      </c>
      <c r="B1373" s="11" t="s">
        <v>159</v>
      </c>
      <c r="C1373" s="11" t="s">
        <v>160</v>
      </c>
      <c r="D1373" s="11" t="s">
        <v>881</v>
      </c>
      <c r="E1373" s="11" t="s">
        <v>882</v>
      </c>
      <c r="F1373" s="11" t="s">
        <v>326</v>
      </c>
      <c r="G1373" s="11" t="s">
        <v>327</v>
      </c>
      <c r="H1373" s="14">
        <v>45884</v>
      </c>
      <c r="I1373" s="11">
        <v>4</v>
      </c>
      <c r="J1373" s="11">
        <v>53.21</v>
      </c>
      <c r="K1373" s="11">
        <v>212.84</v>
      </c>
      <c r="L1373" s="11">
        <v>0</v>
      </c>
      <c r="M1373" s="11">
        <v>0.02</v>
      </c>
      <c r="N1373" s="11" t="s">
        <v>2776</v>
      </c>
      <c r="O1373" s="11">
        <v>63.32</v>
      </c>
      <c r="P1373" s="11" t="s">
        <v>2773</v>
      </c>
      <c r="Q1373" s="11" t="s">
        <v>2773</v>
      </c>
      <c r="R1373" s="11">
        <v>212.84</v>
      </c>
      <c r="S1373" s="11">
        <v>4.2568000000000001</v>
      </c>
      <c r="T1373" s="11" t="s">
        <v>2774</v>
      </c>
      <c r="U1373" s="12" t="b">
        <v>0</v>
      </c>
    </row>
    <row r="1374" spans="1:21">
      <c r="A1374" s="7" t="s">
        <v>2152</v>
      </c>
      <c r="B1374" s="8" t="s">
        <v>28</v>
      </c>
      <c r="C1374" s="8" t="s">
        <v>29</v>
      </c>
      <c r="D1374" s="8" t="s">
        <v>660</v>
      </c>
      <c r="E1374" s="8" t="s">
        <v>661</v>
      </c>
      <c r="F1374" s="8" t="s">
        <v>90</v>
      </c>
      <c r="G1374" s="8" t="s">
        <v>91</v>
      </c>
      <c r="H1374" s="13">
        <v>45896</v>
      </c>
      <c r="I1374" s="8">
        <v>3</v>
      </c>
      <c r="J1374" s="8">
        <v>50.51</v>
      </c>
      <c r="K1374" s="8">
        <v>151.53</v>
      </c>
      <c r="L1374" s="8">
        <v>0</v>
      </c>
      <c r="M1374" s="8">
        <v>0.02</v>
      </c>
      <c r="N1374" s="8" t="s">
        <v>2776</v>
      </c>
      <c r="O1374" s="8">
        <v>50.51</v>
      </c>
      <c r="P1374" s="8" t="s">
        <v>2773</v>
      </c>
      <c r="Q1374" s="8" t="s">
        <v>2773</v>
      </c>
      <c r="R1374" s="8">
        <v>151.53</v>
      </c>
      <c r="S1374" s="8">
        <v>3.0306000000000002</v>
      </c>
      <c r="T1374" s="8" t="s">
        <v>2774</v>
      </c>
      <c r="U1374" s="9" t="b">
        <v>0</v>
      </c>
    </row>
    <row r="1375" spans="1:21">
      <c r="A1375" s="10" t="s">
        <v>2153</v>
      </c>
      <c r="B1375" s="11" t="s">
        <v>35</v>
      </c>
      <c r="C1375" s="11" t="s">
        <v>2800</v>
      </c>
      <c r="D1375" s="11" t="s">
        <v>485</v>
      </c>
      <c r="E1375" s="11" t="s">
        <v>2702</v>
      </c>
      <c r="F1375" s="11" t="s">
        <v>71</v>
      </c>
      <c r="G1375" s="11" t="s">
        <v>72</v>
      </c>
      <c r="H1375" s="14">
        <v>45895</v>
      </c>
      <c r="I1375" s="11">
        <v>20</v>
      </c>
      <c r="J1375" s="11">
        <v>123.65</v>
      </c>
      <c r="K1375" s="11">
        <v>2473</v>
      </c>
      <c r="L1375" s="11">
        <v>0.05</v>
      </c>
      <c r="M1375" s="11">
        <v>0.02</v>
      </c>
      <c r="N1375" s="11" t="s">
        <v>2772</v>
      </c>
      <c r="O1375" s="11">
        <v>123.65</v>
      </c>
      <c r="P1375" s="11" t="s">
        <v>2773</v>
      </c>
      <c r="Q1375" s="11" t="s">
        <v>2773</v>
      </c>
      <c r="R1375" s="11">
        <v>2349.35</v>
      </c>
      <c r="S1375" s="11">
        <v>46.987000000000002</v>
      </c>
      <c r="T1375" s="11" t="s">
        <v>2774</v>
      </c>
      <c r="U1375" s="12" t="b">
        <v>0</v>
      </c>
    </row>
    <row r="1376" spans="1:21">
      <c r="A1376" s="7" t="s">
        <v>2154</v>
      </c>
      <c r="B1376" s="8" t="s">
        <v>28</v>
      </c>
      <c r="C1376" s="8" t="s">
        <v>29</v>
      </c>
      <c r="D1376" s="8" t="s">
        <v>267</v>
      </c>
      <c r="E1376" s="8" t="s">
        <v>268</v>
      </c>
      <c r="F1376" s="8" t="s">
        <v>196</v>
      </c>
      <c r="G1376" s="8" t="s">
        <v>197</v>
      </c>
      <c r="H1376" s="13">
        <v>45883</v>
      </c>
      <c r="I1376" s="8">
        <v>7</v>
      </c>
      <c r="J1376" s="8">
        <v>77.5</v>
      </c>
      <c r="K1376" s="8">
        <v>542.5</v>
      </c>
      <c r="L1376" s="8">
        <v>0.05</v>
      </c>
      <c r="M1376" s="8">
        <v>0.02</v>
      </c>
      <c r="N1376" s="8" t="s">
        <v>2772</v>
      </c>
      <c r="O1376" s="8">
        <v>77.5</v>
      </c>
      <c r="P1376" s="8" t="s">
        <v>2773</v>
      </c>
      <c r="Q1376" s="8" t="s">
        <v>2773</v>
      </c>
      <c r="R1376" s="8">
        <v>515.375</v>
      </c>
      <c r="S1376" s="8">
        <v>10.307500000000001</v>
      </c>
      <c r="T1376" s="8" t="s">
        <v>2774</v>
      </c>
      <c r="U1376" s="9" t="b">
        <v>0</v>
      </c>
    </row>
    <row r="1377" spans="1:21">
      <c r="A1377" s="10" t="s">
        <v>2155</v>
      </c>
      <c r="B1377" s="11" t="s">
        <v>145</v>
      </c>
      <c r="C1377" s="11" t="s">
        <v>2826</v>
      </c>
      <c r="D1377" s="11" t="s">
        <v>1312</v>
      </c>
      <c r="E1377" s="11" t="s">
        <v>2703</v>
      </c>
      <c r="F1377" s="11" t="s">
        <v>90</v>
      </c>
      <c r="G1377" s="11" t="s">
        <v>91</v>
      </c>
      <c r="H1377" s="14">
        <v>45891</v>
      </c>
      <c r="I1377" s="11">
        <v>24</v>
      </c>
      <c r="J1377" s="11">
        <v>50.51</v>
      </c>
      <c r="K1377" s="11">
        <v>1212.24</v>
      </c>
      <c r="L1377" s="11">
        <v>0</v>
      </c>
      <c r="M1377" s="11">
        <v>0.02</v>
      </c>
      <c r="N1377" s="11" t="s">
        <v>2776</v>
      </c>
      <c r="O1377" s="11">
        <v>50.51</v>
      </c>
      <c r="P1377" s="11" t="s">
        <v>2773</v>
      </c>
      <c r="Q1377" s="11" t="s">
        <v>2773</v>
      </c>
      <c r="R1377" s="11">
        <v>1212.24</v>
      </c>
      <c r="S1377" s="11">
        <v>24.244800000000001</v>
      </c>
      <c r="T1377" s="11" t="s">
        <v>2774</v>
      </c>
      <c r="U1377" s="12" t="b">
        <v>0</v>
      </c>
    </row>
    <row r="1378" spans="1:21">
      <c r="A1378" s="7" t="s">
        <v>2156</v>
      </c>
      <c r="B1378" s="8" t="s">
        <v>74</v>
      </c>
      <c r="C1378" s="8" t="s">
        <v>75</v>
      </c>
      <c r="D1378" s="8" t="s">
        <v>243</v>
      </c>
      <c r="E1378" s="8" t="s">
        <v>244</v>
      </c>
      <c r="F1378" s="8" t="s">
        <v>78</v>
      </c>
      <c r="G1378" s="8" t="s">
        <v>79</v>
      </c>
      <c r="H1378" s="13">
        <v>45888</v>
      </c>
      <c r="I1378" s="8">
        <v>22</v>
      </c>
      <c r="J1378" s="8">
        <v>139.22</v>
      </c>
      <c r="K1378" s="8">
        <v>3062.84</v>
      </c>
      <c r="L1378" s="8">
        <v>0.05</v>
      </c>
      <c r="M1378" s="8">
        <v>0.02</v>
      </c>
      <c r="N1378" s="8" t="s">
        <v>2772</v>
      </c>
      <c r="O1378" s="8">
        <v>139.22</v>
      </c>
      <c r="P1378" s="8" t="s">
        <v>2773</v>
      </c>
      <c r="Q1378" s="8" t="s">
        <v>2773</v>
      </c>
      <c r="R1378" s="8">
        <v>2909.6980000000003</v>
      </c>
      <c r="S1378" s="8">
        <v>58.193960000000004</v>
      </c>
      <c r="T1378" s="8" t="s">
        <v>2774</v>
      </c>
      <c r="U1378" s="9" t="b">
        <v>0</v>
      </c>
    </row>
    <row r="1379" spans="1:21">
      <c r="A1379" s="10" t="s">
        <v>2158</v>
      </c>
      <c r="B1379" s="11" t="s">
        <v>14</v>
      </c>
      <c r="C1379" s="11" t="s">
        <v>15</v>
      </c>
      <c r="D1379" s="11" t="s">
        <v>1153</v>
      </c>
      <c r="E1379" s="11" t="s">
        <v>1154</v>
      </c>
      <c r="F1379" s="11" t="s">
        <v>129</v>
      </c>
      <c r="G1379" s="11" t="s">
        <v>130</v>
      </c>
      <c r="H1379" s="14">
        <v>45873</v>
      </c>
      <c r="I1379" s="11">
        <v>3</v>
      </c>
      <c r="J1379" s="11">
        <v>92.19</v>
      </c>
      <c r="K1379" s="11">
        <v>276.57</v>
      </c>
      <c r="L1379" s="11">
        <v>0.05</v>
      </c>
      <c r="M1379" s="11">
        <v>0.02</v>
      </c>
      <c r="N1379" s="11" t="s">
        <v>2772</v>
      </c>
      <c r="O1379" s="11">
        <v>92.19</v>
      </c>
      <c r="P1379" s="11" t="s">
        <v>2773</v>
      </c>
      <c r="Q1379" s="11" t="s">
        <v>2773</v>
      </c>
      <c r="R1379" s="11">
        <v>262.74149999999997</v>
      </c>
      <c r="S1379" s="11">
        <v>5.2548299999999992</v>
      </c>
      <c r="T1379" s="11" t="s">
        <v>2774</v>
      </c>
      <c r="U1379" s="12" t="b">
        <v>0</v>
      </c>
    </row>
    <row r="1380" spans="1:21">
      <c r="A1380" s="7" t="s">
        <v>2160</v>
      </c>
      <c r="B1380" s="8" t="s">
        <v>103</v>
      </c>
      <c r="C1380" s="8" t="s">
        <v>104</v>
      </c>
      <c r="D1380" s="8" t="s">
        <v>429</v>
      </c>
      <c r="E1380" s="8" t="s">
        <v>430</v>
      </c>
      <c r="F1380" s="8" t="s">
        <v>129</v>
      </c>
      <c r="G1380" s="8" t="s">
        <v>130</v>
      </c>
      <c r="H1380" s="13">
        <v>45899</v>
      </c>
      <c r="I1380" s="8">
        <v>8</v>
      </c>
      <c r="J1380" s="8">
        <v>92.19</v>
      </c>
      <c r="K1380" s="8">
        <v>737.52</v>
      </c>
      <c r="L1380" s="8">
        <v>0.05</v>
      </c>
      <c r="M1380" s="8">
        <v>0.02</v>
      </c>
      <c r="N1380" s="8" t="s">
        <v>2772</v>
      </c>
      <c r="O1380" s="8">
        <v>92.19</v>
      </c>
      <c r="P1380" s="8" t="s">
        <v>2773</v>
      </c>
      <c r="Q1380" s="8" t="s">
        <v>2773</v>
      </c>
      <c r="R1380" s="8">
        <v>700.64400000000001</v>
      </c>
      <c r="S1380" s="8">
        <v>14.012880000000001</v>
      </c>
      <c r="T1380" s="8" t="s">
        <v>2774</v>
      </c>
      <c r="U1380" s="9" t="b">
        <v>0</v>
      </c>
    </row>
    <row r="1381" spans="1:21">
      <c r="A1381" s="10" t="s">
        <v>2161</v>
      </c>
      <c r="B1381" s="11" t="s">
        <v>135</v>
      </c>
      <c r="C1381" s="11" t="s">
        <v>136</v>
      </c>
      <c r="D1381" s="11" t="s">
        <v>161</v>
      </c>
      <c r="E1381" s="11" t="s">
        <v>162</v>
      </c>
      <c r="F1381" s="11" t="s">
        <v>78</v>
      </c>
      <c r="G1381" s="11" t="s">
        <v>79</v>
      </c>
      <c r="H1381" s="14">
        <v>45889</v>
      </c>
      <c r="I1381" s="11">
        <v>21</v>
      </c>
      <c r="J1381" s="11">
        <v>139.22</v>
      </c>
      <c r="K1381" s="11">
        <v>2923.62</v>
      </c>
      <c r="L1381" s="11">
        <v>0.05</v>
      </c>
      <c r="M1381" s="11">
        <v>0.02</v>
      </c>
      <c r="N1381" s="11" t="s">
        <v>2772</v>
      </c>
      <c r="O1381" s="11">
        <v>139.22</v>
      </c>
      <c r="P1381" s="11" t="s">
        <v>2773</v>
      </c>
      <c r="Q1381" s="11" t="s">
        <v>2773</v>
      </c>
      <c r="R1381" s="11">
        <v>2777.4389999999999</v>
      </c>
      <c r="S1381" s="11">
        <v>55.548780000000001</v>
      </c>
      <c r="T1381" s="11" t="s">
        <v>2774</v>
      </c>
      <c r="U1381" s="12" t="b">
        <v>0</v>
      </c>
    </row>
    <row r="1382" spans="1:21">
      <c r="A1382" s="7" t="s">
        <v>2162</v>
      </c>
      <c r="B1382" s="8" t="s">
        <v>74</v>
      </c>
      <c r="C1382" s="8" t="s">
        <v>2829</v>
      </c>
      <c r="D1382" s="8" t="s">
        <v>739</v>
      </c>
      <c r="E1382" s="8" t="s">
        <v>2685</v>
      </c>
      <c r="F1382" s="8" t="s">
        <v>78</v>
      </c>
      <c r="G1382" s="8" t="s">
        <v>79</v>
      </c>
      <c r="H1382" s="13">
        <v>45872</v>
      </c>
      <c r="I1382" s="8">
        <v>16</v>
      </c>
      <c r="J1382" s="8">
        <v>139.22</v>
      </c>
      <c r="K1382" s="8">
        <v>2227.52</v>
      </c>
      <c r="L1382" s="8">
        <v>0.05</v>
      </c>
      <c r="M1382" s="8">
        <v>0.02</v>
      </c>
      <c r="N1382" s="8" t="s">
        <v>2772</v>
      </c>
      <c r="O1382" s="8">
        <v>139.22</v>
      </c>
      <c r="P1382" s="8" t="s">
        <v>2773</v>
      </c>
      <c r="Q1382" s="8" t="s">
        <v>2773</v>
      </c>
      <c r="R1382" s="8">
        <v>2116.1439999999998</v>
      </c>
      <c r="S1382" s="8">
        <v>42.322879999999998</v>
      </c>
      <c r="T1382" s="8" t="s">
        <v>2774</v>
      </c>
      <c r="U1382" s="9" t="b">
        <v>0</v>
      </c>
    </row>
    <row r="1383" spans="1:21">
      <c r="A1383" s="10" t="s">
        <v>2163</v>
      </c>
      <c r="B1383" s="11" t="s">
        <v>122</v>
      </c>
      <c r="C1383" s="11" t="s">
        <v>123</v>
      </c>
      <c r="D1383" s="11" t="s">
        <v>760</v>
      </c>
      <c r="E1383" s="11" t="s">
        <v>761</v>
      </c>
      <c r="F1383" s="11" t="s">
        <v>129</v>
      </c>
      <c r="G1383" s="11" t="s">
        <v>130</v>
      </c>
      <c r="H1383" s="14">
        <v>45892</v>
      </c>
      <c r="I1383" s="11">
        <v>3</v>
      </c>
      <c r="J1383" s="11">
        <v>92.19</v>
      </c>
      <c r="K1383" s="11">
        <v>276.57</v>
      </c>
      <c r="L1383" s="11">
        <v>0.05</v>
      </c>
      <c r="M1383" s="11">
        <v>0.02</v>
      </c>
      <c r="N1383" s="11" t="s">
        <v>2772</v>
      </c>
      <c r="O1383" s="11">
        <v>92.19</v>
      </c>
      <c r="P1383" s="11" t="s">
        <v>2773</v>
      </c>
      <c r="Q1383" s="11" t="s">
        <v>2773</v>
      </c>
      <c r="R1383" s="11">
        <v>262.74149999999997</v>
      </c>
      <c r="S1383" s="11">
        <v>5.2548299999999992</v>
      </c>
      <c r="T1383" s="11" t="s">
        <v>2774</v>
      </c>
      <c r="U1383" s="12" t="b">
        <v>0</v>
      </c>
    </row>
    <row r="1384" spans="1:21">
      <c r="A1384" s="7" t="s">
        <v>2164</v>
      </c>
      <c r="B1384" s="8" t="s">
        <v>159</v>
      </c>
      <c r="C1384" s="8" t="s">
        <v>160</v>
      </c>
      <c r="D1384" s="8" t="s">
        <v>1153</v>
      </c>
      <c r="E1384" s="8" t="s">
        <v>1154</v>
      </c>
      <c r="F1384" s="8" t="s">
        <v>39</v>
      </c>
      <c r="G1384" s="8" t="s">
        <v>40</v>
      </c>
      <c r="H1384" s="13">
        <v>45892</v>
      </c>
      <c r="I1384" s="8">
        <v>14</v>
      </c>
      <c r="J1384" s="8">
        <v>87.21</v>
      </c>
      <c r="K1384" s="8">
        <v>1220.94</v>
      </c>
      <c r="L1384" s="8">
        <v>0</v>
      </c>
      <c r="M1384" s="8">
        <v>0.02</v>
      </c>
      <c r="N1384" s="8" t="s">
        <v>2776</v>
      </c>
      <c r="O1384" s="8">
        <v>87.21</v>
      </c>
      <c r="P1384" s="8" t="s">
        <v>2773</v>
      </c>
      <c r="Q1384" s="8" t="s">
        <v>2773</v>
      </c>
      <c r="R1384" s="8">
        <v>1220.94</v>
      </c>
      <c r="S1384" s="8">
        <v>24.418800000000001</v>
      </c>
      <c r="T1384" s="8" t="s">
        <v>2774</v>
      </c>
      <c r="U1384" s="9" t="b">
        <v>0</v>
      </c>
    </row>
    <row r="1385" spans="1:21">
      <c r="A1385" s="10" t="s">
        <v>2165</v>
      </c>
      <c r="B1385" s="11" t="s">
        <v>246</v>
      </c>
      <c r="C1385" s="11" t="s">
        <v>247</v>
      </c>
      <c r="D1385" s="11" t="s">
        <v>323</v>
      </c>
      <c r="E1385" s="11" t="s">
        <v>324</v>
      </c>
      <c r="F1385" s="11" t="s">
        <v>174</v>
      </c>
      <c r="G1385" s="11" t="s">
        <v>175</v>
      </c>
      <c r="H1385" s="14">
        <v>45874</v>
      </c>
      <c r="I1385" s="11">
        <v>23</v>
      </c>
      <c r="J1385" s="11">
        <v>183.4</v>
      </c>
      <c r="K1385" s="11">
        <v>4218.2</v>
      </c>
      <c r="L1385" s="11">
        <v>0.1</v>
      </c>
      <c r="M1385" s="11">
        <v>0.02</v>
      </c>
      <c r="N1385" s="11" t="s">
        <v>2775</v>
      </c>
      <c r="O1385" s="11">
        <v>183.4</v>
      </c>
      <c r="P1385" s="11" t="s">
        <v>2773</v>
      </c>
      <c r="Q1385" s="11" t="s">
        <v>2773</v>
      </c>
      <c r="R1385" s="11">
        <v>3796.3799999999997</v>
      </c>
      <c r="S1385" s="11">
        <v>75.927599999999998</v>
      </c>
      <c r="T1385" s="11" t="s">
        <v>2774</v>
      </c>
      <c r="U1385" s="12" t="b">
        <v>0</v>
      </c>
    </row>
    <row r="1386" spans="1:21">
      <c r="A1386" s="7" t="s">
        <v>2166</v>
      </c>
      <c r="B1386" s="8" t="s">
        <v>254</v>
      </c>
      <c r="C1386" s="8" t="s">
        <v>255</v>
      </c>
      <c r="D1386" s="8" t="s">
        <v>516</v>
      </c>
      <c r="E1386" s="8" t="s">
        <v>517</v>
      </c>
      <c r="F1386" s="8" t="s">
        <v>166</v>
      </c>
      <c r="G1386" s="8" t="s">
        <v>167</v>
      </c>
      <c r="H1386" s="13">
        <v>45884</v>
      </c>
      <c r="I1386" s="8">
        <v>17</v>
      </c>
      <c r="J1386" s="8">
        <v>176.86</v>
      </c>
      <c r="K1386" s="8">
        <v>3006.62</v>
      </c>
      <c r="L1386" s="8">
        <v>0.1</v>
      </c>
      <c r="M1386" s="8">
        <v>0.02</v>
      </c>
      <c r="N1386" s="8" t="s">
        <v>2775</v>
      </c>
      <c r="O1386" s="8">
        <v>176.86</v>
      </c>
      <c r="P1386" s="8" t="s">
        <v>2773</v>
      </c>
      <c r="Q1386" s="8" t="s">
        <v>2773</v>
      </c>
      <c r="R1386" s="8">
        <v>2705.9580000000001</v>
      </c>
      <c r="S1386" s="8">
        <v>54.119160000000001</v>
      </c>
      <c r="T1386" s="8" t="s">
        <v>2774</v>
      </c>
      <c r="U1386" s="9" t="b">
        <v>0</v>
      </c>
    </row>
    <row r="1387" spans="1:21">
      <c r="A1387" s="10" t="s">
        <v>2167</v>
      </c>
      <c r="B1387" s="11" t="s">
        <v>81</v>
      </c>
      <c r="C1387" s="11" t="s">
        <v>82</v>
      </c>
      <c r="D1387" s="11" t="s">
        <v>1057</v>
      </c>
      <c r="E1387" s="11" t="s">
        <v>1058</v>
      </c>
      <c r="F1387" s="11" t="s">
        <v>356</v>
      </c>
      <c r="G1387" s="11" t="s">
        <v>357</v>
      </c>
      <c r="H1387" s="14">
        <v>45892</v>
      </c>
      <c r="I1387" s="11">
        <v>20</v>
      </c>
      <c r="J1387" s="11">
        <v>54.03</v>
      </c>
      <c r="K1387" s="11">
        <v>1080.5999999999999</v>
      </c>
      <c r="L1387" s="11">
        <v>0</v>
      </c>
      <c r="M1387" s="11">
        <v>0.02</v>
      </c>
      <c r="N1387" s="11" t="s">
        <v>2776</v>
      </c>
      <c r="O1387" s="11">
        <v>54.03</v>
      </c>
      <c r="P1387" s="11" t="s">
        <v>2773</v>
      </c>
      <c r="Q1387" s="11" t="s">
        <v>2773</v>
      </c>
      <c r="R1387" s="11">
        <v>1080.5999999999999</v>
      </c>
      <c r="S1387" s="11">
        <v>21.611999999999998</v>
      </c>
      <c r="T1387" s="11" t="s">
        <v>2774</v>
      </c>
      <c r="U1387" s="12" t="b">
        <v>0</v>
      </c>
    </row>
    <row r="1388" spans="1:21">
      <c r="A1388" s="7" t="s">
        <v>2168</v>
      </c>
      <c r="B1388" s="8" t="s">
        <v>14</v>
      </c>
      <c r="C1388" s="8" t="s">
        <v>15</v>
      </c>
      <c r="D1388" s="8" t="s">
        <v>1459</v>
      </c>
      <c r="E1388" s="8" t="s">
        <v>1460</v>
      </c>
      <c r="F1388" s="8" t="s">
        <v>129</v>
      </c>
      <c r="G1388" s="8" t="s">
        <v>130</v>
      </c>
      <c r="H1388" s="13">
        <v>45889</v>
      </c>
      <c r="I1388" s="8">
        <v>16</v>
      </c>
      <c r="J1388" s="8">
        <v>92.19</v>
      </c>
      <c r="K1388" s="8">
        <v>1475.04</v>
      </c>
      <c r="L1388" s="8">
        <v>0.05</v>
      </c>
      <c r="M1388" s="8">
        <v>0.02</v>
      </c>
      <c r="N1388" s="8" t="s">
        <v>2772</v>
      </c>
      <c r="O1388" s="8">
        <v>92.19</v>
      </c>
      <c r="P1388" s="8" t="s">
        <v>2773</v>
      </c>
      <c r="Q1388" s="8" t="s">
        <v>2773</v>
      </c>
      <c r="R1388" s="8">
        <v>1401.288</v>
      </c>
      <c r="S1388" s="8">
        <v>28.025760000000002</v>
      </c>
      <c r="T1388" s="8" t="s">
        <v>2774</v>
      </c>
      <c r="U1388" s="9" t="b">
        <v>0</v>
      </c>
    </row>
    <row r="1389" spans="1:21">
      <c r="A1389" s="10" t="s">
        <v>2169</v>
      </c>
      <c r="B1389" s="11" t="s">
        <v>423</v>
      </c>
      <c r="C1389" s="11" t="s">
        <v>424</v>
      </c>
      <c r="D1389" s="11" t="s">
        <v>57</v>
      </c>
      <c r="E1389" s="11" t="s">
        <v>58</v>
      </c>
      <c r="F1389" s="11" t="s">
        <v>90</v>
      </c>
      <c r="G1389" s="11" t="s">
        <v>91</v>
      </c>
      <c r="H1389" s="14">
        <v>45881</v>
      </c>
      <c r="I1389" s="11">
        <v>10</v>
      </c>
      <c r="J1389" s="11">
        <v>50.51</v>
      </c>
      <c r="K1389" s="11">
        <v>505.1</v>
      </c>
      <c r="L1389" s="11">
        <v>0</v>
      </c>
      <c r="M1389" s="11">
        <v>0.02</v>
      </c>
      <c r="N1389" s="11" t="s">
        <v>2776</v>
      </c>
      <c r="O1389" s="11">
        <v>50.51</v>
      </c>
      <c r="P1389" s="11" t="s">
        <v>2773</v>
      </c>
      <c r="Q1389" s="11" t="s">
        <v>2773</v>
      </c>
      <c r="R1389" s="11">
        <v>505.1</v>
      </c>
      <c r="S1389" s="11">
        <v>10.102</v>
      </c>
      <c r="T1389" s="11" t="s">
        <v>2774</v>
      </c>
      <c r="U1389" s="12" t="b">
        <v>0</v>
      </c>
    </row>
    <row r="1390" spans="1:21">
      <c r="A1390" s="7" t="s">
        <v>2171</v>
      </c>
      <c r="B1390" s="8" t="s">
        <v>414</v>
      </c>
      <c r="C1390" s="8" t="s">
        <v>415</v>
      </c>
      <c r="D1390" s="8" t="s">
        <v>596</v>
      </c>
      <c r="E1390" s="8" t="s">
        <v>597</v>
      </c>
      <c r="F1390" s="8" t="s">
        <v>166</v>
      </c>
      <c r="G1390" s="8" t="s">
        <v>167</v>
      </c>
      <c r="H1390" s="13">
        <v>45887</v>
      </c>
      <c r="I1390" s="8">
        <v>25</v>
      </c>
      <c r="J1390" s="8">
        <v>176.86</v>
      </c>
      <c r="K1390" s="8">
        <v>4421.5</v>
      </c>
      <c r="L1390" s="8">
        <v>0.1</v>
      </c>
      <c r="M1390" s="8">
        <v>0.02</v>
      </c>
      <c r="N1390" s="8" t="s">
        <v>2775</v>
      </c>
      <c r="O1390" s="8">
        <v>176.86</v>
      </c>
      <c r="P1390" s="8" t="s">
        <v>2773</v>
      </c>
      <c r="Q1390" s="8" t="s">
        <v>2773</v>
      </c>
      <c r="R1390" s="8">
        <v>3979.35</v>
      </c>
      <c r="S1390" s="8">
        <v>79.587000000000003</v>
      </c>
      <c r="T1390" s="8" t="s">
        <v>2774</v>
      </c>
      <c r="U1390" s="9" t="b">
        <v>0</v>
      </c>
    </row>
    <row r="1391" spans="1:21">
      <c r="A1391" s="10" t="s">
        <v>2172</v>
      </c>
      <c r="B1391" s="11" t="s">
        <v>414</v>
      </c>
      <c r="C1391" s="11" t="s">
        <v>415</v>
      </c>
      <c r="D1391" s="11" t="s">
        <v>267</v>
      </c>
      <c r="E1391" s="11" t="s">
        <v>268</v>
      </c>
      <c r="F1391" s="11" t="s">
        <v>25</v>
      </c>
      <c r="G1391" s="11" t="s">
        <v>26</v>
      </c>
      <c r="H1391" s="14">
        <v>45891</v>
      </c>
      <c r="I1391" s="11">
        <v>21</v>
      </c>
      <c r="J1391" s="11">
        <v>120.83</v>
      </c>
      <c r="K1391" s="11">
        <v>2537.4299999999998</v>
      </c>
      <c r="L1391" s="11">
        <v>0.1</v>
      </c>
      <c r="M1391" s="11">
        <v>0.02</v>
      </c>
      <c r="N1391" s="11" t="s">
        <v>2775</v>
      </c>
      <c r="O1391" s="11">
        <v>120.83</v>
      </c>
      <c r="P1391" s="11" t="s">
        <v>2773</v>
      </c>
      <c r="Q1391" s="11" t="s">
        <v>2773</v>
      </c>
      <c r="R1391" s="11">
        <v>2283.6869999999999</v>
      </c>
      <c r="S1391" s="11">
        <v>45.673740000000002</v>
      </c>
      <c r="T1391" s="11" t="s">
        <v>2774</v>
      </c>
      <c r="U1391" s="12" t="b">
        <v>0</v>
      </c>
    </row>
    <row r="1392" spans="1:21">
      <c r="A1392" s="7" t="s">
        <v>2173</v>
      </c>
      <c r="B1392" s="8" t="s">
        <v>254</v>
      </c>
      <c r="C1392" s="8" t="s">
        <v>2802</v>
      </c>
      <c r="D1392" s="8" t="s">
        <v>251</v>
      </c>
      <c r="E1392" s="8" t="s">
        <v>2684</v>
      </c>
      <c r="F1392" s="8" t="s">
        <v>196</v>
      </c>
      <c r="G1392" s="8" t="s">
        <v>197</v>
      </c>
      <c r="H1392" s="13">
        <v>45895</v>
      </c>
      <c r="I1392" s="8">
        <v>4</v>
      </c>
      <c r="J1392" s="8">
        <v>77.5</v>
      </c>
      <c r="K1392" s="8">
        <v>310</v>
      </c>
      <c r="L1392" s="8">
        <v>0.05</v>
      </c>
      <c r="M1392" s="8">
        <v>0.02</v>
      </c>
      <c r="N1392" s="8" t="s">
        <v>2772</v>
      </c>
      <c r="O1392" s="8">
        <v>77.5</v>
      </c>
      <c r="P1392" s="8" t="s">
        <v>2773</v>
      </c>
      <c r="Q1392" s="8" t="s">
        <v>2773</v>
      </c>
      <c r="R1392" s="8">
        <v>294.5</v>
      </c>
      <c r="S1392" s="8">
        <v>5.89</v>
      </c>
      <c r="T1392" s="8" t="s">
        <v>2774</v>
      </c>
      <c r="U1392" s="9" t="b">
        <v>0</v>
      </c>
    </row>
    <row r="1393" spans="1:21">
      <c r="A1393" s="10" t="s">
        <v>2174</v>
      </c>
      <c r="B1393" s="11" t="s">
        <v>21</v>
      </c>
      <c r="C1393" s="11" t="s">
        <v>2808</v>
      </c>
      <c r="D1393" s="11" t="s">
        <v>202</v>
      </c>
      <c r="E1393" s="11" t="s">
        <v>2704</v>
      </c>
      <c r="F1393" s="11" t="s">
        <v>234</v>
      </c>
      <c r="G1393" s="11" t="s">
        <v>235</v>
      </c>
      <c r="H1393" s="14">
        <v>45885</v>
      </c>
      <c r="I1393" s="11">
        <v>16</v>
      </c>
      <c r="J1393" s="11">
        <v>37.18</v>
      </c>
      <c r="K1393" s="11">
        <v>594.88</v>
      </c>
      <c r="L1393" s="11">
        <v>0</v>
      </c>
      <c r="M1393" s="11">
        <v>0.02</v>
      </c>
      <c r="N1393" s="11" t="s">
        <v>2776</v>
      </c>
      <c r="O1393" s="11">
        <v>37.18</v>
      </c>
      <c r="P1393" s="11" t="s">
        <v>2773</v>
      </c>
      <c r="Q1393" s="11" t="s">
        <v>2773</v>
      </c>
      <c r="R1393" s="11">
        <v>594.88</v>
      </c>
      <c r="S1393" s="11">
        <v>11.897600000000001</v>
      </c>
      <c r="T1393" s="11" t="s">
        <v>2774</v>
      </c>
      <c r="U1393" s="12" t="b">
        <v>0</v>
      </c>
    </row>
    <row r="1394" spans="1:21">
      <c r="A1394" s="7" t="s">
        <v>2175</v>
      </c>
      <c r="B1394" s="8" t="s">
        <v>182</v>
      </c>
      <c r="C1394" s="8" t="s">
        <v>183</v>
      </c>
      <c r="D1394" s="8" t="s">
        <v>697</v>
      </c>
      <c r="E1394" s="8" t="s">
        <v>698</v>
      </c>
      <c r="F1394" s="8" t="s">
        <v>191</v>
      </c>
      <c r="G1394" s="8" t="s">
        <v>192</v>
      </c>
      <c r="H1394" s="13">
        <v>45871</v>
      </c>
      <c r="I1394" s="8">
        <v>2</v>
      </c>
      <c r="J1394" s="8">
        <v>144.35</v>
      </c>
      <c r="K1394" s="8">
        <v>288.7</v>
      </c>
      <c r="L1394" s="8">
        <v>0.1</v>
      </c>
      <c r="M1394" s="8">
        <v>0.02</v>
      </c>
      <c r="N1394" s="8" t="s">
        <v>2775</v>
      </c>
      <c r="O1394" s="8">
        <v>144.35</v>
      </c>
      <c r="P1394" s="8" t="s">
        <v>2773</v>
      </c>
      <c r="Q1394" s="8" t="s">
        <v>2773</v>
      </c>
      <c r="R1394" s="8">
        <v>259.83</v>
      </c>
      <c r="S1394" s="8">
        <v>5.1966000000000001</v>
      </c>
      <c r="T1394" s="8" t="s">
        <v>2774</v>
      </c>
      <c r="U1394" s="9" t="b">
        <v>0</v>
      </c>
    </row>
    <row r="1395" spans="1:21">
      <c r="A1395" s="10" t="s">
        <v>2176</v>
      </c>
      <c r="B1395" s="11" t="s">
        <v>159</v>
      </c>
      <c r="C1395" s="11" t="s">
        <v>160</v>
      </c>
      <c r="D1395" s="11" t="s">
        <v>1520</v>
      </c>
      <c r="E1395" s="11" t="s">
        <v>1521</v>
      </c>
      <c r="F1395" s="11" t="s">
        <v>293</v>
      </c>
      <c r="G1395" s="11" t="s">
        <v>294</v>
      </c>
      <c r="H1395" s="14">
        <v>45878</v>
      </c>
      <c r="I1395" s="11">
        <v>14</v>
      </c>
      <c r="J1395" s="11">
        <v>114.99</v>
      </c>
      <c r="K1395" s="11">
        <v>1609.86</v>
      </c>
      <c r="L1395" s="11">
        <v>0.05</v>
      </c>
      <c r="M1395" s="11">
        <v>0.02</v>
      </c>
      <c r="N1395" s="11" t="s">
        <v>2772</v>
      </c>
      <c r="O1395" s="11">
        <v>114.99</v>
      </c>
      <c r="P1395" s="11" t="s">
        <v>2773</v>
      </c>
      <c r="Q1395" s="11" t="s">
        <v>2773</v>
      </c>
      <c r="R1395" s="11">
        <v>1529.367</v>
      </c>
      <c r="S1395" s="11">
        <v>30.587340000000001</v>
      </c>
      <c r="T1395" s="11" t="s">
        <v>2774</v>
      </c>
      <c r="U1395" s="12" t="b">
        <v>0</v>
      </c>
    </row>
    <row r="1396" spans="1:21">
      <c r="A1396" s="7" t="s">
        <v>2177</v>
      </c>
      <c r="B1396" s="8" t="s">
        <v>145</v>
      </c>
      <c r="C1396" s="8" t="s">
        <v>146</v>
      </c>
      <c r="D1396" s="8" t="s">
        <v>609</v>
      </c>
      <c r="E1396" s="8" t="s">
        <v>610</v>
      </c>
      <c r="F1396" s="8" t="s">
        <v>319</v>
      </c>
      <c r="G1396" s="8" t="s">
        <v>320</v>
      </c>
      <c r="H1396" s="13">
        <v>45884</v>
      </c>
      <c r="I1396" s="8">
        <v>25</v>
      </c>
      <c r="J1396" s="8">
        <v>93.41</v>
      </c>
      <c r="K1396" s="8">
        <v>2335.25</v>
      </c>
      <c r="L1396" s="8">
        <v>0</v>
      </c>
      <c r="M1396" s="8">
        <v>0.02</v>
      </c>
      <c r="N1396" s="8" t="s">
        <v>2776</v>
      </c>
      <c r="O1396" s="8">
        <v>93.41</v>
      </c>
      <c r="P1396" s="8" t="s">
        <v>2773</v>
      </c>
      <c r="Q1396" s="8" t="s">
        <v>2773</v>
      </c>
      <c r="R1396" s="8">
        <v>2335.25</v>
      </c>
      <c r="S1396" s="8">
        <v>46.704999999999998</v>
      </c>
      <c r="T1396" s="8" t="s">
        <v>2774</v>
      </c>
      <c r="U1396" s="9" t="b">
        <v>0</v>
      </c>
    </row>
    <row r="1397" spans="1:21">
      <c r="A1397" s="10" t="s">
        <v>2178</v>
      </c>
      <c r="B1397" s="11" t="s">
        <v>14</v>
      </c>
      <c r="C1397" s="11" t="s">
        <v>15</v>
      </c>
      <c r="D1397" s="11" t="s">
        <v>1130</v>
      </c>
      <c r="E1397" s="11" t="s">
        <v>1131</v>
      </c>
      <c r="F1397" s="11" t="s">
        <v>107</v>
      </c>
      <c r="G1397" s="11" t="s">
        <v>108</v>
      </c>
      <c r="H1397" s="14">
        <v>45875</v>
      </c>
      <c r="I1397" s="11">
        <v>18</v>
      </c>
      <c r="J1397" s="11">
        <v>179.53</v>
      </c>
      <c r="K1397" s="11">
        <v>3231.54</v>
      </c>
      <c r="L1397" s="11">
        <v>0.1</v>
      </c>
      <c r="M1397" s="11">
        <v>0.02</v>
      </c>
      <c r="N1397" s="11" t="s">
        <v>2775</v>
      </c>
      <c r="O1397" s="11">
        <v>179.53</v>
      </c>
      <c r="P1397" s="11" t="s">
        <v>2773</v>
      </c>
      <c r="Q1397" s="11" t="s">
        <v>2773</v>
      </c>
      <c r="R1397" s="11">
        <v>2908.386</v>
      </c>
      <c r="S1397" s="11">
        <v>58.167720000000003</v>
      </c>
      <c r="T1397" s="11" t="s">
        <v>2774</v>
      </c>
      <c r="U1397" s="12" t="b">
        <v>0</v>
      </c>
    </row>
    <row r="1398" spans="1:21">
      <c r="A1398" s="7" t="s">
        <v>2179</v>
      </c>
      <c r="B1398" s="8" t="s">
        <v>182</v>
      </c>
      <c r="C1398" s="8" t="s">
        <v>183</v>
      </c>
      <c r="D1398" s="8" t="s">
        <v>346</v>
      </c>
      <c r="E1398" s="8" t="s">
        <v>347</v>
      </c>
      <c r="F1398" s="8" t="s">
        <v>139</v>
      </c>
      <c r="G1398" s="8" t="s">
        <v>140</v>
      </c>
      <c r="H1398" s="13">
        <v>45873</v>
      </c>
      <c r="I1398" s="8">
        <v>17</v>
      </c>
      <c r="J1398" s="8">
        <v>113.94</v>
      </c>
      <c r="K1398" s="8">
        <v>1936.98</v>
      </c>
      <c r="L1398" s="8">
        <v>0.05</v>
      </c>
      <c r="M1398" s="8">
        <v>0.02</v>
      </c>
      <c r="N1398" s="8" t="s">
        <v>2772</v>
      </c>
      <c r="O1398" s="8">
        <v>113.94</v>
      </c>
      <c r="P1398" s="8" t="s">
        <v>2773</v>
      </c>
      <c r="Q1398" s="8" t="s">
        <v>2773</v>
      </c>
      <c r="R1398" s="8">
        <v>1840.1310000000001</v>
      </c>
      <c r="S1398" s="8">
        <v>36.802620000000005</v>
      </c>
      <c r="T1398" s="8" t="s">
        <v>2774</v>
      </c>
      <c r="U1398" s="9" t="b">
        <v>0</v>
      </c>
    </row>
    <row r="1399" spans="1:21">
      <c r="A1399" s="10" t="s">
        <v>2180</v>
      </c>
      <c r="B1399" s="11" t="s">
        <v>423</v>
      </c>
      <c r="C1399" s="11" t="s">
        <v>424</v>
      </c>
      <c r="D1399" s="11" t="s">
        <v>542</v>
      </c>
      <c r="E1399" s="11" t="s">
        <v>543</v>
      </c>
      <c r="F1399" s="11" t="s">
        <v>107</v>
      </c>
      <c r="G1399" s="11" t="s">
        <v>108</v>
      </c>
      <c r="H1399" s="14">
        <v>45888</v>
      </c>
      <c r="I1399" s="11">
        <v>19</v>
      </c>
      <c r="J1399" s="11">
        <v>179.53</v>
      </c>
      <c r="K1399" s="11">
        <v>3411.07</v>
      </c>
      <c r="L1399" s="11">
        <v>0.1</v>
      </c>
      <c r="M1399" s="11">
        <v>0.02</v>
      </c>
      <c r="N1399" s="11" t="s">
        <v>2775</v>
      </c>
      <c r="O1399" s="11">
        <v>179.53</v>
      </c>
      <c r="P1399" s="11" t="s">
        <v>2773</v>
      </c>
      <c r="Q1399" s="11" t="s">
        <v>2773</v>
      </c>
      <c r="R1399" s="11">
        <v>3069.9630000000002</v>
      </c>
      <c r="S1399" s="11">
        <v>61.399260000000005</v>
      </c>
      <c r="T1399" s="11" t="s">
        <v>2774</v>
      </c>
      <c r="U1399" s="12" t="b">
        <v>0</v>
      </c>
    </row>
    <row r="1400" spans="1:21">
      <c r="A1400" s="7" t="s">
        <v>2182</v>
      </c>
      <c r="B1400" s="8" t="s">
        <v>145</v>
      </c>
      <c r="C1400" s="8" t="s">
        <v>146</v>
      </c>
      <c r="D1400" s="8" t="s">
        <v>462</v>
      </c>
      <c r="E1400" s="8" t="s">
        <v>463</v>
      </c>
      <c r="F1400" s="8" t="s">
        <v>174</v>
      </c>
      <c r="G1400" s="8" t="s">
        <v>175</v>
      </c>
      <c r="H1400" s="13">
        <v>45877</v>
      </c>
      <c r="I1400" s="8">
        <v>11</v>
      </c>
      <c r="J1400" s="8">
        <v>183.4</v>
      </c>
      <c r="K1400" s="8">
        <v>2017.4</v>
      </c>
      <c r="L1400" s="8">
        <v>0.1</v>
      </c>
      <c r="M1400" s="8">
        <v>0.02</v>
      </c>
      <c r="N1400" s="8" t="s">
        <v>2775</v>
      </c>
      <c r="O1400" s="8">
        <v>183.4</v>
      </c>
      <c r="P1400" s="8" t="s">
        <v>2773</v>
      </c>
      <c r="Q1400" s="8" t="s">
        <v>2773</v>
      </c>
      <c r="R1400" s="8">
        <v>1815.66</v>
      </c>
      <c r="S1400" s="8">
        <v>36.313200000000002</v>
      </c>
      <c r="T1400" s="8" t="s">
        <v>2774</v>
      </c>
      <c r="U1400" s="9" t="b">
        <v>0</v>
      </c>
    </row>
    <row r="1401" spans="1:21">
      <c r="A1401" s="10" t="s">
        <v>2183</v>
      </c>
      <c r="B1401" s="11" t="s">
        <v>386</v>
      </c>
      <c r="C1401" s="11" t="s">
        <v>387</v>
      </c>
      <c r="D1401" s="11" t="s">
        <v>542</v>
      </c>
      <c r="E1401" s="11" t="s">
        <v>543</v>
      </c>
      <c r="F1401" s="11" t="s">
        <v>107</v>
      </c>
      <c r="G1401" s="11" t="s">
        <v>108</v>
      </c>
      <c r="H1401" s="14">
        <v>45882</v>
      </c>
      <c r="I1401" s="11">
        <v>7</v>
      </c>
      <c r="J1401" s="11">
        <v>179.53</v>
      </c>
      <c r="K1401" s="11">
        <v>1256.71</v>
      </c>
      <c r="L1401" s="11">
        <v>0.1</v>
      </c>
      <c r="M1401" s="11">
        <v>0.02</v>
      </c>
      <c r="N1401" s="11" t="s">
        <v>2775</v>
      </c>
      <c r="O1401" s="11">
        <v>179.53</v>
      </c>
      <c r="P1401" s="11" t="s">
        <v>2773</v>
      </c>
      <c r="Q1401" s="11" t="s">
        <v>2773</v>
      </c>
      <c r="R1401" s="11">
        <v>1131.039</v>
      </c>
      <c r="S1401" s="11">
        <v>22.62078</v>
      </c>
      <c r="T1401" s="11" t="s">
        <v>2774</v>
      </c>
      <c r="U1401" s="12" t="b">
        <v>0</v>
      </c>
    </row>
    <row r="1402" spans="1:21">
      <c r="A1402" s="7" t="s">
        <v>2184</v>
      </c>
      <c r="B1402" s="8" t="s">
        <v>67</v>
      </c>
      <c r="C1402" s="8" t="s">
        <v>68</v>
      </c>
      <c r="D1402" s="8" t="s">
        <v>267</v>
      </c>
      <c r="E1402" s="8" t="s">
        <v>268</v>
      </c>
      <c r="F1402" s="8" t="s">
        <v>196</v>
      </c>
      <c r="G1402" s="8" t="s">
        <v>197</v>
      </c>
      <c r="H1402" s="13">
        <v>45885</v>
      </c>
      <c r="I1402" s="8">
        <v>19</v>
      </c>
      <c r="J1402" s="8">
        <v>77.5</v>
      </c>
      <c r="K1402" s="8">
        <v>1472.5</v>
      </c>
      <c r="L1402" s="8">
        <v>0.05</v>
      </c>
      <c r="M1402" s="8">
        <v>0.02</v>
      </c>
      <c r="N1402" s="8" t="s">
        <v>2772</v>
      </c>
      <c r="O1402" s="8">
        <v>77.5</v>
      </c>
      <c r="P1402" s="8" t="s">
        <v>2773</v>
      </c>
      <c r="Q1402" s="8" t="s">
        <v>2773</v>
      </c>
      <c r="R1402" s="8">
        <v>1398.875</v>
      </c>
      <c r="S1402" s="8">
        <v>27.977499999999999</v>
      </c>
      <c r="T1402" s="8" t="s">
        <v>2774</v>
      </c>
      <c r="U1402" s="9" t="b">
        <v>0</v>
      </c>
    </row>
    <row r="1403" spans="1:21">
      <c r="A1403" s="10" t="s">
        <v>2185</v>
      </c>
      <c r="B1403" s="11" t="s">
        <v>14</v>
      </c>
      <c r="C1403" s="11" t="s">
        <v>15</v>
      </c>
      <c r="D1403" s="11" t="s">
        <v>221</v>
      </c>
      <c r="E1403" s="11" t="s">
        <v>222</v>
      </c>
      <c r="F1403" s="11" t="s">
        <v>78</v>
      </c>
      <c r="G1403" s="11" t="s">
        <v>79</v>
      </c>
      <c r="H1403" s="14">
        <v>45884</v>
      </c>
      <c r="I1403" s="11">
        <v>20</v>
      </c>
      <c r="J1403" s="11">
        <v>139.22</v>
      </c>
      <c r="K1403" s="11">
        <v>2784.4</v>
      </c>
      <c r="L1403" s="11">
        <v>0.05</v>
      </c>
      <c r="M1403" s="11">
        <v>0.02</v>
      </c>
      <c r="N1403" s="11" t="s">
        <v>2772</v>
      </c>
      <c r="O1403" s="11">
        <v>139.22</v>
      </c>
      <c r="P1403" s="11" t="s">
        <v>2773</v>
      </c>
      <c r="Q1403" s="11" t="s">
        <v>2773</v>
      </c>
      <c r="R1403" s="11">
        <v>2645.1800000000003</v>
      </c>
      <c r="S1403" s="11">
        <v>52.903600000000004</v>
      </c>
      <c r="T1403" s="11" t="s">
        <v>2774</v>
      </c>
      <c r="U1403" s="12" t="b">
        <v>0</v>
      </c>
    </row>
    <row r="1404" spans="1:21">
      <c r="A1404" s="7" t="s">
        <v>2186</v>
      </c>
      <c r="B1404" s="8" t="s">
        <v>182</v>
      </c>
      <c r="C1404" s="8" t="s">
        <v>183</v>
      </c>
      <c r="D1404" s="8" t="s">
        <v>124</v>
      </c>
      <c r="E1404" s="8" t="s">
        <v>125</v>
      </c>
      <c r="F1404" s="8" t="s">
        <v>240</v>
      </c>
      <c r="G1404" s="8" t="s">
        <v>241</v>
      </c>
      <c r="H1404" s="13">
        <v>45893</v>
      </c>
      <c r="I1404" s="8">
        <v>15</v>
      </c>
      <c r="J1404" s="8">
        <v>130.94</v>
      </c>
      <c r="K1404" s="8">
        <v>1964.1</v>
      </c>
      <c r="L1404" s="8">
        <v>0.05</v>
      </c>
      <c r="M1404" s="8">
        <v>0.02</v>
      </c>
      <c r="N1404" s="8" t="s">
        <v>2772</v>
      </c>
      <c r="O1404" s="8">
        <v>130.94</v>
      </c>
      <c r="P1404" s="8" t="s">
        <v>2773</v>
      </c>
      <c r="Q1404" s="8" t="s">
        <v>2773</v>
      </c>
      <c r="R1404" s="8">
        <v>1865.895</v>
      </c>
      <c r="S1404" s="8">
        <v>37.317900000000002</v>
      </c>
      <c r="T1404" s="8" t="s">
        <v>2774</v>
      </c>
      <c r="U1404" s="9" t="b">
        <v>0</v>
      </c>
    </row>
    <row r="1405" spans="1:21">
      <c r="A1405" s="10" t="s">
        <v>2187</v>
      </c>
      <c r="B1405" s="11" t="s">
        <v>254</v>
      </c>
      <c r="C1405" s="11" t="s">
        <v>255</v>
      </c>
      <c r="D1405" s="11" t="s">
        <v>703</v>
      </c>
      <c r="E1405" s="11" t="s">
        <v>704</v>
      </c>
      <c r="F1405" s="11" t="s">
        <v>85</v>
      </c>
      <c r="G1405" s="11" t="s">
        <v>86</v>
      </c>
      <c r="H1405" s="14">
        <v>45876</v>
      </c>
      <c r="I1405" s="11">
        <v>9</v>
      </c>
      <c r="J1405" s="11">
        <v>54.44</v>
      </c>
      <c r="K1405" s="11">
        <v>489.96</v>
      </c>
      <c r="L1405" s="11">
        <v>0.05</v>
      </c>
      <c r="M1405" s="11">
        <v>0.02</v>
      </c>
      <c r="N1405" s="11" t="s">
        <v>2772</v>
      </c>
      <c r="O1405" s="11">
        <v>72.040000000000006</v>
      </c>
      <c r="P1405" s="11" t="s">
        <v>2773</v>
      </c>
      <c r="Q1405" s="11" t="s">
        <v>2773</v>
      </c>
      <c r="R1405" s="11">
        <v>465.46199999999999</v>
      </c>
      <c r="S1405" s="11">
        <v>9.3092400000000008</v>
      </c>
      <c r="T1405" s="11" t="s">
        <v>2774</v>
      </c>
      <c r="U1405" s="12" t="b">
        <v>0</v>
      </c>
    </row>
    <row r="1406" spans="1:21">
      <c r="A1406" s="7" t="s">
        <v>2188</v>
      </c>
      <c r="B1406" s="8" t="s">
        <v>145</v>
      </c>
      <c r="C1406" s="8" t="s">
        <v>146</v>
      </c>
      <c r="D1406" s="8" t="s">
        <v>441</v>
      </c>
      <c r="E1406" s="8" t="s">
        <v>442</v>
      </c>
      <c r="F1406" s="8" t="s">
        <v>139</v>
      </c>
      <c r="G1406" s="8" t="s">
        <v>140</v>
      </c>
      <c r="H1406" s="13">
        <v>45871</v>
      </c>
      <c r="I1406" s="8">
        <v>19</v>
      </c>
      <c r="J1406" s="8">
        <v>113.94</v>
      </c>
      <c r="K1406" s="8">
        <v>2164.86</v>
      </c>
      <c r="L1406" s="8">
        <v>0.05</v>
      </c>
      <c r="M1406" s="8">
        <v>0.02</v>
      </c>
      <c r="N1406" s="8" t="s">
        <v>2772</v>
      </c>
      <c r="O1406" s="8">
        <v>113.94</v>
      </c>
      <c r="P1406" s="8" t="s">
        <v>2773</v>
      </c>
      <c r="Q1406" s="8" t="s">
        <v>2773</v>
      </c>
      <c r="R1406" s="8">
        <v>2056.6170000000002</v>
      </c>
      <c r="S1406" s="8">
        <v>41.132340000000006</v>
      </c>
      <c r="T1406" s="8" t="s">
        <v>2774</v>
      </c>
      <c r="U1406" s="9" t="b">
        <v>0</v>
      </c>
    </row>
    <row r="1407" spans="1:21">
      <c r="A1407" s="10" t="s">
        <v>2189</v>
      </c>
      <c r="B1407" s="11" t="s">
        <v>230</v>
      </c>
      <c r="C1407" s="11" t="s">
        <v>231</v>
      </c>
      <c r="D1407" s="11" t="s">
        <v>834</v>
      </c>
      <c r="E1407" s="11" t="s">
        <v>835</v>
      </c>
      <c r="F1407" s="11" t="s">
        <v>71</v>
      </c>
      <c r="G1407" s="11" t="s">
        <v>72</v>
      </c>
      <c r="H1407" s="14">
        <v>45884</v>
      </c>
      <c r="I1407" s="11">
        <v>15</v>
      </c>
      <c r="J1407" s="11">
        <v>123.65</v>
      </c>
      <c r="K1407" s="11">
        <v>1854.75</v>
      </c>
      <c r="L1407" s="11">
        <v>0.05</v>
      </c>
      <c r="M1407" s="11">
        <v>0.02</v>
      </c>
      <c r="N1407" s="11" t="s">
        <v>2772</v>
      </c>
      <c r="O1407" s="11">
        <v>123.65</v>
      </c>
      <c r="P1407" s="11" t="s">
        <v>2773</v>
      </c>
      <c r="Q1407" s="11" t="s">
        <v>2773</v>
      </c>
      <c r="R1407" s="11">
        <v>1762.0125</v>
      </c>
      <c r="S1407" s="11">
        <v>35.240250000000003</v>
      </c>
      <c r="T1407" s="11" t="s">
        <v>2774</v>
      </c>
      <c r="U1407" s="12" t="b">
        <v>0</v>
      </c>
    </row>
    <row r="1408" spans="1:21">
      <c r="A1408" s="7" t="s">
        <v>2190</v>
      </c>
      <c r="B1408" s="8" t="s">
        <v>81</v>
      </c>
      <c r="C1408" s="8" t="s">
        <v>82</v>
      </c>
      <c r="D1408" s="8" t="s">
        <v>660</v>
      </c>
      <c r="E1408" s="8" t="s">
        <v>661</v>
      </c>
      <c r="F1408" s="8" t="s">
        <v>174</v>
      </c>
      <c r="G1408" s="8" t="s">
        <v>175</v>
      </c>
      <c r="H1408" s="13">
        <v>45898</v>
      </c>
      <c r="I1408" s="8">
        <v>8</v>
      </c>
      <c r="J1408" s="8">
        <v>183.4</v>
      </c>
      <c r="K1408" s="8">
        <v>1467.2</v>
      </c>
      <c r="L1408" s="8">
        <v>0.1</v>
      </c>
      <c r="M1408" s="8">
        <v>0.02</v>
      </c>
      <c r="N1408" s="8" t="s">
        <v>2775</v>
      </c>
      <c r="O1408" s="8">
        <v>183.4</v>
      </c>
      <c r="P1408" s="8" t="s">
        <v>2773</v>
      </c>
      <c r="Q1408" s="8" t="s">
        <v>2773</v>
      </c>
      <c r="R1408" s="8">
        <v>1320.48</v>
      </c>
      <c r="S1408" s="8">
        <v>26.409600000000001</v>
      </c>
      <c r="T1408" s="8" t="s">
        <v>2774</v>
      </c>
      <c r="U1408" s="9" t="b">
        <v>0</v>
      </c>
    </row>
    <row r="1409" spans="1:21">
      <c r="A1409" s="10" t="s">
        <v>2191</v>
      </c>
      <c r="B1409" s="11" t="s">
        <v>187</v>
      </c>
      <c r="C1409" s="11" t="s">
        <v>188</v>
      </c>
      <c r="D1409" s="11" t="s">
        <v>668</v>
      </c>
      <c r="E1409" s="11" t="s">
        <v>669</v>
      </c>
      <c r="F1409" s="11" t="s">
        <v>78</v>
      </c>
      <c r="G1409" s="11" t="s">
        <v>79</v>
      </c>
      <c r="H1409" s="14">
        <v>45900</v>
      </c>
      <c r="I1409" s="11">
        <v>21</v>
      </c>
      <c r="J1409" s="11">
        <v>139.22</v>
      </c>
      <c r="K1409" s="11">
        <v>2923.62</v>
      </c>
      <c r="L1409" s="11">
        <v>0.05</v>
      </c>
      <c r="M1409" s="11">
        <v>0.02</v>
      </c>
      <c r="N1409" s="11" t="s">
        <v>2772</v>
      </c>
      <c r="O1409" s="11">
        <v>139.22</v>
      </c>
      <c r="P1409" s="11" t="s">
        <v>2773</v>
      </c>
      <c r="Q1409" s="11" t="s">
        <v>2773</v>
      </c>
      <c r="R1409" s="11">
        <v>2777.4389999999999</v>
      </c>
      <c r="S1409" s="11">
        <v>55.548780000000001</v>
      </c>
      <c r="T1409" s="11" t="s">
        <v>2774</v>
      </c>
      <c r="U1409" s="12" t="b">
        <v>0</v>
      </c>
    </row>
    <row r="1410" spans="1:21">
      <c r="A1410" s="7" t="s">
        <v>2193</v>
      </c>
      <c r="B1410" s="8" t="s">
        <v>117</v>
      </c>
      <c r="C1410" s="8" t="s">
        <v>118</v>
      </c>
      <c r="D1410" s="8" t="s">
        <v>655</v>
      </c>
      <c r="E1410" s="8" t="s">
        <v>656</v>
      </c>
      <c r="F1410" s="8" t="s">
        <v>215</v>
      </c>
      <c r="G1410" s="8" t="s">
        <v>216</v>
      </c>
      <c r="H1410" s="13">
        <v>45885</v>
      </c>
      <c r="I1410" s="8">
        <v>17</v>
      </c>
      <c r="J1410" s="8">
        <v>176.7</v>
      </c>
      <c r="K1410" s="8">
        <v>3003.9</v>
      </c>
      <c r="L1410" s="8">
        <v>0.1</v>
      </c>
      <c r="M1410" s="8">
        <v>0.02</v>
      </c>
      <c r="N1410" s="8" t="s">
        <v>2775</v>
      </c>
      <c r="O1410" s="8">
        <v>176.7</v>
      </c>
      <c r="P1410" s="8" t="s">
        <v>2773</v>
      </c>
      <c r="Q1410" s="8" t="s">
        <v>2773</v>
      </c>
      <c r="R1410" s="8">
        <v>2703.51</v>
      </c>
      <c r="S1410" s="8">
        <v>54.070200000000007</v>
      </c>
      <c r="T1410" s="8" t="s">
        <v>2774</v>
      </c>
      <c r="U1410" s="9" t="b">
        <v>0</v>
      </c>
    </row>
    <row r="1411" spans="1:21">
      <c r="A1411" s="10" t="s">
        <v>2194</v>
      </c>
      <c r="B1411" s="11" t="s">
        <v>47</v>
      </c>
      <c r="C1411" s="11" t="s">
        <v>2806</v>
      </c>
      <c r="D1411" s="11" t="s">
        <v>287</v>
      </c>
      <c r="E1411" s="11" t="s">
        <v>2705</v>
      </c>
      <c r="F1411" s="11" t="s">
        <v>100</v>
      </c>
      <c r="G1411" s="11" t="s">
        <v>101</v>
      </c>
      <c r="H1411" s="14">
        <v>45878</v>
      </c>
      <c r="I1411" s="11">
        <v>15</v>
      </c>
      <c r="J1411" s="11">
        <v>181.7</v>
      </c>
      <c r="K1411" s="11">
        <v>2725.5</v>
      </c>
      <c r="L1411" s="11">
        <v>0.1</v>
      </c>
      <c r="M1411" s="11">
        <v>0.02</v>
      </c>
      <c r="N1411" s="11" t="s">
        <v>2775</v>
      </c>
      <c r="O1411" s="11">
        <v>181.7</v>
      </c>
      <c r="P1411" s="11" t="s">
        <v>2773</v>
      </c>
      <c r="Q1411" s="11" t="s">
        <v>2773</v>
      </c>
      <c r="R1411" s="11">
        <v>2452.9499999999998</v>
      </c>
      <c r="S1411" s="11">
        <v>49.058999999999997</v>
      </c>
      <c r="T1411" s="11" t="s">
        <v>2774</v>
      </c>
      <c r="U1411" s="12" t="b">
        <v>0</v>
      </c>
    </row>
    <row r="1412" spans="1:21">
      <c r="A1412" s="7" t="s">
        <v>2195</v>
      </c>
      <c r="B1412" s="8" t="s">
        <v>122</v>
      </c>
      <c r="C1412" s="8" t="s">
        <v>123</v>
      </c>
      <c r="D1412" s="8" t="s">
        <v>591</v>
      </c>
      <c r="E1412" s="8" t="s">
        <v>592</v>
      </c>
      <c r="F1412" s="8" t="s">
        <v>215</v>
      </c>
      <c r="G1412" s="8" t="s">
        <v>216</v>
      </c>
      <c r="H1412" s="13">
        <v>45877</v>
      </c>
      <c r="I1412" s="8">
        <v>8</v>
      </c>
      <c r="J1412" s="8">
        <v>176.7</v>
      </c>
      <c r="K1412" s="8">
        <v>1413.6</v>
      </c>
      <c r="L1412" s="8">
        <v>0.1</v>
      </c>
      <c r="M1412" s="8">
        <v>0.02</v>
      </c>
      <c r="N1412" s="8" t="s">
        <v>2775</v>
      </c>
      <c r="O1412" s="8">
        <v>176.7</v>
      </c>
      <c r="P1412" s="8" t="s">
        <v>2773</v>
      </c>
      <c r="Q1412" s="8" t="s">
        <v>2773</v>
      </c>
      <c r="R1412" s="8">
        <v>1272.24</v>
      </c>
      <c r="S1412" s="8">
        <v>25.444800000000001</v>
      </c>
      <c r="T1412" s="8" t="s">
        <v>2774</v>
      </c>
      <c r="U1412" s="9" t="b">
        <v>0</v>
      </c>
    </row>
    <row r="1413" spans="1:21">
      <c r="A1413" s="10" t="s">
        <v>2196</v>
      </c>
      <c r="B1413" s="11" t="s">
        <v>145</v>
      </c>
      <c r="C1413" s="11" t="s">
        <v>146</v>
      </c>
      <c r="D1413" s="11" t="s">
        <v>221</v>
      </c>
      <c r="E1413" s="11" t="s">
        <v>222</v>
      </c>
      <c r="F1413" s="11" t="s">
        <v>100</v>
      </c>
      <c r="G1413" s="11" t="s">
        <v>101</v>
      </c>
      <c r="H1413" s="14">
        <v>45900</v>
      </c>
      <c r="I1413" s="11">
        <v>19</v>
      </c>
      <c r="J1413" s="11">
        <v>181.7</v>
      </c>
      <c r="K1413" s="11">
        <v>3452.3</v>
      </c>
      <c r="L1413" s="11">
        <v>0.1</v>
      </c>
      <c r="M1413" s="11">
        <v>0.02</v>
      </c>
      <c r="N1413" s="11" t="s">
        <v>2775</v>
      </c>
      <c r="O1413" s="11">
        <v>181.7</v>
      </c>
      <c r="P1413" s="11" t="s">
        <v>2773</v>
      </c>
      <c r="Q1413" s="11" t="s">
        <v>2773</v>
      </c>
      <c r="R1413" s="11">
        <v>3107.07</v>
      </c>
      <c r="S1413" s="11">
        <v>62.141400000000004</v>
      </c>
      <c r="T1413" s="11" t="s">
        <v>2774</v>
      </c>
      <c r="U1413" s="12" t="b">
        <v>0</v>
      </c>
    </row>
    <row r="1414" spans="1:21">
      <c r="A1414" s="7" t="s">
        <v>2197</v>
      </c>
      <c r="B1414" s="8" t="s">
        <v>21</v>
      </c>
      <c r="C1414" s="8" t="s">
        <v>22</v>
      </c>
      <c r="D1414" s="8" t="s">
        <v>736</v>
      </c>
      <c r="E1414" s="8" t="s">
        <v>737</v>
      </c>
      <c r="F1414" s="8" t="s">
        <v>39</v>
      </c>
      <c r="G1414" s="8" t="s">
        <v>40</v>
      </c>
      <c r="H1414" s="13">
        <v>45871</v>
      </c>
      <c r="I1414" s="8">
        <v>14</v>
      </c>
      <c r="J1414" s="8">
        <v>87.21</v>
      </c>
      <c r="K1414" s="8">
        <v>1220.94</v>
      </c>
      <c r="L1414" s="8">
        <v>0</v>
      </c>
      <c r="M1414" s="8">
        <v>0.02</v>
      </c>
      <c r="N1414" s="8" t="s">
        <v>2776</v>
      </c>
      <c r="O1414" s="8">
        <v>87.21</v>
      </c>
      <c r="P1414" s="8" t="s">
        <v>2773</v>
      </c>
      <c r="Q1414" s="8" t="s">
        <v>2773</v>
      </c>
      <c r="R1414" s="8">
        <v>1220.94</v>
      </c>
      <c r="S1414" s="8">
        <v>24.418800000000001</v>
      </c>
      <c r="T1414" s="8" t="s">
        <v>2774</v>
      </c>
      <c r="U1414" s="9" t="b">
        <v>0</v>
      </c>
    </row>
    <row r="1415" spans="1:21">
      <c r="A1415" s="10" t="s">
        <v>2198</v>
      </c>
      <c r="B1415" s="11" t="s">
        <v>14</v>
      </c>
      <c r="C1415" s="11" t="s">
        <v>15</v>
      </c>
      <c r="D1415" s="11" t="s">
        <v>927</v>
      </c>
      <c r="E1415" s="11" t="s">
        <v>928</v>
      </c>
      <c r="F1415" s="11" t="s">
        <v>107</v>
      </c>
      <c r="G1415" s="11" t="s">
        <v>108</v>
      </c>
      <c r="H1415" s="14">
        <v>45871</v>
      </c>
      <c r="I1415" s="11">
        <v>17</v>
      </c>
      <c r="J1415" s="11">
        <v>179.53</v>
      </c>
      <c r="K1415" s="11">
        <v>3052.01</v>
      </c>
      <c r="L1415" s="11">
        <v>0.1</v>
      </c>
      <c r="M1415" s="11">
        <v>0.02</v>
      </c>
      <c r="N1415" s="11" t="s">
        <v>2775</v>
      </c>
      <c r="O1415" s="11">
        <v>179.53</v>
      </c>
      <c r="P1415" s="11" t="s">
        <v>2773</v>
      </c>
      <c r="Q1415" s="11" t="s">
        <v>2773</v>
      </c>
      <c r="R1415" s="11">
        <v>2746.8090000000002</v>
      </c>
      <c r="S1415" s="11">
        <v>54.936180000000007</v>
      </c>
      <c r="T1415" s="11" t="s">
        <v>2774</v>
      </c>
      <c r="U1415" s="12" t="b">
        <v>0</v>
      </c>
    </row>
    <row r="1416" spans="1:21">
      <c r="A1416" s="7" t="s">
        <v>2199</v>
      </c>
      <c r="B1416" s="8" t="s">
        <v>81</v>
      </c>
      <c r="C1416" s="8" t="s">
        <v>82</v>
      </c>
      <c r="D1416" s="8" t="s">
        <v>825</v>
      </c>
      <c r="E1416" s="8" t="s">
        <v>826</v>
      </c>
      <c r="F1416" s="8" t="s">
        <v>240</v>
      </c>
      <c r="G1416" s="8" t="s">
        <v>241</v>
      </c>
      <c r="H1416" s="13">
        <v>45896</v>
      </c>
      <c r="I1416" s="8">
        <v>23</v>
      </c>
      <c r="J1416" s="8">
        <v>130.94</v>
      </c>
      <c r="K1416" s="8">
        <v>3011.62</v>
      </c>
      <c r="L1416" s="8">
        <v>0.05</v>
      </c>
      <c r="M1416" s="8">
        <v>0.02</v>
      </c>
      <c r="N1416" s="8" t="s">
        <v>2772</v>
      </c>
      <c r="O1416" s="8">
        <v>130.94</v>
      </c>
      <c r="P1416" s="8" t="s">
        <v>2773</v>
      </c>
      <c r="Q1416" s="8" t="s">
        <v>2773</v>
      </c>
      <c r="R1416" s="8">
        <v>2861.0389999999998</v>
      </c>
      <c r="S1416" s="8">
        <v>57.220779999999998</v>
      </c>
      <c r="T1416" s="8" t="s">
        <v>2774</v>
      </c>
      <c r="U1416" s="9" t="b">
        <v>0</v>
      </c>
    </row>
    <row r="1417" spans="1:21">
      <c r="A1417" s="10" t="s">
        <v>2200</v>
      </c>
      <c r="B1417" s="11" t="s">
        <v>386</v>
      </c>
      <c r="C1417" s="11" t="s">
        <v>387</v>
      </c>
      <c r="D1417" s="11" t="s">
        <v>237</v>
      </c>
      <c r="E1417" s="11" t="s">
        <v>238</v>
      </c>
      <c r="F1417" s="11" t="s">
        <v>396</v>
      </c>
      <c r="G1417" s="11" t="s">
        <v>397</v>
      </c>
      <c r="H1417" s="14">
        <v>45887</v>
      </c>
      <c r="I1417" s="11">
        <v>3</v>
      </c>
      <c r="J1417" s="11">
        <v>194.87</v>
      </c>
      <c r="K1417" s="11">
        <v>584.61</v>
      </c>
      <c r="L1417" s="11">
        <v>0.1</v>
      </c>
      <c r="M1417" s="11">
        <v>0.02</v>
      </c>
      <c r="N1417" s="11" t="s">
        <v>2775</v>
      </c>
      <c r="O1417" s="11">
        <v>194.87</v>
      </c>
      <c r="P1417" s="11" t="s">
        <v>2773</v>
      </c>
      <c r="Q1417" s="11" t="s">
        <v>2773</v>
      </c>
      <c r="R1417" s="11">
        <v>526.149</v>
      </c>
      <c r="S1417" s="11">
        <v>10.52298</v>
      </c>
      <c r="T1417" s="11" t="s">
        <v>2774</v>
      </c>
      <c r="U1417" s="12" t="b">
        <v>0</v>
      </c>
    </row>
    <row r="1418" spans="1:21">
      <c r="A1418" s="7" t="s">
        <v>2201</v>
      </c>
      <c r="B1418" s="8" t="s">
        <v>93</v>
      </c>
      <c r="C1418" s="8" t="s">
        <v>2830</v>
      </c>
      <c r="D1418" s="8" t="s">
        <v>296</v>
      </c>
      <c r="E1418" s="8" t="s">
        <v>2706</v>
      </c>
      <c r="F1418" s="8" t="s">
        <v>179</v>
      </c>
      <c r="G1418" s="8" t="s">
        <v>180</v>
      </c>
      <c r="H1418" s="13">
        <v>45900</v>
      </c>
      <c r="I1418" s="8">
        <v>14</v>
      </c>
      <c r="J1418" s="8">
        <v>125.42</v>
      </c>
      <c r="K1418" s="8">
        <v>1755.88</v>
      </c>
      <c r="L1418" s="8">
        <v>0.1</v>
      </c>
      <c r="M1418" s="8">
        <v>0.02</v>
      </c>
      <c r="N1418" s="8" t="s">
        <v>2775</v>
      </c>
      <c r="O1418" s="8">
        <v>125.42</v>
      </c>
      <c r="P1418" s="8" t="s">
        <v>2773</v>
      </c>
      <c r="Q1418" s="8" t="s">
        <v>2773</v>
      </c>
      <c r="R1418" s="8">
        <v>1580.2920000000001</v>
      </c>
      <c r="S1418" s="8">
        <v>31.605840000000004</v>
      </c>
      <c r="T1418" s="8" t="s">
        <v>2774</v>
      </c>
      <c r="U1418" s="9" t="b">
        <v>0</v>
      </c>
    </row>
    <row r="1419" spans="1:21">
      <c r="A1419" s="10" t="s">
        <v>2202</v>
      </c>
      <c r="B1419" s="11" t="s">
        <v>254</v>
      </c>
      <c r="C1419" s="11" t="s">
        <v>255</v>
      </c>
      <c r="D1419" s="11" t="s">
        <v>506</v>
      </c>
      <c r="E1419" s="11" t="s">
        <v>507</v>
      </c>
      <c r="F1419" s="11" t="s">
        <v>85</v>
      </c>
      <c r="G1419" s="11" t="s">
        <v>86</v>
      </c>
      <c r="H1419" s="14">
        <v>45890</v>
      </c>
      <c r="I1419" s="11">
        <v>8</v>
      </c>
      <c r="J1419" s="11">
        <v>72.040000000000006</v>
      </c>
      <c r="K1419" s="11">
        <v>576.32000000000005</v>
      </c>
      <c r="L1419" s="11">
        <v>0.05</v>
      </c>
      <c r="M1419" s="11">
        <v>0.02</v>
      </c>
      <c r="N1419" s="11" t="s">
        <v>2772</v>
      </c>
      <c r="O1419" s="11">
        <v>72.040000000000006</v>
      </c>
      <c r="P1419" s="11" t="s">
        <v>2773</v>
      </c>
      <c r="Q1419" s="11" t="s">
        <v>2773</v>
      </c>
      <c r="R1419" s="11">
        <v>547.50400000000002</v>
      </c>
      <c r="S1419" s="11">
        <v>10.95008</v>
      </c>
      <c r="T1419" s="11" t="s">
        <v>2774</v>
      </c>
      <c r="U1419" s="12" t="b">
        <v>0</v>
      </c>
    </row>
    <row r="1420" spans="1:21">
      <c r="A1420" s="7" t="s">
        <v>2203</v>
      </c>
      <c r="B1420" s="8" t="s">
        <v>423</v>
      </c>
      <c r="C1420" s="8" t="s">
        <v>424</v>
      </c>
      <c r="D1420" s="8" t="s">
        <v>566</v>
      </c>
      <c r="E1420" s="8" t="s">
        <v>567</v>
      </c>
      <c r="F1420" s="8" t="s">
        <v>25</v>
      </c>
      <c r="G1420" s="8" t="s">
        <v>26</v>
      </c>
      <c r="H1420" s="13">
        <v>45875</v>
      </c>
      <c r="I1420" s="8">
        <v>10</v>
      </c>
      <c r="J1420" s="8">
        <v>120.83</v>
      </c>
      <c r="K1420" s="8">
        <v>1208.3</v>
      </c>
      <c r="L1420" s="8">
        <v>0.1</v>
      </c>
      <c r="M1420" s="8">
        <v>0.02</v>
      </c>
      <c r="N1420" s="8" t="s">
        <v>2775</v>
      </c>
      <c r="O1420" s="8">
        <v>120.83</v>
      </c>
      <c r="P1420" s="8" t="s">
        <v>2773</v>
      </c>
      <c r="Q1420" s="8" t="s">
        <v>2773</v>
      </c>
      <c r="R1420" s="8">
        <v>1087.47</v>
      </c>
      <c r="S1420" s="8">
        <v>21.749400000000001</v>
      </c>
      <c r="T1420" s="8" t="s">
        <v>2774</v>
      </c>
      <c r="U1420" s="9" t="b">
        <v>0</v>
      </c>
    </row>
    <row r="1421" spans="1:21">
      <c r="A1421" s="10" t="s">
        <v>2204</v>
      </c>
      <c r="B1421" s="11" t="s">
        <v>62</v>
      </c>
      <c r="C1421" s="11" t="s">
        <v>63</v>
      </c>
      <c r="D1421" s="11" t="s">
        <v>476</v>
      </c>
      <c r="E1421" s="11" t="s">
        <v>477</v>
      </c>
      <c r="F1421" s="11" t="s">
        <v>234</v>
      </c>
      <c r="G1421" s="11" t="s">
        <v>235</v>
      </c>
      <c r="H1421" s="14">
        <v>45888</v>
      </c>
      <c r="I1421" s="11">
        <v>24</v>
      </c>
      <c r="J1421" s="11">
        <v>37.18</v>
      </c>
      <c r="K1421" s="11">
        <v>892.32</v>
      </c>
      <c r="L1421" s="11">
        <v>0</v>
      </c>
      <c r="M1421" s="11">
        <v>0.02</v>
      </c>
      <c r="N1421" s="11" t="s">
        <v>2776</v>
      </c>
      <c r="O1421" s="11">
        <v>37.18</v>
      </c>
      <c r="P1421" s="11" t="s">
        <v>2773</v>
      </c>
      <c r="Q1421" s="11" t="s">
        <v>2773</v>
      </c>
      <c r="R1421" s="11">
        <v>892.32</v>
      </c>
      <c r="S1421" s="11">
        <v>17.846400000000003</v>
      </c>
      <c r="T1421" s="11" t="s">
        <v>2774</v>
      </c>
      <c r="U1421" s="12" t="b">
        <v>0</v>
      </c>
    </row>
    <row r="1422" spans="1:21">
      <c r="A1422" s="7" t="s">
        <v>2205</v>
      </c>
      <c r="B1422" s="8" t="s">
        <v>122</v>
      </c>
      <c r="C1422" s="8" t="s">
        <v>123</v>
      </c>
      <c r="D1422" s="8" t="s">
        <v>343</v>
      </c>
      <c r="E1422" s="8" t="s">
        <v>344</v>
      </c>
      <c r="F1422" s="8" t="s">
        <v>25</v>
      </c>
      <c r="G1422" s="8" t="s">
        <v>26</v>
      </c>
      <c r="H1422" s="13">
        <v>45897</v>
      </c>
      <c r="I1422" s="8">
        <v>5</v>
      </c>
      <c r="J1422" s="8">
        <v>120.83</v>
      </c>
      <c r="K1422" s="8">
        <v>604.15</v>
      </c>
      <c r="L1422" s="8">
        <v>0.1</v>
      </c>
      <c r="M1422" s="8">
        <v>0.02</v>
      </c>
      <c r="N1422" s="8" t="s">
        <v>2775</v>
      </c>
      <c r="O1422" s="8">
        <v>120.83</v>
      </c>
      <c r="P1422" s="8" t="s">
        <v>2773</v>
      </c>
      <c r="Q1422" s="8" t="s">
        <v>2773</v>
      </c>
      <c r="R1422" s="8">
        <v>543.73500000000001</v>
      </c>
      <c r="S1422" s="8">
        <v>10.874700000000001</v>
      </c>
      <c r="T1422" s="8" t="s">
        <v>2774</v>
      </c>
      <c r="U1422" s="9" t="b">
        <v>0</v>
      </c>
    </row>
    <row r="1423" spans="1:21">
      <c r="A1423" s="10" t="s">
        <v>2206</v>
      </c>
      <c r="B1423" s="11" t="s">
        <v>62</v>
      </c>
      <c r="C1423" s="11" t="s">
        <v>63</v>
      </c>
      <c r="D1423" s="11" t="s">
        <v>648</v>
      </c>
      <c r="E1423" s="11" t="s">
        <v>649</v>
      </c>
      <c r="F1423" s="11" t="s">
        <v>129</v>
      </c>
      <c r="G1423" s="11" t="s">
        <v>130</v>
      </c>
      <c r="H1423" s="14">
        <v>45890</v>
      </c>
      <c r="I1423" s="11">
        <v>12</v>
      </c>
      <c r="J1423" s="11">
        <v>92.19</v>
      </c>
      <c r="K1423" s="11">
        <v>1106.28</v>
      </c>
      <c r="L1423" s="11">
        <v>0.05</v>
      </c>
      <c r="M1423" s="11">
        <v>0.02</v>
      </c>
      <c r="N1423" s="11" t="s">
        <v>2772</v>
      </c>
      <c r="O1423" s="11">
        <v>92.19</v>
      </c>
      <c r="P1423" s="11" t="s">
        <v>2773</v>
      </c>
      <c r="Q1423" s="11" t="s">
        <v>2773</v>
      </c>
      <c r="R1423" s="11">
        <v>1050.9659999999999</v>
      </c>
      <c r="S1423" s="11">
        <v>21.019319999999997</v>
      </c>
      <c r="T1423" s="11" t="s">
        <v>2774</v>
      </c>
      <c r="U1423" s="12" t="b">
        <v>0</v>
      </c>
    </row>
    <row r="1424" spans="1:21">
      <c r="A1424" s="7" t="s">
        <v>2207</v>
      </c>
      <c r="B1424" s="8" t="s">
        <v>306</v>
      </c>
      <c r="C1424" s="8" t="s">
        <v>307</v>
      </c>
      <c r="D1424" s="8" t="s">
        <v>416</v>
      </c>
      <c r="E1424" s="8" t="s">
        <v>417</v>
      </c>
      <c r="F1424" s="8" t="s">
        <v>166</v>
      </c>
      <c r="G1424" s="8" t="s">
        <v>167</v>
      </c>
      <c r="H1424" s="13">
        <v>45872</v>
      </c>
      <c r="I1424" s="8">
        <v>21</v>
      </c>
      <c r="J1424" s="8">
        <v>176.86</v>
      </c>
      <c r="K1424" s="8">
        <v>3714.06</v>
      </c>
      <c r="L1424" s="8">
        <v>0.1</v>
      </c>
      <c r="M1424" s="8">
        <v>0.02</v>
      </c>
      <c r="N1424" s="8" t="s">
        <v>2775</v>
      </c>
      <c r="O1424" s="8">
        <v>176.86</v>
      </c>
      <c r="P1424" s="8" t="s">
        <v>2773</v>
      </c>
      <c r="Q1424" s="8" t="s">
        <v>2773</v>
      </c>
      <c r="R1424" s="8">
        <v>3342.654</v>
      </c>
      <c r="S1424" s="8">
        <v>66.853080000000006</v>
      </c>
      <c r="T1424" s="8" t="s">
        <v>2774</v>
      </c>
      <c r="U1424" s="9" t="b">
        <v>0</v>
      </c>
    </row>
    <row r="1425" spans="1:21">
      <c r="A1425" s="10" t="s">
        <v>2208</v>
      </c>
      <c r="B1425" s="11" t="s">
        <v>74</v>
      </c>
      <c r="C1425" s="11" t="s">
        <v>75</v>
      </c>
      <c r="D1425" s="11" t="s">
        <v>359</v>
      </c>
      <c r="E1425" s="11" t="s">
        <v>360</v>
      </c>
      <c r="F1425" s="11" t="s">
        <v>85</v>
      </c>
      <c r="G1425" s="11" t="s">
        <v>86</v>
      </c>
      <c r="H1425" s="14">
        <v>45879</v>
      </c>
      <c r="I1425" s="11">
        <v>2</v>
      </c>
      <c r="J1425" s="11">
        <v>72.040000000000006</v>
      </c>
      <c r="K1425" s="11">
        <v>144.08000000000001</v>
      </c>
      <c r="L1425" s="11">
        <v>0.05</v>
      </c>
      <c r="M1425" s="11">
        <v>0.02</v>
      </c>
      <c r="N1425" s="11" t="s">
        <v>2772</v>
      </c>
      <c r="O1425" s="11">
        <v>72.040000000000006</v>
      </c>
      <c r="P1425" s="11" t="s">
        <v>2773</v>
      </c>
      <c r="Q1425" s="11" t="s">
        <v>2773</v>
      </c>
      <c r="R1425" s="11">
        <v>136.876</v>
      </c>
      <c r="S1425" s="11">
        <v>2.73752</v>
      </c>
      <c r="T1425" s="11" t="s">
        <v>2774</v>
      </c>
      <c r="U1425" s="12" t="b">
        <v>0</v>
      </c>
    </row>
    <row r="1426" spans="1:21">
      <c r="A1426" s="7" t="s">
        <v>2209</v>
      </c>
      <c r="B1426" s="8" t="s">
        <v>81</v>
      </c>
      <c r="C1426" s="8" t="s">
        <v>82</v>
      </c>
      <c r="D1426" s="8" t="s">
        <v>601</v>
      </c>
      <c r="E1426" s="8" t="s">
        <v>602</v>
      </c>
      <c r="F1426" s="8" t="s">
        <v>18</v>
      </c>
      <c r="G1426" s="8" t="s">
        <v>19</v>
      </c>
      <c r="H1426" s="13">
        <v>45887</v>
      </c>
      <c r="I1426" s="8">
        <v>20</v>
      </c>
      <c r="J1426" s="8">
        <v>52.65</v>
      </c>
      <c r="K1426" s="8">
        <v>1053</v>
      </c>
      <c r="L1426" s="8">
        <v>0.05</v>
      </c>
      <c r="M1426" s="8">
        <v>0.02</v>
      </c>
      <c r="N1426" s="8" t="s">
        <v>2772</v>
      </c>
      <c r="O1426" s="8">
        <v>52.65</v>
      </c>
      <c r="P1426" s="8" t="s">
        <v>2773</v>
      </c>
      <c r="Q1426" s="8" t="s">
        <v>2773</v>
      </c>
      <c r="R1426" s="8">
        <v>1000.35</v>
      </c>
      <c r="S1426" s="8">
        <v>20.007000000000001</v>
      </c>
      <c r="T1426" s="8" t="s">
        <v>2774</v>
      </c>
      <c r="U1426" s="9" t="b">
        <v>0</v>
      </c>
    </row>
    <row r="1427" spans="1:21">
      <c r="A1427" s="10" t="s">
        <v>2210</v>
      </c>
      <c r="B1427" s="11" t="s">
        <v>135</v>
      </c>
      <c r="C1427" s="11" t="s">
        <v>136</v>
      </c>
      <c r="D1427" s="11" t="s">
        <v>467</v>
      </c>
      <c r="E1427" s="11" t="s">
        <v>468</v>
      </c>
      <c r="F1427" s="11" t="s">
        <v>59</v>
      </c>
      <c r="G1427" s="11" t="s">
        <v>60</v>
      </c>
      <c r="H1427" s="14">
        <v>45872</v>
      </c>
      <c r="I1427" s="11">
        <v>22</v>
      </c>
      <c r="J1427" s="11">
        <v>71.86</v>
      </c>
      <c r="K1427" s="11">
        <v>1580.92</v>
      </c>
      <c r="L1427" s="11">
        <v>0.05</v>
      </c>
      <c r="M1427" s="11">
        <v>0.02</v>
      </c>
      <c r="N1427" s="11" t="s">
        <v>2772</v>
      </c>
      <c r="O1427" s="11">
        <v>71.86</v>
      </c>
      <c r="P1427" s="11" t="s">
        <v>2773</v>
      </c>
      <c r="Q1427" s="11" t="s">
        <v>2773</v>
      </c>
      <c r="R1427" s="11">
        <v>1501.874</v>
      </c>
      <c r="S1427" s="11">
        <v>30.037480000000002</v>
      </c>
      <c r="T1427" s="11" t="s">
        <v>2774</v>
      </c>
      <c r="U1427" s="12" t="b">
        <v>0</v>
      </c>
    </row>
    <row r="1428" spans="1:21">
      <c r="A1428" s="7" t="s">
        <v>2211</v>
      </c>
      <c r="B1428" s="8" t="s">
        <v>28</v>
      </c>
      <c r="C1428" s="8" t="s">
        <v>29</v>
      </c>
      <c r="D1428" s="8" t="s">
        <v>553</v>
      </c>
      <c r="E1428" s="8" t="s">
        <v>554</v>
      </c>
      <c r="F1428" s="8" t="s">
        <v>107</v>
      </c>
      <c r="G1428" s="8" t="s">
        <v>108</v>
      </c>
      <c r="H1428" s="13">
        <v>45886</v>
      </c>
      <c r="I1428" s="8">
        <v>2</v>
      </c>
      <c r="J1428" s="8">
        <v>179.53</v>
      </c>
      <c r="K1428" s="8">
        <v>359.06</v>
      </c>
      <c r="L1428" s="8">
        <v>0.1</v>
      </c>
      <c r="M1428" s="8">
        <v>0.02</v>
      </c>
      <c r="N1428" s="8" t="s">
        <v>2775</v>
      </c>
      <c r="O1428" s="8">
        <v>179.53</v>
      </c>
      <c r="P1428" s="8" t="s">
        <v>2773</v>
      </c>
      <c r="Q1428" s="8" t="s">
        <v>2773</v>
      </c>
      <c r="R1428" s="8">
        <v>323.154</v>
      </c>
      <c r="S1428" s="8">
        <v>6.4630799999999997</v>
      </c>
      <c r="T1428" s="8" t="s">
        <v>2774</v>
      </c>
      <c r="U1428" s="9" t="b">
        <v>0</v>
      </c>
    </row>
    <row r="1429" spans="1:21">
      <c r="A1429" s="10" t="s">
        <v>2213</v>
      </c>
      <c r="B1429" s="11" t="s">
        <v>74</v>
      </c>
      <c r="C1429" s="11" t="s">
        <v>75</v>
      </c>
      <c r="D1429" s="11" t="s">
        <v>1520</v>
      </c>
      <c r="E1429" s="11" t="s">
        <v>1521</v>
      </c>
      <c r="F1429" s="11" t="s">
        <v>25</v>
      </c>
      <c r="G1429" s="11" t="s">
        <v>26</v>
      </c>
      <c r="H1429" s="14">
        <v>45881</v>
      </c>
      <c r="I1429" s="11">
        <v>2</v>
      </c>
      <c r="J1429" s="11">
        <v>120.83</v>
      </c>
      <c r="K1429" s="11">
        <v>241.66</v>
      </c>
      <c r="L1429" s="11">
        <v>0.1</v>
      </c>
      <c r="M1429" s="11">
        <v>0.02</v>
      </c>
      <c r="N1429" s="11" t="s">
        <v>2775</v>
      </c>
      <c r="O1429" s="11">
        <v>120.83</v>
      </c>
      <c r="P1429" s="11" t="s">
        <v>2773</v>
      </c>
      <c r="Q1429" s="11" t="s">
        <v>2773</v>
      </c>
      <c r="R1429" s="11">
        <v>217.494</v>
      </c>
      <c r="S1429" s="11">
        <v>4.3498799999999997</v>
      </c>
      <c r="T1429" s="11" t="s">
        <v>2774</v>
      </c>
      <c r="U1429" s="12" t="b">
        <v>0</v>
      </c>
    </row>
    <row r="1430" spans="1:21">
      <c r="A1430" s="7" t="s">
        <v>2214</v>
      </c>
      <c r="B1430" s="8" t="s">
        <v>103</v>
      </c>
      <c r="C1430" s="8" t="s">
        <v>104</v>
      </c>
      <c r="D1430" s="8" t="s">
        <v>336</v>
      </c>
      <c r="E1430" s="8" t="s">
        <v>337</v>
      </c>
      <c r="F1430" s="8" t="s">
        <v>191</v>
      </c>
      <c r="G1430" s="8" t="s">
        <v>192</v>
      </c>
      <c r="H1430" s="13">
        <v>45872</v>
      </c>
      <c r="I1430" s="8">
        <v>23</v>
      </c>
      <c r="J1430" s="8">
        <v>144.35</v>
      </c>
      <c r="K1430" s="8">
        <v>3320.05</v>
      </c>
      <c r="L1430" s="8">
        <v>0.1</v>
      </c>
      <c r="M1430" s="8">
        <v>0.02</v>
      </c>
      <c r="N1430" s="8" t="s">
        <v>2775</v>
      </c>
      <c r="O1430" s="8">
        <v>144.35</v>
      </c>
      <c r="P1430" s="8" t="s">
        <v>2773</v>
      </c>
      <c r="Q1430" s="8" t="s">
        <v>2773</v>
      </c>
      <c r="R1430" s="8">
        <v>2988.0450000000001</v>
      </c>
      <c r="S1430" s="8">
        <v>59.760899999999999</v>
      </c>
      <c r="T1430" s="8" t="s">
        <v>2774</v>
      </c>
      <c r="U1430" s="9" t="b">
        <v>0</v>
      </c>
    </row>
    <row r="1431" spans="1:21">
      <c r="A1431" s="10" t="s">
        <v>2215</v>
      </c>
      <c r="B1431" s="11" t="s">
        <v>259</v>
      </c>
      <c r="C1431" s="11" t="s">
        <v>2812</v>
      </c>
      <c r="D1431" s="11" t="s">
        <v>1048</v>
      </c>
      <c r="E1431" s="11" t="s">
        <v>2707</v>
      </c>
      <c r="F1431" s="11" t="s">
        <v>174</v>
      </c>
      <c r="G1431" s="11" t="s">
        <v>175</v>
      </c>
      <c r="H1431" s="14">
        <v>45880</v>
      </c>
      <c r="I1431" s="11">
        <v>5</v>
      </c>
      <c r="J1431" s="11">
        <v>183.4</v>
      </c>
      <c r="K1431" s="11">
        <v>917</v>
      </c>
      <c r="L1431" s="11">
        <v>0.1</v>
      </c>
      <c r="M1431" s="11">
        <v>0.02</v>
      </c>
      <c r="N1431" s="11" t="s">
        <v>2775</v>
      </c>
      <c r="O1431" s="11">
        <v>183.4</v>
      </c>
      <c r="P1431" s="11" t="s">
        <v>2773</v>
      </c>
      <c r="Q1431" s="11" t="s">
        <v>2773</v>
      </c>
      <c r="R1431" s="11">
        <v>825.3</v>
      </c>
      <c r="S1431" s="11">
        <v>16.506</v>
      </c>
      <c r="T1431" s="11" t="s">
        <v>2774</v>
      </c>
      <c r="U1431" s="12" t="b">
        <v>0</v>
      </c>
    </row>
    <row r="1432" spans="1:21">
      <c r="A1432" s="7" t="s">
        <v>2216</v>
      </c>
      <c r="B1432" s="8" t="s">
        <v>117</v>
      </c>
      <c r="C1432" s="8" t="s">
        <v>118</v>
      </c>
      <c r="D1432" s="8" t="s">
        <v>69</v>
      </c>
      <c r="E1432" s="8" t="s">
        <v>70</v>
      </c>
      <c r="F1432" s="8" t="s">
        <v>71</v>
      </c>
      <c r="G1432" s="8" t="s">
        <v>72</v>
      </c>
      <c r="H1432" s="13">
        <v>45893</v>
      </c>
      <c r="I1432" s="8">
        <v>16</v>
      </c>
      <c r="J1432" s="8">
        <v>123.65</v>
      </c>
      <c r="K1432" s="8">
        <v>1978.4</v>
      </c>
      <c r="L1432" s="8">
        <v>0.05</v>
      </c>
      <c r="M1432" s="8">
        <v>0.02</v>
      </c>
      <c r="N1432" s="8" t="s">
        <v>2772</v>
      </c>
      <c r="O1432" s="8">
        <v>123.65</v>
      </c>
      <c r="P1432" s="8" t="s">
        <v>2773</v>
      </c>
      <c r="Q1432" s="8" t="s">
        <v>2773</v>
      </c>
      <c r="R1432" s="8">
        <v>1879.48</v>
      </c>
      <c r="S1432" s="8">
        <v>37.589600000000004</v>
      </c>
      <c r="T1432" s="8" t="s">
        <v>2774</v>
      </c>
      <c r="U1432" s="9" t="b">
        <v>0</v>
      </c>
    </row>
    <row r="1433" spans="1:21">
      <c r="A1433" s="10" t="s">
        <v>2217</v>
      </c>
      <c r="B1433" s="11" t="s">
        <v>93</v>
      </c>
      <c r="C1433" s="11" t="s">
        <v>94</v>
      </c>
      <c r="D1433" s="11" t="s">
        <v>270</v>
      </c>
      <c r="E1433" s="11" t="s">
        <v>271</v>
      </c>
      <c r="F1433" s="11" t="s">
        <v>302</v>
      </c>
      <c r="G1433" s="11" t="s">
        <v>303</v>
      </c>
      <c r="H1433" s="14">
        <v>45876</v>
      </c>
      <c r="I1433" s="11">
        <v>23</v>
      </c>
      <c r="J1433" s="11">
        <v>39.090000000000003</v>
      </c>
      <c r="K1433" s="11">
        <v>899.07</v>
      </c>
      <c r="L1433" s="11">
        <v>0</v>
      </c>
      <c r="M1433" s="11">
        <v>0.02</v>
      </c>
      <c r="N1433" s="11" t="s">
        <v>2776</v>
      </c>
      <c r="O1433" s="11">
        <v>39.090000000000003</v>
      </c>
      <c r="P1433" s="11" t="s">
        <v>2773</v>
      </c>
      <c r="Q1433" s="11" t="s">
        <v>2773</v>
      </c>
      <c r="R1433" s="11">
        <v>899.07</v>
      </c>
      <c r="S1433" s="11">
        <v>17.981400000000001</v>
      </c>
      <c r="T1433" s="11" t="s">
        <v>2774</v>
      </c>
      <c r="U1433" s="12" t="b">
        <v>0</v>
      </c>
    </row>
    <row r="1434" spans="1:21">
      <c r="A1434" s="7" t="s">
        <v>2219</v>
      </c>
      <c r="B1434" s="8" t="s">
        <v>67</v>
      </c>
      <c r="C1434" s="8" t="s">
        <v>68</v>
      </c>
      <c r="D1434" s="8" t="s">
        <v>1489</v>
      </c>
      <c r="E1434" s="8" t="s">
        <v>1490</v>
      </c>
      <c r="F1434" s="8" t="s">
        <v>396</v>
      </c>
      <c r="G1434" s="8" t="s">
        <v>397</v>
      </c>
      <c r="H1434" s="13">
        <v>45878</v>
      </c>
      <c r="I1434" s="8">
        <v>14</v>
      </c>
      <c r="J1434" s="8">
        <v>194.87</v>
      </c>
      <c r="K1434" s="8">
        <v>2728.18</v>
      </c>
      <c r="L1434" s="8">
        <v>0.1</v>
      </c>
      <c r="M1434" s="8">
        <v>0.02</v>
      </c>
      <c r="N1434" s="8" t="s">
        <v>2775</v>
      </c>
      <c r="O1434" s="8">
        <v>194.87</v>
      </c>
      <c r="P1434" s="8" t="s">
        <v>2773</v>
      </c>
      <c r="Q1434" s="8" t="s">
        <v>2773</v>
      </c>
      <c r="R1434" s="8">
        <v>2455.3620000000001</v>
      </c>
      <c r="S1434" s="8">
        <v>49.107240000000004</v>
      </c>
      <c r="T1434" s="8" t="s">
        <v>2774</v>
      </c>
      <c r="U1434" s="9" t="b">
        <v>0</v>
      </c>
    </row>
    <row r="1435" spans="1:21">
      <c r="A1435" s="10" t="s">
        <v>2220</v>
      </c>
      <c r="B1435" s="11" t="s">
        <v>14</v>
      </c>
      <c r="C1435" s="11" t="s">
        <v>15</v>
      </c>
      <c r="D1435" s="11" t="s">
        <v>839</v>
      </c>
      <c r="E1435" s="11" t="s">
        <v>840</v>
      </c>
      <c r="F1435" s="11" t="s">
        <v>240</v>
      </c>
      <c r="G1435" s="11" t="s">
        <v>241</v>
      </c>
      <c r="H1435" s="14">
        <v>45885</v>
      </c>
      <c r="I1435" s="11">
        <v>15</v>
      </c>
      <c r="J1435" s="11">
        <v>130.94</v>
      </c>
      <c r="K1435" s="11">
        <v>1964.1</v>
      </c>
      <c r="L1435" s="11">
        <v>0.05</v>
      </c>
      <c r="M1435" s="11">
        <v>0.02</v>
      </c>
      <c r="N1435" s="11" t="s">
        <v>2772</v>
      </c>
      <c r="O1435" s="11">
        <v>130.94</v>
      </c>
      <c r="P1435" s="11" t="s">
        <v>2773</v>
      </c>
      <c r="Q1435" s="11" t="s">
        <v>2773</v>
      </c>
      <c r="R1435" s="11">
        <v>1865.895</v>
      </c>
      <c r="S1435" s="11">
        <v>37.317900000000002</v>
      </c>
      <c r="T1435" s="11" t="s">
        <v>2774</v>
      </c>
      <c r="U1435" s="12" t="b">
        <v>0</v>
      </c>
    </row>
    <row r="1436" spans="1:21">
      <c r="A1436" s="7" t="s">
        <v>2221</v>
      </c>
      <c r="B1436" s="8" t="s">
        <v>414</v>
      </c>
      <c r="C1436" s="8" t="s">
        <v>415</v>
      </c>
      <c r="D1436" s="8" t="s">
        <v>1325</v>
      </c>
      <c r="E1436" s="8" t="s">
        <v>1326</v>
      </c>
      <c r="F1436" s="8" t="s">
        <v>90</v>
      </c>
      <c r="G1436" s="8" t="s">
        <v>91</v>
      </c>
      <c r="H1436" s="13">
        <v>45892</v>
      </c>
      <c r="I1436" s="8">
        <v>16</v>
      </c>
      <c r="J1436" s="8">
        <v>39.54</v>
      </c>
      <c r="K1436" s="8">
        <v>632.64</v>
      </c>
      <c r="L1436" s="8">
        <v>0</v>
      </c>
      <c r="M1436" s="8">
        <v>0.02</v>
      </c>
      <c r="N1436" s="8" t="s">
        <v>2776</v>
      </c>
      <c r="O1436" s="8">
        <v>50.51</v>
      </c>
      <c r="P1436" s="8" t="s">
        <v>2773</v>
      </c>
      <c r="Q1436" s="8" t="s">
        <v>2773</v>
      </c>
      <c r="R1436" s="8">
        <v>632.64</v>
      </c>
      <c r="S1436" s="8">
        <v>12.652799999999999</v>
      </c>
      <c r="T1436" s="8" t="s">
        <v>2774</v>
      </c>
      <c r="U1436" s="9" t="b">
        <v>0</v>
      </c>
    </row>
    <row r="1437" spans="1:21">
      <c r="A1437" s="10" t="s">
        <v>2222</v>
      </c>
      <c r="B1437" s="11" t="s">
        <v>259</v>
      </c>
      <c r="C1437" s="11" t="s">
        <v>260</v>
      </c>
      <c r="D1437" s="11" t="s">
        <v>933</v>
      </c>
      <c r="E1437" s="11" t="s">
        <v>934</v>
      </c>
      <c r="F1437" s="11" t="s">
        <v>90</v>
      </c>
      <c r="G1437" s="11" t="s">
        <v>91</v>
      </c>
      <c r="H1437" s="14">
        <v>45884</v>
      </c>
      <c r="I1437" s="11">
        <v>10</v>
      </c>
      <c r="J1437" s="11">
        <v>50.51</v>
      </c>
      <c r="K1437" s="11">
        <v>505.1</v>
      </c>
      <c r="L1437" s="11">
        <v>0</v>
      </c>
      <c r="M1437" s="11">
        <v>0.02</v>
      </c>
      <c r="N1437" s="11" t="s">
        <v>2776</v>
      </c>
      <c r="O1437" s="11">
        <v>50.51</v>
      </c>
      <c r="P1437" s="11" t="s">
        <v>2773</v>
      </c>
      <c r="Q1437" s="11" t="s">
        <v>2773</v>
      </c>
      <c r="R1437" s="11">
        <v>505.1</v>
      </c>
      <c r="S1437" s="11">
        <v>10.102</v>
      </c>
      <c r="T1437" s="11" t="s">
        <v>2774</v>
      </c>
      <c r="U1437" s="12" t="b">
        <v>0</v>
      </c>
    </row>
    <row r="1438" spans="1:21">
      <c r="A1438" s="7" t="s">
        <v>2223</v>
      </c>
      <c r="B1438" s="8" t="s">
        <v>28</v>
      </c>
      <c r="C1438" s="8" t="s">
        <v>29</v>
      </c>
      <c r="D1438" s="8" t="s">
        <v>210</v>
      </c>
      <c r="E1438" s="8" t="s">
        <v>211</v>
      </c>
      <c r="F1438" s="8" t="s">
        <v>174</v>
      </c>
      <c r="G1438" s="8" t="s">
        <v>175</v>
      </c>
      <c r="H1438" s="13">
        <v>45895</v>
      </c>
      <c r="I1438" s="8">
        <v>23</v>
      </c>
      <c r="J1438" s="8">
        <v>183.4</v>
      </c>
      <c r="K1438" s="8">
        <v>4218.2</v>
      </c>
      <c r="L1438" s="8">
        <v>0.1</v>
      </c>
      <c r="M1438" s="8">
        <v>0.02</v>
      </c>
      <c r="N1438" s="8" t="s">
        <v>2775</v>
      </c>
      <c r="O1438" s="8">
        <v>183.4</v>
      </c>
      <c r="P1438" s="8" t="s">
        <v>2773</v>
      </c>
      <c r="Q1438" s="8" t="s">
        <v>2773</v>
      </c>
      <c r="R1438" s="8">
        <v>3796.3799999999997</v>
      </c>
      <c r="S1438" s="8">
        <v>75.927599999999998</v>
      </c>
      <c r="T1438" s="8" t="s">
        <v>2774</v>
      </c>
      <c r="U1438" s="9" t="b">
        <v>0</v>
      </c>
    </row>
    <row r="1439" spans="1:21">
      <c r="A1439" s="10" t="s">
        <v>2224</v>
      </c>
      <c r="B1439" s="11" t="s">
        <v>67</v>
      </c>
      <c r="C1439" s="11" t="s">
        <v>68</v>
      </c>
      <c r="D1439" s="11" t="s">
        <v>839</v>
      </c>
      <c r="E1439" s="11" t="s">
        <v>840</v>
      </c>
      <c r="F1439" s="11" t="s">
        <v>129</v>
      </c>
      <c r="G1439" s="11" t="s">
        <v>130</v>
      </c>
      <c r="H1439" s="14">
        <v>45872</v>
      </c>
      <c r="I1439" s="11">
        <v>15</v>
      </c>
      <c r="J1439" s="11">
        <v>92.19</v>
      </c>
      <c r="K1439" s="11">
        <v>1382.85</v>
      </c>
      <c r="L1439" s="11">
        <v>0.05</v>
      </c>
      <c r="M1439" s="11">
        <v>0.02</v>
      </c>
      <c r="N1439" s="11" t="s">
        <v>2772</v>
      </c>
      <c r="O1439" s="11">
        <v>92.19</v>
      </c>
      <c r="P1439" s="11" t="s">
        <v>2773</v>
      </c>
      <c r="Q1439" s="11" t="s">
        <v>2773</v>
      </c>
      <c r="R1439" s="11">
        <v>1313.7075</v>
      </c>
      <c r="S1439" s="11">
        <v>26.274149999999999</v>
      </c>
      <c r="T1439" s="11" t="s">
        <v>2774</v>
      </c>
      <c r="U1439" s="12" t="b">
        <v>0</v>
      </c>
    </row>
    <row r="1440" spans="1:21">
      <c r="A1440" s="7" t="s">
        <v>2225</v>
      </c>
      <c r="B1440" s="8" t="s">
        <v>423</v>
      </c>
      <c r="C1440" s="8" t="s">
        <v>2792</v>
      </c>
      <c r="D1440" s="8" t="s">
        <v>710</v>
      </c>
      <c r="E1440" s="8" t="s">
        <v>2708</v>
      </c>
      <c r="F1440" s="8" t="s">
        <v>39</v>
      </c>
      <c r="G1440" s="8" t="s">
        <v>40</v>
      </c>
      <c r="H1440" s="13">
        <v>45900</v>
      </c>
      <c r="I1440" s="8">
        <v>10</v>
      </c>
      <c r="J1440" s="8">
        <v>87.21</v>
      </c>
      <c r="K1440" s="8">
        <v>872.1</v>
      </c>
      <c r="L1440" s="8">
        <v>0</v>
      </c>
      <c r="M1440" s="8">
        <v>0.02</v>
      </c>
      <c r="N1440" s="8" t="s">
        <v>2776</v>
      </c>
      <c r="O1440" s="8">
        <v>87.21</v>
      </c>
      <c r="P1440" s="8" t="s">
        <v>2773</v>
      </c>
      <c r="Q1440" s="8" t="s">
        <v>2773</v>
      </c>
      <c r="R1440" s="8">
        <v>872.1</v>
      </c>
      <c r="S1440" s="8">
        <v>17.442</v>
      </c>
      <c r="T1440" s="8" t="s">
        <v>2774</v>
      </c>
      <c r="U1440" s="9" t="b">
        <v>0</v>
      </c>
    </row>
    <row r="1441" spans="1:21">
      <c r="A1441" s="10" t="s">
        <v>2226</v>
      </c>
      <c r="B1441" s="11" t="s">
        <v>423</v>
      </c>
      <c r="C1441" s="11" t="s">
        <v>424</v>
      </c>
      <c r="D1441" s="11" t="s">
        <v>485</v>
      </c>
      <c r="E1441" s="11" t="s">
        <v>486</v>
      </c>
      <c r="F1441" s="11" t="s">
        <v>129</v>
      </c>
      <c r="G1441" s="11" t="s">
        <v>130</v>
      </c>
      <c r="H1441" s="14">
        <v>45892</v>
      </c>
      <c r="I1441" s="11">
        <v>4</v>
      </c>
      <c r="J1441" s="11">
        <v>92.19</v>
      </c>
      <c r="K1441" s="11">
        <v>368.76</v>
      </c>
      <c r="L1441" s="11">
        <v>0.05</v>
      </c>
      <c r="M1441" s="11">
        <v>0.02</v>
      </c>
      <c r="N1441" s="11" t="s">
        <v>2772</v>
      </c>
      <c r="O1441" s="11">
        <v>92.19</v>
      </c>
      <c r="P1441" s="11" t="s">
        <v>2773</v>
      </c>
      <c r="Q1441" s="11" t="s">
        <v>2773</v>
      </c>
      <c r="R1441" s="11">
        <v>350.322</v>
      </c>
      <c r="S1441" s="11">
        <v>7.0064400000000004</v>
      </c>
      <c r="T1441" s="11" t="s">
        <v>2774</v>
      </c>
      <c r="U1441" s="12" t="b">
        <v>0</v>
      </c>
    </row>
    <row r="1442" spans="1:21">
      <c r="A1442" s="7" t="s">
        <v>2227</v>
      </c>
      <c r="B1442" s="8" t="s">
        <v>21</v>
      </c>
      <c r="C1442" s="8" t="s">
        <v>2808</v>
      </c>
      <c r="D1442" s="8" t="s">
        <v>769</v>
      </c>
      <c r="E1442" s="8" t="s">
        <v>2605</v>
      </c>
      <c r="F1442" s="8" t="s">
        <v>78</v>
      </c>
      <c r="G1442" s="8" t="s">
        <v>79</v>
      </c>
      <c r="H1442" s="13">
        <v>45886</v>
      </c>
      <c r="I1442" s="8">
        <v>7</v>
      </c>
      <c r="J1442" s="8">
        <v>139.22</v>
      </c>
      <c r="K1442" s="8">
        <v>974.54</v>
      </c>
      <c r="L1442" s="8">
        <v>0.05</v>
      </c>
      <c r="M1442" s="8">
        <v>0.02</v>
      </c>
      <c r="N1442" s="8" t="s">
        <v>2772</v>
      </c>
      <c r="O1442" s="8">
        <v>139.22</v>
      </c>
      <c r="P1442" s="8" t="s">
        <v>2773</v>
      </c>
      <c r="Q1442" s="8" t="s">
        <v>2773</v>
      </c>
      <c r="R1442" s="8">
        <v>925.81299999999999</v>
      </c>
      <c r="S1442" s="8">
        <v>18.516259999999999</v>
      </c>
      <c r="T1442" s="8" t="s">
        <v>2774</v>
      </c>
      <c r="U1442" s="9" t="b">
        <v>0</v>
      </c>
    </row>
    <row r="1443" spans="1:21">
      <c r="A1443" s="10" t="s">
        <v>2228</v>
      </c>
      <c r="B1443" s="11" t="s">
        <v>159</v>
      </c>
      <c r="C1443" s="11" t="s">
        <v>160</v>
      </c>
      <c r="D1443" s="11" t="s">
        <v>164</v>
      </c>
      <c r="E1443" s="11" t="s">
        <v>165</v>
      </c>
      <c r="F1443" s="11" t="s">
        <v>293</v>
      </c>
      <c r="G1443" s="11" t="s">
        <v>294</v>
      </c>
      <c r="H1443" s="14">
        <v>45887</v>
      </c>
      <c r="I1443" s="11">
        <v>22</v>
      </c>
      <c r="J1443" s="11">
        <v>114.99</v>
      </c>
      <c r="K1443" s="11">
        <v>2529.7800000000002</v>
      </c>
      <c r="L1443" s="11">
        <v>0.05</v>
      </c>
      <c r="M1443" s="11">
        <v>0.02</v>
      </c>
      <c r="N1443" s="11" t="s">
        <v>2772</v>
      </c>
      <c r="O1443" s="11">
        <v>114.99</v>
      </c>
      <c r="P1443" s="11" t="s">
        <v>2773</v>
      </c>
      <c r="Q1443" s="11" t="s">
        <v>2773</v>
      </c>
      <c r="R1443" s="11">
        <v>2403.2910000000002</v>
      </c>
      <c r="S1443" s="11">
        <v>48.065820000000002</v>
      </c>
      <c r="T1443" s="11" t="s">
        <v>2774</v>
      </c>
      <c r="U1443" s="12" t="b">
        <v>0</v>
      </c>
    </row>
    <row r="1444" spans="1:21">
      <c r="A1444" s="7" t="s">
        <v>2229</v>
      </c>
      <c r="B1444" s="8" t="s">
        <v>42</v>
      </c>
      <c r="C1444" s="8" t="s">
        <v>43</v>
      </c>
      <c r="D1444" s="8" t="s">
        <v>506</v>
      </c>
      <c r="E1444" s="8" t="s">
        <v>507</v>
      </c>
      <c r="F1444" s="8" t="s">
        <v>25</v>
      </c>
      <c r="G1444" s="8" t="s">
        <v>26</v>
      </c>
      <c r="H1444" s="13">
        <v>45884</v>
      </c>
      <c r="I1444" s="8">
        <v>14</v>
      </c>
      <c r="J1444" s="8">
        <v>120.83</v>
      </c>
      <c r="K1444" s="8">
        <v>1691.62</v>
      </c>
      <c r="L1444" s="8">
        <v>0.1</v>
      </c>
      <c r="M1444" s="8">
        <v>0.02</v>
      </c>
      <c r="N1444" s="8" t="s">
        <v>2775</v>
      </c>
      <c r="O1444" s="8">
        <v>120.83</v>
      </c>
      <c r="P1444" s="8" t="s">
        <v>2773</v>
      </c>
      <c r="Q1444" s="8" t="s">
        <v>2773</v>
      </c>
      <c r="R1444" s="8">
        <v>1522.4579999999999</v>
      </c>
      <c r="S1444" s="8">
        <v>30.449159999999999</v>
      </c>
      <c r="T1444" s="8" t="s">
        <v>2774</v>
      </c>
      <c r="U1444" s="9" t="b">
        <v>0</v>
      </c>
    </row>
    <row r="1445" spans="1:21">
      <c r="A1445" s="10" t="s">
        <v>2230</v>
      </c>
      <c r="B1445" s="11" t="s">
        <v>110</v>
      </c>
      <c r="C1445" s="11" t="s">
        <v>111</v>
      </c>
      <c r="D1445" s="11" t="s">
        <v>818</v>
      </c>
      <c r="E1445" s="11" t="s">
        <v>819</v>
      </c>
      <c r="F1445" s="11" t="s">
        <v>139</v>
      </c>
      <c r="G1445" s="11" t="s">
        <v>140</v>
      </c>
      <c r="H1445" s="14">
        <v>45872</v>
      </c>
      <c r="I1445" s="11">
        <v>7</v>
      </c>
      <c r="J1445" s="11">
        <v>113.94</v>
      </c>
      <c r="K1445" s="11">
        <v>797.58</v>
      </c>
      <c r="L1445" s="11">
        <v>0.05</v>
      </c>
      <c r="M1445" s="11">
        <v>0.02</v>
      </c>
      <c r="N1445" s="11" t="s">
        <v>2772</v>
      </c>
      <c r="O1445" s="11">
        <v>113.94</v>
      </c>
      <c r="P1445" s="11" t="s">
        <v>2773</v>
      </c>
      <c r="Q1445" s="11" t="s">
        <v>2773</v>
      </c>
      <c r="R1445" s="11">
        <v>757.70100000000002</v>
      </c>
      <c r="S1445" s="11">
        <v>15.154020000000001</v>
      </c>
      <c r="T1445" s="11" t="s">
        <v>2774</v>
      </c>
      <c r="U1445" s="12" t="b">
        <v>0</v>
      </c>
    </row>
    <row r="1446" spans="1:21">
      <c r="A1446" s="7" t="s">
        <v>2231</v>
      </c>
      <c r="B1446" s="8" t="s">
        <v>122</v>
      </c>
      <c r="C1446" s="8" t="s">
        <v>123</v>
      </c>
      <c r="D1446" s="8" t="s">
        <v>23</v>
      </c>
      <c r="E1446" s="8" t="s">
        <v>24</v>
      </c>
      <c r="F1446" s="8" t="s">
        <v>59</v>
      </c>
      <c r="G1446" s="8" t="s">
        <v>60</v>
      </c>
      <c r="H1446" s="13">
        <v>45890</v>
      </c>
      <c r="I1446" s="8">
        <v>17</v>
      </c>
      <c r="J1446" s="8">
        <v>71.86</v>
      </c>
      <c r="K1446" s="8">
        <v>1221.6199999999999</v>
      </c>
      <c r="L1446" s="8">
        <v>0.05</v>
      </c>
      <c r="M1446" s="8">
        <v>0.02</v>
      </c>
      <c r="N1446" s="8" t="s">
        <v>2772</v>
      </c>
      <c r="O1446" s="8">
        <v>71.86</v>
      </c>
      <c r="P1446" s="8" t="s">
        <v>2773</v>
      </c>
      <c r="Q1446" s="8" t="s">
        <v>2773</v>
      </c>
      <c r="R1446" s="8">
        <v>1160.539</v>
      </c>
      <c r="S1446" s="8">
        <v>23.21078</v>
      </c>
      <c r="T1446" s="8" t="s">
        <v>2774</v>
      </c>
      <c r="U1446" s="9" t="b">
        <v>0</v>
      </c>
    </row>
    <row r="1447" spans="1:21">
      <c r="A1447" s="10" t="s">
        <v>2232</v>
      </c>
      <c r="B1447" s="11" t="s">
        <v>145</v>
      </c>
      <c r="C1447" s="11" t="s">
        <v>146</v>
      </c>
      <c r="D1447" s="11" t="s">
        <v>1035</v>
      </c>
      <c r="E1447" s="11" t="s">
        <v>1036</v>
      </c>
      <c r="F1447" s="11" t="s">
        <v>100</v>
      </c>
      <c r="G1447" s="11" t="s">
        <v>101</v>
      </c>
      <c r="H1447" s="14">
        <v>45890</v>
      </c>
      <c r="I1447" s="11">
        <v>21</v>
      </c>
      <c r="J1447" s="11">
        <v>181.7</v>
      </c>
      <c r="K1447" s="11">
        <v>3815.7</v>
      </c>
      <c r="L1447" s="11">
        <v>0.1</v>
      </c>
      <c r="M1447" s="11">
        <v>0.02</v>
      </c>
      <c r="N1447" s="11" t="s">
        <v>2775</v>
      </c>
      <c r="O1447" s="11">
        <v>181.7</v>
      </c>
      <c r="P1447" s="11" t="s">
        <v>2773</v>
      </c>
      <c r="Q1447" s="11" t="s">
        <v>2773</v>
      </c>
      <c r="R1447" s="11">
        <v>3434.1299999999997</v>
      </c>
      <c r="S1447" s="11">
        <v>68.682599999999994</v>
      </c>
      <c r="T1447" s="11" t="s">
        <v>2774</v>
      </c>
      <c r="U1447" s="12" t="b">
        <v>0</v>
      </c>
    </row>
    <row r="1448" spans="1:21">
      <c r="A1448" s="7" t="s">
        <v>2233</v>
      </c>
      <c r="B1448" s="8" t="s">
        <v>246</v>
      </c>
      <c r="C1448" s="8" t="s">
        <v>247</v>
      </c>
      <c r="D1448" s="8" t="s">
        <v>243</v>
      </c>
      <c r="E1448" s="8" t="s">
        <v>244</v>
      </c>
      <c r="F1448" s="8" t="s">
        <v>396</v>
      </c>
      <c r="G1448" s="8" t="s">
        <v>397</v>
      </c>
      <c r="H1448" s="13">
        <v>45892</v>
      </c>
      <c r="I1448" s="8">
        <v>22</v>
      </c>
      <c r="J1448" s="8">
        <v>194.87</v>
      </c>
      <c r="K1448" s="8">
        <v>4287.1400000000003</v>
      </c>
      <c r="L1448" s="8">
        <v>0.1</v>
      </c>
      <c r="M1448" s="8">
        <v>0.02</v>
      </c>
      <c r="N1448" s="8" t="s">
        <v>2775</v>
      </c>
      <c r="O1448" s="8">
        <v>194.87</v>
      </c>
      <c r="P1448" s="8" t="s">
        <v>2773</v>
      </c>
      <c r="Q1448" s="8" t="s">
        <v>2773</v>
      </c>
      <c r="R1448" s="8">
        <v>3858.4260000000004</v>
      </c>
      <c r="S1448" s="8">
        <v>77.168520000000015</v>
      </c>
      <c r="T1448" s="8" t="s">
        <v>2774</v>
      </c>
      <c r="U1448" s="9" t="b">
        <v>0</v>
      </c>
    </row>
    <row r="1449" spans="1:21">
      <c r="A1449" s="10" t="s">
        <v>2234</v>
      </c>
      <c r="B1449" s="11" t="s">
        <v>414</v>
      </c>
      <c r="C1449" s="11" t="s">
        <v>2783</v>
      </c>
      <c r="D1449" s="11" t="s">
        <v>890</v>
      </c>
      <c r="E1449" s="11" t="s">
        <v>2709</v>
      </c>
      <c r="F1449" s="11" t="s">
        <v>114</v>
      </c>
      <c r="G1449" s="11" t="s">
        <v>115</v>
      </c>
      <c r="H1449" s="14">
        <v>45879</v>
      </c>
      <c r="I1449" s="11">
        <v>15</v>
      </c>
      <c r="J1449" s="11">
        <v>91.13</v>
      </c>
      <c r="K1449" s="11">
        <v>1366.95</v>
      </c>
      <c r="L1449" s="11">
        <v>0.1</v>
      </c>
      <c r="M1449" s="11">
        <v>0.02</v>
      </c>
      <c r="N1449" s="11" t="s">
        <v>2775</v>
      </c>
      <c r="O1449" s="11">
        <v>91.13</v>
      </c>
      <c r="P1449" s="11" t="s">
        <v>2773</v>
      </c>
      <c r="Q1449" s="11" t="s">
        <v>2773</v>
      </c>
      <c r="R1449" s="11">
        <v>1230.2550000000001</v>
      </c>
      <c r="S1449" s="11">
        <v>24.605100000000004</v>
      </c>
      <c r="T1449" s="11" t="s">
        <v>2774</v>
      </c>
      <c r="U1449" s="12" t="b">
        <v>0</v>
      </c>
    </row>
    <row r="1450" spans="1:21">
      <c r="A1450" s="7" t="s">
        <v>2235</v>
      </c>
      <c r="B1450" s="8" t="s">
        <v>135</v>
      </c>
      <c r="C1450" s="8" t="s">
        <v>136</v>
      </c>
      <c r="D1450" s="8" t="s">
        <v>506</v>
      </c>
      <c r="E1450" s="8" t="s">
        <v>507</v>
      </c>
      <c r="F1450" s="8" t="s">
        <v>39</v>
      </c>
      <c r="G1450" s="8" t="s">
        <v>40</v>
      </c>
      <c r="H1450" s="13">
        <v>45875</v>
      </c>
      <c r="I1450" s="8">
        <v>10</v>
      </c>
      <c r="J1450" s="8">
        <v>87.21</v>
      </c>
      <c r="K1450" s="8">
        <v>872.1</v>
      </c>
      <c r="L1450" s="8">
        <v>0</v>
      </c>
      <c r="M1450" s="8">
        <v>0.02</v>
      </c>
      <c r="N1450" s="8" t="s">
        <v>2776</v>
      </c>
      <c r="O1450" s="8">
        <v>87.21</v>
      </c>
      <c r="P1450" s="8" t="s">
        <v>2773</v>
      </c>
      <c r="Q1450" s="8" t="s">
        <v>2773</v>
      </c>
      <c r="R1450" s="8">
        <v>872.1</v>
      </c>
      <c r="S1450" s="8">
        <v>17.442</v>
      </c>
      <c r="T1450" s="8" t="s">
        <v>2774</v>
      </c>
      <c r="U1450" s="9" t="b">
        <v>0</v>
      </c>
    </row>
    <row r="1451" spans="1:21">
      <c r="A1451" s="10" t="s">
        <v>2236</v>
      </c>
      <c r="B1451" s="11" t="s">
        <v>246</v>
      </c>
      <c r="C1451" s="11" t="s">
        <v>247</v>
      </c>
      <c r="D1451" s="11" t="s">
        <v>248</v>
      </c>
      <c r="E1451" s="11" t="s">
        <v>249</v>
      </c>
      <c r="F1451" s="11" t="s">
        <v>59</v>
      </c>
      <c r="G1451" s="11" t="s">
        <v>60</v>
      </c>
      <c r="H1451" s="14">
        <v>45879</v>
      </c>
      <c r="I1451" s="11">
        <v>12</v>
      </c>
      <c r="J1451" s="11">
        <v>71.86</v>
      </c>
      <c r="K1451" s="11">
        <v>862.32</v>
      </c>
      <c r="L1451" s="11">
        <v>0.05</v>
      </c>
      <c r="M1451" s="11">
        <v>0.02</v>
      </c>
      <c r="N1451" s="11" t="s">
        <v>2772</v>
      </c>
      <c r="O1451" s="11">
        <v>71.86</v>
      </c>
      <c r="P1451" s="11" t="s">
        <v>2773</v>
      </c>
      <c r="Q1451" s="11" t="s">
        <v>2773</v>
      </c>
      <c r="R1451" s="11">
        <v>819.20400000000006</v>
      </c>
      <c r="S1451" s="11">
        <v>16.384080000000001</v>
      </c>
      <c r="T1451" s="11" t="s">
        <v>2774</v>
      </c>
      <c r="U1451" s="12" t="b">
        <v>0</v>
      </c>
    </row>
    <row r="1452" spans="1:21">
      <c r="A1452" s="7" t="s">
        <v>2237</v>
      </c>
      <c r="B1452" s="8" t="s">
        <v>93</v>
      </c>
      <c r="C1452" s="8" t="s">
        <v>94</v>
      </c>
      <c r="D1452" s="8" t="s">
        <v>482</v>
      </c>
      <c r="E1452" s="8" t="s">
        <v>483</v>
      </c>
      <c r="F1452" s="8" t="s">
        <v>196</v>
      </c>
      <c r="G1452" s="8" t="s">
        <v>197</v>
      </c>
      <c r="H1452" s="13">
        <v>45879</v>
      </c>
      <c r="I1452" s="8">
        <v>12</v>
      </c>
      <c r="J1452" s="8">
        <v>77.5</v>
      </c>
      <c r="K1452" s="8">
        <v>930</v>
      </c>
      <c r="L1452" s="8">
        <v>0.05</v>
      </c>
      <c r="M1452" s="8">
        <v>0.02</v>
      </c>
      <c r="N1452" s="8" t="s">
        <v>2772</v>
      </c>
      <c r="O1452" s="8">
        <v>77.5</v>
      </c>
      <c r="P1452" s="8" t="s">
        <v>2773</v>
      </c>
      <c r="Q1452" s="8" t="s">
        <v>2773</v>
      </c>
      <c r="R1452" s="8">
        <v>883.5</v>
      </c>
      <c r="S1452" s="8">
        <v>17.670000000000002</v>
      </c>
      <c r="T1452" s="8" t="s">
        <v>2774</v>
      </c>
      <c r="U1452" s="9" t="b">
        <v>0</v>
      </c>
    </row>
    <row r="1453" spans="1:21">
      <c r="A1453" s="10" t="s">
        <v>2238</v>
      </c>
      <c r="B1453" s="11" t="s">
        <v>306</v>
      </c>
      <c r="C1453" s="11" t="s">
        <v>307</v>
      </c>
      <c r="D1453" s="11" t="s">
        <v>351</v>
      </c>
      <c r="E1453" s="11" t="s">
        <v>352</v>
      </c>
      <c r="F1453" s="11" t="s">
        <v>166</v>
      </c>
      <c r="G1453" s="11" t="s">
        <v>167</v>
      </c>
      <c r="H1453" s="14">
        <v>45892</v>
      </c>
      <c r="I1453" s="11">
        <v>6</v>
      </c>
      <c r="J1453" s="11">
        <v>176.86</v>
      </c>
      <c r="K1453" s="11">
        <v>1061.1600000000001</v>
      </c>
      <c r="L1453" s="11">
        <v>0.1</v>
      </c>
      <c r="M1453" s="11">
        <v>0.02</v>
      </c>
      <c r="N1453" s="11" t="s">
        <v>2775</v>
      </c>
      <c r="O1453" s="11">
        <v>176.86</v>
      </c>
      <c r="P1453" s="11" t="s">
        <v>2773</v>
      </c>
      <c r="Q1453" s="11" t="s">
        <v>2773</v>
      </c>
      <c r="R1453" s="11">
        <v>955.0440000000001</v>
      </c>
      <c r="S1453" s="11">
        <v>19.100880000000004</v>
      </c>
      <c r="T1453" s="11" t="s">
        <v>2774</v>
      </c>
      <c r="U1453" s="12" t="b">
        <v>0</v>
      </c>
    </row>
    <row r="1454" spans="1:21">
      <c r="A1454" s="7" t="s">
        <v>2243</v>
      </c>
      <c r="B1454" s="8" t="s">
        <v>259</v>
      </c>
      <c r="C1454" s="8" t="s">
        <v>260</v>
      </c>
      <c r="D1454" s="8" t="s">
        <v>1048</v>
      </c>
      <c r="E1454" s="8" t="s">
        <v>1049</v>
      </c>
      <c r="F1454" s="8" t="s">
        <v>139</v>
      </c>
      <c r="G1454" s="8" t="s">
        <v>140</v>
      </c>
      <c r="H1454" s="13">
        <v>45881</v>
      </c>
      <c r="I1454" s="8">
        <v>11</v>
      </c>
      <c r="J1454" s="8">
        <v>113.94</v>
      </c>
      <c r="K1454" s="8">
        <v>1253.3399999999999</v>
      </c>
      <c r="L1454" s="8">
        <v>0.05</v>
      </c>
      <c r="M1454" s="8">
        <v>0.02</v>
      </c>
      <c r="N1454" s="8" t="s">
        <v>2772</v>
      </c>
      <c r="O1454" s="8">
        <v>113.94</v>
      </c>
      <c r="P1454" s="8" t="s">
        <v>2773</v>
      </c>
      <c r="Q1454" s="8" t="s">
        <v>2773</v>
      </c>
      <c r="R1454" s="8">
        <v>1190.673</v>
      </c>
      <c r="S1454" s="8">
        <v>23.813459999999999</v>
      </c>
      <c r="T1454" s="8" t="s">
        <v>2774</v>
      </c>
      <c r="U1454" s="9" t="b">
        <v>0</v>
      </c>
    </row>
    <row r="1455" spans="1:21">
      <c r="A1455" s="10" t="s">
        <v>2244</v>
      </c>
      <c r="B1455" s="11" t="s">
        <v>21</v>
      </c>
      <c r="C1455" s="11" t="s">
        <v>22</v>
      </c>
      <c r="D1455" s="11" t="s">
        <v>822</v>
      </c>
      <c r="E1455" s="11" t="s">
        <v>823</v>
      </c>
      <c r="F1455" s="11" t="s">
        <v>25</v>
      </c>
      <c r="G1455" s="11" t="s">
        <v>26</v>
      </c>
      <c r="H1455" s="14">
        <v>45887</v>
      </c>
      <c r="I1455" s="11">
        <v>6</v>
      </c>
      <c r="J1455" s="11">
        <v>120.83</v>
      </c>
      <c r="K1455" s="11">
        <v>724.98</v>
      </c>
      <c r="L1455" s="11">
        <v>0.1</v>
      </c>
      <c r="M1455" s="11">
        <v>0.02</v>
      </c>
      <c r="N1455" s="11" t="s">
        <v>2775</v>
      </c>
      <c r="O1455" s="11">
        <v>120.83</v>
      </c>
      <c r="P1455" s="11" t="s">
        <v>2773</v>
      </c>
      <c r="Q1455" s="11" t="s">
        <v>2773</v>
      </c>
      <c r="R1455" s="11">
        <v>652.48199999999997</v>
      </c>
      <c r="S1455" s="11">
        <v>13.04964</v>
      </c>
      <c r="T1455" s="11" t="s">
        <v>2774</v>
      </c>
      <c r="U1455" s="12" t="b">
        <v>0</v>
      </c>
    </row>
    <row r="1456" spans="1:21">
      <c r="A1456" s="7" t="s">
        <v>2245</v>
      </c>
      <c r="B1456" s="8" t="s">
        <v>187</v>
      </c>
      <c r="C1456" s="8" t="s">
        <v>188</v>
      </c>
      <c r="D1456" s="8" t="s">
        <v>765</v>
      </c>
      <c r="E1456" s="8" t="s">
        <v>766</v>
      </c>
      <c r="F1456" s="8" t="s">
        <v>356</v>
      </c>
      <c r="G1456" s="8" t="s">
        <v>357</v>
      </c>
      <c r="H1456" s="13">
        <v>45899</v>
      </c>
      <c r="I1456" s="8">
        <v>13</v>
      </c>
      <c r="J1456" s="8">
        <v>54.03</v>
      </c>
      <c r="K1456" s="8">
        <v>702.39</v>
      </c>
      <c r="L1456" s="8">
        <v>0</v>
      </c>
      <c r="M1456" s="8">
        <v>0.02</v>
      </c>
      <c r="N1456" s="8" t="s">
        <v>2776</v>
      </c>
      <c r="O1456" s="8">
        <v>54.03</v>
      </c>
      <c r="P1456" s="8" t="s">
        <v>2773</v>
      </c>
      <c r="Q1456" s="8" t="s">
        <v>2773</v>
      </c>
      <c r="R1456" s="8">
        <v>702.39</v>
      </c>
      <c r="S1456" s="8">
        <v>14.047800000000001</v>
      </c>
      <c r="T1456" s="8" t="s">
        <v>2774</v>
      </c>
      <c r="U1456" s="9" t="b">
        <v>0</v>
      </c>
    </row>
    <row r="1457" spans="1:21">
      <c r="A1457" s="10" t="s">
        <v>2246</v>
      </c>
      <c r="B1457" s="11" t="s">
        <v>55</v>
      </c>
      <c r="C1457" s="11" t="s">
        <v>56</v>
      </c>
      <c r="D1457" s="11" t="s">
        <v>498</v>
      </c>
      <c r="E1457" s="11" t="s">
        <v>499</v>
      </c>
      <c r="F1457" s="11" t="s">
        <v>78</v>
      </c>
      <c r="G1457" s="11" t="s">
        <v>79</v>
      </c>
      <c r="H1457" s="14">
        <v>45899</v>
      </c>
      <c r="I1457" s="11">
        <v>15</v>
      </c>
      <c r="J1457" s="11">
        <v>139.22</v>
      </c>
      <c r="K1457" s="11">
        <v>2088.3000000000002</v>
      </c>
      <c r="L1457" s="11">
        <v>0.05</v>
      </c>
      <c r="M1457" s="11">
        <v>0.02</v>
      </c>
      <c r="N1457" s="11" t="s">
        <v>2772</v>
      </c>
      <c r="O1457" s="11">
        <v>139.22</v>
      </c>
      <c r="P1457" s="11" t="s">
        <v>2773</v>
      </c>
      <c r="Q1457" s="11" t="s">
        <v>2773</v>
      </c>
      <c r="R1457" s="11">
        <v>1983.8850000000002</v>
      </c>
      <c r="S1457" s="11">
        <v>39.677700000000009</v>
      </c>
      <c r="T1457" s="11" t="s">
        <v>2774</v>
      </c>
      <c r="U1457" s="12" t="b">
        <v>0</v>
      </c>
    </row>
    <row r="1458" spans="1:21">
      <c r="A1458" s="7" t="s">
        <v>2247</v>
      </c>
      <c r="B1458" s="8" t="s">
        <v>145</v>
      </c>
      <c r="C1458" s="8" t="s">
        <v>146</v>
      </c>
      <c r="D1458" s="8" t="s">
        <v>411</v>
      </c>
      <c r="E1458" s="8" t="s">
        <v>412</v>
      </c>
      <c r="F1458" s="8" t="s">
        <v>139</v>
      </c>
      <c r="G1458" s="8" t="s">
        <v>140</v>
      </c>
      <c r="H1458" s="13">
        <v>45887</v>
      </c>
      <c r="I1458" s="8">
        <v>24</v>
      </c>
      <c r="J1458" s="8">
        <v>113.94</v>
      </c>
      <c r="K1458" s="8">
        <v>2734.56</v>
      </c>
      <c r="L1458" s="8">
        <v>0.05</v>
      </c>
      <c r="M1458" s="8">
        <v>0.02</v>
      </c>
      <c r="N1458" s="8" t="s">
        <v>2772</v>
      </c>
      <c r="O1458" s="8">
        <v>113.94</v>
      </c>
      <c r="P1458" s="8" t="s">
        <v>2773</v>
      </c>
      <c r="Q1458" s="8" t="s">
        <v>2773</v>
      </c>
      <c r="R1458" s="8">
        <v>2597.8319999999999</v>
      </c>
      <c r="S1458" s="8">
        <v>51.95664</v>
      </c>
      <c r="T1458" s="8" t="s">
        <v>2774</v>
      </c>
      <c r="U1458" s="9" t="b">
        <v>0</v>
      </c>
    </row>
    <row r="1459" spans="1:21">
      <c r="A1459" s="10" t="s">
        <v>2248</v>
      </c>
      <c r="B1459" s="11" t="s">
        <v>414</v>
      </c>
      <c r="C1459" s="11" t="s">
        <v>2783</v>
      </c>
      <c r="D1459" s="11" t="s">
        <v>1103</v>
      </c>
      <c r="E1459" s="11" t="s">
        <v>2710</v>
      </c>
      <c r="F1459" s="11" t="s">
        <v>191</v>
      </c>
      <c r="G1459" s="11" t="s">
        <v>192</v>
      </c>
      <c r="H1459" s="14">
        <v>45885</v>
      </c>
      <c r="I1459" s="11">
        <v>10</v>
      </c>
      <c r="J1459" s="11">
        <v>144.35</v>
      </c>
      <c r="K1459" s="11">
        <v>1443.5</v>
      </c>
      <c r="L1459" s="11">
        <v>0.1</v>
      </c>
      <c r="M1459" s="11">
        <v>0.02</v>
      </c>
      <c r="N1459" s="11" t="s">
        <v>2775</v>
      </c>
      <c r="O1459" s="11">
        <v>144.35</v>
      </c>
      <c r="P1459" s="11" t="s">
        <v>2773</v>
      </c>
      <c r="Q1459" s="11" t="s">
        <v>2773</v>
      </c>
      <c r="R1459" s="11">
        <v>1299.1500000000001</v>
      </c>
      <c r="S1459" s="11">
        <v>25.983000000000004</v>
      </c>
      <c r="T1459" s="11" t="s">
        <v>2774</v>
      </c>
      <c r="U1459" s="12" t="b">
        <v>0</v>
      </c>
    </row>
    <row r="1460" spans="1:21">
      <c r="A1460" s="7" t="s">
        <v>2249</v>
      </c>
      <c r="B1460" s="8" t="s">
        <v>67</v>
      </c>
      <c r="C1460" s="8" t="s">
        <v>68</v>
      </c>
      <c r="D1460" s="8" t="s">
        <v>1630</v>
      </c>
      <c r="E1460" s="8" t="s">
        <v>1631</v>
      </c>
      <c r="F1460" s="8" t="s">
        <v>450</v>
      </c>
      <c r="G1460" s="8" t="s">
        <v>451</v>
      </c>
      <c r="H1460" s="13">
        <v>45888</v>
      </c>
      <c r="I1460" s="8">
        <v>25</v>
      </c>
      <c r="J1460" s="8">
        <v>45.4</v>
      </c>
      <c r="K1460" s="8">
        <v>1135</v>
      </c>
      <c r="L1460" s="8">
        <v>0</v>
      </c>
      <c r="M1460" s="8">
        <v>0.02</v>
      </c>
      <c r="N1460" s="8" t="s">
        <v>2776</v>
      </c>
      <c r="O1460" s="8">
        <v>45.4</v>
      </c>
      <c r="P1460" s="8" t="s">
        <v>2773</v>
      </c>
      <c r="Q1460" s="8" t="s">
        <v>2773</v>
      </c>
      <c r="R1460" s="8">
        <v>1135</v>
      </c>
      <c r="S1460" s="8">
        <v>22.7</v>
      </c>
      <c r="T1460" s="8" t="s">
        <v>2774</v>
      </c>
      <c r="U1460" s="9" t="b">
        <v>0</v>
      </c>
    </row>
    <row r="1461" spans="1:21">
      <c r="A1461" s="10" t="s">
        <v>2251</v>
      </c>
      <c r="B1461" s="11" t="s">
        <v>42</v>
      </c>
      <c r="C1461" s="11" t="s">
        <v>43</v>
      </c>
      <c r="D1461" s="11" t="s">
        <v>374</v>
      </c>
      <c r="E1461" s="11" t="s">
        <v>375</v>
      </c>
      <c r="F1461" s="11" t="s">
        <v>85</v>
      </c>
      <c r="G1461" s="11" t="s">
        <v>86</v>
      </c>
      <c r="H1461" s="14">
        <v>45893</v>
      </c>
      <c r="I1461" s="11">
        <v>4</v>
      </c>
      <c r="J1461" s="11">
        <v>72.040000000000006</v>
      </c>
      <c r="K1461" s="11">
        <v>288.16000000000003</v>
      </c>
      <c r="L1461" s="11">
        <v>0.05</v>
      </c>
      <c r="M1461" s="11">
        <v>0.02</v>
      </c>
      <c r="N1461" s="11" t="s">
        <v>2772</v>
      </c>
      <c r="O1461" s="11">
        <v>72.040000000000006</v>
      </c>
      <c r="P1461" s="11" t="s">
        <v>2773</v>
      </c>
      <c r="Q1461" s="11" t="s">
        <v>2773</v>
      </c>
      <c r="R1461" s="11">
        <v>273.75200000000001</v>
      </c>
      <c r="S1461" s="11">
        <v>5.4750399999999999</v>
      </c>
      <c r="T1461" s="11" t="s">
        <v>2774</v>
      </c>
      <c r="U1461" s="12" t="b">
        <v>0</v>
      </c>
    </row>
    <row r="1462" spans="1:21">
      <c r="A1462" s="7" t="s">
        <v>2252</v>
      </c>
      <c r="B1462" s="8" t="s">
        <v>55</v>
      </c>
      <c r="C1462" s="8" t="s">
        <v>56</v>
      </c>
      <c r="D1462" s="8" t="s">
        <v>161</v>
      </c>
      <c r="E1462" s="8" t="s">
        <v>162</v>
      </c>
      <c r="F1462" s="8" t="s">
        <v>78</v>
      </c>
      <c r="G1462" s="8" t="s">
        <v>79</v>
      </c>
      <c r="H1462" s="13">
        <v>45873</v>
      </c>
      <c r="I1462" s="8">
        <v>18</v>
      </c>
      <c r="J1462" s="8">
        <v>139.22</v>
      </c>
      <c r="K1462" s="8">
        <v>2505.96</v>
      </c>
      <c r="L1462" s="8">
        <v>0.05</v>
      </c>
      <c r="M1462" s="8">
        <v>0.02</v>
      </c>
      <c r="N1462" s="8" t="s">
        <v>2772</v>
      </c>
      <c r="O1462" s="8">
        <v>139.22</v>
      </c>
      <c r="P1462" s="8" t="s">
        <v>2773</v>
      </c>
      <c r="Q1462" s="8" t="s">
        <v>2773</v>
      </c>
      <c r="R1462" s="8">
        <v>2380.6620000000003</v>
      </c>
      <c r="S1462" s="8">
        <v>47.613240000000005</v>
      </c>
      <c r="T1462" s="8" t="s">
        <v>2774</v>
      </c>
      <c r="U1462" s="9" t="b">
        <v>0</v>
      </c>
    </row>
    <row r="1463" spans="1:21">
      <c r="A1463" s="10" t="s">
        <v>2253</v>
      </c>
      <c r="B1463" s="11" t="s">
        <v>187</v>
      </c>
      <c r="C1463" s="11" t="s">
        <v>188</v>
      </c>
      <c r="D1463" s="11" t="s">
        <v>1309</v>
      </c>
      <c r="E1463" s="11" t="s">
        <v>1310</v>
      </c>
      <c r="F1463" s="11" t="s">
        <v>215</v>
      </c>
      <c r="G1463" s="11" t="s">
        <v>216</v>
      </c>
      <c r="H1463" s="14">
        <v>45884</v>
      </c>
      <c r="I1463" s="11">
        <v>8</v>
      </c>
      <c r="J1463" s="11">
        <v>176.7</v>
      </c>
      <c r="K1463" s="11">
        <v>1413.6</v>
      </c>
      <c r="L1463" s="11">
        <v>0.1</v>
      </c>
      <c r="M1463" s="11">
        <v>0.02</v>
      </c>
      <c r="N1463" s="11" t="s">
        <v>2775</v>
      </c>
      <c r="O1463" s="11">
        <v>176.7</v>
      </c>
      <c r="P1463" s="11" t="s">
        <v>2773</v>
      </c>
      <c r="Q1463" s="11" t="s">
        <v>2773</v>
      </c>
      <c r="R1463" s="11">
        <v>1272.24</v>
      </c>
      <c r="S1463" s="11">
        <v>25.444800000000001</v>
      </c>
      <c r="T1463" s="11" t="s">
        <v>2774</v>
      </c>
      <c r="U1463" s="12" t="b">
        <v>0</v>
      </c>
    </row>
    <row r="1464" spans="1:21">
      <c r="A1464" s="7" t="s">
        <v>2254</v>
      </c>
      <c r="B1464" s="8" t="s">
        <v>103</v>
      </c>
      <c r="C1464" s="8" t="s">
        <v>104</v>
      </c>
      <c r="D1464" s="8" t="s">
        <v>618</v>
      </c>
      <c r="E1464" s="8" t="s">
        <v>619</v>
      </c>
      <c r="F1464" s="8" t="s">
        <v>85</v>
      </c>
      <c r="G1464" s="8" t="s">
        <v>86</v>
      </c>
      <c r="H1464" s="13">
        <v>45890</v>
      </c>
      <c r="I1464" s="8">
        <v>20</v>
      </c>
      <c r="J1464" s="8">
        <v>72.040000000000006</v>
      </c>
      <c r="K1464" s="8">
        <v>1440.8</v>
      </c>
      <c r="L1464" s="8">
        <v>0.05</v>
      </c>
      <c r="M1464" s="8">
        <v>0.02</v>
      </c>
      <c r="N1464" s="8" t="s">
        <v>2772</v>
      </c>
      <c r="O1464" s="8">
        <v>72.040000000000006</v>
      </c>
      <c r="P1464" s="8" t="s">
        <v>2773</v>
      </c>
      <c r="Q1464" s="8" t="s">
        <v>2773</v>
      </c>
      <c r="R1464" s="8">
        <v>1368.76</v>
      </c>
      <c r="S1464" s="8">
        <v>27.3752</v>
      </c>
      <c r="T1464" s="8" t="s">
        <v>2774</v>
      </c>
      <c r="U1464" s="9" t="b">
        <v>0</v>
      </c>
    </row>
    <row r="1465" spans="1:21">
      <c r="A1465" s="10" t="s">
        <v>2255</v>
      </c>
      <c r="B1465" s="11" t="s">
        <v>254</v>
      </c>
      <c r="C1465" s="11" t="s">
        <v>255</v>
      </c>
      <c r="D1465" s="11" t="s">
        <v>95</v>
      </c>
      <c r="E1465" s="11" t="s">
        <v>96</v>
      </c>
      <c r="F1465" s="11" t="s">
        <v>114</v>
      </c>
      <c r="G1465" s="11" t="s">
        <v>115</v>
      </c>
      <c r="H1465" s="14">
        <v>45878</v>
      </c>
      <c r="I1465" s="11">
        <v>25</v>
      </c>
      <c r="J1465" s="11">
        <v>91.13</v>
      </c>
      <c r="K1465" s="11">
        <v>2278.25</v>
      </c>
      <c r="L1465" s="11">
        <v>0.1</v>
      </c>
      <c r="M1465" s="11">
        <v>0.02</v>
      </c>
      <c r="N1465" s="11" t="s">
        <v>2775</v>
      </c>
      <c r="O1465" s="11">
        <v>91.13</v>
      </c>
      <c r="P1465" s="11" t="s">
        <v>2773</v>
      </c>
      <c r="Q1465" s="11" t="s">
        <v>2773</v>
      </c>
      <c r="R1465" s="11">
        <v>2050.4250000000002</v>
      </c>
      <c r="S1465" s="11">
        <v>41.008500000000005</v>
      </c>
      <c r="T1465" s="11" t="s">
        <v>2774</v>
      </c>
      <c r="U1465" s="12" t="b">
        <v>0</v>
      </c>
    </row>
    <row r="1466" spans="1:21">
      <c r="A1466" s="7" t="s">
        <v>2257</v>
      </c>
      <c r="B1466" s="8" t="s">
        <v>208</v>
      </c>
      <c r="C1466" s="8" t="s">
        <v>209</v>
      </c>
      <c r="D1466" s="8" t="s">
        <v>655</v>
      </c>
      <c r="E1466" s="8" t="s">
        <v>656</v>
      </c>
      <c r="F1466" s="8" t="s">
        <v>450</v>
      </c>
      <c r="G1466" s="8" t="s">
        <v>451</v>
      </c>
      <c r="H1466" s="13">
        <v>45876</v>
      </c>
      <c r="I1466" s="8">
        <v>13</v>
      </c>
      <c r="J1466" s="8">
        <v>45.4</v>
      </c>
      <c r="K1466" s="8">
        <v>590.20000000000005</v>
      </c>
      <c r="L1466" s="8">
        <v>0</v>
      </c>
      <c r="M1466" s="8">
        <v>0.02</v>
      </c>
      <c r="N1466" s="8" t="s">
        <v>2776</v>
      </c>
      <c r="O1466" s="8">
        <v>45.4</v>
      </c>
      <c r="P1466" s="8" t="s">
        <v>2773</v>
      </c>
      <c r="Q1466" s="8" t="s">
        <v>2773</v>
      </c>
      <c r="R1466" s="8">
        <v>590.20000000000005</v>
      </c>
      <c r="S1466" s="8">
        <v>11.804</v>
      </c>
      <c r="T1466" s="8" t="s">
        <v>2774</v>
      </c>
      <c r="U1466" s="9" t="b">
        <v>0</v>
      </c>
    </row>
    <row r="1467" spans="1:21">
      <c r="A1467" s="10" t="s">
        <v>2258</v>
      </c>
      <c r="B1467" s="11" t="s">
        <v>55</v>
      </c>
      <c r="C1467" s="11" t="s">
        <v>56</v>
      </c>
      <c r="D1467" s="11" t="s">
        <v>30</v>
      </c>
      <c r="E1467" s="11" t="s">
        <v>31</v>
      </c>
      <c r="F1467" s="11" t="s">
        <v>166</v>
      </c>
      <c r="G1467" s="11" t="s">
        <v>167</v>
      </c>
      <c r="H1467" s="14">
        <v>45900</v>
      </c>
      <c r="I1467" s="11">
        <v>17</v>
      </c>
      <c r="J1467" s="11">
        <v>176.86</v>
      </c>
      <c r="K1467" s="11">
        <v>3006.62</v>
      </c>
      <c r="L1467" s="11">
        <v>0.1</v>
      </c>
      <c r="M1467" s="11">
        <v>0.02</v>
      </c>
      <c r="N1467" s="11" t="s">
        <v>2775</v>
      </c>
      <c r="O1467" s="11">
        <v>176.86</v>
      </c>
      <c r="P1467" s="11" t="s">
        <v>2773</v>
      </c>
      <c r="Q1467" s="11" t="s">
        <v>2773</v>
      </c>
      <c r="R1467" s="11">
        <v>2705.9580000000001</v>
      </c>
      <c r="S1467" s="11">
        <v>54.119160000000001</v>
      </c>
      <c r="T1467" s="11" t="s">
        <v>2774</v>
      </c>
      <c r="U1467" s="12" t="b">
        <v>0</v>
      </c>
    </row>
    <row r="1468" spans="1:21">
      <c r="A1468" s="7" t="s">
        <v>2259</v>
      </c>
      <c r="B1468" s="8" t="s">
        <v>14</v>
      </c>
      <c r="C1468" s="8" t="s">
        <v>15</v>
      </c>
      <c r="D1468" s="8" t="s">
        <v>632</v>
      </c>
      <c r="E1468" s="8" t="s">
        <v>633</v>
      </c>
      <c r="F1468" s="8" t="s">
        <v>240</v>
      </c>
      <c r="G1468" s="8" t="s">
        <v>241</v>
      </c>
      <c r="H1468" s="13">
        <v>45892</v>
      </c>
      <c r="I1468" s="8">
        <v>5</v>
      </c>
      <c r="J1468" s="8">
        <v>130.94</v>
      </c>
      <c r="K1468" s="8">
        <v>654.70000000000005</v>
      </c>
      <c r="L1468" s="8">
        <v>0.05</v>
      </c>
      <c r="M1468" s="8">
        <v>0.02</v>
      </c>
      <c r="N1468" s="8" t="s">
        <v>2772</v>
      </c>
      <c r="O1468" s="8">
        <v>130.94</v>
      </c>
      <c r="P1468" s="8" t="s">
        <v>2773</v>
      </c>
      <c r="Q1468" s="8" t="s">
        <v>2773</v>
      </c>
      <c r="R1468" s="8">
        <v>621.96500000000003</v>
      </c>
      <c r="S1468" s="8">
        <v>12.439300000000001</v>
      </c>
      <c r="T1468" s="8" t="s">
        <v>2774</v>
      </c>
      <c r="U1468" s="9" t="b">
        <v>0</v>
      </c>
    </row>
    <row r="1469" spans="1:21">
      <c r="A1469" s="10" t="s">
        <v>2260</v>
      </c>
      <c r="B1469" s="11" t="s">
        <v>47</v>
      </c>
      <c r="C1469" s="11" t="s">
        <v>48</v>
      </c>
      <c r="D1469" s="11" t="s">
        <v>329</v>
      </c>
      <c r="E1469" s="11" t="s">
        <v>330</v>
      </c>
      <c r="F1469" s="11" t="s">
        <v>240</v>
      </c>
      <c r="G1469" s="11" t="s">
        <v>241</v>
      </c>
      <c r="H1469" s="14">
        <v>45870</v>
      </c>
      <c r="I1469" s="11">
        <v>12</v>
      </c>
      <c r="J1469" s="11">
        <v>130.94</v>
      </c>
      <c r="K1469" s="11">
        <v>1571.28</v>
      </c>
      <c r="L1469" s="11">
        <v>0.05</v>
      </c>
      <c r="M1469" s="11">
        <v>0.02</v>
      </c>
      <c r="N1469" s="11" t="s">
        <v>2772</v>
      </c>
      <c r="O1469" s="11">
        <v>130.94</v>
      </c>
      <c r="P1469" s="11" t="s">
        <v>2773</v>
      </c>
      <c r="Q1469" s="11" t="s">
        <v>2773</v>
      </c>
      <c r="R1469" s="11">
        <v>1492.7159999999999</v>
      </c>
      <c r="S1469" s="11">
        <v>29.854319999999998</v>
      </c>
      <c r="T1469" s="11" t="s">
        <v>2774</v>
      </c>
      <c r="U1469" s="12" t="b">
        <v>0</v>
      </c>
    </row>
    <row r="1470" spans="1:21">
      <c r="A1470" s="7" t="s">
        <v>2261</v>
      </c>
      <c r="B1470" s="8" t="s">
        <v>187</v>
      </c>
      <c r="C1470" s="8" t="s">
        <v>188</v>
      </c>
      <c r="D1470" s="8" t="s">
        <v>876</v>
      </c>
      <c r="E1470" s="8" t="s">
        <v>877</v>
      </c>
      <c r="F1470" s="8" t="s">
        <v>85</v>
      </c>
      <c r="G1470" s="8" t="s">
        <v>86</v>
      </c>
      <c r="H1470" s="13">
        <v>45897</v>
      </c>
      <c r="I1470" s="8">
        <v>15</v>
      </c>
      <c r="J1470" s="8">
        <v>72.040000000000006</v>
      </c>
      <c r="K1470" s="8">
        <v>1080.5999999999999</v>
      </c>
      <c r="L1470" s="8">
        <v>0.05</v>
      </c>
      <c r="M1470" s="8">
        <v>0.02</v>
      </c>
      <c r="N1470" s="8" t="s">
        <v>2772</v>
      </c>
      <c r="O1470" s="8">
        <v>72.040000000000006</v>
      </c>
      <c r="P1470" s="8" t="s">
        <v>2773</v>
      </c>
      <c r="Q1470" s="8" t="s">
        <v>2773</v>
      </c>
      <c r="R1470" s="8">
        <v>1026.57</v>
      </c>
      <c r="S1470" s="8">
        <v>20.531399999999998</v>
      </c>
      <c r="T1470" s="8" t="s">
        <v>2774</v>
      </c>
      <c r="U1470" s="9" t="b">
        <v>0</v>
      </c>
    </row>
    <row r="1471" spans="1:21">
      <c r="A1471" s="10" t="s">
        <v>2262</v>
      </c>
      <c r="B1471" s="11" t="s">
        <v>259</v>
      </c>
      <c r="C1471" s="11" t="s">
        <v>260</v>
      </c>
      <c r="D1471" s="11" t="s">
        <v>655</v>
      </c>
      <c r="E1471" s="11" t="s">
        <v>656</v>
      </c>
      <c r="F1471" s="11" t="s">
        <v>59</v>
      </c>
      <c r="G1471" s="11" t="s">
        <v>60</v>
      </c>
      <c r="H1471" s="14">
        <v>45893</v>
      </c>
      <c r="I1471" s="11">
        <v>15</v>
      </c>
      <c r="J1471" s="11">
        <v>71.86</v>
      </c>
      <c r="K1471" s="11">
        <v>1077.9000000000001</v>
      </c>
      <c r="L1471" s="11">
        <v>0.05</v>
      </c>
      <c r="M1471" s="11">
        <v>0.02</v>
      </c>
      <c r="N1471" s="11" t="s">
        <v>2772</v>
      </c>
      <c r="O1471" s="11">
        <v>71.86</v>
      </c>
      <c r="P1471" s="11" t="s">
        <v>2773</v>
      </c>
      <c r="Q1471" s="11" t="s">
        <v>2773</v>
      </c>
      <c r="R1471" s="11">
        <v>1024.0050000000001</v>
      </c>
      <c r="S1471" s="11">
        <v>20.480100000000004</v>
      </c>
      <c r="T1471" s="11" t="s">
        <v>2774</v>
      </c>
      <c r="U1471" s="12" t="b">
        <v>0</v>
      </c>
    </row>
    <row r="1472" spans="1:21">
      <c r="A1472" s="7" t="s">
        <v>2264</v>
      </c>
      <c r="B1472" s="8" t="s">
        <v>110</v>
      </c>
      <c r="C1472" s="8" t="s">
        <v>111</v>
      </c>
      <c r="D1472" s="8" t="s">
        <v>273</v>
      </c>
      <c r="E1472" s="8" t="s">
        <v>274</v>
      </c>
      <c r="F1472" s="8" t="s">
        <v>107</v>
      </c>
      <c r="G1472" s="8" t="s">
        <v>108</v>
      </c>
      <c r="H1472" s="13">
        <v>45785</v>
      </c>
      <c r="I1472" s="8">
        <v>14</v>
      </c>
      <c r="J1472" s="8">
        <v>179.53</v>
      </c>
      <c r="K1472" s="8">
        <v>2513.42</v>
      </c>
      <c r="L1472" s="8">
        <v>0.1</v>
      </c>
      <c r="M1472" s="8">
        <v>0.02</v>
      </c>
      <c r="N1472" s="8" t="s">
        <v>2775</v>
      </c>
      <c r="O1472" s="8">
        <v>179.53</v>
      </c>
      <c r="P1472" s="8" t="s">
        <v>2773</v>
      </c>
      <c r="Q1472" s="8" t="s">
        <v>2773</v>
      </c>
      <c r="R1472" s="8">
        <v>2262.078</v>
      </c>
      <c r="S1472" s="8">
        <v>45.24156</v>
      </c>
      <c r="T1472" s="8" t="s">
        <v>2774</v>
      </c>
      <c r="U1472" s="9" t="b">
        <v>0</v>
      </c>
    </row>
    <row r="1473" spans="1:21">
      <c r="A1473" s="10" t="s">
        <v>2266</v>
      </c>
      <c r="B1473" s="11" t="s">
        <v>187</v>
      </c>
      <c r="C1473" s="11" t="s">
        <v>188</v>
      </c>
      <c r="D1473" s="11" t="s">
        <v>49</v>
      </c>
      <c r="E1473" s="11" t="s">
        <v>50</v>
      </c>
      <c r="F1473" s="11" t="s">
        <v>275</v>
      </c>
      <c r="G1473" s="11" t="s">
        <v>276</v>
      </c>
      <c r="H1473" s="14">
        <v>45880</v>
      </c>
      <c r="I1473" s="11">
        <v>17</v>
      </c>
      <c r="J1473" s="11">
        <v>44.71</v>
      </c>
      <c r="K1473" s="11">
        <v>760.07</v>
      </c>
      <c r="L1473" s="11">
        <v>0</v>
      </c>
      <c r="M1473" s="11">
        <v>0.02</v>
      </c>
      <c r="N1473" s="11" t="s">
        <v>2776</v>
      </c>
      <c r="O1473" s="11">
        <v>44.71</v>
      </c>
      <c r="P1473" s="11" t="s">
        <v>2773</v>
      </c>
      <c r="Q1473" s="11" t="s">
        <v>2773</v>
      </c>
      <c r="R1473" s="11">
        <v>760.07</v>
      </c>
      <c r="S1473" s="11">
        <v>15.201400000000001</v>
      </c>
      <c r="T1473" s="11" t="s">
        <v>2774</v>
      </c>
      <c r="U1473" s="12" t="b">
        <v>0</v>
      </c>
    </row>
    <row r="1474" spans="1:21">
      <c r="A1474" s="7" t="s">
        <v>2267</v>
      </c>
      <c r="B1474" s="8" t="s">
        <v>423</v>
      </c>
      <c r="C1474" s="8" t="s">
        <v>424</v>
      </c>
      <c r="D1474" s="8" t="s">
        <v>1153</v>
      </c>
      <c r="E1474" s="8" t="s">
        <v>1154</v>
      </c>
      <c r="F1474" s="8" t="s">
        <v>107</v>
      </c>
      <c r="G1474" s="8" t="s">
        <v>108</v>
      </c>
      <c r="H1474" s="13">
        <v>45870</v>
      </c>
      <c r="I1474" s="8">
        <v>3</v>
      </c>
      <c r="J1474" s="8">
        <v>179.53</v>
      </c>
      <c r="K1474" s="8">
        <v>538.59</v>
      </c>
      <c r="L1474" s="8">
        <v>0.1</v>
      </c>
      <c r="M1474" s="8">
        <v>0.02</v>
      </c>
      <c r="N1474" s="8" t="s">
        <v>2775</v>
      </c>
      <c r="O1474" s="8">
        <v>179.53</v>
      </c>
      <c r="P1474" s="8" t="s">
        <v>2773</v>
      </c>
      <c r="Q1474" s="8" t="s">
        <v>2773</v>
      </c>
      <c r="R1474" s="8">
        <v>484.73099999999999</v>
      </c>
      <c r="S1474" s="8">
        <v>9.6946200000000005</v>
      </c>
      <c r="T1474" s="8" t="s">
        <v>2774</v>
      </c>
      <c r="U1474" s="9" t="b">
        <v>0</v>
      </c>
    </row>
    <row r="1475" spans="1:21">
      <c r="A1475" s="10" t="s">
        <v>2268</v>
      </c>
      <c r="B1475" s="11" t="s">
        <v>81</v>
      </c>
      <c r="C1475" s="11" t="s">
        <v>82</v>
      </c>
      <c r="D1475" s="11" t="s">
        <v>52</v>
      </c>
      <c r="E1475" s="11" t="s">
        <v>53</v>
      </c>
      <c r="F1475" s="11" t="s">
        <v>326</v>
      </c>
      <c r="G1475" s="11" t="s">
        <v>327</v>
      </c>
      <c r="H1475" s="14">
        <v>45875</v>
      </c>
      <c r="I1475" s="11">
        <v>14</v>
      </c>
      <c r="J1475" s="11">
        <v>63.32</v>
      </c>
      <c r="K1475" s="11">
        <v>886.48</v>
      </c>
      <c r="L1475" s="11">
        <v>0</v>
      </c>
      <c r="M1475" s="11">
        <v>0.02</v>
      </c>
      <c r="N1475" s="11" t="s">
        <v>2776</v>
      </c>
      <c r="O1475" s="11">
        <v>63.32</v>
      </c>
      <c r="P1475" s="11" t="s">
        <v>2773</v>
      </c>
      <c r="Q1475" s="11" t="s">
        <v>2773</v>
      </c>
      <c r="R1475" s="11">
        <v>886.48</v>
      </c>
      <c r="S1475" s="11">
        <v>17.729600000000001</v>
      </c>
      <c r="T1475" s="11" t="s">
        <v>2774</v>
      </c>
      <c r="U1475" s="12" t="b">
        <v>0</v>
      </c>
    </row>
    <row r="1476" spans="1:21">
      <c r="A1476" s="7" t="s">
        <v>2269</v>
      </c>
      <c r="B1476" s="8" t="s">
        <v>259</v>
      </c>
      <c r="C1476" s="8" t="s">
        <v>260</v>
      </c>
      <c r="D1476" s="8" t="s">
        <v>142</v>
      </c>
      <c r="E1476" s="8" t="s">
        <v>143</v>
      </c>
      <c r="F1476" s="8" t="s">
        <v>179</v>
      </c>
      <c r="G1476" s="8" t="s">
        <v>180</v>
      </c>
      <c r="H1476" s="13">
        <v>45899</v>
      </c>
      <c r="I1476" s="8">
        <v>25</v>
      </c>
      <c r="J1476" s="8">
        <v>125.42</v>
      </c>
      <c r="K1476" s="8">
        <v>3135.5</v>
      </c>
      <c r="L1476" s="8">
        <v>0.1</v>
      </c>
      <c r="M1476" s="8">
        <v>0.02</v>
      </c>
      <c r="N1476" s="8" t="s">
        <v>2775</v>
      </c>
      <c r="O1476" s="8">
        <v>125.42</v>
      </c>
      <c r="P1476" s="8" t="s">
        <v>2773</v>
      </c>
      <c r="Q1476" s="8" t="s">
        <v>2773</v>
      </c>
      <c r="R1476" s="8">
        <v>2821.95</v>
      </c>
      <c r="S1476" s="8">
        <v>56.439</v>
      </c>
      <c r="T1476" s="8" t="s">
        <v>2774</v>
      </c>
      <c r="U1476" s="9" t="b">
        <v>0</v>
      </c>
    </row>
    <row r="1477" spans="1:21">
      <c r="A1477" s="10" t="s">
        <v>2270</v>
      </c>
      <c r="B1477" s="11" t="s">
        <v>21</v>
      </c>
      <c r="C1477" s="11" t="s">
        <v>22</v>
      </c>
      <c r="D1477" s="11" t="s">
        <v>791</v>
      </c>
      <c r="E1477" s="11" t="s">
        <v>792</v>
      </c>
      <c r="F1477" s="11" t="s">
        <v>129</v>
      </c>
      <c r="G1477" s="11" t="s">
        <v>130</v>
      </c>
      <c r="H1477" s="14">
        <v>45938</v>
      </c>
      <c r="I1477" s="11">
        <v>13</v>
      </c>
      <c r="J1477" s="11">
        <v>92.19</v>
      </c>
      <c r="K1477" s="11">
        <v>1198.47</v>
      </c>
      <c r="L1477" s="11">
        <v>0.05</v>
      </c>
      <c r="M1477" s="11">
        <v>0.02</v>
      </c>
      <c r="N1477" s="11" t="s">
        <v>2772</v>
      </c>
      <c r="O1477" s="11">
        <v>92.19</v>
      </c>
      <c r="P1477" s="11" t="s">
        <v>2773</v>
      </c>
      <c r="Q1477" s="11" t="s">
        <v>2773</v>
      </c>
      <c r="R1477" s="11">
        <v>1138.5464999999999</v>
      </c>
      <c r="S1477" s="11">
        <v>22.77093</v>
      </c>
      <c r="T1477" s="11" t="s">
        <v>2774</v>
      </c>
      <c r="U1477" s="12" t="b">
        <v>0</v>
      </c>
    </row>
    <row r="1478" spans="1:21">
      <c r="A1478" s="7" t="s">
        <v>2271</v>
      </c>
      <c r="B1478" s="8" t="s">
        <v>259</v>
      </c>
      <c r="C1478" s="8" t="s">
        <v>260</v>
      </c>
      <c r="D1478" s="8" t="s">
        <v>264</v>
      </c>
      <c r="E1478" s="8" t="s">
        <v>265</v>
      </c>
      <c r="F1478" s="8" t="s">
        <v>196</v>
      </c>
      <c r="G1478" s="8" t="s">
        <v>197</v>
      </c>
      <c r="H1478" s="13">
        <v>45896</v>
      </c>
      <c r="I1478" s="8">
        <v>10</v>
      </c>
      <c r="J1478" s="8">
        <v>77.5</v>
      </c>
      <c r="K1478" s="8">
        <v>775</v>
      </c>
      <c r="L1478" s="8">
        <v>0.05</v>
      </c>
      <c r="M1478" s="8">
        <v>0.02</v>
      </c>
      <c r="N1478" s="8" t="s">
        <v>2772</v>
      </c>
      <c r="O1478" s="8">
        <v>77.5</v>
      </c>
      <c r="P1478" s="8" t="s">
        <v>2773</v>
      </c>
      <c r="Q1478" s="8" t="s">
        <v>2773</v>
      </c>
      <c r="R1478" s="8">
        <v>736.25</v>
      </c>
      <c r="S1478" s="8">
        <v>14.725</v>
      </c>
      <c r="T1478" s="8" t="s">
        <v>2774</v>
      </c>
      <c r="U1478" s="9" t="b">
        <v>0</v>
      </c>
    </row>
    <row r="1479" spans="1:21">
      <c r="A1479" s="10" t="s">
        <v>2273</v>
      </c>
      <c r="B1479" s="11" t="s">
        <v>117</v>
      </c>
      <c r="C1479" s="11" t="s">
        <v>118</v>
      </c>
      <c r="D1479" s="11" t="s">
        <v>1309</v>
      </c>
      <c r="E1479" s="11" t="s">
        <v>1310</v>
      </c>
      <c r="F1479" s="11" t="s">
        <v>174</v>
      </c>
      <c r="G1479" s="11" t="s">
        <v>175</v>
      </c>
      <c r="H1479" s="14">
        <v>45878</v>
      </c>
      <c r="I1479" s="11">
        <v>5</v>
      </c>
      <c r="J1479" s="11">
        <v>183.4</v>
      </c>
      <c r="K1479" s="11">
        <v>917</v>
      </c>
      <c r="L1479" s="11">
        <v>0.1</v>
      </c>
      <c r="M1479" s="11">
        <v>0.02</v>
      </c>
      <c r="N1479" s="11" t="s">
        <v>2775</v>
      </c>
      <c r="O1479" s="11">
        <v>183.4</v>
      </c>
      <c r="P1479" s="11" t="s">
        <v>2773</v>
      </c>
      <c r="Q1479" s="11" t="s">
        <v>2773</v>
      </c>
      <c r="R1479" s="11">
        <v>825.3</v>
      </c>
      <c r="S1479" s="11">
        <v>16.506</v>
      </c>
      <c r="T1479" s="11" t="s">
        <v>2774</v>
      </c>
      <c r="U1479" s="12" t="b">
        <v>0</v>
      </c>
    </row>
    <row r="1480" spans="1:21">
      <c r="A1480" s="7" t="s">
        <v>2275</v>
      </c>
      <c r="B1480" s="8" t="s">
        <v>159</v>
      </c>
      <c r="C1480" s="8" t="s">
        <v>160</v>
      </c>
      <c r="D1480" s="8" t="s">
        <v>632</v>
      </c>
      <c r="E1480" s="8" t="s">
        <v>633</v>
      </c>
      <c r="F1480" s="8" t="s">
        <v>39</v>
      </c>
      <c r="G1480" s="8" t="s">
        <v>40</v>
      </c>
      <c r="H1480" s="13">
        <v>45875</v>
      </c>
      <c r="I1480" s="8">
        <v>14</v>
      </c>
      <c r="J1480" s="8">
        <v>87.21</v>
      </c>
      <c r="K1480" s="8">
        <v>1220.94</v>
      </c>
      <c r="L1480" s="8">
        <v>0</v>
      </c>
      <c r="M1480" s="8">
        <v>0.02</v>
      </c>
      <c r="N1480" s="8" t="s">
        <v>2776</v>
      </c>
      <c r="O1480" s="8">
        <v>87.21</v>
      </c>
      <c r="P1480" s="8" t="s">
        <v>2773</v>
      </c>
      <c r="Q1480" s="8" t="s">
        <v>2773</v>
      </c>
      <c r="R1480" s="8">
        <v>1220.94</v>
      </c>
      <c r="S1480" s="8">
        <v>24.418800000000001</v>
      </c>
      <c r="T1480" s="8" t="s">
        <v>2774</v>
      </c>
      <c r="U1480" s="9" t="b">
        <v>0</v>
      </c>
    </row>
    <row r="1481" spans="1:21">
      <c r="A1481" s="10" t="s">
        <v>2276</v>
      </c>
      <c r="B1481" s="11" t="s">
        <v>55</v>
      </c>
      <c r="C1481" s="11" t="s">
        <v>56</v>
      </c>
      <c r="D1481" s="11" t="s">
        <v>359</v>
      </c>
      <c r="E1481" s="11" t="s">
        <v>360</v>
      </c>
      <c r="F1481" s="11" t="s">
        <v>191</v>
      </c>
      <c r="G1481" s="11" t="s">
        <v>192</v>
      </c>
      <c r="H1481" s="14">
        <v>45873</v>
      </c>
      <c r="I1481" s="11">
        <v>1</v>
      </c>
      <c r="J1481" s="11">
        <v>144.35</v>
      </c>
      <c r="K1481" s="11">
        <v>144.35</v>
      </c>
      <c r="L1481" s="11">
        <v>0.1</v>
      </c>
      <c r="M1481" s="11">
        <v>0.02</v>
      </c>
      <c r="N1481" s="11" t="s">
        <v>2775</v>
      </c>
      <c r="O1481" s="11">
        <v>144.35</v>
      </c>
      <c r="P1481" s="11" t="s">
        <v>2773</v>
      </c>
      <c r="Q1481" s="11" t="s">
        <v>2773</v>
      </c>
      <c r="R1481" s="11">
        <v>129.91499999999999</v>
      </c>
      <c r="S1481" s="11">
        <v>2.5983000000000001</v>
      </c>
      <c r="T1481" s="11" t="s">
        <v>2774</v>
      </c>
      <c r="U1481" s="12" t="b">
        <v>0</v>
      </c>
    </row>
    <row r="1482" spans="1:21">
      <c r="A1482" s="7" t="s">
        <v>2277</v>
      </c>
      <c r="B1482" s="8" t="s">
        <v>93</v>
      </c>
      <c r="C1482" s="8" t="s">
        <v>94</v>
      </c>
      <c r="D1482" s="8" t="s">
        <v>251</v>
      </c>
      <c r="E1482" s="8" t="s">
        <v>252</v>
      </c>
      <c r="F1482" s="8" t="s">
        <v>396</v>
      </c>
      <c r="G1482" s="8" t="s">
        <v>397</v>
      </c>
      <c r="H1482" s="13">
        <v>45889</v>
      </c>
      <c r="I1482" s="8">
        <v>3</v>
      </c>
      <c r="J1482" s="8">
        <v>194.87</v>
      </c>
      <c r="K1482" s="8">
        <v>584.61</v>
      </c>
      <c r="L1482" s="8">
        <v>0.1</v>
      </c>
      <c r="M1482" s="8">
        <v>0.02</v>
      </c>
      <c r="N1482" s="8" t="s">
        <v>2775</v>
      </c>
      <c r="O1482" s="8">
        <v>194.87</v>
      </c>
      <c r="P1482" s="8" t="s">
        <v>2773</v>
      </c>
      <c r="Q1482" s="8" t="s">
        <v>2773</v>
      </c>
      <c r="R1482" s="8">
        <v>526.149</v>
      </c>
      <c r="S1482" s="8">
        <v>10.52298</v>
      </c>
      <c r="T1482" s="8" t="s">
        <v>2774</v>
      </c>
      <c r="U1482" s="9" t="b">
        <v>0</v>
      </c>
    </row>
    <row r="1483" spans="1:21">
      <c r="A1483" s="10" t="s">
        <v>2278</v>
      </c>
      <c r="B1483" s="11" t="s">
        <v>110</v>
      </c>
      <c r="C1483" s="11" t="s">
        <v>111</v>
      </c>
      <c r="D1483" s="11" t="s">
        <v>218</v>
      </c>
      <c r="E1483" s="11" t="s">
        <v>219</v>
      </c>
      <c r="F1483" s="11" t="s">
        <v>100</v>
      </c>
      <c r="G1483" s="11" t="s">
        <v>101</v>
      </c>
      <c r="H1483" s="14">
        <v>45883</v>
      </c>
      <c r="I1483" s="11">
        <v>19</v>
      </c>
      <c r="J1483" s="11">
        <v>181.7</v>
      </c>
      <c r="K1483" s="11">
        <v>3452.3</v>
      </c>
      <c r="L1483" s="11">
        <v>0.1</v>
      </c>
      <c r="M1483" s="11">
        <v>0.02</v>
      </c>
      <c r="N1483" s="11" t="s">
        <v>2775</v>
      </c>
      <c r="O1483" s="11">
        <v>181.7</v>
      </c>
      <c r="P1483" s="11" t="s">
        <v>2773</v>
      </c>
      <c r="Q1483" s="11" t="s">
        <v>2773</v>
      </c>
      <c r="R1483" s="11">
        <v>3107.07</v>
      </c>
      <c r="S1483" s="11">
        <v>62.141400000000004</v>
      </c>
      <c r="T1483" s="11" t="s">
        <v>2774</v>
      </c>
      <c r="U1483" s="12" t="b">
        <v>0</v>
      </c>
    </row>
    <row r="1484" spans="1:21">
      <c r="A1484" s="7" t="s">
        <v>2279</v>
      </c>
      <c r="B1484" s="8" t="s">
        <v>47</v>
      </c>
      <c r="C1484" s="8" t="s">
        <v>48</v>
      </c>
      <c r="D1484" s="8" t="s">
        <v>248</v>
      </c>
      <c r="E1484" s="8" t="s">
        <v>249</v>
      </c>
      <c r="F1484" s="8" t="s">
        <v>166</v>
      </c>
      <c r="G1484" s="8" t="s">
        <v>167</v>
      </c>
      <c r="H1484" s="13">
        <v>45892</v>
      </c>
      <c r="I1484" s="8">
        <v>16</v>
      </c>
      <c r="J1484" s="8">
        <v>176.86</v>
      </c>
      <c r="K1484" s="8">
        <v>2829.76</v>
      </c>
      <c r="L1484" s="8">
        <v>0.1</v>
      </c>
      <c r="M1484" s="8">
        <v>0.02</v>
      </c>
      <c r="N1484" s="8" t="s">
        <v>2775</v>
      </c>
      <c r="O1484" s="8">
        <v>176.86</v>
      </c>
      <c r="P1484" s="8" t="s">
        <v>2773</v>
      </c>
      <c r="Q1484" s="8" t="s">
        <v>2773</v>
      </c>
      <c r="R1484" s="8">
        <v>2546.7840000000001</v>
      </c>
      <c r="S1484" s="8">
        <v>50.935680000000005</v>
      </c>
      <c r="T1484" s="8" t="s">
        <v>2774</v>
      </c>
      <c r="U1484" s="9" t="b">
        <v>0</v>
      </c>
    </row>
    <row r="1485" spans="1:21">
      <c r="A1485" s="10" t="s">
        <v>2280</v>
      </c>
      <c r="B1485" s="11" t="s">
        <v>35</v>
      </c>
      <c r="C1485" s="11" t="s">
        <v>36</v>
      </c>
      <c r="D1485" s="11" t="s">
        <v>281</v>
      </c>
      <c r="E1485" s="11" t="s">
        <v>282</v>
      </c>
      <c r="F1485" s="11" t="s">
        <v>240</v>
      </c>
      <c r="G1485" s="11" t="s">
        <v>241</v>
      </c>
      <c r="H1485" s="14">
        <v>45888</v>
      </c>
      <c r="I1485" s="11">
        <v>24</v>
      </c>
      <c r="J1485" s="11">
        <v>130.94</v>
      </c>
      <c r="K1485" s="11">
        <v>3142.56</v>
      </c>
      <c r="L1485" s="11">
        <v>0.05</v>
      </c>
      <c r="M1485" s="11">
        <v>0.02</v>
      </c>
      <c r="N1485" s="11" t="s">
        <v>2772</v>
      </c>
      <c r="O1485" s="11">
        <v>130.94</v>
      </c>
      <c r="P1485" s="11" t="s">
        <v>2773</v>
      </c>
      <c r="Q1485" s="11" t="s">
        <v>2773</v>
      </c>
      <c r="R1485" s="11">
        <v>2985.4319999999998</v>
      </c>
      <c r="S1485" s="11">
        <v>59.708639999999995</v>
      </c>
      <c r="T1485" s="11" t="s">
        <v>2774</v>
      </c>
      <c r="U1485" s="12" t="b">
        <v>0</v>
      </c>
    </row>
    <row r="1486" spans="1:21">
      <c r="A1486" s="7" t="s">
        <v>2281</v>
      </c>
      <c r="B1486" s="8" t="s">
        <v>122</v>
      </c>
      <c r="C1486" s="8" t="s">
        <v>123</v>
      </c>
      <c r="D1486" s="8" t="s">
        <v>482</v>
      </c>
      <c r="E1486" s="8" t="s">
        <v>483</v>
      </c>
      <c r="F1486" s="8" t="s">
        <v>18</v>
      </c>
      <c r="G1486" s="8" t="s">
        <v>19</v>
      </c>
      <c r="H1486" s="13">
        <v>45871</v>
      </c>
      <c r="I1486" s="8">
        <v>19</v>
      </c>
      <c r="J1486" s="8">
        <v>52.65</v>
      </c>
      <c r="K1486" s="8">
        <v>1000.35</v>
      </c>
      <c r="L1486" s="8">
        <v>0.05</v>
      </c>
      <c r="M1486" s="8">
        <v>0.02</v>
      </c>
      <c r="N1486" s="8" t="s">
        <v>2772</v>
      </c>
      <c r="O1486" s="8">
        <v>52.65</v>
      </c>
      <c r="P1486" s="8" t="s">
        <v>2773</v>
      </c>
      <c r="Q1486" s="8" t="s">
        <v>2773</v>
      </c>
      <c r="R1486" s="8">
        <v>950.33249999999998</v>
      </c>
      <c r="S1486" s="8">
        <v>19.00665</v>
      </c>
      <c r="T1486" s="8" t="s">
        <v>2774</v>
      </c>
      <c r="U1486" s="9" t="b">
        <v>0</v>
      </c>
    </row>
    <row r="1487" spans="1:21">
      <c r="A1487" s="10" t="s">
        <v>2282</v>
      </c>
      <c r="B1487" s="11" t="s">
        <v>21</v>
      </c>
      <c r="C1487" s="11" t="s">
        <v>22</v>
      </c>
      <c r="D1487" s="11" t="s">
        <v>30</v>
      </c>
      <c r="E1487" s="11" t="s">
        <v>31</v>
      </c>
      <c r="F1487" s="11" t="s">
        <v>25</v>
      </c>
      <c r="G1487" s="11" t="s">
        <v>26</v>
      </c>
      <c r="H1487" s="14">
        <v>45874</v>
      </c>
      <c r="I1487" s="11">
        <v>23</v>
      </c>
      <c r="J1487" s="11">
        <v>120.83</v>
      </c>
      <c r="K1487" s="11">
        <v>2779.09</v>
      </c>
      <c r="L1487" s="11">
        <v>0.1</v>
      </c>
      <c r="M1487" s="11">
        <v>0.02</v>
      </c>
      <c r="N1487" s="11" t="s">
        <v>2775</v>
      </c>
      <c r="O1487" s="11">
        <v>120.83</v>
      </c>
      <c r="P1487" s="11" t="s">
        <v>2773</v>
      </c>
      <c r="Q1487" s="11" t="s">
        <v>2773</v>
      </c>
      <c r="R1487" s="11">
        <v>2501.181</v>
      </c>
      <c r="S1487" s="11">
        <v>50.023620000000001</v>
      </c>
      <c r="T1487" s="11" t="s">
        <v>2774</v>
      </c>
      <c r="U1487" s="12" t="b">
        <v>0</v>
      </c>
    </row>
    <row r="1488" spans="1:21">
      <c r="A1488" s="7" t="s">
        <v>2283</v>
      </c>
      <c r="B1488" s="8" t="s">
        <v>103</v>
      </c>
      <c r="C1488" s="8" t="s">
        <v>2794</v>
      </c>
      <c r="D1488" s="8" t="s">
        <v>381</v>
      </c>
      <c r="E1488" s="8" t="s">
        <v>2586</v>
      </c>
      <c r="F1488" s="8" t="s">
        <v>196</v>
      </c>
      <c r="G1488" s="8" t="s">
        <v>197</v>
      </c>
      <c r="H1488" s="13">
        <v>45883</v>
      </c>
      <c r="I1488" s="8">
        <v>12</v>
      </c>
      <c r="J1488" s="8">
        <v>77.5</v>
      </c>
      <c r="K1488" s="8">
        <v>930</v>
      </c>
      <c r="L1488" s="8">
        <v>0.05</v>
      </c>
      <c r="M1488" s="8">
        <v>0.02</v>
      </c>
      <c r="N1488" s="8" t="s">
        <v>2772</v>
      </c>
      <c r="O1488" s="8">
        <v>77.5</v>
      </c>
      <c r="P1488" s="8" t="s">
        <v>2773</v>
      </c>
      <c r="Q1488" s="8" t="s">
        <v>2773</v>
      </c>
      <c r="R1488" s="8">
        <v>883.5</v>
      </c>
      <c r="S1488" s="8">
        <v>17.670000000000002</v>
      </c>
      <c r="T1488" s="8" t="s">
        <v>2774</v>
      </c>
      <c r="U1488" s="9" t="b">
        <v>0</v>
      </c>
    </row>
    <row r="1489" spans="1:21">
      <c r="A1489" s="10" t="s">
        <v>2284</v>
      </c>
      <c r="B1489" s="11" t="s">
        <v>159</v>
      </c>
      <c r="C1489" s="11" t="s">
        <v>160</v>
      </c>
      <c r="D1489" s="11" t="s">
        <v>1030</v>
      </c>
      <c r="E1489" s="11" t="s">
        <v>1031</v>
      </c>
      <c r="F1489" s="11" t="s">
        <v>196</v>
      </c>
      <c r="G1489" s="11" t="s">
        <v>197</v>
      </c>
      <c r="H1489" s="14">
        <v>45886</v>
      </c>
      <c r="I1489" s="11">
        <v>10</v>
      </c>
      <c r="J1489" s="11">
        <v>77.5</v>
      </c>
      <c r="K1489" s="11">
        <v>775</v>
      </c>
      <c r="L1489" s="11">
        <v>0.05</v>
      </c>
      <c r="M1489" s="11">
        <v>0.02</v>
      </c>
      <c r="N1489" s="11" t="s">
        <v>2772</v>
      </c>
      <c r="O1489" s="11">
        <v>77.5</v>
      </c>
      <c r="P1489" s="11" t="s">
        <v>2773</v>
      </c>
      <c r="Q1489" s="11" t="s">
        <v>2773</v>
      </c>
      <c r="R1489" s="11">
        <v>736.25</v>
      </c>
      <c r="S1489" s="11">
        <v>14.725</v>
      </c>
      <c r="T1489" s="11" t="s">
        <v>2774</v>
      </c>
      <c r="U1489" s="12" t="b">
        <v>0</v>
      </c>
    </row>
    <row r="1490" spans="1:21">
      <c r="A1490" s="7" t="s">
        <v>2285</v>
      </c>
      <c r="B1490" s="8" t="s">
        <v>159</v>
      </c>
      <c r="C1490" s="8" t="s">
        <v>160</v>
      </c>
      <c r="D1490" s="8" t="s">
        <v>645</v>
      </c>
      <c r="E1490" s="8" t="s">
        <v>646</v>
      </c>
      <c r="F1490" s="8" t="s">
        <v>396</v>
      </c>
      <c r="G1490" s="8" t="s">
        <v>397</v>
      </c>
      <c r="H1490" s="13">
        <v>45890</v>
      </c>
      <c r="I1490" s="8">
        <v>25</v>
      </c>
      <c r="J1490" s="8">
        <v>194.87</v>
      </c>
      <c r="K1490" s="8">
        <v>4871.75</v>
      </c>
      <c r="L1490" s="8">
        <v>0.1</v>
      </c>
      <c r="M1490" s="8">
        <v>0.02</v>
      </c>
      <c r="N1490" s="8" t="s">
        <v>2775</v>
      </c>
      <c r="O1490" s="8">
        <v>194.87</v>
      </c>
      <c r="P1490" s="8" t="s">
        <v>2773</v>
      </c>
      <c r="Q1490" s="8" t="s">
        <v>2773</v>
      </c>
      <c r="R1490" s="8">
        <v>4384.5749999999998</v>
      </c>
      <c r="S1490" s="8">
        <v>87.691500000000005</v>
      </c>
      <c r="T1490" s="8" t="s">
        <v>2774</v>
      </c>
      <c r="U1490" s="9" t="b">
        <v>0</v>
      </c>
    </row>
    <row r="1491" spans="1:21">
      <c r="A1491" s="10" t="s">
        <v>2286</v>
      </c>
      <c r="B1491" s="11" t="s">
        <v>182</v>
      </c>
      <c r="C1491" s="11" t="s">
        <v>183</v>
      </c>
      <c r="D1491" s="11" t="s">
        <v>98</v>
      </c>
      <c r="E1491" s="11" t="s">
        <v>99</v>
      </c>
      <c r="F1491" s="11" t="s">
        <v>71</v>
      </c>
      <c r="G1491" s="11" t="s">
        <v>72</v>
      </c>
      <c r="H1491" s="14">
        <v>45875</v>
      </c>
      <c r="I1491" s="11">
        <v>25</v>
      </c>
      <c r="J1491" s="11">
        <v>123.65</v>
      </c>
      <c r="K1491" s="11">
        <v>3091.25</v>
      </c>
      <c r="L1491" s="11">
        <v>0.05</v>
      </c>
      <c r="M1491" s="11">
        <v>0.02</v>
      </c>
      <c r="N1491" s="11" t="s">
        <v>2772</v>
      </c>
      <c r="O1491" s="11">
        <v>123.65</v>
      </c>
      <c r="P1491" s="11" t="s">
        <v>2773</v>
      </c>
      <c r="Q1491" s="11" t="s">
        <v>2773</v>
      </c>
      <c r="R1491" s="11">
        <v>2936.6875</v>
      </c>
      <c r="S1491" s="11">
        <v>58.733750000000001</v>
      </c>
      <c r="T1491" s="11" t="s">
        <v>2774</v>
      </c>
      <c r="U1491" s="12" t="b">
        <v>0</v>
      </c>
    </row>
    <row r="1492" spans="1:21">
      <c r="A1492" s="7" t="s">
        <v>2288</v>
      </c>
      <c r="B1492" s="8" t="s">
        <v>187</v>
      </c>
      <c r="C1492" s="8" t="s">
        <v>188</v>
      </c>
      <c r="D1492" s="8" t="s">
        <v>224</v>
      </c>
      <c r="E1492" s="8" t="s">
        <v>225</v>
      </c>
      <c r="F1492" s="8" t="s">
        <v>179</v>
      </c>
      <c r="G1492" s="8" t="s">
        <v>180</v>
      </c>
      <c r="H1492" s="13">
        <v>45881</v>
      </c>
      <c r="I1492" s="8">
        <v>23</v>
      </c>
      <c r="J1492" s="8">
        <v>125.42</v>
      </c>
      <c r="K1492" s="8">
        <v>2884.66</v>
      </c>
      <c r="L1492" s="8">
        <v>0.1</v>
      </c>
      <c r="M1492" s="8">
        <v>0.02</v>
      </c>
      <c r="N1492" s="8" t="s">
        <v>2775</v>
      </c>
      <c r="O1492" s="8">
        <v>125.42</v>
      </c>
      <c r="P1492" s="8" t="s">
        <v>2773</v>
      </c>
      <c r="Q1492" s="8" t="s">
        <v>2773</v>
      </c>
      <c r="R1492" s="8">
        <v>2596.194</v>
      </c>
      <c r="S1492" s="8">
        <v>51.923879999999997</v>
      </c>
      <c r="T1492" s="8" t="s">
        <v>2774</v>
      </c>
      <c r="U1492" s="9" t="b">
        <v>0</v>
      </c>
    </row>
    <row r="1493" spans="1:21">
      <c r="A1493" s="10" t="s">
        <v>2289</v>
      </c>
      <c r="B1493" s="11" t="s">
        <v>386</v>
      </c>
      <c r="C1493" s="11" t="s">
        <v>2788</v>
      </c>
      <c r="D1493" s="11" t="s">
        <v>1916</v>
      </c>
      <c r="E1493" s="11" t="s">
        <v>2711</v>
      </c>
      <c r="F1493" s="11" t="s">
        <v>100</v>
      </c>
      <c r="G1493" s="11" t="s">
        <v>101</v>
      </c>
      <c r="H1493" s="14">
        <v>45870</v>
      </c>
      <c r="I1493" s="11">
        <v>5</v>
      </c>
      <c r="J1493" s="11">
        <v>181.7</v>
      </c>
      <c r="K1493" s="11">
        <v>908.5</v>
      </c>
      <c r="L1493" s="11">
        <v>0.1</v>
      </c>
      <c r="M1493" s="11">
        <v>0.02</v>
      </c>
      <c r="N1493" s="11" t="s">
        <v>2775</v>
      </c>
      <c r="O1493" s="11">
        <v>181.7</v>
      </c>
      <c r="P1493" s="11" t="s">
        <v>2773</v>
      </c>
      <c r="Q1493" s="11" t="s">
        <v>2773</v>
      </c>
      <c r="R1493" s="11">
        <v>817.65</v>
      </c>
      <c r="S1493" s="11">
        <v>16.353000000000002</v>
      </c>
      <c r="T1493" s="11" t="s">
        <v>2774</v>
      </c>
      <c r="U1493" s="12" t="b">
        <v>0</v>
      </c>
    </row>
    <row r="1494" spans="1:21">
      <c r="A1494" s="7" t="s">
        <v>2290</v>
      </c>
      <c r="B1494" s="8" t="s">
        <v>21</v>
      </c>
      <c r="C1494" s="8" t="s">
        <v>22</v>
      </c>
      <c r="D1494" s="8" t="s">
        <v>802</v>
      </c>
      <c r="E1494" s="8" t="s">
        <v>803</v>
      </c>
      <c r="F1494" s="8" t="s">
        <v>293</v>
      </c>
      <c r="G1494" s="8" t="s">
        <v>294</v>
      </c>
      <c r="H1494" s="13">
        <v>45885</v>
      </c>
      <c r="I1494" s="8">
        <v>25</v>
      </c>
      <c r="J1494" s="8">
        <v>114.99</v>
      </c>
      <c r="K1494" s="8">
        <v>2874.75</v>
      </c>
      <c r="L1494" s="8">
        <v>0.05</v>
      </c>
      <c r="M1494" s="8">
        <v>0.02</v>
      </c>
      <c r="N1494" s="8" t="s">
        <v>2772</v>
      </c>
      <c r="O1494" s="8">
        <v>114.99</v>
      </c>
      <c r="P1494" s="8" t="s">
        <v>2773</v>
      </c>
      <c r="Q1494" s="8" t="s">
        <v>2773</v>
      </c>
      <c r="R1494" s="8">
        <v>2731.0124999999998</v>
      </c>
      <c r="S1494" s="8">
        <v>54.620249999999999</v>
      </c>
      <c r="T1494" s="8" t="s">
        <v>2774</v>
      </c>
      <c r="U1494" s="9" t="b">
        <v>0</v>
      </c>
    </row>
    <row r="1495" spans="1:21">
      <c r="A1495" s="10" t="s">
        <v>2291</v>
      </c>
      <c r="B1495" s="11" t="s">
        <v>81</v>
      </c>
      <c r="C1495" s="11" t="s">
        <v>82</v>
      </c>
      <c r="D1495" s="11" t="s">
        <v>308</v>
      </c>
      <c r="E1495" s="11" t="s">
        <v>309</v>
      </c>
      <c r="F1495" s="11" t="s">
        <v>356</v>
      </c>
      <c r="G1495" s="11" t="s">
        <v>357</v>
      </c>
      <c r="H1495" s="14">
        <v>45873</v>
      </c>
      <c r="I1495" s="11">
        <v>6</v>
      </c>
      <c r="J1495" s="11">
        <v>54.03</v>
      </c>
      <c r="K1495" s="11">
        <v>324.18</v>
      </c>
      <c r="L1495" s="11">
        <v>0</v>
      </c>
      <c r="M1495" s="11">
        <v>0.02</v>
      </c>
      <c r="N1495" s="11" t="s">
        <v>2776</v>
      </c>
      <c r="O1495" s="11">
        <v>54.03</v>
      </c>
      <c r="P1495" s="11" t="s">
        <v>2773</v>
      </c>
      <c r="Q1495" s="11" t="s">
        <v>2773</v>
      </c>
      <c r="R1495" s="11">
        <v>324.18</v>
      </c>
      <c r="S1495" s="11">
        <v>6.4836</v>
      </c>
      <c r="T1495" s="11" t="s">
        <v>2774</v>
      </c>
      <c r="U1495" s="12" t="b">
        <v>0</v>
      </c>
    </row>
    <row r="1496" spans="1:21">
      <c r="A1496" s="7" t="s">
        <v>2292</v>
      </c>
      <c r="B1496" s="8" t="s">
        <v>254</v>
      </c>
      <c r="C1496" s="8" t="s">
        <v>255</v>
      </c>
      <c r="D1496" s="8" t="s">
        <v>411</v>
      </c>
      <c r="E1496" s="8" t="s">
        <v>412</v>
      </c>
      <c r="F1496" s="8" t="s">
        <v>396</v>
      </c>
      <c r="G1496" s="8" t="s">
        <v>397</v>
      </c>
      <c r="H1496" s="13">
        <v>45895</v>
      </c>
      <c r="I1496" s="8">
        <v>7</v>
      </c>
      <c r="J1496" s="8">
        <v>194.87</v>
      </c>
      <c r="K1496" s="8">
        <v>1364.09</v>
      </c>
      <c r="L1496" s="8">
        <v>0.1</v>
      </c>
      <c r="M1496" s="8">
        <v>0.02</v>
      </c>
      <c r="N1496" s="8" t="s">
        <v>2775</v>
      </c>
      <c r="O1496" s="8">
        <v>194.87</v>
      </c>
      <c r="P1496" s="8" t="s">
        <v>2773</v>
      </c>
      <c r="Q1496" s="8" t="s">
        <v>2773</v>
      </c>
      <c r="R1496" s="8">
        <v>1227.681</v>
      </c>
      <c r="S1496" s="8">
        <v>24.553620000000002</v>
      </c>
      <c r="T1496" s="8" t="s">
        <v>2774</v>
      </c>
      <c r="U1496" s="9" t="b">
        <v>0</v>
      </c>
    </row>
    <row r="1497" spans="1:21">
      <c r="A1497" s="10" t="s">
        <v>2293</v>
      </c>
      <c r="B1497" s="11" t="s">
        <v>67</v>
      </c>
      <c r="C1497" s="11" t="s">
        <v>68</v>
      </c>
      <c r="D1497" s="11" t="s">
        <v>641</v>
      </c>
      <c r="E1497" s="11" t="s">
        <v>642</v>
      </c>
      <c r="F1497" s="11" t="s">
        <v>166</v>
      </c>
      <c r="G1497" s="11" t="s">
        <v>167</v>
      </c>
      <c r="H1497" s="14">
        <v>45897</v>
      </c>
      <c r="I1497" s="11">
        <v>17</v>
      </c>
      <c r="J1497" s="11">
        <v>176.86</v>
      </c>
      <c r="K1497" s="11">
        <v>3006.62</v>
      </c>
      <c r="L1497" s="11">
        <v>0.1</v>
      </c>
      <c r="M1497" s="11">
        <v>0.02</v>
      </c>
      <c r="N1497" s="11" t="s">
        <v>2775</v>
      </c>
      <c r="O1497" s="11">
        <v>176.86</v>
      </c>
      <c r="P1497" s="11" t="s">
        <v>2773</v>
      </c>
      <c r="Q1497" s="11" t="s">
        <v>2773</v>
      </c>
      <c r="R1497" s="11">
        <v>2705.9580000000001</v>
      </c>
      <c r="S1497" s="11">
        <v>54.119160000000001</v>
      </c>
      <c r="T1497" s="11" t="s">
        <v>2774</v>
      </c>
      <c r="U1497" s="12" t="b">
        <v>0</v>
      </c>
    </row>
    <row r="1498" spans="1:21">
      <c r="A1498" s="7" t="s">
        <v>2294</v>
      </c>
      <c r="B1498" s="8" t="s">
        <v>259</v>
      </c>
      <c r="C1498" s="8" t="s">
        <v>260</v>
      </c>
      <c r="D1498" s="8" t="s">
        <v>579</v>
      </c>
      <c r="E1498" s="8" t="s">
        <v>580</v>
      </c>
      <c r="F1498" s="8" t="s">
        <v>114</v>
      </c>
      <c r="G1498" s="8" t="s">
        <v>115</v>
      </c>
      <c r="H1498" s="13">
        <v>45895</v>
      </c>
      <c r="I1498" s="8">
        <v>25</v>
      </c>
      <c r="J1498" s="8">
        <v>91.13</v>
      </c>
      <c r="K1498" s="8">
        <v>2278.25</v>
      </c>
      <c r="L1498" s="8">
        <v>0.1</v>
      </c>
      <c r="M1498" s="8">
        <v>0.02</v>
      </c>
      <c r="N1498" s="8" t="s">
        <v>2775</v>
      </c>
      <c r="O1498" s="8">
        <v>91.13</v>
      </c>
      <c r="P1498" s="8" t="s">
        <v>2773</v>
      </c>
      <c r="Q1498" s="8" t="s">
        <v>2773</v>
      </c>
      <c r="R1498" s="8">
        <v>2050.4250000000002</v>
      </c>
      <c r="S1498" s="8">
        <v>41.008500000000005</v>
      </c>
      <c r="T1498" s="8" t="s">
        <v>2774</v>
      </c>
      <c r="U1498" s="9" t="b">
        <v>0</v>
      </c>
    </row>
    <row r="1499" spans="1:21">
      <c r="A1499" s="10" t="s">
        <v>2295</v>
      </c>
      <c r="B1499" s="11" t="s">
        <v>386</v>
      </c>
      <c r="C1499" s="11" t="s">
        <v>387</v>
      </c>
      <c r="D1499" s="11" t="s">
        <v>872</v>
      </c>
      <c r="E1499" s="11" t="s">
        <v>873</v>
      </c>
      <c r="F1499" s="11" t="s">
        <v>25</v>
      </c>
      <c r="G1499" s="11" t="s">
        <v>26</v>
      </c>
      <c r="H1499" s="14">
        <v>45873</v>
      </c>
      <c r="I1499" s="11">
        <v>3</v>
      </c>
      <c r="J1499" s="11">
        <v>120.83</v>
      </c>
      <c r="K1499" s="11">
        <v>362.49</v>
      </c>
      <c r="L1499" s="11">
        <v>0.1</v>
      </c>
      <c r="M1499" s="11">
        <v>0.02</v>
      </c>
      <c r="N1499" s="11" t="s">
        <v>2775</v>
      </c>
      <c r="O1499" s="11">
        <v>120.83</v>
      </c>
      <c r="P1499" s="11" t="s">
        <v>2773</v>
      </c>
      <c r="Q1499" s="11" t="s">
        <v>2773</v>
      </c>
      <c r="R1499" s="11">
        <v>326.24099999999999</v>
      </c>
      <c r="S1499" s="11">
        <v>6.5248200000000001</v>
      </c>
      <c r="T1499" s="11" t="s">
        <v>2774</v>
      </c>
      <c r="U1499" s="12" t="b">
        <v>0</v>
      </c>
    </row>
    <row r="1500" spans="1:21">
      <c r="A1500" s="7" t="s">
        <v>2296</v>
      </c>
      <c r="B1500" s="8" t="s">
        <v>35</v>
      </c>
      <c r="C1500" s="8" t="s">
        <v>36</v>
      </c>
      <c r="D1500" s="8" t="s">
        <v>506</v>
      </c>
      <c r="E1500" s="8" t="s">
        <v>507</v>
      </c>
      <c r="F1500" s="8" t="s">
        <v>356</v>
      </c>
      <c r="G1500" s="8" t="s">
        <v>357</v>
      </c>
      <c r="H1500" s="13">
        <v>45999</v>
      </c>
      <c r="I1500" s="8">
        <v>16</v>
      </c>
      <c r="J1500" s="8">
        <v>54.03</v>
      </c>
      <c r="K1500" s="8">
        <v>864.48</v>
      </c>
      <c r="L1500" s="8">
        <v>0</v>
      </c>
      <c r="M1500" s="8">
        <v>0.02</v>
      </c>
      <c r="N1500" s="8" t="s">
        <v>2776</v>
      </c>
      <c r="O1500" s="8">
        <v>54.03</v>
      </c>
      <c r="P1500" s="8" t="s">
        <v>2773</v>
      </c>
      <c r="Q1500" s="8" t="s">
        <v>2773</v>
      </c>
      <c r="R1500" s="8">
        <v>864.48</v>
      </c>
      <c r="S1500" s="8">
        <v>17.2896</v>
      </c>
      <c r="T1500" s="8" t="s">
        <v>2774</v>
      </c>
      <c r="U1500" s="9" t="b">
        <v>0</v>
      </c>
    </row>
    <row r="1501" spans="1:21">
      <c r="A1501" s="10" t="s">
        <v>2298</v>
      </c>
      <c r="B1501" s="11" t="s">
        <v>28</v>
      </c>
      <c r="C1501" s="11" t="s">
        <v>29</v>
      </c>
      <c r="D1501" s="11" t="s">
        <v>1272</v>
      </c>
      <c r="E1501" s="11" t="s">
        <v>1273</v>
      </c>
      <c r="F1501" s="11" t="s">
        <v>174</v>
      </c>
      <c r="G1501" s="11" t="s">
        <v>175</v>
      </c>
      <c r="H1501" s="14">
        <v>45875</v>
      </c>
      <c r="I1501" s="11">
        <v>11</v>
      </c>
      <c r="J1501" s="11">
        <v>183.4</v>
      </c>
      <c r="K1501" s="11">
        <v>2017.4</v>
      </c>
      <c r="L1501" s="11">
        <v>0.1</v>
      </c>
      <c r="M1501" s="11">
        <v>0.02</v>
      </c>
      <c r="N1501" s="11" t="s">
        <v>2775</v>
      </c>
      <c r="O1501" s="11">
        <v>183.4</v>
      </c>
      <c r="P1501" s="11" t="s">
        <v>2773</v>
      </c>
      <c r="Q1501" s="11" t="s">
        <v>2773</v>
      </c>
      <c r="R1501" s="11">
        <v>1815.66</v>
      </c>
      <c r="S1501" s="11">
        <v>36.313200000000002</v>
      </c>
      <c r="T1501" s="11" t="s">
        <v>2774</v>
      </c>
      <c r="U1501" s="12" t="b">
        <v>0</v>
      </c>
    </row>
    <row r="1502" spans="1:21">
      <c r="A1502" s="7" t="s">
        <v>2299</v>
      </c>
      <c r="B1502" s="8" t="s">
        <v>62</v>
      </c>
      <c r="C1502" s="8" t="s">
        <v>63</v>
      </c>
      <c r="D1502" s="8" t="s">
        <v>532</v>
      </c>
      <c r="E1502" s="8" t="s">
        <v>533</v>
      </c>
      <c r="F1502" s="8" t="s">
        <v>139</v>
      </c>
      <c r="G1502" s="8" t="s">
        <v>140</v>
      </c>
      <c r="H1502" s="13">
        <v>45877</v>
      </c>
      <c r="I1502" s="8">
        <v>4</v>
      </c>
      <c r="J1502" s="8">
        <v>113.94</v>
      </c>
      <c r="K1502" s="8">
        <v>455.76</v>
      </c>
      <c r="L1502" s="8">
        <v>0.05</v>
      </c>
      <c r="M1502" s="8">
        <v>0.02</v>
      </c>
      <c r="N1502" s="8" t="s">
        <v>2772</v>
      </c>
      <c r="O1502" s="8">
        <v>113.94</v>
      </c>
      <c r="P1502" s="8" t="s">
        <v>2773</v>
      </c>
      <c r="Q1502" s="8" t="s">
        <v>2773</v>
      </c>
      <c r="R1502" s="8">
        <v>432.97199999999998</v>
      </c>
      <c r="S1502" s="8">
        <v>8.65944</v>
      </c>
      <c r="T1502" s="8" t="s">
        <v>2774</v>
      </c>
      <c r="U1502" s="9" t="b">
        <v>0</v>
      </c>
    </row>
    <row r="1503" spans="1:21">
      <c r="A1503" s="10" t="s">
        <v>2300</v>
      </c>
      <c r="B1503" s="11" t="s">
        <v>21</v>
      </c>
      <c r="C1503" s="11" t="s">
        <v>22</v>
      </c>
      <c r="D1503" s="11" t="s">
        <v>561</v>
      </c>
      <c r="E1503" s="11" t="s">
        <v>562</v>
      </c>
      <c r="F1503" s="11" t="s">
        <v>179</v>
      </c>
      <c r="G1503" s="11" t="s">
        <v>180</v>
      </c>
      <c r="H1503" s="14">
        <v>45877</v>
      </c>
      <c r="I1503" s="11">
        <v>23</v>
      </c>
      <c r="J1503" s="11">
        <v>125.42</v>
      </c>
      <c r="K1503" s="11">
        <v>2884.66</v>
      </c>
      <c r="L1503" s="11">
        <v>0.1</v>
      </c>
      <c r="M1503" s="11">
        <v>0.02</v>
      </c>
      <c r="N1503" s="11" t="s">
        <v>2775</v>
      </c>
      <c r="O1503" s="11">
        <v>125.42</v>
      </c>
      <c r="P1503" s="11" t="s">
        <v>2773</v>
      </c>
      <c r="Q1503" s="11" t="s">
        <v>2773</v>
      </c>
      <c r="R1503" s="11">
        <v>2596.194</v>
      </c>
      <c r="S1503" s="11">
        <v>51.923879999999997</v>
      </c>
      <c r="T1503" s="11" t="s">
        <v>2774</v>
      </c>
      <c r="U1503" s="12" t="b">
        <v>0</v>
      </c>
    </row>
    <row r="1504" spans="1:21">
      <c r="A1504" s="7" t="s">
        <v>2302</v>
      </c>
      <c r="B1504" s="8" t="s">
        <v>62</v>
      </c>
      <c r="C1504" s="8" t="s">
        <v>63</v>
      </c>
      <c r="D1504" s="8" t="s">
        <v>98</v>
      </c>
      <c r="E1504" s="8" t="s">
        <v>99</v>
      </c>
      <c r="F1504" s="8" t="s">
        <v>174</v>
      </c>
      <c r="G1504" s="8" t="s">
        <v>175</v>
      </c>
      <c r="H1504" s="13">
        <v>45870</v>
      </c>
      <c r="I1504" s="8">
        <v>3</v>
      </c>
      <c r="J1504" s="8">
        <v>183.4</v>
      </c>
      <c r="K1504" s="8">
        <v>550.20000000000005</v>
      </c>
      <c r="L1504" s="8">
        <v>0.1</v>
      </c>
      <c r="M1504" s="8">
        <v>0.02</v>
      </c>
      <c r="N1504" s="8" t="s">
        <v>2775</v>
      </c>
      <c r="O1504" s="8">
        <v>183.4</v>
      </c>
      <c r="P1504" s="8" t="s">
        <v>2773</v>
      </c>
      <c r="Q1504" s="8" t="s">
        <v>2773</v>
      </c>
      <c r="R1504" s="8">
        <v>495.18000000000006</v>
      </c>
      <c r="S1504" s="8">
        <v>9.9036000000000008</v>
      </c>
      <c r="T1504" s="8" t="s">
        <v>2774</v>
      </c>
      <c r="U1504" s="9" t="b">
        <v>0</v>
      </c>
    </row>
    <row r="1505" spans="1:21">
      <c r="A1505" s="10" t="s">
        <v>2303</v>
      </c>
      <c r="B1505" s="11" t="s">
        <v>93</v>
      </c>
      <c r="C1505" s="11" t="s">
        <v>94</v>
      </c>
      <c r="D1505" s="11" t="s">
        <v>510</v>
      </c>
      <c r="E1505" s="11" t="s">
        <v>511</v>
      </c>
      <c r="F1505" s="11" t="s">
        <v>107</v>
      </c>
      <c r="G1505" s="11" t="s">
        <v>108</v>
      </c>
      <c r="H1505" s="14">
        <v>45876</v>
      </c>
      <c r="I1505" s="11">
        <v>2</v>
      </c>
      <c r="J1505" s="11">
        <v>179.53</v>
      </c>
      <c r="K1505" s="11">
        <v>359.06</v>
      </c>
      <c r="L1505" s="11">
        <v>0.1</v>
      </c>
      <c r="M1505" s="11">
        <v>0.02</v>
      </c>
      <c r="N1505" s="11" t="s">
        <v>2775</v>
      </c>
      <c r="O1505" s="11">
        <v>179.53</v>
      </c>
      <c r="P1505" s="11" t="s">
        <v>2773</v>
      </c>
      <c r="Q1505" s="11" t="s">
        <v>2773</v>
      </c>
      <c r="R1505" s="11">
        <v>323.154</v>
      </c>
      <c r="S1505" s="11">
        <v>6.4630799999999997</v>
      </c>
      <c r="T1505" s="11" t="s">
        <v>2774</v>
      </c>
      <c r="U1505" s="12" t="b">
        <v>0</v>
      </c>
    </row>
    <row r="1506" spans="1:21">
      <c r="A1506" s="7" t="s">
        <v>2304</v>
      </c>
      <c r="B1506" s="8" t="s">
        <v>386</v>
      </c>
      <c r="C1506" s="8" t="s">
        <v>387</v>
      </c>
      <c r="D1506" s="8" t="s">
        <v>502</v>
      </c>
      <c r="E1506" s="8" t="s">
        <v>503</v>
      </c>
      <c r="F1506" s="8" t="s">
        <v>174</v>
      </c>
      <c r="G1506" s="8" t="s">
        <v>175</v>
      </c>
      <c r="H1506" s="13">
        <v>45888</v>
      </c>
      <c r="I1506" s="8">
        <v>17</v>
      </c>
      <c r="J1506" s="8">
        <v>183.4</v>
      </c>
      <c r="K1506" s="8">
        <v>3117.8</v>
      </c>
      <c r="L1506" s="8">
        <v>0.1</v>
      </c>
      <c r="M1506" s="8">
        <v>0.02</v>
      </c>
      <c r="N1506" s="8" t="s">
        <v>2775</v>
      </c>
      <c r="O1506" s="8">
        <v>183.4</v>
      </c>
      <c r="P1506" s="8" t="s">
        <v>2773</v>
      </c>
      <c r="Q1506" s="8" t="s">
        <v>2773</v>
      </c>
      <c r="R1506" s="8">
        <v>2806.02</v>
      </c>
      <c r="S1506" s="8">
        <v>56.120400000000004</v>
      </c>
      <c r="T1506" s="8" t="s">
        <v>2774</v>
      </c>
      <c r="U1506" s="9" t="b">
        <v>0</v>
      </c>
    </row>
    <row r="1507" spans="1:21">
      <c r="A1507" s="10" t="s">
        <v>2305</v>
      </c>
      <c r="B1507" s="11" t="s">
        <v>14</v>
      </c>
      <c r="C1507" s="11" t="s">
        <v>15</v>
      </c>
      <c r="D1507" s="11" t="s">
        <v>927</v>
      </c>
      <c r="E1507" s="11" t="s">
        <v>928</v>
      </c>
      <c r="F1507" s="11" t="s">
        <v>71</v>
      </c>
      <c r="G1507" s="11" t="s">
        <v>72</v>
      </c>
      <c r="H1507" s="14">
        <v>45871</v>
      </c>
      <c r="I1507" s="11">
        <v>9</v>
      </c>
      <c r="J1507" s="11">
        <v>123.65</v>
      </c>
      <c r="K1507" s="11">
        <v>1112.8499999999999</v>
      </c>
      <c r="L1507" s="11">
        <v>0.05</v>
      </c>
      <c r="M1507" s="11">
        <v>0.02</v>
      </c>
      <c r="N1507" s="11" t="s">
        <v>2772</v>
      </c>
      <c r="O1507" s="11">
        <v>123.65</v>
      </c>
      <c r="P1507" s="11" t="s">
        <v>2773</v>
      </c>
      <c r="Q1507" s="11" t="s">
        <v>2773</v>
      </c>
      <c r="R1507" s="11">
        <v>1057.2075</v>
      </c>
      <c r="S1507" s="11">
        <v>21.14415</v>
      </c>
      <c r="T1507" s="11" t="s">
        <v>2774</v>
      </c>
      <c r="U1507" s="12" t="b">
        <v>0</v>
      </c>
    </row>
    <row r="1508" spans="1:21">
      <c r="A1508" s="7" t="s">
        <v>2306</v>
      </c>
      <c r="B1508" s="8" t="s">
        <v>423</v>
      </c>
      <c r="C1508" s="8" t="s">
        <v>424</v>
      </c>
      <c r="D1508" s="8" t="s">
        <v>532</v>
      </c>
      <c r="E1508" s="8" t="s">
        <v>533</v>
      </c>
      <c r="F1508" s="8" t="s">
        <v>191</v>
      </c>
      <c r="G1508" s="8" t="s">
        <v>192</v>
      </c>
      <c r="H1508" s="13">
        <v>45873</v>
      </c>
      <c r="I1508" s="8">
        <v>25</v>
      </c>
      <c r="J1508" s="8">
        <v>144.35</v>
      </c>
      <c r="K1508" s="8">
        <v>3608.75</v>
      </c>
      <c r="L1508" s="8">
        <v>0.1</v>
      </c>
      <c r="M1508" s="8">
        <v>0.02</v>
      </c>
      <c r="N1508" s="8" t="s">
        <v>2775</v>
      </c>
      <c r="O1508" s="8">
        <v>144.35</v>
      </c>
      <c r="P1508" s="8" t="s">
        <v>2773</v>
      </c>
      <c r="Q1508" s="8" t="s">
        <v>2773</v>
      </c>
      <c r="R1508" s="8">
        <v>3247.875</v>
      </c>
      <c r="S1508" s="8">
        <v>64.957499999999996</v>
      </c>
      <c r="T1508" s="8" t="s">
        <v>2774</v>
      </c>
      <c r="U1508" s="9" t="b">
        <v>0</v>
      </c>
    </row>
    <row r="1509" spans="1:21">
      <c r="A1509" s="10" t="s">
        <v>2307</v>
      </c>
      <c r="B1509" s="11" t="s">
        <v>246</v>
      </c>
      <c r="C1509" s="11" t="s">
        <v>247</v>
      </c>
      <c r="D1509" s="11" t="s">
        <v>765</v>
      </c>
      <c r="E1509" s="11" t="s">
        <v>766</v>
      </c>
      <c r="F1509" s="11" t="s">
        <v>356</v>
      </c>
      <c r="G1509" s="11" t="s">
        <v>357</v>
      </c>
      <c r="H1509" s="14">
        <v>45888</v>
      </c>
      <c r="I1509" s="11">
        <v>7</v>
      </c>
      <c r="J1509" s="11">
        <v>54.03</v>
      </c>
      <c r="K1509" s="11">
        <v>378.21</v>
      </c>
      <c r="L1509" s="11">
        <v>0</v>
      </c>
      <c r="M1509" s="11">
        <v>0.02</v>
      </c>
      <c r="N1509" s="11" t="s">
        <v>2776</v>
      </c>
      <c r="O1509" s="11">
        <v>54.03</v>
      </c>
      <c r="P1509" s="11" t="s">
        <v>2773</v>
      </c>
      <c r="Q1509" s="11" t="s">
        <v>2773</v>
      </c>
      <c r="R1509" s="11">
        <v>378.21</v>
      </c>
      <c r="S1509" s="11">
        <v>7.5641999999999996</v>
      </c>
      <c r="T1509" s="11" t="s">
        <v>2774</v>
      </c>
      <c r="U1509" s="12" t="b">
        <v>0</v>
      </c>
    </row>
    <row r="1510" spans="1:21">
      <c r="A1510" s="7" t="s">
        <v>2309</v>
      </c>
      <c r="B1510" s="8" t="s">
        <v>423</v>
      </c>
      <c r="C1510" s="8" t="s">
        <v>424</v>
      </c>
      <c r="D1510" s="8" t="s">
        <v>470</v>
      </c>
      <c r="E1510" s="8" t="s">
        <v>471</v>
      </c>
      <c r="F1510" s="8" t="s">
        <v>234</v>
      </c>
      <c r="G1510" s="8" t="s">
        <v>235</v>
      </c>
      <c r="H1510" s="13">
        <v>45900</v>
      </c>
      <c r="I1510" s="8">
        <v>9</v>
      </c>
      <c r="J1510" s="8">
        <v>37.18</v>
      </c>
      <c r="K1510" s="8">
        <v>334.62</v>
      </c>
      <c r="L1510" s="8">
        <v>0</v>
      </c>
      <c r="M1510" s="8">
        <v>0.02</v>
      </c>
      <c r="N1510" s="8" t="s">
        <v>2776</v>
      </c>
      <c r="O1510" s="8">
        <v>37.18</v>
      </c>
      <c r="P1510" s="8" t="s">
        <v>2773</v>
      </c>
      <c r="Q1510" s="8" t="s">
        <v>2773</v>
      </c>
      <c r="R1510" s="8">
        <v>334.62</v>
      </c>
      <c r="S1510" s="8">
        <v>6.6924000000000001</v>
      </c>
      <c r="T1510" s="8" t="s">
        <v>2774</v>
      </c>
      <c r="U1510" s="9" t="b">
        <v>0</v>
      </c>
    </row>
    <row r="1511" spans="1:21">
      <c r="A1511" s="10" t="s">
        <v>2310</v>
      </c>
      <c r="B1511" s="11" t="s">
        <v>135</v>
      </c>
      <c r="C1511" s="11" t="s">
        <v>136</v>
      </c>
      <c r="D1511" s="11" t="s">
        <v>156</v>
      </c>
      <c r="E1511" s="11" t="s">
        <v>157</v>
      </c>
      <c r="F1511" s="11" t="s">
        <v>85</v>
      </c>
      <c r="G1511" s="11" t="s">
        <v>86</v>
      </c>
      <c r="H1511" s="14">
        <v>45894</v>
      </c>
      <c r="I1511" s="11">
        <v>17</v>
      </c>
      <c r="J1511" s="11">
        <v>72.040000000000006</v>
      </c>
      <c r="K1511" s="11">
        <v>1224.68</v>
      </c>
      <c r="L1511" s="11">
        <v>0.05</v>
      </c>
      <c r="M1511" s="11">
        <v>0.02</v>
      </c>
      <c r="N1511" s="11" t="s">
        <v>2772</v>
      </c>
      <c r="O1511" s="11">
        <v>72.040000000000006</v>
      </c>
      <c r="P1511" s="11" t="s">
        <v>2773</v>
      </c>
      <c r="Q1511" s="11" t="s">
        <v>2773</v>
      </c>
      <c r="R1511" s="11">
        <v>1163.4460000000001</v>
      </c>
      <c r="S1511" s="11">
        <v>23.268920000000005</v>
      </c>
      <c r="T1511" s="11" t="s">
        <v>2774</v>
      </c>
      <c r="U1511" s="12" t="b">
        <v>0</v>
      </c>
    </row>
    <row r="1512" spans="1:21">
      <c r="A1512" s="7" t="s">
        <v>2311</v>
      </c>
      <c r="B1512" s="8" t="s">
        <v>110</v>
      </c>
      <c r="C1512" s="8" t="s">
        <v>111</v>
      </c>
      <c r="D1512" s="8" t="s">
        <v>910</v>
      </c>
      <c r="E1512" s="8" t="s">
        <v>911</v>
      </c>
      <c r="F1512" s="8" t="s">
        <v>18</v>
      </c>
      <c r="G1512" s="8" t="s">
        <v>19</v>
      </c>
      <c r="H1512" s="13">
        <v>45872</v>
      </c>
      <c r="I1512" s="8">
        <v>19</v>
      </c>
      <c r="J1512" s="8">
        <v>52.65</v>
      </c>
      <c r="K1512" s="8">
        <v>1000.35</v>
      </c>
      <c r="L1512" s="8">
        <v>0.05</v>
      </c>
      <c r="M1512" s="8">
        <v>0.02</v>
      </c>
      <c r="N1512" s="8" t="s">
        <v>2772</v>
      </c>
      <c r="O1512" s="8">
        <v>52.65</v>
      </c>
      <c r="P1512" s="8" t="s">
        <v>2773</v>
      </c>
      <c r="Q1512" s="8" t="s">
        <v>2773</v>
      </c>
      <c r="R1512" s="8">
        <v>950.33249999999998</v>
      </c>
      <c r="S1512" s="8">
        <v>19.00665</v>
      </c>
      <c r="T1512" s="8" t="s">
        <v>2774</v>
      </c>
      <c r="U1512" s="9" t="b">
        <v>0</v>
      </c>
    </row>
    <row r="1513" spans="1:21">
      <c r="A1513" s="10" t="s">
        <v>2312</v>
      </c>
      <c r="B1513" s="11" t="s">
        <v>386</v>
      </c>
      <c r="C1513" s="11" t="s">
        <v>387</v>
      </c>
      <c r="D1513" s="11" t="s">
        <v>742</v>
      </c>
      <c r="E1513" s="11" t="s">
        <v>743</v>
      </c>
      <c r="F1513" s="11" t="s">
        <v>100</v>
      </c>
      <c r="G1513" s="11" t="s">
        <v>101</v>
      </c>
      <c r="H1513" s="14">
        <v>45886</v>
      </c>
      <c r="I1513" s="11">
        <v>1</v>
      </c>
      <c r="J1513" s="11">
        <v>181.7</v>
      </c>
      <c r="K1513" s="11">
        <v>181.7</v>
      </c>
      <c r="L1513" s="11">
        <v>0.1</v>
      </c>
      <c r="M1513" s="11">
        <v>0.02</v>
      </c>
      <c r="N1513" s="11" t="s">
        <v>2775</v>
      </c>
      <c r="O1513" s="11">
        <v>181.7</v>
      </c>
      <c r="P1513" s="11" t="s">
        <v>2773</v>
      </c>
      <c r="Q1513" s="11" t="s">
        <v>2773</v>
      </c>
      <c r="R1513" s="11">
        <v>163.53</v>
      </c>
      <c r="S1513" s="11">
        <v>3.2706</v>
      </c>
      <c r="T1513" s="11" t="s">
        <v>2774</v>
      </c>
      <c r="U1513" s="12" t="b">
        <v>0</v>
      </c>
    </row>
    <row r="1514" spans="1:21">
      <c r="A1514" s="7" t="s">
        <v>2313</v>
      </c>
      <c r="B1514" s="8" t="s">
        <v>254</v>
      </c>
      <c r="C1514" s="8" t="s">
        <v>2802</v>
      </c>
      <c r="D1514" s="8" t="s">
        <v>983</v>
      </c>
      <c r="E1514" s="8" t="s">
        <v>2712</v>
      </c>
      <c r="F1514" s="8" t="s">
        <v>129</v>
      </c>
      <c r="G1514" s="8" t="s">
        <v>130</v>
      </c>
      <c r="H1514" s="13">
        <v>45875</v>
      </c>
      <c r="I1514" s="8">
        <v>10</v>
      </c>
      <c r="J1514" s="8">
        <v>92.19</v>
      </c>
      <c r="K1514" s="8">
        <v>921.9</v>
      </c>
      <c r="L1514" s="8">
        <v>0.05</v>
      </c>
      <c r="M1514" s="8">
        <v>0.02</v>
      </c>
      <c r="N1514" s="8" t="s">
        <v>2772</v>
      </c>
      <c r="O1514" s="8">
        <v>92.19</v>
      </c>
      <c r="P1514" s="8" t="s">
        <v>2773</v>
      </c>
      <c r="Q1514" s="8" t="s">
        <v>2773</v>
      </c>
      <c r="R1514" s="8">
        <v>875.80499999999995</v>
      </c>
      <c r="S1514" s="8">
        <v>17.516099999999998</v>
      </c>
      <c r="T1514" s="8" t="s">
        <v>2774</v>
      </c>
      <c r="U1514" s="9" t="b">
        <v>0</v>
      </c>
    </row>
    <row r="1515" spans="1:21">
      <c r="A1515" s="10" t="s">
        <v>2314</v>
      </c>
      <c r="B1515" s="11" t="s">
        <v>67</v>
      </c>
      <c r="C1515" s="11" t="s">
        <v>68</v>
      </c>
      <c r="D1515" s="11" t="s">
        <v>626</v>
      </c>
      <c r="E1515" s="11" t="s">
        <v>627</v>
      </c>
      <c r="F1515" s="11" t="s">
        <v>114</v>
      </c>
      <c r="G1515" s="11" t="s">
        <v>115</v>
      </c>
      <c r="H1515" s="14">
        <v>45873</v>
      </c>
      <c r="I1515" s="11">
        <v>24</v>
      </c>
      <c r="J1515" s="11">
        <v>77.48</v>
      </c>
      <c r="K1515" s="11">
        <v>1859.52</v>
      </c>
      <c r="L1515" s="11">
        <v>0.1</v>
      </c>
      <c r="M1515" s="11">
        <v>0.02</v>
      </c>
      <c r="N1515" s="11" t="s">
        <v>2775</v>
      </c>
      <c r="O1515" s="11">
        <v>91.13</v>
      </c>
      <c r="P1515" s="11" t="s">
        <v>2773</v>
      </c>
      <c r="Q1515" s="11" t="s">
        <v>2773</v>
      </c>
      <c r="R1515" s="11">
        <v>1673.568</v>
      </c>
      <c r="S1515" s="11">
        <v>33.471359999999997</v>
      </c>
      <c r="T1515" s="11" t="s">
        <v>2774</v>
      </c>
      <c r="U1515" s="12" t="b">
        <v>0</v>
      </c>
    </row>
    <row r="1516" spans="1:21">
      <c r="A1516" s="7" t="s">
        <v>2315</v>
      </c>
      <c r="B1516" s="8" t="s">
        <v>42</v>
      </c>
      <c r="C1516" s="8" t="s">
        <v>43</v>
      </c>
      <c r="D1516" s="8" t="s">
        <v>147</v>
      </c>
      <c r="E1516" s="8" t="s">
        <v>148</v>
      </c>
      <c r="F1516" s="8" t="s">
        <v>356</v>
      </c>
      <c r="G1516" s="8" t="s">
        <v>357</v>
      </c>
      <c r="H1516" s="13">
        <v>45885</v>
      </c>
      <c r="I1516" s="8">
        <v>23</v>
      </c>
      <c r="J1516" s="8">
        <v>54.03</v>
      </c>
      <c r="K1516" s="8">
        <v>1242.69</v>
      </c>
      <c r="L1516" s="8">
        <v>0</v>
      </c>
      <c r="M1516" s="8">
        <v>0.02</v>
      </c>
      <c r="N1516" s="8" t="s">
        <v>2776</v>
      </c>
      <c r="O1516" s="8">
        <v>54.03</v>
      </c>
      <c r="P1516" s="8" t="s">
        <v>2773</v>
      </c>
      <c r="Q1516" s="8" t="s">
        <v>2773</v>
      </c>
      <c r="R1516" s="8">
        <v>1242.69</v>
      </c>
      <c r="S1516" s="8">
        <v>24.853800000000003</v>
      </c>
      <c r="T1516" s="8" t="s">
        <v>2774</v>
      </c>
      <c r="U1516" s="9" t="b">
        <v>0</v>
      </c>
    </row>
    <row r="1517" spans="1:21">
      <c r="A1517" s="10" t="s">
        <v>2316</v>
      </c>
      <c r="B1517" s="11" t="s">
        <v>103</v>
      </c>
      <c r="C1517" s="11" t="s">
        <v>2811</v>
      </c>
      <c r="D1517" s="11" t="s">
        <v>401</v>
      </c>
      <c r="E1517" s="11" t="s">
        <v>2713</v>
      </c>
      <c r="F1517" s="11" t="s">
        <v>100</v>
      </c>
      <c r="G1517" s="11" t="s">
        <v>101</v>
      </c>
      <c r="H1517" s="14">
        <v>45891</v>
      </c>
      <c r="I1517" s="11">
        <v>15</v>
      </c>
      <c r="J1517" s="11">
        <v>181.7</v>
      </c>
      <c r="K1517" s="11">
        <v>2725.5</v>
      </c>
      <c r="L1517" s="11">
        <v>0.1</v>
      </c>
      <c r="M1517" s="11">
        <v>0.02</v>
      </c>
      <c r="N1517" s="11" t="s">
        <v>2775</v>
      </c>
      <c r="O1517" s="11">
        <v>181.7</v>
      </c>
      <c r="P1517" s="11" t="s">
        <v>2773</v>
      </c>
      <c r="Q1517" s="11" t="s">
        <v>2773</v>
      </c>
      <c r="R1517" s="11">
        <v>2452.9499999999998</v>
      </c>
      <c r="S1517" s="11">
        <v>49.058999999999997</v>
      </c>
      <c r="T1517" s="11" t="s">
        <v>2774</v>
      </c>
      <c r="U1517" s="12" t="b">
        <v>0</v>
      </c>
    </row>
    <row r="1518" spans="1:21">
      <c r="A1518" s="7" t="s">
        <v>2317</v>
      </c>
      <c r="B1518" s="8" t="s">
        <v>386</v>
      </c>
      <c r="C1518" s="8" t="s">
        <v>387</v>
      </c>
      <c r="D1518" s="8" t="s">
        <v>719</v>
      </c>
      <c r="E1518" s="8" t="s">
        <v>720</v>
      </c>
      <c r="F1518" s="8" t="s">
        <v>90</v>
      </c>
      <c r="G1518" s="8" t="s">
        <v>91</v>
      </c>
      <c r="H1518" s="13">
        <v>45883</v>
      </c>
      <c r="I1518" s="8">
        <v>13</v>
      </c>
      <c r="J1518" s="8">
        <v>50.51</v>
      </c>
      <c r="K1518" s="8">
        <v>656.63</v>
      </c>
      <c r="L1518" s="8">
        <v>0</v>
      </c>
      <c r="M1518" s="8">
        <v>0.02</v>
      </c>
      <c r="N1518" s="8" t="s">
        <v>2776</v>
      </c>
      <c r="O1518" s="8">
        <v>50.51</v>
      </c>
      <c r="P1518" s="8" t="s">
        <v>2773</v>
      </c>
      <c r="Q1518" s="8" t="s">
        <v>2773</v>
      </c>
      <c r="R1518" s="8">
        <v>656.63</v>
      </c>
      <c r="S1518" s="8">
        <v>13.1326</v>
      </c>
      <c r="T1518" s="8" t="s">
        <v>2774</v>
      </c>
      <c r="U1518" s="9" t="b">
        <v>0</v>
      </c>
    </row>
    <row r="1519" spans="1:21">
      <c r="A1519" s="10" t="s">
        <v>2318</v>
      </c>
      <c r="B1519" s="11" t="s">
        <v>254</v>
      </c>
      <c r="C1519" s="11" t="s">
        <v>2824</v>
      </c>
      <c r="D1519" s="11" t="s">
        <v>794</v>
      </c>
      <c r="E1519" s="11" t="s">
        <v>2714</v>
      </c>
      <c r="F1519" s="11" t="s">
        <v>59</v>
      </c>
      <c r="G1519" s="11" t="s">
        <v>60</v>
      </c>
      <c r="H1519" s="14">
        <v>45894</v>
      </c>
      <c r="I1519" s="11">
        <v>4</v>
      </c>
      <c r="J1519" s="11">
        <v>71.86</v>
      </c>
      <c r="K1519" s="11">
        <v>287.44</v>
      </c>
      <c r="L1519" s="11">
        <v>0.05</v>
      </c>
      <c r="M1519" s="11">
        <v>0.02</v>
      </c>
      <c r="N1519" s="11" t="s">
        <v>2772</v>
      </c>
      <c r="O1519" s="11">
        <v>71.86</v>
      </c>
      <c r="P1519" s="11" t="s">
        <v>2773</v>
      </c>
      <c r="Q1519" s="11" t="s">
        <v>2773</v>
      </c>
      <c r="R1519" s="11">
        <v>273.06799999999998</v>
      </c>
      <c r="S1519" s="11">
        <v>5.46136</v>
      </c>
      <c r="T1519" s="11" t="s">
        <v>2774</v>
      </c>
      <c r="U1519" s="12" t="b">
        <v>0</v>
      </c>
    </row>
    <row r="1520" spans="1:21">
      <c r="A1520" s="7" t="s">
        <v>2319</v>
      </c>
      <c r="B1520" s="8" t="s">
        <v>145</v>
      </c>
      <c r="C1520" s="8" t="s">
        <v>146</v>
      </c>
      <c r="D1520" s="8" t="s">
        <v>765</v>
      </c>
      <c r="E1520" s="8" t="s">
        <v>766</v>
      </c>
      <c r="F1520" s="8" t="s">
        <v>25</v>
      </c>
      <c r="G1520" s="8" t="s">
        <v>26</v>
      </c>
      <c r="H1520" s="13">
        <v>45874</v>
      </c>
      <c r="I1520" s="8">
        <v>17</v>
      </c>
      <c r="J1520" s="8">
        <v>92.3</v>
      </c>
      <c r="K1520" s="8">
        <v>1569.1</v>
      </c>
      <c r="L1520" s="8">
        <v>0.1</v>
      </c>
      <c r="M1520" s="8">
        <v>0.02</v>
      </c>
      <c r="N1520" s="8" t="s">
        <v>2775</v>
      </c>
      <c r="O1520" s="8">
        <v>120.83</v>
      </c>
      <c r="P1520" s="8" t="s">
        <v>2773</v>
      </c>
      <c r="Q1520" s="8" t="s">
        <v>2773</v>
      </c>
      <c r="R1520" s="8">
        <v>1412.1899999999998</v>
      </c>
      <c r="S1520" s="8">
        <v>28.243799999999997</v>
      </c>
      <c r="T1520" s="8" t="s">
        <v>2774</v>
      </c>
      <c r="U1520" s="9" t="b">
        <v>0</v>
      </c>
    </row>
    <row r="1521" spans="1:21">
      <c r="A1521" s="10" t="s">
        <v>2320</v>
      </c>
      <c r="B1521" s="11" t="s">
        <v>55</v>
      </c>
      <c r="C1521" s="11" t="s">
        <v>56</v>
      </c>
      <c r="D1521" s="11" t="s">
        <v>98</v>
      </c>
      <c r="E1521" s="11" t="s">
        <v>99</v>
      </c>
      <c r="F1521" s="11" t="s">
        <v>240</v>
      </c>
      <c r="G1521" s="11" t="s">
        <v>241</v>
      </c>
      <c r="H1521" s="14">
        <v>45887</v>
      </c>
      <c r="I1521" s="11">
        <v>10</v>
      </c>
      <c r="J1521" s="11">
        <v>130.94</v>
      </c>
      <c r="K1521" s="11">
        <v>1309.4000000000001</v>
      </c>
      <c r="L1521" s="11">
        <v>0.05</v>
      </c>
      <c r="M1521" s="11">
        <v>0.02</v>
      </c>
      <c r="N1521" s="11" t="s">
        <v>2772</v>
      </c>
      <c r="O1521" s="11">
        <v>130.94</v>
      </c>
      <c r="P1521" s="11" t="s">
        <v>2773</v>
      </c>
      <c r="Q1521" s="11" t="s">
        <v>2773</v>
      </c>
      <c r="R1521" s="11">
        <v>1243.93</v>
      </c>
      <c r="S1521" s="11">
        <v>24.878600000000002</v>
      </c>
      <c r="T1521" s="11" t="s">
        <v>2774</v>
      </c>
      <c r="U1521" s="12" t="b">
        <v>0</v>
      </c>
    </row>
    <row r="1522" spans="1:21">
      <c r="A1522" s="7" t="s">
        <v>2321</v>
      </c>
      <c r="B1522" s="8" t="s">
        <v>110</v>
      </c>
      <c r="C1522" s="8" t="s">
        <v>111</v>
      </c>
      <c r="D1522" s="8" t="s">
        <v>161</v>
      </c>
      <c r="E1522" s="8" t="s">
        <v>162</v>
      </c>
      <c r="F1522" s="8" t="s">
        <v>71</v>
      </c>
      <c r="G1522" s="8" t="s">
        <v>72</v>
      </c>
      <c r="H1522" s="13">
        <v>45873</v>
      </c>
      <c r="I1522" s="8">
        <v>16</v>
      </c>
      <c r="J1522" s="8">
        <v>123.65</v>
      </c>
      <c r="K1522" s="8">
        <v>1978.4</v>
      </c>
      <c r="L1522" s="8">
        <v>0.05</v>
      </c>
      <c r="M1522" s="8">
        <v>0.02</v>
      </c>
      <c r="N1522" s="8" t="s">
        <v>2772</v>
      </c>
      <c r="O1522" s="8">
        <v>123.65</v>
      </c>
      <c r="P1522" s="8" t="s">
        <v>2773</v>
      </c>
      <c r="Q1522" s="8" t="s">
        <v>2773</v>
      </c>
      <c r="R1522" s="8">
        <v>1879.48</v>
      </c>
      <c r="S1522" s="8">
        <v>37.589600000000004</v>
      </c>
      <c r="T1522" s="8" t="s">
        <v>2774</v>
      </c>
      <c r="U1522" s="9" t="b">
        <v>0</v>
      </c>
    </row>
    <row r="1523" spans="1:21">
      <c r="A1523" s="10" t="s">
        <v>2322</v>
      </c>
      <c r="B1523" s="11" t="s">
        <v>74</v>
      </c>
      <c r="C1523" s="11" t="s">
        <v>75</v>
      </c>
      <c r="D1523" s="11" t="s">
        <v>629</v>
      </c>
      <c r="E1523" s="11" t="s">
        <v>630</v>
      </c>
      <c r="F1523" s="11" t="s">
        <v>25</v>
      </c>
      <c r="G1523" s="11" t="s">
        <v>26</v>
      </c>
      <c r="H1523" s="14">
        <v>45879</v>
      </c>
      <c r="I1523" s="11">
        <v>24</v>
      </c>
      <c r="J1523" s="11">
        <v>93.56</v>
      </c>
      <c r="K1523" s="11">
        <v>2245.44</v>
      </c>
      <c r="L1523" s="11">
        <v>0.1</v>
      </c>
      <c r="M1523" s="11">
        <v>0.02</v>
      </c>
      <c r="N1523" s="11" t="s">
        <v>2775</v>
      </c>
      <c r="O1523" s="11">
        <v>120.83</v>
      </c>
      <c r="P1523" s="11" t="s">
        <v>2773</v>
      </c>
      <c r="Q1523" s="11" t="s">
        <v>2773</v>
      </c>
      <c r="R1523" s="11">
        <v>2020.896</v>
      </c>
      <c r="S1523" s="11">
        <v>40.417920000000002</v>
      </c>
      <c r="T1523" s="11" t="s">
        <v>2774</v>
      </c>
      <c r="U1523" s="12" t="b">
        <v>0</v>
      </c>
    </row>
    <row r="1524" spans="1:21">
      <c r="A1524" s="7" t="s">
        <v>2323</v>
      </c>
      <c r="B1524" s="8" t="s">
        <v>208</v>
      </c>
      <c r="C1524" s="8" t="s">
        <v>209</v>
      </c>
      <c r="D1524" s="8" t="s">
        <v>890</v>
      </c>
      <c r="E1524" s="8" t="s">
        <v>891</v>
      </c>
      <c r="F1524" s="8" t="s">
        <v>25</v>
      </c>
      <c r="G1524" s="8" t="s">
        <v>26</v>
      </c>
      <c r="H1524" s="13">
        <v>45883</v>
      </c>
      <c r="I1524" s="8">
        <v>18</v>
      </c>
      <c r="J1524" s="8">
        <v>120.83</v>
      </c>
      <c r="K1524" s="8">
        <v>2174.94</v>
      </c>
      <c r="L1524" s="8">
        <v>0.1</v>
      </c>
      <c r="M1524" s="8">
        <v>0.02</v>
      </c>
      <c r="N1524" s="8" t="s">
        <v>2775</v>
      </c>
      <c r="O1524" s="8">
        <v>120.83</v>
      </c>
      <c r="P1524" s="8" t="s">
        <v>2773</v>
      </c>
      <c r="Q1524" s="8" t="s">
        <v>2773</v>
      </c>
      <c r="R1524" s="8">
        <v>1957.4459999999999</v>
      </c>
      <c r="S1524" s="8">
        <v>39.148919999999997</v>
      </c>
      <c r="T1524" s="8" t="s">
        <v>2774</v>
      </c>
      <c r="U1524" s="9" t="b">
        <v>0</v>
      </c>
    </row>
    <row r="1525" spans="1:21">
      <c r="A1525" s="10" t="s">
        <v>2324</v>
      </c>
      <c r="B1525" s="11" t="s">
        <v>187</v>
      </c>
      <c r="C1525" s="11" t="s">
        <v>188</v>
      </c>
      <c r="D1525" s="11" t="s">
        <v>686</v>
      </c>
      <c r="E1525" s="11" t="s">
        <v>687</v>
      </c>
      <c r="F1525" s="11" t="s">
        <v>215</v>
      </c>
      <c r="G1525" s="11" t="s">
        <v>216</v>
      </c>
      <c r="H1525" s="14">
        <v>45898</v>
      </c>
      <c r="I1525" s="11">
        <v>3</v>
      </c>
      <c r="J1525" s="11">
        <v>176.7</v>
      </c>
      <c r="K1525" s="11">
        <v>530.1</v>
      </c>
      <c r="L1525" s="11">
        <v>0.1</v>
      </c>
      <c r="M1525" s="11">
        <v>0.02</v>
      </c>
      <c r="N1525" s="11" t="s">
        <v>2775</v>
      </c>
      <c r="O1525" s="11">
        <v>176.7</v>
      </c>
      <c r="P1525" s="11" t="s">
        <v>2773</v>
      </c>
      <c r="Q1525" s="11" t="s">
        <v>2773</v>
      </c>
      <c r="R1525" s="11">
        <v>477.09000000000003</v>
      </c>
      <c r="S1525" s="11">
        <v>9.5418000000000003</v>
      </c>
      <c r="T1525" s="11" t="s">
        <v>2774</v>
      </c>
      <c r="U1525" s="12" t="b">
        <v>0</v>
      </c>
    </row>
    <row r="1526" spans="1:21">
      <c r="A1526" s="7" t="s">
        <v>2325</v>
      </c>
      <c r="B1526" s="8" t="s">
        <v>35</v>
      </c>
      <c r="C1526" s="8" t="s">
        <v>36</v>
      </c>
      <c r="D1526" s="8" t="s">
        <v>23</v>
      </c>
      <c r="E1526" s="8" t="s">
        <v>24</v>
      </c>
      <c r="F1526" s="8" t="s">
        <v>25</v>
      </c>
      <c r="G1526" s="8" t="s">
        <v>26</v>
      </c>
      <c r="H1526" s="13">
        <v>45881</v>
      </c>
      <c r="I1526" s="8">
        <v>22</v>
      </c>
      <c r="J1526" s="8">
        <v>120.83</v>
      </c>
      <c r="K1526" s="8">
        <v>2658.26</v>
      </c>
      <c r="L1526" s="8">
        <v>0.1</v>
      </c>
      <c r="M1526" s="8">
        <v>0.02</v>
      </c>
      <c r="N1526" s="8" t="s">
        <v>2775</v>
      </c>
      <c r="O1526" s="8">
        <v>120.83</v>
      </c>
      <c r="P1526" s="8" t="s">
        <v>2773</v>
      </c>
      <c r="Q1526" s="8" t="s">
        <v>2773</v>
      </c>
      <c r="R1526" s="8">
        <v>2392.4340000000002</v>
      </c>
      <c r="S1526" s="8">
        <v>47.848680000000002</v>
      </c>
      <c r="T1526" s="8" t="s">
        <v>2774</v>
      </c>
      <c r="U1526" s="9" t="b">
        <v>0</v>
      </c>
    </row>
    <row r="1527" spans="1:21">
      <c r="A1527" s="10" t="s">
        <v>2327</v>
      </c>
      <c r="B1527" s="11" t="s">
        <v>386</v>
      </c>
      <c r="C1527" s="11" t="s">
        <v>387</v>
      </c>
      <c r="D1527" s="11" t="s">
        <v>548</v>
      </c>
      <c r="E1527" s="11" t="s">
        <v>549</v>
      </c>
      <c r="F1527" s="11" t="s">
        <v>215</v>
      </c>
      <c r="G1527" s="11" t="s">
        <v>216</v>
      </c>
      <c r="H1527" s="14">
        <v>45891</v>
      </c>
      <c r="I1527" s="11">
        <v>22</v>
      </c>
      <c r="J1527" s="11">
        <v>176.7</v>
      </c>
      <c r="K1527" s="11">
        <v>3887.4</v>
      </c>
      <c r="L1527" s="11">
        <v>0.1</v>
      </c>
      <c r="M1527" s="11">
        <v>0.02</v>
      </c>
      <c r="N1527" s="11" t="s">
        <v>2775</v>
      </c>
      <c r="O1527" s="11">
        <v>176.7</v>
      </c>
      <c r="P1527" s="11" t="s">
        <v>2773</v>
      </c>
      <c r="Q1527" s="11" t="s">
        <v>2773</v>
      </c>
      <c r="R1527" s="11">
        <v>3498.66</v>
      </c>
      <c r="S1527" s="11">
        <v>69.973200000000006</v>
      </c>
      <c r="T1527" s="11" t="s">
        <v>2774</v>
      </c>
      <c r="U1527" s="12" t="b">
        <v>0</v>
      </c>
    </row>
    <row r="1528" spans="1:21">
      <c r="A1528" s="7" t="s">
        <v>2329</v>
      </c>
      <c r="B1528" s="8" t="s">
        <v>135</v>
      </c>
      <c r="C1528" s="8" t="s">
        <v>2795</v>
      </c>
      <c r="D1528" s="8" t="s">
        <v>1130</v>
      </c>
      <c r="E1528" s="8" t="s">
        <v>2700</v>
      </c>
      <c r="F1528" s="8" t="s">
        <v>107</v>
      </c>
      <c r="G1528" s="8" t="s">
        <v>108</v>
      </c>
      <c r="H1528" s="13">
        <v>45872</v>
      </c>
      <c r="I1528" s="8">
        <v>6</v>
      </c>
      <c r="J1528" s="8">
        <v>179.53</v>
      </c>
      <c r="K1528" s="8">
        <v>1077.18</v>
      </c>
      <c r="L1528" s="8">
        <v>0.1</v>
      </c>
      <c r="M1528" s="8">
        <v>0.02</v>
      </c>
      <c r="N1528" s="8" t="s">
        <v>2775</v>
      </c>
      <c r="O1528" s="8">
        <v>179.53</v>
      </c>
      <c r="P1528" s="8" t="s">
        <v>2773</v>
      </c>
      <c r="Q1528" s="8" t="s">
        <v>2773</v>
      </c>
      <c r="R1528" s="8">
        <v>969.46199999999999</v>
      </c>
      <c r="S1528" s="8">
        <v>19.389240000000001</v>
      </c>
      <c r="T1528" s="8" t="s">
        <v>2774</v>
      </c>
      <c r="U1528" s="9" t="b">
        <v>0</v>
      </c>
    </row>
    <row r="1529" spans="1:21">
      <c r="A1529" s="10" t="s">
        <v>2330</v>
      </c>
      <c r="B1529" s="11" t="s">
        <v>103</v>
      </c>
      <c r="C1529" s="11" t="s">
        <v>104</v>
      </c>
      <c r="D1529" s="11" t="s">
        <v>194</v>
      </c>
      <c r="E1529" s="11" t="s">
        <v>195</v>
      </c>
      <c r="F1529" s="11" t="s">
        <v>85</v>
      </c>
      <c r="G1529" s="11" t="s">
        <v>86</v>
      </c>
      <c r="H1529" s="14">
        <v>45897</v>
      </c>
      <c r="I1529" s="11">
        <v>20</v>
      </c>
      <c r="J1529" s="11">
        <v>72.040000000000006</v>
      </c>
      <c r="K1529" s="11">
        <v>1440.8</v>
      </c>
      <c r="L1529" s="11">
        <v>0.05</v>
      </c>
      <c r="M1529" s="11">
        <v>0.02</v>
      </c>
      <c r="N1529" s="11" t="s">
        <v>2772</v>
      </c>
      <c r="O1529" s="11">
        <v>72.040000000000006</v>
      </c>
      <c r="P1529" s="11" t="s">
        <v>2773</v>
      </c>
      <c r="Q1529" s="11" t="s">
        <v>2773</v>
      </c>
      <c r="R1529" s="11">
        <v>1368.76</v>
      </c>
      <c r="S1529" s="11">
        <v>27.3752</v>
      </c>
      <c r="T1529" s="11" t="s">
        <v>2774</v>
      </c>
      <c r="U1529" s="12" t="b">
        <v>0</v>
      </c>
    </row>
    <row r="1530" spans="1:21">
      <c r="A1530" s="7" t="s">
        <v>2331</v>
      </c>
      <c r="B1530" s="8" t="s">
        <v>74</v>
      </c>
      <c r="C1530" s="8" t="s">
        <v>75</v>
      </c>
      <c r="D1530" s="8" t="s">
        <v>765</v>
      </c>
      <c r="E1530" s="8" t="s">
        <v>766</v>
      </c>
      <c r="F1530" s="8" t="s">
        <v>59</v>
      </c>
      <c r="G1530" s="8" t="s">
        <v>60</v>
      </c>
      <c r="H1530" s="13">
        <v>45893</v>
      </c>
      <c r="I1530" s="8">
        <v>14</v>
      </c>
      <c r="J1530" s="8">
        <v>71.86</v>
      </c>
      <c r="K1530" s="8">
        <v>1006.04</v>
      </c>
      <c r="L1530" s="8">
        <v>0.05</v>
      </c>
      <c r="M1530" s="8">
        <v>0.02</v>
      </c>
      <c r="N1530" s="8" t="s">
        <v>2772</v>
      </c>
      <c r="O1530" s="8">
        <v>71.86</v>
      </c>
      <c r="P1530" s="8" t="s">
        <v>2773</v>
      </c>
      <c r="Q1530" s="8" t="s">
        <v>2773</v>
      </c>
      <c r="R1530" s="8">
        <v>955.73799999999994</v>
      </c>
      <c r="S1530" s="8">
        <v>19.11476</v>
      </c>
      <c r="T1530" s="8" t="s">
        <v>2774</v>
      </c>
      <c r="U1530" s="9" t="b">
        <v>0</v>
      </c>
    </row>
    <row r="1531" spans="1:21">
      <c r="A1531" s="10" t="s">
        <v>2332</v>
      </c>
      <c r="B1531" s="11" t="s">
        <v>55</v>
      </c>
      <c r="C1531" s="11" t="s">
        <v>2823</v>
      </c>
      <c r="D1531" s="11" t="s">
        <v>1144</v>
      </c>
      <c r="E1531" s="11" t="s">
        <v>2715</v>
      </c>
      <c r="F1531" s="11" t="s">
        <v>174</v>
      </c>
      <c r="G1531" s="11" t="s">
        <v>175</v>
      </c>
      <c r="H1531" s="14">
        <v>45888</v>
      </c>
      <c r="I1531" s="11">
        <v>25</v>
      </c>
      <c r="J1531" s="11">
        <v>183.4</v>
      </c>
      <c r="K1531" s="11">
        <v>4585</v>
      </c>
      <c r="L1531" s="11">
        <v>0.1</v>
      </c>
      <c r="M1531" s="11">
        <v>0.02</v>
      </c>
      <c r="N1531" s="11" t="s">
        <v>2775</v>
      </c>
      <c r="O1531" s="11">
        <v>183.4</v>
      </c>
      <c r="P1531" s="11" t="s">
        <v>2773</v>
      </c>
      <c r="Q1531" s="11" t="s">
        <v>2773</v>
      </c>
      <c r="R1531" s="11">
        <v>4126.5</v>
      </c>
      <c r="S1531" s="11">
        <v>82.53</v>
      </c>
      <c r="T1531" s="11" t="s">
        <v>2774</v>
      </c>
      <c r="U1531" s="12" t="b">
        <v>0</v>
      </c>
    </row>
    <row r="1532" spans="1:21">
      <c r="A1532" s="7" t="s">
        <v>2333</v>
      </c>
      <c r="B1532" s="8" t="s">
        <v>135</v>
      </c>
      <c r="C1532" s="8" t="s">
        <v>136</v>
      </c>
      <c r="D1532" s="8" t="s">
        <v>224</v>
      </c>
      <c r="E1532" s="8" t="s">
        <v>225</v>
      </c>
      <c r="F1532" s="8" t="s">
        <v>107</v>
      </c>
      <c r="G1532" s="8" t="s">
        <v>108</v>
      </c>
      <c r="H1532" s="13">
        <v>45900</v>
      </c>
      <c r="I1532" s="8">
        <v>21</v>
      </c>
      <c r="J1532" s="8">
        <v>179.53</v>
      </c>
      <c r="K1532" s="8">
        <v>3770.13</v>
      </c>
      <c r="L1532" s="8">
        <v>0.1</v>
      </c>
      <c r="M1532" s="8">
        <v>0.02</v>
      </c>
      <c r="N1532" s="8" t="s">
        <v>2775</v>
      </c>
      <c r="O1532" s="8">
        <v>179.53</v>
      </c>
      <c r="P1532" s="8" t="s">
        <v>2773</v>
      </c>
      <c r="Q1532" s="8" t="s">
        <v>2773</v>
      </c>
      <c r="R1532" s="8">
        <v>3393.1170000000002</v>
      </c>
      <c r="S1532" s="8">
        <v>67.862340000000003</v>
      </c>
      <c r="T1532" s="8" t="s">
        <v>2774</v>
      </c>
      <c r="U1532" s="9" t="b">
        <v>0</v>
      </c>
    </row>
    <row r="1533" spans="1:21">
      <c r="A1533" s="10" t="s">
        <v>2334</v>
      </c>
      <c r="B1533" s="11" t="s">
        <v>74</v>
      </c>
      <c r="C1533" s="11" t="s">
        <v>75</v>
      </c>
      <c r="D1533" s="11" t="s">
        <v>1030</v>
      </c>
      <c r="E1533" s="11" t="s">
        <v>1031</v>
      </c>
      <c r="F1533" s="11" t="s">
        <v>25</v>
      </c>
      <c r="G1533" s="11" t="s">
        <v>26</v>
      </c>
      <c r="H1533" s="14">
        <v>45900</v>
      </c>
      <c r="I1533" s="11">
        <v>20</v>
      </c>
      <c r="J1533" s="11">
        <v>120.83</v>
      </c>
      <c r="K1533" s="11">
        <v>2416.6</v>
      </c>
      <c r="L1533" s="11">
        <v>0.1</v>
      </c>
      <c r="M1533" s="11">
        <v>0.02</v>
      </c>
      <c r="N1533" s="11" t="s">
        <v>2775</v>
      </c>
      <c r="O1533" s="11">
        <v>120.83</v>
      </c>
      <c r="P1533" s="11" t="s">
        <v>2773</v>
      </c>
      <c r="Q1533" s="11" t="s">
        <v>2773</v>
      </c>
      <c r="R1533" s="11">
        <v>2174.94</v>
      </c>
      <c r="S1533" s="11">
        <v>43.498800000000003</v>
      </c>
      <c r="T1533" s="11" t="s">
        <v>2774</v>
      </c>
      <c r="U1533" s="12" t="b">
        <v>0</v>
      </c>
    </row>
    <row r="1534" spans="1:21">
      <c r="A1534" s="7" t="s">
        <v>2335</v>
      </c>
      <c r="B1534" s="8" t="s">
        <v>74</v>
      </c>
      <c r="C1534" s="8" t="s">
        <v>75</v>
      </c>
      <c r="D1534" s="8" t="s">
        <v>119</v>
      </c>
      <c r="E1534" s="8" t="s">
        <v>120</v>
      </c>
      <c r="F1534" s="8" t="s">
        <v>396</v>
      </c>
      <c r="G1534" s="8" t="s">
        <v>397</v>
      </c>
      <c r="H1534" s="13">
        <v>45894</v>
      </c>
      <c r="I1534" s="8">
        <v>5</v>
      </c>
      <c r="J1534" s="8">
        <v>194.87</v>
      </c>
      <c r="K1534" s="8">
        <v>974.35</v>
      </c>
      <c r="L1534" s="8">
        <v>0.1</v>
      </c>
      <c r="M1534" s="8">
        <v>0.02</v>
      </c>
      <c r="N1534" s="8" t="s">
        <v>2775</v>
      </c>
      <c r="O1534" s="8">
        <v>194.87</v>
      </c>
      <c r="P1534" s="8" t="s">
        <v>2773</v>
      </c>
      <c r="Q1534" s="8" t="s">
        <v>2773</v>
      </c>
      <c r="R1534" s="8">
        <v>876.91499999999996</v>
      </c>
      <c r="S1534" s="8">
        <v>17.5383</v>
      </c>
      <c r="T1534" s="8" t="s">
        <v>2774</v>
      </c>
      <c r="U1534" s="9" t="b">
        <v>0</v>
      </c>
    </row>
    <row r="1535" spans="1:21">
      <c r="A1535" s="10" t="s">
        <v>2336</v>
      </c>
      <c r="B1535" s="11" t="s">
        <v>306</v>
      </c>
      <c r="C1535" s="11" t="s">
        <v>307</v>
      </c>
      <c r="D1535" s="11" t="s">
        <v>485</v>
      </c>
      <c r="E1535" s="11" t="s">
        <v>486</v>
      </c>
      <c r="F1535" s="11" t="s">
        <v>78</v>
      </c>
      <c r="G1535" s="11" t="s">
        <v>79</v>
      </c>
      <c r="H1535" s="14">
        <v>45885</v>
      </c>
      <c r="I1535" s="11">
        <v>16</v>
      </c>
      <c r="J1535" s="11">
        <v>139.22</v>
      </c>
      <c r="K1535" s="11">
        <v>2227.52</v>
      </c>
      <c r="L1535" s="11">
        <v>0.05</v>
      </c>
      <c r="M1535" s="11">
        <v>0.02</v>
      </c>
      <c r="N1535" s="11" t="s">
        <v>2772</v>
      </c>
      <c r="O1535" s="11">
        <v>139.22</v>
      </c>
      <c r="P1535" s="11" t="s">
        <v>2773</v>
      </c>
      <c r="Q1535" s="11" t="s">
        <v>2773</v>
      </c>
      <c r="R1535" s="11">
        <v>2116.1439999999998</v>
      </c>
      <c r="S1535" s="11">
        <v>42.322879999999998</v>
      </c>
      <c r="T1535" s="11" t="s">
        <v>2774</v>
      </c>
      <c r="U1535" s="12" t="b">
        <v>0</v>
      </c>
    </row>
    <row r="1536" spans="1:21">
      <c r="A1536" s="7" t="s">
        <v>2337</v>
      </c>
      <c r="B1536" s="8" t="s">
        <v>117</v>
      </c>
      <c r="C1536" s="8" t="s">
        <v>118</v>
      </c>
      <c r="D1536" s="8" t="s">
        <v>57</v>
      </c>
      <c r="E1536" s="8" t="s">
        <v>58</v>
      </c>
      <c r="F1536" s="8" t="s">
        <v>32</v>
      </c>
      <c r="G1536" s="8" t="s">
        <v>33</v>
      </c>
      <c r="H1536" s="13">
        <v>45873</v>
      </c>
      <c r="I1536" s="8">
        <v>1</v>
      </c>
      <c r="J1536" s="8">
        <v>88.32</v>
      </c>
      <c r="K1536" s="8">
        <v>88.32</v>
      </c>
      <c r="L1536" s="8">
        <v>0</v>
      </c>
      <c r="M1536" s="8">
        <v>0.02</v>
      </c>
      <c r="N1536" s="8" t="s">
        <v>2776</v>
      </c>
      <c r="O1536" s="8">
        <v>88.32</v>
      </c>
      <c r="P1536" s="8" t="s">
        <v>2773</v>
      </c>
      <c r="Q1536" s="8" t="s">
        <v>2773</v>
      </c>
      <c r="R1536" s="8">
        <v>88.32</v>
      </c>
      <c r="S1536" s="8">
        <v>1.7664</v>
      </c>
      <c r="T1536" s="8" t="s">
        <v>2774</v>
      </c>
      <c r="U1536" s="9" t="b">
        <v>0</v>
      </c>
    </row>
    <row r="1537" spans="1:21">
      <c r="A1537" s="10" t="s">
        <v>2338</v>
      </c>
      <c r="B1537" s="11" t="s">
        <v>110</v>
      </c>
      <c r="C1537" s="11" t="s">
        <v>111</v>
      </c>
      <c r="D1537" s="11" t="s">
        <v>299</v>
      </c>
      <c r="E1537" s="11" t="s">
        <v>300</v>
      </c>
      <c r="F1537" s="11" t="s">
        <v>90</v>
      </c>
      <c r="G1537" s="11" t="s">
        <v>91</v>
      </c>
      <c r="H1537" s="14">
        <v>45891</v>
      </c>
      <c r="I1537" s="11">
        <v>16</v>
      </c>
      <c r="J1537" s="11">
        <v>50.51</v>
      </c>
      <c r="K1537" s="11">
        <v>808.16</v>
      </c>
      <c r="L1537" s="11">
        <v>0</v>
      </c>
      <c r="M1537" s="11">
        <v>0.02</v>
      </c>
      <c r="N1537" s="11" t="s">
        <v>2776</v>
      </c>
      <c r="O1537" s="11">
        <v>50.51</v>
      </c>
      <c r="P1537" s="11" t="s">
        <v>2773</v>
      </c>
      <c r="Q1537" s="11" t="s">
        <v>2773</v>
      </c>
      <c r="R1537" s="11">
        <v>808.16</v>
      </c>
      <c r="S1537" s="11">
        <v>16.1632</v>
      </c>
      <c r="T1537" s="11" t="s">
        <v>2774</v>
      </c>
      <c r="U1537" s="12" t="b">
        <v>0</v>
      </c>
    </row>
    <row r="1538" spans="1:21">
      <c r="A1538" s="7" t="s">
        <v>2339</v>
      </c>
      <c r="B1538" s="8" t="s">
        <v>122</v>
      </c>
      <c r="C1538" s="8" t="s">
        <v>123</v>
      </c>
      <c r="D1538" s="8" t="s">
        <v>671</v>
      </c>
      <c r="E1538" s="8" t="s">
        <v>672</v>
      </c>
      <c r="F1538" s="8" t="s">
        <v>240</v>
      </c>
      <c r="G1538" s="8" t="s">
        <v>241</v>
      </c>
      <c r="H1538" s="13">
        <v>45880</v>
      </c>
      <c r="I1538" s="8">
        <v>22</v>
      </c>
      <c r="J1538" s="8">
        <v>130.94</v>
      </c>
      <c r="K1538" s="8">
        <v>2880.68</v>
      </c>
      <c r="L1538" s="8">
        <v>0.05</v>
      </c>
      <c r="M1538" s="8">
        <v>0.02</v>
      </c>
      <c r="N1538" s="8" t="s">
        <v>2772</v>
      </c>
      <c r="O1538" s="8">
        <v>130.94</v>
      </c>
      <c r="P1538" s="8" t="s">
        <v>2773</v>
      </c>
      <c r="Q1538" s="8" t="s">
        <v>2773</v>
      </c>
      <c r="R1538" s="8">
        <v>2736.6459999999997</v>
      </c>
      <c r="S1538" s="8">
        <v>54.732919999999993</v>
      </c>
      <c r="T1538" s="8" t="s">
        <v>2774</v>
      </c>
      <c r="U1538" s="9" t="b">
        <v>0</v>
      </c>
    </row>
    <row r="1539" spans="1:21">
      <c r="A1539" s="10" t="s">
        <v>2340</v>
      </c>
      <c r="B1539" s="11" t="s">
        <v>21</v>
      </c>
      <c r="C1539" s="11" t="s">
        <v>22</v>
      </c>
      <c r="D1539" s="11" t="s">
        <v>532</v>
      </c>
      <c r="E1539" s="11" t="s">
        <v>533</v>
      </c>
      <c r="F1539" s="11" t="s">
        <v>166</v>
      </c>
      <c r="G1539" s="11" t="s">
        <v>167</v>
      </c>
      <c r="H1539" s="14">
        <v>45894</v>
      </c>
      <c r="I1539" s="11">
        <v>4</v>
      </c>
      <c r="J1539" s="11">
        <v>176.86</v>
      </c>
      <c r="K1539" s="11">
        <v>707.44</v>
      </c>
      <c r="L1539" s="11">
        <v>0.1</v>
      </c>
      <c r="M1539" s="11">
        <v>0.02</v>
      </c>
      <c r="N1539" s="11" t="s">
        <v>2775</v>
      </c>
      <c r="O1539" s="11">
        <v>176.86</v>
      </c>
      <c r="P1539" s="11" t="s">
        <v>2773</v>
      </c>
      <c r="Q1539" s="11" t="s">
        <v>2773</v>
      </c>
      <c r="R1539" s="11">
        <v>636.69600000000003</v>
      </c>
      <c r="S1539" s="11">
        <v>12.733920000000001</v>
      </c>
      <c r="T1539" s="11" t="s">
        <v>2774</v>
      </c>
      <c r="U1539" s="12" t="b">
        <v>0</v>
      </c>
    </row>
    <row r="1540" spans="1:21">
      <c r="A1540" s="7" t="s">
        <v>2343</v>
      </c>
      <c r="B1540" s="8" t="s">
        <v>55</v>
      </c>
      <c r="C1540" s="8" t="s">
        <v>56</v>
      </c>
      <c r="D1540" s="8" t="s">
        <v>585</v>
      </c>
      <c r="E1540" s="8" t="s">
        <v>586</v>
      </c>
      <c r="F1540" s="8" t="s">
        <v>18</v>
      </c>
      <c r="G1540" s="8" t="s">
        <v>19</v>
      </c>
      <c r="H1540" s="13">
        <v>45895</v>
      </c>
      <c r="I1540" s="8">
        <v>11</v>
      </c>
      <c r="J1540" s="8">
        <v>52.65</v>
      </c>
      <c r="K1540" s="8">
        <v>579.15</v>
      </c>
      <c r="L1540" s="8">
        <v>0.05</v>
      </c>
      <c r="M1540" s="8">
        <v>0.02</v>
      </c>
      <c r="N1540" s="8" t="s">
        <v>2772</v>
      </c>
      <c r="O1540" s="8">
        <v>52.65</v>
      </c>
      <c r="P1540" s="8" t="s">
        <v>2773</v>
      </c>
      <c r="Q1540" s="8" t="s">
        <v>2773</v>
      </c>
      <c r="R1540" s="8">
        <v>550.1925</v>
      </c>
      <c r="S1540" s="8">
        <v>11.00385</v>
      </c>
      <c r="T1540" s="8" t="s">
        <v>2774</v>
      </c>
      <c r="U1540" s="9" t="b">
        <v>0</v>
      </c>
    </row>
    <row r="1541" spans="1:21">
      <c r="A1541" s="10" t="s">
        <v>2344</v>
      </c>
      <c r="B1541" s="11" t="s">
        <v>47</v>
      </c>
      <c r="C1541" s="11" t="s">
        <v>2831</v>
      </c>
      <c r="D1541" s="11" t="s">
        <v>69</v>
      </c>
      <c r="E1541" s="11" t="s">
        <v>2716</v>
      </c>
      <c r="F1541" s="11" t="s">
        <v>114</v>
      </c>
      <c r="G1541" s="11" t="s">
        <v>115</v>
      </c>
      <c r="H1541" s="14">
        <v>45871</v>
      </c>
      <c r="I1541" s="11">
        <v>25</v>
      </c>
      <c r="J1541" s="11">
        <v>91.13</v>
      </c>
      <c r="K1541" s="11">
        <v>2278.25</v>
      </c>
      <c r="L1541" s="11">
        <v>0.1</v>
      </c>
      <c r="M1541" s="11">
        <v>0.02</v>
      </c>
      <c r="N1541" s="11" t="s">
        <v>2775</v>
      </c>
      <c r="O1541" s="11">
        <v>91.13</v>
      </c>
      <c r="P1541" s="11" t="s">
        <v>2773</v>
      </c>
      <c r="Q1541" s="11" t="s">
        <v>2773</v>
      </c>
      <c r="R1541" s="11">
        <v>2050.4250000000002</v>
      </c>
      <c r="S1541" s="11">
        <v>41.008500000000005</v>
      </c>
      <c r="T1541" s="11" t="s">
        <v>2774</v>
      </c>
      <c r="U1541" s="12" t="b">
        <v>0</v>
      </c>
    </row>
    <row r="1542" spans="1:21">
      <c r="A1542" s="7" t="s">
        <v>2345</v>
      </c>
      <c r="B1542" s="8" t="s">
        <v>81</v>
      </c>
      <c r="C1542" s="8" t="s">
        <v>82</v>
      </c>
      <c r="D1542" s="8" t="s">
        <v>281</v>
      </c>
      <c r="E1542" s="8" t="s">
        <v>282</v>
      </c>
      <c r="F1542" s="8" t="s">
        <v>240</v>
      </c>
      <c r="G1542" s="8" t="s">
        <v>241</v>
      </c>
      <c r="H1542" s="13">
        <v>45897</v>
      </c>
      <c r="I1542" s="8">
        <v>11</v>
      </c>
      <c r="J1542" s="8">
        <v>130.94</v>
      </c>
      <c r="K1542" s="8">
        <v>1440.34</v>
      </c>
      <c r="L1542" s="8">
        <v>0.05</v>
      </c>
      <c r="M1542" s="8">
        <v>0.02</v>
      </c>
      <c r="N1542" s="8" t="s">
        <v>2772</v>
      </c>
      <c r="O1542" s="8">
        <v>130.94</v>
      </c>
      <c r="P1542" s="8" t="s">
        <v>2773</v>
      </c>
      <c r="Q1542" s="8" t="s">
        <v>2773</v>
      </c>
      <c r="R1542" s="8">
        <v>1368.3229999999999</v>
      </c>
      <c r="S1542" s="8">
        <v>27.366459999999996</v>
      </c>
      <c r="T1542" s="8" t="s">
        <v>2774</v>
      </c>
      <c r="U1542" s="9" t="b">
        <v>0</v>
      </c>
    </row>
    <row r="1543" spans="1:21">
      <c r="A1543" s="10" t="s">
        <v>2346</v>
      </c>
      <c r="B1543" s="11" t="s">
        <v>74</v>
      </c>
      <c r="C1543" s="11" t="s">
        <v>75</v>
      </c>
      <c r="D1543" s="11" t="s">
        <v>374</v>
      </c>
      <c r="E1543" s="11" t="s">
        <v>375</v>
      </c>
      <c r="F1543" s="11" t="s">
        <v>25</v>
      </c>
      <c r="G1543" s="11" t="s">
        <v>26</v>
      </c>
      <c r="H1543" s="14">
        <v>45875</v>
      </c>
      <c r="I1543" s="11">
        <v>2</v>
      </c>
      <c r="J1543" s="11">
        <v>120.83</v>
      </c>
      <c r="K1543" s="11">
        <v>241.66</v>
      </c>
      <c r="L1543" s="11">
        <v>0.1</v>
      </c>
      <c r="M1543" s="11">
        <v>0.02</v>
      </c>
      <c r="N1543" s="11" t="s">
        <v>2775</v>
      </c>
      <c r="O1543" s="11">
        <v>120.83</v>
      </c>
      <c r="P1543" s="11" t="s">
        <v>2773</v>
      </c>
      <c r="Q1543" s="11" t="s">
        <v>2773</v>
      </c>
      <c r="R1543" s="11">
        <v>217.494</v>
      </c>
      <c r="S1543" s="11">
        <v>4.3498799999999997</v>
      </c>
      <c r="T1543" s="11" t="s">
        <v>2774</v>
      </c>
      <c r="U1543" s="12" t="b">
        <v>0</v>
      </c>
    </row>
    <row r="1544" spans="1:21">
      <c r="A1544" s="7" t="s">
        <v>2347</v>
      </c>
      <c r="B1544" s="8" t="s">
        <v>259</v>
      </c>
      <c r="C1544" s="8" t="s">
        <v>260</v>
      </c>
      <c r="D1544" s="8" t="s">
        <v>391</v>
      </c>
      <c r="E1544" s="8" t="s">
        <v>392</v>
      </c>
      <c r="F1544" s="8" t="s">
        <v>302</v>
      </c>
      <c r="G1544" s="8" t="s">
        <v>303</v>
      </c>
      <c r="H1544" s="13">
        <v>45898</v>
      </c>
      <c r="I1544" s="8">
        <v>10</v>
      </c>
      <c r="J1544" s="8">
        <v>39.090000000000003</v>
      </c>
      <c r="K1544" s="8">
        <v>390.9</v>
      </c>
      <c r="L1544" s="8">
        <v>0</v>
      </c>
      <c r="M1544" s="8">
        <v>0.02</v>
      </c>
      <c r="N1544" s="8" t="s">
        <v>2776</v>
      </c>
      <c r="O1544" s="8">
        <v>39.090000000000003</v>
      </c>
      <c r="P1544" s="8" t="s">
        <v>2773</v>
      </c>
      <c r="Q1544" s="8" t="s">
        <v>2773</v>
      </c>
      <c r="R1544" s="8">
        <v>390.9</v>
      </c>
      <c r="S1544" s="8">
        <v>7.8179999999999996</v>
      </c>
      <c r="T1544" s="8" t="s">
        <v>2774</v>
      </c>
      <c r="U1544" s="9" t="b">
        <v>0</v>
      </c>
    </row>
    <row r="1545" spans="1:21">
      <c r="A1545" s="10" t="s">
        <v>2348</v>
      </c>
      <c r="B1545" s="11" t="s">
        <v>62</v>
      </c>
      <c r="C1545" s="11" t="s">
        <v>63</v>
      </c>
      <c r="D1545" s="11" t="s">
        <v>351</v>
      </c>
      <c r="E1545" s="11" t="s">
        <v>352</v>
      </c>
      <c r="F1545" s="11" t="s">
        <v>396</v>
      </c>
      <c r="G1545" s="11" t="s">
        <v>397</v>
      </c>
      <c r="H1545" s="14">
        <v>45879</v>
      </c>
      <c r="I1545" s="11">
        <v>5</v>
      </c>
      <c r="J1545" s="11">
        <v>194.87</v>
      </c>
      <c r="K1545" s="11">
        <v>974.35</v>
      </c>
      <c r="L1545" s="11">
        <v>0.1</v>
      </c>
      <c r="M1545" s="11">
        <v>0.02</v>
      </c>
      <c r="N1545" s="11" t="s">
        <v>2775</v>
      </c>
      <c r="O1545" s="11">
        <v>194.87</v>
      </c>
      <c r="P1545" s="11" t="s">
        <v>2773</v>
      </c>
      <c r="Q1545" s="11" t="s">
        <v>2773</v>
      </c>
      <c r="R1545" s="11">
        <v>876.91499999999996</v>
      </c>
      <c r="S1545" s="11">
        <v>17.5383</v>
      </c>
      <c r="T1545" s="11" t="s">
        <v>2774</v>
      </c>
      <c r="U1545" s="12" t="b">
        <v>0</v>
      </c>
    </row>
    <row r="1546" spans="1:21">
      <c r="A1546" s="7" t="s">
        <v>2349</v>
      </c>
      <c r="B1546" s="8" t="s">
        <v>62</v>
      </c>
      <c r="C1546" s="8" t="s">
        <v>2777</v>
      </c>
      <c r="D1546" s="8" t="s">
        <v>124</v>
      </c>
      <c r="E1546" s="8" t="s">
        <v>2717</v>
      </c>
      <c r="F1546" s="8" t="s">
        <v>396</v>
      </c>
      <c r="G1546" s="8" t="s">
        <v>397</v>
      </c>
      <c r="H1546" s="13">
        <v>45888</v>
      </c>
      <c r="I1546" s="8">
        <v>4</v>
      </c>
      <c r="J1546" s="8">
        <v>194.87</v>
      </c>
      <c r="K1546" s="8">
        <v>779.48</v>
      </c>
      <c r="L1546" s="8">
        <v>0.1</v>
      </c>
      <c r="M1546" s="8">
        <v>0.02</v>
      </c>
      <c r="N1546" s="8" t="s">
        <v>2775</v>
      </c>
      <c r="O1546" s="8">
        <v>194.87</v>
      </c>
      <c r="P1546" s="8" t="s">
        <v>2773</v>
      </c>
      <c r="Q1546" s="8" t="s">
        <v>2773</v>
      </c>
      <c r="R1546" s="8">
        <v>701.53200000000004</v>
      </c>
      <c r="S1546" s="8">
        <v>14.030640000000002</v>
      </c>
      <c r="T1546" s="8" t="s">
        <v>2774</v>
      </c>
      <c r="U1546" s="9" t="b">
        <v>0</v>
      </c>
    </row>
    <row r="1547" spans="1:21">
      <c r="A1547" s="10" t="s">
        <v>2350</v>
      </c>
      <c r="B1547" s="11" t="s">
        <v>208</v>
      </c>
      <c r="C1547" s="11" t="s">
        <v>209</v>
      </c>
      <c r="D1547" s="11" t="s">
        <v>264</v>
      </c>
      <c r="E1547" s="11" t="s">
        <v>265</v>
      </c>
      <c r="F1547" s="11" t="s">
        <v>191</v>
      </c>
      <c r="G1547" s="11" t="s">
        <v>192</v>
      </c>
      <c r="H1547" s="14">
        <v>45887</v>
      </c>
      <c r="I1547" s="11">
        <v>22</v>
      </c>
      <c r="J1547" s="11">
        <v>144.35</v>
      </c>
      <c r="K1547" s="11">
        <v>3175.7</v>
      </c>
      <c r="L1547" s="11">
        <v>0.1</v>
      </c>
      <c r="M1547" s="11">
        <v>0.02</v>
      </c>
      <c r="N1547" s="11" t="s">
        <v>2775</v>
      </c>
      <c r="O1547" s="11">
        <v>144.35</v>
      </c>
      <c r="P1547" s="11" t="s">
        <v>2773</v>
      </c>
      <c r="Q1547" s="11" t="s">
        <v>2773</v>
      </c>
      <c r="R1547" s="11">
        <v>2858.1299999999997</v>
      </c>
      <c r="S1547" s="11">
        <v>57.162599999999998</v>
      </c>
      <c r="T1547" s="11" t="s">
        <v>2774</v>
      </c>
      <c r="U1547" s="12" t="b">
        <v>0</v>
      </c>
    </row>
    <row r="1548" spans="1:21">
      <c r="A1548" s="7" t="s">
        <v>2351</v>
      </c>
      <c r="B1548" s="8" t="s">
        <v>135</v>
      </c>
      <c r="C1548" s="8" t="s">
        <v>136</v>
      </c>
      <c r="D1548" s="8" t="s">
        <v>927</v>
      </c>
      <c r="E1548" s="8" t="s">
        <v>928</v>
      </c>
      <c r="F1548" s="8" t="s">
        <v>25</v>
      </c>
      <c r="G1548" s="8" t="s">
        <v>26</v>
      </c>
      <c r="H1548" s="13">
        <v>45886</v>
      </c>
      <c r="I1548" s="8">
        <v>6</v>
      </c>
      <c r="J1548" s="8">
        <v>120.83</v>
      </c>
      <c r="K1548" s="8">
        <v>724.98</v>
      </c>
      <c r="L1548" s="8">
        <v>0.1</v>
      </c>
      <c r="M1548" s="8">
        <v>0.02</v>
      </c>
      <c r="N1548" s="8" t="s">
        <v>2775</v>
      </c>
      <c r="O1548" s="8">
        <v>120.83</v>
      </c>
      <c r="P1548" s="8" t="s">
        <v>2773</v>
      </c>
      <c r="Q1548" s="8" t="s">
        <v>2773</v>
      </c>
      <c r="R1548" s="8">
        <v>652.48199999999997</v>
      </c>
      <c r="S1548" s="8">
        <v>13.04964</v>
      </c>
      <c r="T1548" s="8" t="s">
        <v>2774</v>
      </c>
      <c r="U1548" s="9" t="b">
        <v>0</v>
      </c>
    </row>
    <row r="1549" spans="1:21">
      <c r="A1549" s="10" t="s">
        <v>2352</v>
      </c>
      <c r="B1549" s="11" t="s">
        <v>14</v>
      </c>
      <c r="C1549" s="11" t="s">
        <v>15</v>
      </c>
      <c r="D1549" s="11" t="s">
        <v>710</v>
      </c>
      <c r="E1549" s="11" t="s">
        <v>711</v>
      </c>
      <c r="F1549" s="11" t="s">
        <v>18</v>
      </c>
      <c r="G1549" s="11" t="s">
        <v>19</v>
      </c>
      <c r="H1549" s="14">
        <v>45882</v>
      </c>
      <c r="I1549" s="11">
        <v>19</v>
      </c>
      <c r="J1549" s="11">
        <v>52.65</v>
      </c>
      <c r="K1549" s="11">
        <v>1000.35</v>
      </c>
      <c r="L1549" s="11">
        <v>0.05</v>
      </c>
      <c r="M1549" s="11">
        <v>0.02</v>
      </c>
      <c r="N1549" s="11" t="s">
        <v>2772</v>
      </c>
      <c r="O1549" s="11">
        <v>52.65</v>
      </c>
      <c r="P1549" s="11" t="s">
        <v>2773</v>
      </c>
      <c r="Q1549" s="11" t="s">
        <v>2773</v>
      </c>
      <c r="R1549" s="11">
        <v>950.33249999999998</v>
      </c>
      <c r="S1549" s="11">
        <v>19.00665</v>
      </c>
      <c r="T1549" s="11" t="s">
        <v>2774</v>
      </c>
      <c r="U1549" s="12" t="b">
        <v>0</v>
      </c>
    </row>
    <row r="1550" spans="1:21">
      <c r="A1550" s="7" t="s">
        <v>2353</v>
      </c>
      <c r="B1550" s="8" t="s">
        <v>28</v>
      </c>
      <c r="C1550" s="8" t="s">
        <v>29</v>
      </c>
      <c r="D1550" s="8" t="s">
        <v>933</v>
      </c>
      <c r="E1550" s="8" t="s">
        <v>934</v>
      </c>
      <c r="F1550" s="8" t="s">
        <v>85</v>
      </c>
      <c r="G1550" s="8" t="s">
        <v>86</v>
      </c>
      <c r="H1550" s="13">
        <v>45880</v>
      </c>
      <c r="I1550" s="8">
        <v>10</v>
      </c>
      <c r="J1550" s="8">
        <v>72.040000000000006</v>
      </c>
      <c r="K1550" s="8">
        <v>720.4</v>
      </c>
      <c r="L1550" s="8">
        <v>0.05</v>
      </c>
      <c r="M1550" s="8">
        <v>0.02</v>
      </c>
      <c r="N1550" s="8" t="s">
        <v>2772</v>
      </c>
      <c r="O1550" s="8">
        <v>72.040000000000006</v>
      </c>
      <c r="P1550" s="8" t="s">
        <v>2773</v>
      </c>
      <c r="Q1550" s="8" t="s">
        <v>2773</v>
      </c>
      <c r="R1550" s="8">
        <v>684.38</v>
      </c>
      <c r="S1550" s="8">
        <v>13.6876</v>
      </c>
      <c r="T1550" s="8" t="s">
        <v>2774</v>
      </c>
      <c r="U1550" s="9" t="b">
        <v>0</v>
      </c>
    </row>
    <row r="1551" spans="1:21">
      <c r="A1551" s="10" t="s">
        <v>2354</v>
      </c>
      <c r="B1551" s="11" t="s">
        <v>14</v>
      </c>
      <c r="C1551" s="11" t="s">
        <v>15</v>
      </c>
      <c r="D1551" s="11" t="s">
        <v>814</v>
      </c>
      <c r="E1551" s="11" t="s">
        <v>815</v>
      </c>
      <c r="F1551" s="11" t="s">
        <v>100</v>
      </c>
      <c r="G1551" s="11" t="s">
        <v>101</v>
      </c>
      <c r="H1551" s="14">
        <v>45896</v>
      </c>
      <c r="I1551" s="11">
        <v>5</v>
      </c>
      <c r="J1551" s="11">
        <v>181.7</v>
      </c>
      <c r="K1551" s="11">
        <v>908.5</v>
      </c>
      <c r="L1551" s="11">
        <v>0.1</v>
      </c>
      <c r="M1551" s="11">
        <v>0.02</v>
      </c>
      <c r="N1551" s="11" t="s">
        <v>2775</v>
      </c>
      <c r="O1551" s="11">
        <v>181.7</v>
      </c>
      <c r="P1551" s="11" t="s">
        <v>2773</v>
      </c>
      <c r="Q1551" s="11" t="s">
        <v>2773</v>
      </c>
      <c r="R1551" s="11">
        <v>817.65</v>
      </c>
      <c r="S1551" s="11">
        <v>16.353000000000002</v>
      </c>
      <c r="T1551" s="11" t="s">
        <v>2774</v>
      </c>
      <c r="U1551" s="12" t="b">
        <v>0</v>
      </c>
    </row>
    <row r="1552" spans="1:21">
      <c r="A1552" s="7" t="s">
        <v>2355</v>
      </c>
      <c r="B1552" s="8" t="s">
        <v>103</v>
      </c>
      <c r="C1552" s="8" t="s">
        <v>104</v>
      </c>
      <c r="D1552" s="8" t="s">
        <v>156</v>
      </c>
      <c r="E1552" s="8" t="s">
        <v>157</v>
      </c>
      <c r="F1552" s="8" t="s">
        <v>319</v>
      </c>
      <c r="G1552" s="8" t="s">
        <v>320</v>
      </c>
      <c r="H1552" s="13">
        <v>45870</v>
      </c>
      <c r="I1552" s="8">
        <v>19</v>
      </c>
      <c r="J1552" s="8">
        <v>93.41</v>
      </c>
      <c r="K1552" s="8">
        <v>1774.79</v>
      </c>
      <c r="L1552" s="8">
        <v>0</v>
      </c>
      <c r="M1552" s="8">
        <v>0.02</v>
      </c>
      <c r="N1552" s="8" t="s">
        <v>2776</v>
      </c>
      <c r="O1552" s="8">
        <v>93.41</v>
      </c>
      <c r="P1552" s="8" t="s">
        <v>2773</v>
      </c>
      <c r="Q1552" s="8" t="s">
        <v>2773</v>
      </c>
      <c r="R1552" s="8">
        <v>1774.79</v>
      </c>
      <c r="S1552" s="8">
        <v>35.495800000000003</v>
      </c>
      <c r="T1552" s="8" t="s">
        <v>2774</v>
      </c>
      <c r="U1552" s="9" t="b">
        <v>0</v>
      </c>
    </row>
    <row r="1553" spans="1:21">
      <c r="A1553" s="10" t="s">
        <v>2356</v>
      </c>
      <c r="B1553" s="11" t="s">
        <v>93</v>
      </c>
      <c r="C1553" s="11" t="s">
        <v>94</v>
      </c>
      <c r="D1553" s="11" t="s">
        <v>57</v>
      </c>
      <c r="E1553" s="11" t="s">
        <v>58</v>
      </c>
      <c r="F1553" s="11" t="s">
        <v>85</v>
      </c>
      <c r="G1553" s="11" t="s">
        <v>86</v>
      </c>
      <c r="H1553" s="14">
        <v>45883</v>
      </c>
      <c r="I1553" s="11">
        <v>4</v>
      </c>
      <c r="J1553" s="11">
        <v>72.040000000000006</v>
      </c>
      <c r="K1553" s="11">
        <v>288.16000000000003</v>
      </c>
      <c r="L1553" s="11">
        <v>0.05</v>
      </c>
      <c r="M1553" s="11">
        <v>0.02</v>
      </c>
      <c r="N1553" s="11" t="s">
        <v>2772</v>
      </c>
      <c r="O1553" s="11">
        <v>72.040000000000006</v>
      </c>
      <c r="P1553" s="11" t="s">
        <v>2773</v>
      </c>
      <c r="Q1553" s="11" t="s">
        <v>2773</v>
      </c>
      <c r="R1553" s="11">
        <v>273.75200000000001</v>
      </c>
      <c r="S1553" s="11">
        <v>5.4750399999999999</v>
      </c>
      <c r="T1553" s="11" t="s">
        <v>2774</v>
      </c>
      <c r="U1553" s="12" t="b">
        <v>0</v>
      </c>
    </row>
    <row r="1554" spans="1:21">
      <c r="A1554" s="7" t="s">
        <v>2357</v>
      </c>
      <c r="B1554" s="8" t="s">
        <v>103</v>
      </c>
      <c r="C1554" s="8" t="s">
        <v>104</v>
      </c>
      <c r="D1554" s="8" t="s">
        <v>1030</v>
      </c>
      <c r="E1554" s="8" t="s">
        <v>1031</v>
      </c>
      <c r="F1554" s="8" t="s">
        <v>215</v>
      </c>
      <c r="G1554" s="8" t="s">
        <v>216</v>
      </c>
      <c r="H1554" s="13">
        <v>45891</v>
      </c>
      <c r="I1554" s="8">
        <v>2</v>
      </c>
      <c r="J1554" s="8">
        <v>176.7</v>
      </c>
      <c r="K1554" s="8">
        <v>353.4</v>
      </c>
      <c r="L1554" s="8">
        <v>0.1</v>
      </c>
      <c r="M1554" s="8">
        <v>0.02</v>
      </c>
      <c r="N1554" s="8" t="s">
        <v>2775</v>
      </c>
      <c r="O1554" s="8">
        <v>176.7</v>
      </c>
      <c r="P1554" s="8" t="s">
        <v>2773</v>
      </c>
      <c r="Q1554" s="8" t="s">
        <v>2773</v>
      </c>
      <c r="R1554" s="8">
        <v>318.06</v>
      </c>
      <c r="S1554" s="8">
        <v>6.3612000000000002</v>
      </c>
      <c r="T1554" s="8" t="s">
        <v>2774</v>
      </c>
      <c r="U1554" s="9" t="b">
        <v>0</v>
      </c>
    </row>
    <row r="1555" spans="1:21">
      <c r="A1555" s="10" t="s">
        <v>2359</v>
      </c>
      <c r="B1555" s="11" t="s">
        <v>423</v>
      </c>
      <c r="C1555" s="11" t="s">
        <v>424</v>
      </c>
      <c r="D1555" s="11" t="s">
        <v>359</v>
      </c>
      <c r="E1555" s="11" t="s">
        <v>360</v>
      </c>
      <c r="F1555" s="11" t="s">
        <v>196</v>
      </c>
      <c r="G1555" s="11" t="s">
        <v>197</v>
      </c>
      <c r="H1555" s="14">
        <v>45873</v>
      </c>
      <c r="I1555" s="11">
        <v>10</v>
      </c>
      <c r="J1555" s="11">
        <v>77.5</v>
      </c>
      <c r="K1555" s="11">
        <v>775</v>
      </c>
      <c r="L1555" s="11">
        <v>0.05</v>
      </c>
      <c r="M1555" s="11">
        <v>0.02</v>
      </c>
      <c r="N1555" s="11" t="s">
        <v>2772</v>
      </c>
      <c r="O1555" s="11">
        <v>77.5</v>
      </c>
      <c r="P1555" s="11" t="s">
        <v>2773</v>
      </c>
      <c r="Q1555" s="11" t="s">
        <v>2773</v>
      </c>
      <c r="R1555" s="11">
        <v>736.25</v>
      </c>
      <c r="S1555" s="11">
        <v>14.725</v>
      </c>
      <c r="T1555" s="11" t="s">
        <v>2774</v>
      </c>
      <c r="U1555" s="12" t="b">
        <v>0</v>
      </c>
    </row>
    <row r="1556" spans="1:21">
      <c r="A1556" s="7" t="s">
        <v>2360</v>
      </c>
      <c r="B1556" s="8" t="s">
        <v>145</v>
      </c>
      <c r="C1556" s="8" t="s">
        <v>146</v>
      </c>
      <c r="D1556" s="8" t="s">
        <v>660</v>
      </c>
      <c r="E1556" s="8" t="s">
        <v>661</v>
      </c>
      <c r="F1556" s="8" t="s">
        <v>139</v>
      </c>
      <c r="G1556" s="8" t="s">
        <v>140</v>
      </c>
      <c r="H1556" s="13">
        <v>45696</v>
      </c>
      <c r="I1556" s="8">
        <v>11</v>
      </c>
      <c r="J1556" s="8">
        <v>113.94</v>
      </c>
      <c r="K1556" s="8">
        <v>1253.3399999999999</v>
      </c>
      <c r="L1556" s="8">
        <v>0.05</v>
      </c>
      <c r="M1556" s="8">
        <v>0.02</v>
      </c>
      <c r="N1556" s="8" t="s">
        <v>2772</v>
      </c>
      <c r="O1556" s="8">
        <v>113.94</v>
      </c>
      <c r="P1556" s="8" t="s">
        <v>2773</v>
      </c>
      <c r="Q1556" s="8" t="s">
        <v>2773</v>
      </c>
      <c r="R1556" s="8">
        <v>1190.673</v>
      </c>
      <c r="S1556" s="8">
        <v>23.813459999999999</v>
      </c>
      <c r="T1556" s="8" t="s">
        <v>2774</v>
      </c>
      <c r="U1556" s="9" t="b">
        <v>0</v>
      </c>
    </row>
    <row r="1557" spans="1:21">
      <c r="A1557" s="10" t="s">
        <v>2361</v>
      </c>
      <c r="B1557" s="11" t="s">
        <v>306</v>
      </c>
      <c r="C1557" s="11" t="s">
        <v>307</v>
      </c>
      <c r="D1557" s="11" t="s">
        <v>391</v>
      </c>
      <c r="E1557" s="11" t="s">
        <v>392</v>
      </c>
      <c r="F1557" s="11" t="s">
        <v>302</v>
      </c>
      <c r="G1557" s="11" t="s">
        <v>303</v>
      </c>
      <c r="H1557" s="14">
        <v>45886</v>
      </c>
      <c r="I1557" s="11">
        <v>19</v>
      </c>
      <c r="J1557" s="11">
        <v>39.090000000000003</v>
      </c>
      <c r="K1557" s="11">
        <v>742.71</v>
      </c>
      <c r="L1557" s="11">
        <v>0</v>
      </c>
      <c r="M1557" s="11">
        <v>0.02</v>
      </c>
      <c r="N1557" s="11" t="s">
        <v>2776</v>
      </c>
      <c r="O1557" s="11">
        <v>39.090000000000003</v>
      </c>
      <c r="P1557" s="11" t="s">
        <v>2773</v>
      </c>
      <c r="Q1557" s="11" t="s">
        <v>2773</v>
      </c>
      <c r="R1557" s="11">
        <v>742.71</v>
      </c>
      <c r="S1557" s="11">
        <v>14.854200000000001</v>
      </c>
      <c r="T1557" s="11" t="s">
        <v>2774</v>
      </c>
      <c r="U1557" s="12" t="b">
        <v>0</v>
      </c>
    </row>
    <row r="1558" spans="1:21">
      <c r="A1558" s="7" t="s">
        <v>2362</v>
      </c>
      <c r="B1558" s="8" t="s">
        <v>67</v>
      </c>
      <c r="C1558" s="8" t="s">
        <v>68</v>
      </c>
      <c r="D1558" s="8" t="s">
        <v>569</v>
      </c>
      <c r="E1558" s="8" t="s">
        <v>570</v>
      </c>
      <c r="F1558" s="8" t="s">
        <v>18</v>
      </c>
      <c r="G1558" s="8" t="s">
        <v>19</v>
      </c>
      <c r="H1558" s="13">
        <v>45885</v>
      </c>
      <c r="I1558" s="8">
        <v>23</v>
      </c>
      <c r="J1558" s="8">
        <v>52.65</v>
      </c>
      <c r="K1558" s="8">
        <v>1210.95</v>
      </c>
      <c r="L1558" s="8">
        <v>0.05</v>
      </c>
      <c r="M1558" s="8">
        <v>0.02</v>
      </c>
      <c r="N1558" s="8" t="s">
        <v>2772</v>
      </c>
      <c r="O1558" s="8">
        <v>52.65</v>
      </c>
      <c r="P1558" s="8" t="s">
        <v>2773</v>
      </c>
      <c r="Q1558" s="8" t="s">
        <v>2773</v>
      </c>
      <c r="R1558" s="8">
        <v>1150.4025000000001</v>
      </c>
      <c r="S1558" s="8">
        <v>23.008050000000004</v>
      </c>
      <c r="T1558" s="8" t="s">
        <v>2774</v>
      </c>
      <c r="U1558" s="9" t="b">
        <v>0</v>
      </c>
    </row>
    <row r="1559" spans="1:21">
      <c r="A1559" s="10" t="s">
        <v>2364</v>
      </c>
      <c r="B1559" s="11" t="s">
        <v>74</v>
      </c>
      <c r="C1559" s="11" t="s">
        <v>75</v>
      </c>
      <c r="D1559" s="11" t="s">
        <v>232</v>
      </c>
      <c r="E1559" s="11" t="s">
        <v>233</v>
      </c>
      <c r="F1559" s="11" t="s">
        <v>100</v>
      </c>
      <c r="G1559" s="11" t="s">
        <v>101</v>
      </c>
      <c r="H1559" s="14">
        <v>45873</v>
      </c>
      <c r="I1559" s="11">
        <v>16</v>
      </c>
      <c r="J1559" s="11">
        <v>181.7</v>
      </c>
      <c r="K1559" s="11">
        <v>2907.2</v>
      </c>
      <c r="L1559" s="11">
        <v>0.1</v>
      </c>
      <c r="M1559" s="11">
        <v>0.02</v>
      </c>
      <c r="N1559" s="11" t="s">
        <v>2775</v>
      </c>
      <c r="O1559" s="11">
        <v>181.7</v>
      </c>
      <c r="P1559" s="11" t="s">
        <v>2773</v>
      </c>
      <c r="Q1559" s="11" t="s">
        <v>2773</v>
      </c>
      <c r="R1559" s="11">
        <v>2616.48</v>
      </c>
      <c r="S1559" s="11">
        <v>52.329599999999999</v>
      </c>
      <c r="T1559" s="11" t="s">
        <v>2774</v>
      </c>
      <c r="U1559" s="12" t="b">
        <v>0</v>
      </c>
    </row>
    <row r="1560" spans="1:21">
      <c r="A1560" s="7" t="s">
        <v>2365</v>
      </c>
      <c r="B1560" s="8" t="s">
        <v>62</v>
      </c>
      <c r="C1560" s="8" t="s">
        <v>63</v>
      </c>
      <c r="D1560" s="8" t="s">
        <v>522</v>
      </c>
      <c r="E1560" s="8" t="s">
        <v>523</v>
      </c>
      <c r="F1560" s="8" t="s">
        <v>59</v>
      </c>
      <c r="G1560" s="8" t="s">
        <v>60</v>
      </c>
      <c r="H1560" s="13">
        <v>45886</v>
      </c>
      <c r="I1560" s="8">
        <v>16</v>
      </c>
      <c r="J1560" s="8">
        <v>71.86</v>
      </c>
      <c r="K1560" s="8">
        <v>1149.76</v>
      </c>
      <c r="L1560" s="8">
        <v>0.05</v>
      </c>
      <c r="M1560" s="8">
        <v>0.02</v>
      </c>
      <c r="N1560" s="8" t="s">
        <v>2772</v>
      </c>
      <c r="O1560" s="8">
        <v>71.86</v>
      </c>
      <c r="P1560" s="8" t="s">
        <v>2773</v>
      </c>
      <c r="Q1560" s="8" t="s">
        <v>2773</v>
      </c>
      <c r="R1560" s="8">
        <v>1092.2719999999999</v>
      </c>
      <c r="S1560" s="8">
        <v>21.84544</v>
      </c>
      <c r="T1560" s="8" t="s">
        <v>2774</v>
      </c>
      <c r="U1560" s="9" t="b">
        <v>0</v>
      </c>
    </row>
    <row r="1561" spans="1:21">
      <c r="A1561" s="10" t="s">
        <v>2366</v>
      </c>
      <c r="B1561" s="11" t="s">
        <v>246</v>
      </c>
      <c r="C1561" s="11" t="s">
        <v>247</v>
      </c>
      <c r="D1561" s="11" t="s">
        <v>98</v>
      </c>
      <c r="E1561" s="11" t="s">
        <v>99</v>
      </c>
      <c r="F1561" s="11" t="s">
        <v>191</v>
      </c>
      <c r="G1561" s="11" t="s">
        <v>192</v>
      </c>
      <c r="H1561" s="14">
        <v>45889</v>
      </c>
      <c r="I1561" s="11">
        <v>6</v>
      </c>
      <c r="J1561" s="11">
        <v>144.35</v>
      </c>
      <c r="K1561" s="11">
        <v>866.1</v>
      </c>
      <c r="L1561" s="11">
        <v>0.1</v>
      </c>
      <c r="M1561" s="11">
        <v>0.02</v>
      </c>
      <c r="N1561" s="11" t="s">
        <v>2775</v>
      </c>
      <c r="O1561" s="11">
        <v>144.35</v>
      </c>
      <c r="P1561" s="11" t="s">
        <v>2773</v>
      </c>
      <c r="Q1561" s="11" t="s">
        <v>2773</v>
      </c>
      <c r="R1561" s="11">
        <v>779.49</v>
      </c>
      <c r="S1561" s="11">
        <v>15.5898</v>
      </c>
      <c r="T1561" s="11" t="s">
        <v>2774</v>
      </c>
      <c r="U1561" s="12" t="b">
        <v>0</v>
      </c>
    </row>
    <row r="1562" spans="1:21">
      <c r="A1562" s="7" t="s">
        <v>2367</v>
      </c>
      <c r="B1562" s="8" t="s">
        <v>187</v>
      </c>
      <c r="C1562" s="8" t="s">
        <v>188</v>
      </c>
      <c r="D1562" s="8" t="s">
        <v>1520</v>
      </c>
      <c r="E1562" s="8" t="s">
        <v>1521</v>
      </c>
      <c r="F1562" s="8" t="s">
        <v>450</v>
      </c>
      <c r="G1562" s="8" t="s">
        <v>451</v>
      </c>
      <c r="H1562" s="13">
        <v>45885</v>
      </c>
      <c r="I1562" s="8">
        <v>7</v>
      </c>
      <c r="J1562" s="8">
        <v>45.4</v>
      </c>
      <c r="K1562" s="8">
        <v>317.8</v>
      </c>
      <c r="L1562" s="8">
        <v>0</v>
      </c>
      <c r="M1562" s="8">
        <v>0.02</v>
      </c>
      <c r="N1562" s="8" t="s">
        <v>2776</v>
      </c>
      <c r="O1562" s="8">
        <v>45.4</v>
      </c>
      <c r="P1562" s="8" t="s">
        <v>2773</v>
      </c>
      <c r="Q1562" s="8" t="s">
        <v>2773</v>
      </c>
      <c r="R1562" s="8">
        <v>317.8</v>
      </c>
      <c r="S1562" s="8">
        <v>6.3560000000000008</v>
      </c>
      <c r="T1562" s="8" t="s">
        <v>2774</v>
      </c>
      <c r="U1562" s="9" t="b">
        <v>0</v>
      </c>
    </row>
    <row r="1563" spans="1:21">
      <c r="A1563" s="10" t="s">
        <v>2368</v>
      </c>
      <c r="B1563" s="11" t="s">
        <v>159</v>
      </c>
      <c r="C1563" s="11" t="s">
        <v>160</v>
      </c>
      <c r="D1563" s="11" t="s">
        <v>482</v>
      </c>
      <c r="E1563" s="11" t="s">
        <v>483</v>
      </c>
      <c r="F1563" s="11" t="s">
        <v>450</v>
      </c>
      <c r="G1563" s="11" t="s">
        <v>451</v>
      </c>
      <c r="H1563" s="14">
        <v>45896</v>
      </c>
      <c r="I1563" s="11">
        <v>3</v>
      </c>
      <c r="J1563" s="11">
        <v>45.4</v>
      </c>
      <c r="K1563" s="11">
        <v>136.19999999999999</v>
      </c>
      <c r="L1563" s="11">
        <v>0</v>
      </c>
      <c r="M1563" s="11">
        <v>0.02</v>
      </c>
      <c r="N1563" s="11" t="s">
        <v>2776</v>
      </c>
      <c r="O1563" s="11">
        <v>45.4</v>
      </c>
      <c r="P1563" s="11" t="s">
        <v>2773</v>
      </c>
      <c r="Q1563" s="11" t="s">
        <v>2773</v>
      </c>
      <c r="R1563" s="11">
        <v>136.19999999999999</v>
      </c>
      <c r="S1563" s="11">
        <v>2.7239999999999998</v>
      </c>
      <c r="T1563" s="11" t="s">
        <v>2774</v>
      </c>
      <c r="U1563" s="12" t="b">
        <v>0</v>
      </c>
    </row>
    <row r="1564" spans="1:21">
      <c r="A1564" s="7" t="s">
        <v>2369</v>
      </c>
      <c r="B1564" s="8" t="s">
        <v>47</v>
      </c>
      <c r="C1564" s="8" t="s">
        <v>2806</v>
      </c>
      <c r="D1564" s="8" t="s">
        <v>284</v>
      </c>
      <c r="E1564" s="8" t="s">
        <v>2718</v>
      </c>
      <c r="F1564" s="8" t="s">
        <v>59</v>
      </c>
      <c r="G1564" s="8" t="s">
        <v>60</v>
      </c>
      <c r="H1564" s="13">
        <v>45871</v>
      </c>
      <c r="I1564" s="8">
        <v>9</v>
      </c>
      <c r="J1564" s="8">
        <v>71.86</v>
      </c>
      <c r="K1564" s="8">
        <v>646.74</v>
      </c>
      <c r="L1564" s="8">
        <v>0.05</v>
      </c>
      <c r="M1564" s="8">
        <v>0.02</v>
      </c>
      <c r="N1564" s="8" t="s">
        <v>2772</v>
      </c>
      <c r="O1564" s="8">
        <v>71.86</v>
      </c>
      <c r="P1564" s="8" t="s">
        <v>2773</v>
      </c>
      <c r="Q1564" s="8" t="s">
        <v>2773</v>
      </c>
      <c r="R1564" s="8">
        <v>614.40300000000002</v>
      </c>
      <c r="S1564" s="8">
        <v>12.288060000000002</v>
      </c>
      <c r="T1564" s="8" t="s">
        <v>2774</v>
      </c>
      <c r="U1564" s="9" t="b">
        <v>0</v>
      </c>
    </row>
    <row r="1565" spans="1:21">
      <c r="A1565" s="10" t="s">
        <v>2370</v>
      </c>
      <c r="B1565" s="11" t="s">
        <v>187</v>
      </c>
      <c r="C1565" s="11" t="s">
        <v>188</v>
      </c>
      <c r="D1565" s="11" t="s">
        <v>736</v>
      </c>
      <c r="E1565" s="11" t="s">
        <v>737</v>
      </c>
      <c r="F1565" s="11" t="s">
        <v>215</v>
      </c>
      <c r="G1565" s="11" t="s">
        <v>216</v>
      </c>
      <c r="H1565" s="14">
        <v>45889</v>
      </c>
      <c r="I1565" s="11">
        <v>8</v>
      </c>
      <c r="J1565" s="11">
        <v>176.7</v>
      </c>
      <c r="K1565" s="11">
        <v>1413.6</v>
      </c>
      <c r="L1565" s="11">
        <v>0.1</v>
      </c>
      <c r="M1565" s="11">
        <v>0.02</v>
      </c>
      <c r="N1565" s="11" t="s">
        <v>2775</v>
      </c>
      <c r="O1565" s="11">
        <v>176.7</v>
      </c>
      <c r="P1565" s="11" t="s">
        <v>2773</v>
      </c>
      <c r="Q1565" s="11" t="s">
        <v>2773</v>
      </c>
      <c r="R1565" s="11">
        <v>1272.24</v>
      </c>
      <c r="S1565" s="11">
        <v>25.444800000000001</v>
      </c>
      <c r="T1565" s="11" t="s">
        <v>2774</v>
      </c>
      <c r="U1565" s="12" t="b">
        <v>0</v>
      </c>
    </row>
    <row r="1566" spans="1:21">
      <c r="A1566" s="7" t="s">
        <v>2371</v>
      </c>
      <c r="B1566" s="8" t="s">
        <v>110</v>
      </c>
      <c r="C1566" s="8" t="s">
        <v>111</v>
      </c>
      <c r="D1566" s="8" t="s">
        <v>618</v>
      </c>
      <c r="E1566" s="8" t="s">
        <v>619</v>
      </c>
      <c r="F1566" s="8" t="s">
        <v>179</v>
      </c>
      <c r="G1566" s="8" t="s">
        <v>180</v>
      </c>
      <c r="H1566" s="13">
        <v>45873</v>
      </c>
      <c r="I1566" s="8">
        <v>19</v>
      </c>
      <c r="J1566" s="8">
        <v>125.42</v>
      </c>
      <c r="K1566" s="8">
        <v>2382.98</v>
      </c>
      <c r="L1566" s="8">
        <v>0.1</v>
      </c>
      <c r="M1566" s="8">
        <v>0.02</v>
      </c>
      <c r="N1566" s="8" t="s">
        <v>2775</v>
      </c>
      <c r="O1566" s="8">
        <v>125.42</v>
      </c>
      <c r="P1566" s="8" t="s">
        <v>2773</v>
      </c>
      <c r="Q1566" s="8" t="s">
        <v>2773</v>
      </c>
      <c r="R1566" s="8">
        <v>2144.6819999999998</v>
      </c>
      <c r="S1566" s="8">
        <v>42.893639999999998</v>
      </c>
      <c r="T1566" s="8" t="s">
        <v>2774</v>
      </c>
      <c r="U1566" s="9" t="b">
        <v>0</v>
      </c>
    </row>
    <row r="1567" spans="1:21">
      <c r="A1567" s="10" t="s">
        <v>2372</v>
      </c>
      <c r="B1567" s="11" t="s">
        <v>135</v>
      </c>
      <c r="C1567" s="11" t="s">
        <v>136</v>
      </c>
      <c r="D1567" s="11" t="s">
        <v>513</v>
      </c>
      <c r="E1567" s="11" t="s">
        <v>514</v>
      </c>
      <c r="F1567" s="11" t="s">
        <v>18</v>
      </c>
      <c r="G1567" s="11" t="s">
        <v>19</v>
      </c>
      <c r="H1567" s="14">
        <v>45895</v>
      </c>
      <c r="I1567" s="11">
        <v>19</v>
      </c>
      <c r="J1567" s="11">
        <v>52.65</v>
      </c>
      <c r="K1567" s="11">
        <v>1000.35</v>
      </c>
      <c r="L1567" s="11">
        <v>0.05</v>
      </c>
      <c r="M1567" s="11">
        <v>0.02</v>
      </c>
      <c r="N1567" s="11" t="s">
        <v>2772</v>
      </c>
      <c r="O1567" s="11">
        <v>52.65</v>
      </c>
      <c r="P1567" s="11" t="s">
        <v>2773</v>
      </c>
      <c r="Q1567" s="11" t="s">
        <v>2773</v>
      </c>
      <c r="R1567" s="11">
        <v>950.33249999999998</v>
      </c>
      <c r="S1567" s="11">
        <v>19.00665</v>
      </c>
      <c r="T1567" s="11" t="s">
        <v>2774</v>
      </c>
      <c r="U1567" s="12" t="b">
        <v>0</v>
      </c>
    </row>
    <row r="1568" spans="1:21">
      <c r="A1568" s="7" t="s">
        <v>2373</v>
      </c>
      <c r="B1568" s="8" t="s">
        <v>414</v>
      </c>
      <c r="C1568" s="8" t="s">
        <v>415</v>
      </c>
      <c r="D1568" s="8" t="s">
        <v>49</v>
      </c>
      <c r="E1568" s="8" t="s">
        <v>50</v>
      </c>
      <c r="F1568" s="8" t="s">
        <v>215</v>
      </c>
      <c r="G1568" s="8" t="s">
        <v>216</v>
      </c>
      <c r="H1568" s="13">
        <v>45895</v>
      </c>
      <c r="I1568" s="8">
        <v>12</v>
      </c>
      <c r="J1568" s="8">
        <v>176.7</v>
      </c>
      <c r="K1568" s="8">
        <v>2120.4</v>
      </c>
      <c r="L1568" s="8">
        <v>0.1</v>
      </c>
      <c r="M1568" s="8">
        <v>0.02</v>
      </c>
      <c r="N1568" s="8" t="s">
        <v>2775</v>
      </c>
      <c r="O1568" s="8">
        <v>176.7</v>
      </c>
      <c r="P1568" s="8" t="s">
        <v>2773</v>
      </c>
      <c r="Q1568" s="8" t="s">
        <v>2773</v>
      </c>
      <c r="R1568" s="8">
        <v>1908.3600000000001</v>
      </c>
      <c r="S1568" s="8">
        <v>38.167200000000001</v>
      </c>
      <c r="T1568" s="8" t="s">
        <v>2774</v>
      </c>
      <c r="U1568" s="9" t="b">
        <v>0</v>
      </c>
    </row>
    <row r="1569" spans="1:21">
      <c r="A1569" s="10" t="s">
        <v>2374</v>
      </c>
      <c r="B1569" s="11" t="s">
        <v>423</v>
      </c>
      <c r="C1569" s="11" t="s">
        <v>424</v>
      </c>
      <c r="D1569" s="11" t="s">
        <v>438</v>
      </c>
      <c r="E1569" s="11" t="s">
        <v>439</v>
      </c>
      <c r="F1569" s="11" t="s">
        <v>90</v>
      </c>
      <c r="G1569" s="11" t="s">
        <v>91</v>
      </c>
      <c r="H1569" s="14">
        <v>45895</v>
      </c>
      <c r="I1569" s="11">
        <v>17</v>
      </c>
      <c r="J1569" s="11">
        <v>50.51</v>
      </c>
      <c r="K1569" s="11">
        <v>858.67</v>
      </c>
      <c r="L1569" s="11">
        <v>0</v>
      </c>
      <c r="M1569" s="11">
        <v>0.02</v>
      </c>
      <c r="N1569" s="11" t="s">
        <v>2776</v>
      </c>
      <c r="O1569" s="11">
        <v>50.51</v>
      </c>
      <c r="P1569" s="11" t="s">
        <v>2773</v>
      </c>
      <c r="Q1569" s="11" t="s">
        <v>2773</v>
      </c>
      <c r="R1569" s="11">
        <v>858.67</v>
      </c>
      <c r="S1569" s="11">
        <v>17.173400000000001</v>
      </c>
      <c r="T1569" s="11" t="s">
        <v>2774</v>
      </c>
      <c r="U1569" s="12" t="b">
        <v>0</v>
      </c>
    </row>
    <row r="1570" spans="1:21">
      <c r="A1570" s="7" t="s">
        <v>2375</v>
      </c>
      <c r="B1570" s="8" t="s">
        <v>187</v>
      </c>
      <c r="C1570" s="8" t="s">
        <v>188</v>
      </c>
      <c r="D1570" s="8" t="s">
        <v>1083</v>
      </c>
      <c r="E1570" s="8" t="s">
        <v>1084</v>
      </c>
      <c r="F1570" s="8" t="s">
        <v>191</v>
      </c>
      <c r="G1570" s="8" t="s">
        <v>192</v>
      </c>
      <c r="H1570" s="13">
        <v>45876</v>
      </c>
      <c r="I1570" s="8">
        <v>11</v>
      </c>
      <c r="J1570" s="8">
        <v>144.35</v>
      </c>
      <c r="K1570" s="8">
        <v>1587.85</v>
      </c>
      <c r="L1570" s="8">
        <v>0.1</v>
      </c>
      <c r="M1570" s="8">
        <v>0.02</v>
      </c>
      <c r="N1570" s="8" t="s">
        <v>2775</v>
      </c>
      <c r="O1570" s="8">
        <v>144.35</v>
      </c>
      <c r="P1570" s="8" t="s">
        <v>2773</v>
      </c>
      <c r="Q1570" s="8" t="s">
        <v>2773</v>
      </c>
      <c r="R1570" s="8">
        <v>1429.0649999999998</v>
      </c>
      <c r="S1570" s="8">
        <v>28.581299999999999</v>
      </c>
      <c r="T1570" s="8" t="s">
        <v>2774</v>
      </c>
      <c r="U1570" s="9" t="b">
        <v>0</v>
      </c>
    </row>
    <row r="1571" spans="1:21">
      <c r="A1571" s="10" t="s">
        <v>2377</v>
      </c>
      <c r="B1571" s="11" t="s">
        <v>208</v>
      </c>
      <c r="C1571" s="11" t="s">
        <v>209</v>
      </c>
      <c r="D1571" s="11" t="s">
        <v>98</v>
      </c>
      <c r="E1571" s="11" t="s">
        <v>99</v>
      </c>
      <c r="F1571" s="11" t="s">
        <v>114</v>
      </c>
      <c r="G1571" s="11" t="s">
        <v>115</v>
      </c>
      <c r="H1571" s="14">
        <v>45890</v>
      </c>
      <c r="I1571" s="11">
        <v>1</v>
      </c>
      <c r="J1571" s="11">
        <v>91.13</v>
      </c>
      <c r="K1571" s="11">
        <v>91.13</v>
      </c>
      <c r="L1571" s="11">
        <v>0.1</v>
      </c>
      <c r="M1571" s="11">
        <v>0.02</v>
      </c>
      <c r="N1571" s="11" t="s">
        <v>2775</v>
      </c>
      <c r="O1571" s="11">
        <v>91.13</v>
      </c>
      <c r="P1571" s="11" t="s">
        <v>2773</v>
      </c>
      <c r="Q1571" s="11" t="s">
        <v>2773</v>
      </c>
      <c r="R1571" s="11">
        <v>82.016999999999996</v>
      </c>
      <c r="S1571" s="11">
        <v>1.6403399999999999</v>
      </c>
      <c r="T1571" s="11" t="s">
        <v>2774</v>
      </c>
      <c r="U1571" s="12" t="b">
        <v>0</v>
      </c>
    </row>
    <row r="1572" spans="1:21">
      <c r="A1572" s="7" t="s">
        <v>2378</v>
      </c>
      <c r="B1572" s="8" t="s">
        <v>62</v>
      </c>
      <c r="C1572" s="8" t="s">
        <v>63</v>
      </c>
      <c r="D1572" s="8" t="s">
        <v>802</v>
      </c>
      <c r="E1572" s="8" t="s">
        <v>803</v>
      </c>
      <c r="F1572" s="8" t="s">
        <v>302</v>
      </c>
      <c r="G1572" s="8" t="s">
        <v>303</v>
      </c>
      <c r="H1572" s="13">
        <v>45885</v>
      </c>
      <c r="I1572" s="8">
        <v>19</v>
      </c>
      <c r="J1572" s="8">
        <v>39.090000000000003</v>
      </c>
      <c r="K1572" s="8">
        <v>742.71</v>
      </c>
      <c r="L1572" s="8">
        <v>0</v>
      </c>
      <c r="M1572" s="8">
        <v>0.02</v>
      </c>
      <c r="N1572" s="8" t="s">
        <v>2776</v>
      </c>
      <c r="O1572" s="8">
        <v>39.090000000000003</v>
      </c>
      <c r="P1572" s="8" t="s">
        <v>2773</v>
      </c>
      <c r="Q1572" s="8" t="s">
        <v>2773</v>
      </c>
      <c r="R1572" s="8">
        <v>742.71</v>
      </c>
      <c r="S1572" s="8">
        <v>14.854200000000001</v>
      </c>
      <c r="T1572" s="8" t="s">
        <v>2774</v>
      </c>
      <c r="U1572" s="9" t="b">
        <v>0</v>
      </c>
    </row>
    <row r="1573" spans="1:21">
      <c r="A1573" s="10" t="s">
        <v>2379</v>
      </c>
      <c r="B1573" s="11" t="s">
        <v>254</v>
      </c>
      <c r="C1573" s="11" t="s">
        <v>255</v>
      </c>
      <c r="D1573" s="11" t="s">
        <v>137</v>
      </c>
      <c r="E1573" s="11" t="s">
        <v>138</v>
      </c>
      <c r="F1573" s="11" t="s">
        <v>450</v>
      </c>
      <c r="G1573" s="11" t="s">
        <v>451</v>
      </c>
      <c r="H1573" s="14">
        <v>45900</v>
      </c>
      <c r="I1573" s="11">
        <v>24</v>
      </c>
      <c r="J1573" s="11">
        <v>45.4</v>
      </c>
      <c r="K1573" s="11">
        <v>1089.5999999999999</v>
      </c>
      <c r="L1573" s="11">
        <v>0</v>
      </c>
      <c r="M1573" s="11">
        <v>0.02</v>
      </c>
      <c r="N1573" s="11" t="s">
        <v>2776</v>
      </c>
      <c r="O1573" s="11">
        <v>45.4</v>
      </c>
      <c r="P1573" s="11" t="s">
        <v>2773</v>
      </c>
      <c r="Q1573" s="11" t="s">
        <v>2773</v>
      </c>
      <c r="R1573" s="11">
        <v>1089.5999999999999</v>
      </c>
      <c r="S1573" s="11">
        <v>21.791999999999998</v>
      </c>
      <c r="T1573" s="11" t="s">
        <v>2774</v>
      </c>
      <c r="U1573" s="12" t="b">
        <v>0</v>
      </c>
    </row>
    <row r="1574" spans="1:21">
      <c r="A1574" s="7" t="s">
        <v>2380</v>
      </c>
      <c r="B1574" s="8" t="s">
        <v>306</v>
      </c>
      <c r="C1574" s="8" t="s">
        <v>307</v>
      </c>
      <c r="D1574" s="8" t="s">
        <v>1489</v>
      </c>
      <c r="E1574" s="8" t="s">
        <v>1490</v>
      </c>
      <c r="F1574" s="8" t="s">
        <v>356</v>
      </c>
      <c r="G1574" s="8" t="s">
        <v>357</v>
      </c>
      <c r="H1574" s="13">
        <v>45895</v>
      </c>
      <c r="I1574" s="8">
        <v>18</v>
      </c>
      <c r="J1574" s="8">
        <v>54.03</v>
      </c>
      <c r="K1574" s="8">
        <v>972.54</v>
      </c>
      <c r="L1574" s="8">
        <v>0</v>
      </c>
      <c r="M1574" s="8">
        <v>0.02</v>
      </c>
      <c r="N1574" s="8" t="s">
        <v>2776</v>
      </c>
      <c r="O1574" s="8">
        <v>54.03</v>
      </c>
      <c r="P1574" s="8" t="s">
        <v>2773</v>
      </c>
      <c r="Q1574" s="8" t="s">
        <v>2773</v>
      </c>
      <c r="R1574" s="8">
        <v>972.54</v>
      </c>
      <c r="S1574" s="8">
        <v>19.450800000000001</v>
      </c>
      <c r="T1574" s="8" t="s">
        <v>2774</v>
      </c>
      <c r="U1574" s="9" t="b">
        <v>0</v>
      </c>
    </row>
    <row r="1575" spans="1:21">
      <c r="A1575" s="10" t="s">
        <v>2381</v>
      </c>
      <c r="B1575" s="11" t="s">
        <v>28</v>
      </c>
      <c r="C1575" s="11" t="s">
        <v>29</v>
      </c>
      <c r="D1575" s="11" t="s">
        <v>686</v>
      </c>
      <c r="E1575" s="11" t="s">
        <v>687</v>
      </c>
      <c r="F1575" s="11" t="s">
        <v>174</v>
      </c>
      <c r="G1575" s="11" t="s">
        <v>175</v>
      </c>
      <c r="H1575" s="14">
        <v>45899</v>
      </c>
      <c r="I1575" s="11">
        <v>14</v>
      </c>
      <c r="J1575" s="11">
        <v>183.4</v>
      </c>
      <c r="K1575" s="11">
        <v>2567.6</v>
      </c>
      <c r="L1575" s="11">
        <v>0.1</v>
      </c>
      <c r="M1575" s="11">
        <v>0.02</v>
      </c>
      <c r="N1575" s="11" t="s">
        <v>2775</v>
      </c>
      <c r="O1575" s="11">
        <v>183.4</v>
      </c>
      <c r="P1575" s="11" t="s">
        <v>2773</v>
      </c>
      <c r="Q1575" s="11" t="s">
        <v>2773</v>
      </c>
      <c r="R1575" s="11">
        <v>2310.84</v>
      </c>
      <c r="S1575" s="11">
        <v>46.216800000000006</v>
      </c>
      <c r="T1575" s="11" t="s">
        <v>2774</v>
      </c>
      <c r="U1575" s="12" t="b">
        <v>0</v>
      </c>
    </row>
    <row r="1576" spans="1:21">
      <c r="A1576" s="7" t="s">
        <v>2382</v>
      </c>
      <c r="B1576" s="8" t="s">
        <v>135</v>
      </c>
      <c r="C1576" s="8" t="s">
        <v>2797</v>
      </c>
      <c r="D1576" s="8" t="s">
        <v>591</v>
      </c>
      <c r="E1576" s="8" t="s">
        <v>2719</v>
      </c>
      <c r="F1576" s="8" t="s">
        <v>166</v>
      </c>
      <c r="G1576" s="8" t="s">
        <v>167</v>
      </c>
      <c r="H1576" s="13">
        <v>45876</v>
      </c>
      <c r="I1576" s="8">
        <v>17</v>
      </c>
      <c r="J1576" s="8">
        <v>176.86</v>
      </c>
      <c r="K1576" s="8">
        <v>3006.62</v>
      </c>
      <c r="L1576" s="8">
        <v>0.1</v>
      </c>
      <c r="M1576" s="8">
        <v>0.02</v>
      </c>
      <c r="N1576" s="8" t="s">
        <v>2775</v>
      </c>
      <c r="O1576" s="8">
        <v>176.86</v>
      </c>
      <c r="P1576" s="8" t="s">
        <v>2773</v>
      </c>
      <c r="Q1576" s="8" t="s">
        <v>2773</v>
      </c>
      <c r="R1576" s="8">
        <v>2705.9580000000001</v>
      </c>
      <c r="S1576" s="8">
        <v>54.119160000000001</v>
      </c>
      <c r="T1576" s="8" t="s">
        <v>2774</v>
      </c>
      <c r="U1576" s="9" t="b">
        <v>0</v>
      </c>
    </row>
    <row r="1577" spans="1:21">
      <c r="A1577" s="10" t="s">
        <v>2383</v>
      </c>
      <c r="B1577" s="11" t="s">
        <v>103</v>
      </c>
      <c r="C1577" s="11" t="s">
        <v>104</v>
      </c>
      <c r="D1577" s="11" t="s">
        <v>142</v>
      </c>
      <c r="E1577" s="11" t="s">
        <v>143</v>
      </c>
      <c r="F1577" s="11" t="s">
        <v>78</v>
      </c>
      <c r="G1577" s="11" t="s">
        <v>79</v>
      </c>
      <c r="H1577" s="14">
        <v>45893</v>
      </c>
      <c r="I1577" s="11">
        <v>5</v>
      </c>
      <c r="J1577" s="11">
        <v>139.22</v>
      </c>
      <c r="K1577" s="11">
        <v>696.1</v>
      </c>
      <c r="L1577" s="11">
        <v>0.05</v>
      </c>
      <c r="M1577" s="11">
        <v>0.02</v>
      </c>
      <c r="N1577" s="11" t="s">
        <v>2772</v>
      </c>
      <c r="O1577" s="11">
        <v>139.22</v>
      </c>
      <c r="P1577" s="11" t="s">
        <v>2773</v>
      </c>
      <c r="Q1577" s="11" t="s">
        <v>2773</v>
      </c>
      <c r="R1577" s="11">
        <v>661.29500000000007</v>
      </c>
      <c r="S1577" s="11">
        <v>13.225900000000001</v>
      </c>
      <c r="T1577" s="11" t="s">
        <v>2774</v>
      </c>
      <c r="U1577" s="12" t="b">
        <v>0</v>
      </c>
    </row>
    <row r="1578" spans="1:21">
      <c r="A1578" s="7" t="s">
        <v>2384</v>
      </c>
      <c r="B1578" s="8" t="s">
        <v>208</v>
      </c>
      <c r="C1578" s="8" t="s">
        <v>209</v>
      </c>
      <c r="D1578" s="8" t="s">
        <v>98</v>
      </c>
      <c r="E1578" s="8" t="s">
        <v>99</v>
      </c>
      <c r="F1578" s="8" t="s">
        <v>293</v>
      </c>
      <c r="G1578" s="8" t="s">
        <v>294</v>
      </c>
      <c r="H1578" s="13">
        <v>45883</v>
      </c>
      <c r="I1578" s="8">
        <v>14</v>
      </c>
      <c r="J1578" s="8">
        <v>114.99</v>
      </c>
      <c r="K1578" s="8">
        <v>1609.86</v>
      </c>
      <c r="L1578" s="8">
        <v>0.05</v>
      </c>
      <c r="M1578" s="8">
        <v>0.02</v>
      </c>
      <c r="N1578" s="8" t="s">
        <v>2772</v>
      </c>
      <c r="O1578" s="8">
        <v>114.99</v>
      </c>
      <c r="P1578" s="8" t="s">
        <v>2773</v>
      </c>
      <c r="Q1578" s="8" t="s">
        <v>2773</v>
      </c>
      <c r="R1578" s="8">
        <v>1529.367</v>
      </c>
      <c r="S1578" s="8">
        <v>30.587340000000001</v>
      </c>
      <c r="T1578" s="8" t="s">
        <v>2774</v>
      </c>
      <c r="U1578" s="9" t="b">
        <v>0</v>
      </c>
    </row>
    <row r="1579" spans="1:21">
      <c r="A1579" s="10" t="s">
        <v>2385</v>
      </c>
      <c r="B1579" s="11" t="s">
        <v>145</v>
      </c>
      <c r="C1579" s="11" t="s">
        <v>146</v>
      </c>
      <c r="D1579" s="11" t="s">
        <v>853</v>
      </c>
      <c r="E1579" s="11" t="s">
        <v>854</v>
      </c>
      <c r="F1579" s="11" t="s">
        <v>326</v>
      </c>
      <c r="G1579" s="11" t="s">
        <v>327</v>
      </c>
      <c r="H1579" s="14">
        <v>45876</v>
      </c>
      <c r="I1579" s="11">
        <v>21</v>
      </c>
      <c r="J1579" s="11">
        <v>63.32</v>
      </c>
      <c r="K1579" s="11">
        <v>1329.72</v>
      </c>
      <c r="L1579" s="11">
        <v>0</v>
      </c>
      <c r="M1579" s="11">
        <v>0.02</v>
      </c>
      <c r="N1579" s="11" t="s">
        <v>2776</v>
      </c>
      <c r="O1579" s="11">
        <v>63.32</v>
      </c>
      <c r="P1579" s="11" t="s">
        <v>2773</v>
      </c>
      <c r="Q1579" s="11" t="s">
        <v>2773</v>
      </c>
      <c r="R1579" s="11">
        <v>1329.72</v>
      </c>
      <c r="S1579" s="11">
        <v>26.5944</v>
      </c>
      <c r="T1579" s="11" t="s">
        <v>2774</v>
      </c>
      <c r="U1579" s="12" t="b">
        <v>0</v>
      </c>
    </row>
    <row r="1580" spans="1:21">
      <c r="A1580" s="7" t="s">
        <v>2386</v>
      </c>
      <c r="B1580" s="8" t="s">
        <v>47</v>
      </c>
      <c r="C1580" s="8" t="s">
        <v>48</v>
      </c>
      <c r="D1580" s="8" t="s">
        <v>1035</v>
      </c>
      <c r="E1580" s="8" t="s">
        <v>1036</v>
      </c>
      <c r="F1580" s="8" t="s">
        <v>18</v>
      </c>
      <c r="G1580" s="8" t="s">
        <v>19</v>
      </c>
      <c r="H1580" s="13">
        <v>45890</v>
      </c>
      <c r="I1580" s="8">
        <v>10</v>
      </c>
      <c r="J1580" s="8">
        <v>52.65</v>
      </c>
      <c r="K1580" s="8">
        <v>526.5</v>
      </c>
      <c r="L1580" s="8">
        <v>0.05</v>
      </c>
      <c r="M1580" s="8">
        <v>0.02</v>
      </c>
      <c r="N1580" s="8" t="s">
        <v>2772</v>
      </c>
      <c r="O1580" s="8">
        <v>52.65</v>
      </c>
      <c r="P1580" s="8" t="s">
        <v>2773</v>
      </c>
      <c r="Q1580" s="8" t="s">
        <v>2773</v>
      </c>
      <c r="R1580" s="8">
        <v>500.17500000000001</v>
      </c>
      <c r="S1580" s="8">
        <v>10.003500000000001</v>
      </c>
      <c r="T1580" s="8" t="s">
        <v>2774</v>
      </c>
      <c r="U1580" s="9" t="b">
        <v>0</v>
      </c>
    </row>
    <row r="1581" spans="1:21">
      <c r="A1581" s="10" t="s">
        <v>2388</v>
      </c>
      <c r="B1581" s="11" t="s">
        <v>117</v>
      </c>
      <c r="C1581" s="11" t="s">
        <v>118</v>
      </c>
      <c r="D1581" s="11" t="s">
        <v>408</v>
      </c>
      <c r="E1581" s="11" t="s">
        <v>409</v>
      </c>
      <c r="F1581" s="11" t="s">
        <v>78</v>
      </c>
      <c r="G1581" s="11" t="s">
        <v>79</v>
      </c>
      <c r="H1581" s="14">
        <v>45877</v>
      </c>
      <c r="I1581" s="11">
        <v>1</v>
      </c>
      <c r="J1581" s="11">
        <v>139.22</v>
      </c>
      <c r="K1581" s="11">
        <v>139.22</v>
      </c>
      <c r="L1581" s="11">
        <v>0.05</v>
      </c>
      <c r="M1581" s="11">
        <v>0.02</v>
      </c>
      <c r="N1581" s="11" t="s">
        <v>2772</v>
      </c>
      <c r="O1581" s="11">
        <v>139.22</v>
      </c>
      <c r="P1581" s="11" t="s">
        <v>2773</v>
      </c>
      <c r="Q1581" s="11" t="s">
        <v>2773</v>
      </c>
      <c r="R1581" s="11">
        <v>132.25899999999999</v>
      </c>
      <c r="S1581" s="11">
        <v>2.6451799999999999</v>
      </c>
      <c r="T1581" s="11" t="s">
        <v>2774</v>
      </c>
      <c r="U1581" s="12" t="b">
        <v>0</v>
      </c>
    </row>
    <row r="1582" spans="1:21">
      <c r="A1582" s="7" t="s">
        <v>2389</v>
      </c>
      <c r="B1582" s="8" t="s">
        <v>246</v>
      </c>
      <c r="C1582" s="8" t="s">
        <v>247</v>
      </c>
      <c r="D1582" s="8" t="s">
        <v>1397</v>
      </c>
      <c r="E1582" s="8" t="s">
        <v>1398</v>
      </c>
      <c r="F1582" s="8" t="s">
        <v>293</v>
      </c>
      <c r="G1582" s="8" t="s">
        <v>294</v>
      </c>
      <c r="H1582" s="13">
        <v>45887</v>
      </c>
      <c r="I1582" s="8">
        <v>16</v>
      </c>
      <c r="J1582" s="8">
        <v>114.99</v>
      </c>
      <c r="K1582" s="8">
        <v>1839.84</v>
      </c>
      <c r="L1582" s="8">
        <v>0.05</v>
      </c>
      <c r="M1582" s="8">
        <v>0.02</v>
      </c>
      <c r="N1582" s="8" t="s">
        <v>2772</v>
      </c>
      <c r="O1582" s="8">
        <v>114.99</v>
      </c>
      <c r="P1582" s="8" t="s">
        <v>2773</v>
      </c>
      <c r="Q1582" s="8" t="s">
        <v>2773</v>
      </c>
      <c r="R1582" s="8">
        <v>1747.848</v>
      </c>
      <c r="S1582" s="8">
        <v>34.956960000000002</v>
      </c>
      <c r="T1582" s="8" t="s">
        <v>2774</v>
      </c>
      <c r="U1582" s="9" t="b">
        <v>0</v>
      </c>
    </row>
    <row r="1583" spans="1:21">
      <c r="A1583" s="10" t="s">
        <v>2390</v>
      </c>
      <c r="B1583" s="11" t="s">
        <v>81</v>
      </c>
      <c r="C1583" s="11" t="s">
        <v>82</v>
      </c>
      <c r="D1583" s="11" t="s">
        <v>273</v>
      </c>
      <c r="E1583" s="11" t="s">
        <v>274</v>
      </c>
      <c r="F1583" s="11" t="s">
        <v>191</v>
      </c>
      <c r="G1583" s="11" t="s">
        <v>192</v>
      </c>
      <c r="H1583" s="14">
        <v>45846</v>
      </c>
      <c r="I1583" s="11">
        <v>2</v>
      </c>
      <c r="J1583" s="11">
        <v>144.35</v>
      </c>
      <c r="K1583" s="11">
        <v>288.7</v>
      </c>
      <c r="L1583" s="11">
        <v>0.1</v>
      </c>
      <c r="M1583" s="11">
        <v>0.02</v>
      </c>
      <c r="N1583" s="11" t="s">
        <v>2775</v>
      </c>
      <c r="O1583" s="11">
        <v>144.35</v>
      </c>
      <c r="P1583" s="11" t="s">
        <v>2773</v>
      </c>
      <c r="Q1583" s="11" t="s">
        <v>2773</v>
      </c>
      <c r="R1583" s="11">
        <v>259.83</v>
      </c>
      <c r="S1583" s="11">
        <v>5.1966000000000001</v>
      </c>
      <c r="T1583" s="11" t="s">
        <v>2774</v>
      </c>
      <c r="U1583" s="12" t="b">
        <v>0</v>
      </c>
    </row>
    <row r="1584" spans="1:21">
      <c r="A1584" s="7" t="s">
        <v>2391</v>
      </c>
      <c r="B1584" s="8" t="s">
        <v>182</v>
      </c>
      <c r="C1584" s="8" t="s">
        <v>183</v>
      </c>
      <c r="D1584" s="8" t="s">
        <v>224</v>
      </c>
      <c r="E1584" s="8" t="s">
        <v>225</v>
      </c>
      <c r="F1584" s="8" t="s">
        <v>78</v>
      </c>
      <c r="G1584" s="8" t="s">
        <v>79</v>
      </c>
      <c r="H1584" s="13">
        <v>45895</v>
      </c>
      <c r="I1584" s="8">
        <v>9</v>
      </c>
      <c r="J1584" s="8">
        <v>139.22</v>
      </c>
      <c r="K1584" s="8">
        <v>1252.98</v>
      </c>
      <c r="L1584" s="8">
        <v>0.05</v>
      </c>
      <c r="M1584" s="8">
        <v>0.02</v>
      </c>
      <c r="N1584" s="8" t="s">
        <v>2772</v>
      </c>
      <c r="O1584" s="8">
        <v>139.22</v>
      </c>
      <c r="P1584" s="8" t="s">
        <v>2773</v>
      </c>
      <c r="Q1584" s="8" t="s">
        <v>2773</v>
      </c>
      <c r="R1584" s="8">
        <v>1190.3310000000001</v>
      </c>
      <c r="S1584" s="8">
        <v>23.806620000000002</v>
      </c>
      <c r="T1584" s="8" t="s">
        <v>2774</v>
      </c>
      <c r="U1584" s="9" t="b">
        <v>0</v>
      </c>
    </row>
    <row r="1585" spans="1:21">
      <c r="A1585" s="10" t="s">
        <v>2393</v>
      </c>
      <c r="B1585" s="11" t="s">
        <v>47</v>
      </c>
      <c r="C1585" s="11" t="s">
        <v>2831</v>
      </c>
      <c r="D1585" s="11" t="s">
        <v>161</v>
      </c>
      <c r="E1585" s="11" t="s">
        <v>2720</v>
      </c>
      <c r="F1585" s="11" t="s">
        <v>450</v>
      </c>
      <c r="G1585" s="11" t="s">
        <v>451</v>
      </c>
      <c r="H1585" s="14">
        <v>45895</v>
      </c>
      <c r="I1585" s="11">
        <v>16</v>
      </c>
      <c r="J1585" s="11">
        <v>45.4</v>
      </c>
      <c r="K1585" s="11">
        <v>726.4</v>
      </c>
      <c r="L1585" s="11">
        <v>0</v>
      </c>
      <c r="M1585" s="11">
        <v>0.02</v>
      </c>
      <c r="N1585" s="11" t="s">
        <v>2776</v>
      </c>
      <c r="O1585" s="11">
        <v>45.4</v>
      </c>
      <c r="P1585" s="11" t="s">
        <v>2773</v>
      </c>
      <c r="Q1585" s="11" t="s">
        <v>2773</v>
      </c>
      <c r="R1585" s="11">
        <v>726.4</v>
      </c>
      <c r="S1585" s="11">
        <v>14.528</v>
      </c>
      <c r="T1585" s="11" t="s">
        <v>2774</v>
      </c>
      <c r="U1585" s="12" t="b">
        <v>0</v>
      </c>
    </row>
    <row r="1586" spans="1:21">
      <c r="A1586" s="7" t="s">
        <v>2395</v>
      </c>
      <c r="B1586" s="8" t="s">
        <v>28</v>
      </c>
      <c r="C1586" s="8" t="s">
        <v>29</v>
      </c>
      <c r="D1586" s="8" t="s">
        <v>105</v>
      </c>
      <c r="E1586" s="8" t="s">
        <v>106</v>
      </c>
      <c r="F1586" s="8" t="s">
        <v>302</v>
      </c>
      <c r="G1586" s="8" t="s">
        <v>303</v>
      </c>
      <c r="H1586" s="13">
        <v>45898</v>
      </c>
      <c r="I1586" s="8">
        <v>14</v>
      </c>
      <c r="J1586" s="8">
        <v>39.090000000000003</v>
      </c>
      <c r="K1586" s="8">
        <v>547.26</v>
      </c>
      <c r="L1586" s="8">
        <v>0</v>
      </c>
      <c r="M1586" s="8">
        <v>0.02</v>
      </c>
      <c r="N1586" s="8" t="s">
        <v>2776</v>
      </c>
      <c r="O1586" s="8">
        <v>39.090000000000003</v>
      </c>
      <c r="P1586" s="8" t="s">
        <v>2773</v>
      </c>
      <c r="Q1586" s="8" t="s">
        <v>2773</v>
      </c>
      <c r="R1586" s="8">
        <v>547.26</v>
      </c>
      <c r="S1586" s="8">
        <v>10.9452</v>
      </c>
      <c r="T1586" s="8" t="s">
        <v>2774</v>
      </c>
      <c r="U1586" s="9" t="b">
        <v>0</v>
      </c>
    </row>
    <row r="1587" spans="1:21">
      <c r="A1587" s="10" t="s">
        <v>2397</v>
      </c>
      <c r="B1587" s="11" t="s">
        <v>35</v>
      </c>
      <c r="C1587" s="11" t="s">
        <v>36</v>
      </c>
      <c r="D1587" s="11" t="s">
        <v>127</v>
      </c>
      <c r="E1587" s="11" t="s">
        <v>128</v>
      </c>
      <c r="F1587" s="11" t="s">
        <v>234</v>
      </c>
      <c r="G1587" s="11" t="s">
        <v>235</v>
      </c>
      <c r="H1587" s="14">
        <v>45873</v>
      </c>
      <c r="I1587" s="11">
        <v>8</v>
      </c>
      <c r="J1587" s="11">
        <v>37.18</v>
      </c>
      <c r="K1587" s="11">
        <v>297.44</v>
      </c>
      <c r="L1587" s="11">
        <v>0</v>
      </c>
      <c r="M1587" s="11">
        <v>0.02</v>
      </c>
      <c r="N1587" s="11" t="s">
        <v>2776</v>
      </c>
      <c r="O1587" s="11">
        <v>37.18</v>
      </c>
      <c r="P1587" s="11" t="s">
        <v>2773</v>
      </c>
      <c r="Q1587" s="11" t="s">
        <v>2773</v>
      </c>
      <c r="R1587" s="11">
        <v>297.44</v>
      </c>
      <c r="S1587" s="11">
        <v>5.9488000000000003</v>
      </c>
      <c r="T1587" s="11" t="s">
        <v>2774</v>
      </c>
      <c r="U1587" s="12" t="b">
        <v>0</v>
      </c>
    </row>
    <row r="1588" spans="1:21">
      <c r="A1588" s="7" t="s">
        <v>2398</v>
      </c>
      <c r="B1588" s="8" t="s">
        <v>135</v>
      </c>
      <c r="C1588" s="8" t="s">
        <v>136</v>
      </c>
      <c r="D1588" s="8" t="s">
        <v>112</v>
      </c>
      <c r="E1588" s="8" t="s">
        <v>113</v>
      </c>
      <c r="F1588" s="8" t="s">
        <v>396</v>
      </c>
      <c r="G1588" s="8" t="s">
        <v>397</v>
      </c>
      <c r="H1588" s="13">
        <v>45886</v>
      </c>
      <c r="I1588" s="8">
        <v>4</v>
      </c>
      <c r="J1588" s="8">
        <v>194.87</v>
      </c>
      <c r="K1588" s="8">
        <v>779.48</v>
      </c>
      <c r="L1588" s="8">
        <v>0.1</v>
      </c>
      <c r="M1588" s="8">
        <v>0.02</v>
      </c>
      <c r="N1588" s="8" t="s">
        <v>2775</v>
      </c>
      <c r="O1588" s="8">
        <v>194.87</v>
      </c>
      <c r="P1588" s="8" t="s">
        <v>2773</v>
      </c>
      <c r="Q1588" s="8" t="s">
        <v>2773</v>
      </c>
      <c r="R1588" s="8">
        <v>701.53200000000004</v>
      </c>
      <c r="S1588" s="8">
        <v>14.030640000000002</v>
      </c>
      <c r="T1588" s="8" t="s">
        <v>2774</v>
      </c>
      <c r="U1588" s="9" t="b">
        <v>0</v>
      </c>
    </row>
    <row r="1589" spans="1:21">
      <c r="A1589" s="10" t="s">
        <v>2400</v>
      </c>
      <c r="B1589" s="11" t="s">
        <v>414</v>
      </c>
      <c r="C1589" s="11" t="s">
        <v>415</v>
      </c>
      <c r="D1589" s="11" t="s">
        <v>366</v>
      </c>
      <c r="E1589" s="11" t="s">
        <v>367</v>
      </c>
      <c r="F1589" s="11" t="s">
        <v>396</v>
      </c>
      <c r="G1589" s="11" t="s">
        <v>397</v>
      </c>
      <c r="H1589" s="14">
        <v>45877</v>
      </c>
      <c r="I1589" s="11">
        <v>3</v>
      </c>
      <c r="J1589" s="11">
        <v>194.87</v>
      </c>
      <c r="K1589" s="11">
        <v>584.61</v>
      </c>
      <c r="L1589" s="11">
        <v>0.1</v>
      </c>
      <c r="M1589" s="11">
        <v>0.02</v>
      </c>
      <c r="N1589" s="11" t="s">
        <v>2775</v>
      </c>
      <c r="O1589" s="11">
        <v>194.87</v>
      </c>
      <c r="P1589" s="11" t="s">
        <v>2773</v>
      </c>
      <c r="Q1589" s="11" t="s">
        <v>2773</v>
      </c>
      <c r="R1589" s="11">
        <v>526.149</v>
      </c>
      <c r="S1589" s="11">
        <v>10.52298</v>
      </c>
      <c r="T1589" s="11" t="s">
        <v>2774</v>
      </c>
      <c r="U1589" s="12" t="b">
        <v>0</v>
      </c>
    </row>
    <row r="1590" spans="1:21">
      <c r="A1590" s="7" t="s">
        <v>2401</v>
      </c>
      <c r="B1590" s="8" t="s">
        <v>28</v>
      </c>
      <c r="C1590" s="8" t="s">
        <v>29</v>
      </c>
      <c r="D1590" s="8" t="s">
        <v>765</v>
      </c>
      <c r="E1590" s="8" t="s">
        <v>766</v>
      </c>
      <c r="F1590" s="8" t="s">
        <v>174</v>
      </c>
      <c r="G1590" s="8" t="s">
        <v>175</v>
      </c>
      <c r="H1590" s="13">
        <v>45880</v>
      </c>
      <c r="I1590" s="8">
        <v>11</v>
      </c>
      <c r="J1590" s="8">
        <v>183.4</v>
      </c>
      <c r="K1590" s="8">
        <v>2017.4</v>
      </c>
      <c r="L1590" s="8">
        <v>0.1</v>
      </c>
      <c r="M1590" s="8">
        <v>0.02</v>
      </c>
      <c r="N1590" s="8" t="s">
        <v>2775</v>
      </c>
      <c r="O1590" s="8">
        <v>183.4</v>
      </c>
      <c r="P1590" s="8" t="s">
        <v>2773</v>
      </c>
      <c r="Q1590" s="8" t="s">
        <v>2773</v>
      </c>
      <c r="R1590" s="8">
        <v>1815.66</v>
      </c>
      <c r="S1590" s="8">
        <v>36.313200000000002</v>
      </c>
      <c r="T1590" s="8" t="s">
        <v>2774</v>
      </c>
      <c r="U1590" s="9" t="b">
        <v>0</v>
      </c>
    </row>
    <row r="1591" spans="1:21">
      <c r="A1591" s="10" t="s">
        <v>2402</v>
      </c>
      <c r="B1591" s="11" t="s">
        <v>35</v>
      </c>
      <c r="C1591" s="11" t="s">
        <v>36</v>
      </c>
      <c r="D1591" s="11" t="s">
        <v>95</v>
      </c>
      <c r="E1591" s="11" t="s">
        <v>96</v>
      </c>
      <c r="F1591" s="11" t="s">
        <v>107</v>
      </c>
      <c r="G1591" s="11" t="s">
        <v>108</v>
      </c>
      <c r="H1591" s="14">
        <v>45893</v>
      </c>
      <c r="I1591" s="11">
        <v>24</v>
      </c>
      <c r="J1591" s="11">
        <v>179.53</v>
      </c>
      <c r="K1591" s="11">
        <v>4308.72</v>
      </c>
      <c r="L1591" s="11">
        <v>0.1</v>
      </c>
      <c r="M1591" s="11">
        <v>0.02</v>
      </c>
      <c r="N1591" s="11" t="s">
        <v>2775</v>
      </c>
      <c r="O1591" s="11">
        <v>179.53</v>
      </c>
      <c r="P1591" s="11" t="s">
        <v>2773</v>
      </c>
      <c r="Q1591" s="11" t="s">
        <v>2773</v>
      </c>
      <c r="R1591" s="11">
        <v>3877.848</v>
      </c>
      <c r="S1591" s="11">
        <v>77.556960000000004</v>
      </c>
      <c r="T1591" s="11" t="s">
        <v>2774</v>
      </c>
      <c r="U1591" s="12" t="b">
        <v>0</v>
      </c>
    </row>
    <row r="1592" spans="1:21">
      <c r="A1592" s="7" t="s">
        <v>2403</v>
      </c>
      <c r="B1592" s="8" t="s">
        <v>117</v>
      </c>
      <c r="C1592" s="8" t="s">
        <v>118</v>
      </c>
      <c r="D1592" s="8" t="s">
        <v>273</v>
      </c>
      <c r="E1592" s="8" t="s">
        <v>274</v>
      </c>
      <c r="F1592" s="8" t="s">
        <v>59</v>
      </c>
      <c r="G1592" s="8" t="s">
        <v>60</v>
      </c>
      <c r="H1592" s="13">
        <v>45875</v>
      </c>
      <c r="I1592" s="8">
        <v>4</v>
      </c>
      <c r="J1592" s="8">
        <v>71.86</v>
      </c>
      <c r="K1592" s="8">
        <v>287.44</v>
      </c>
      <c r="L1592" s="8">
        <v>0.05</v>
      </c>
      <c r="M1592" s="8">
        <v>0.02</v>
      </c>
      <c r="N1592" s="8" t="s">
        <v>2772</v>
      </c>
      <c r="O1592" s="8">
        <v>71.86</v>
      </c>
      <c r="P1592" s="8" t="s">
        <v>2773</v>
      </c>
      <c r="Q1592" s="8" t="s">
        <v>2773</v>
      </c>
      <c r="R1592" s="8">
        <v>273.06799999999998</v>
      </c>
      <c r="S1592" s="8">
        <v>5.46136</v>
      </c>
      <c r="T1592" s="8" t="s">
        <v>2774</v>
      </c>
      <c r="U1592" s="9" t="b">
        <v>0</v>
      </c>
    </row>
    <row r="1593" spans="1:21">
      <c r="A1593" s="10" t="s">
        <v>2404</v>
      </c>
      <c r="B1593" s="11" t="s">
        <v>254</v>
      </c>
      <c r="C1593" s="11" t="s">
        <v>255</v>
      </c>
      <c r="D1593" s="11" t="s">
        <v>251</v>
      </c>
      <c r="E1593" s="11" t="s">
        <v>252</v>
      </c>
      <c r="F1593" s="11" t="s">
        <v>215</v>
      </c>
      <c r="G1593" s="11" t="s">
        <v>216</v>
      </c>
      <c r="H1593" s="14">
        <v>45897</v>
      </c>
      <c r="I1593" s="11">
        <v>9</v>
      </c>
      <c r="J1593" s="11">
        <v>176.7</v>
      </c>
      <c r="K1593" s="11">
        <v>1590.3</v>
      </c>
      <c r="L1593" s="11">
        <v>0.1</v>
      </c>
      <c r="M1593" s="11">
        <v>0.02</v>
      </c>
      <c r="N1593" s="11" t="s">
        <v>2775</v>
      </c>
      <c r="O1593" s="11">
        <v>176.7</v>
      </c>
      <c r="P1593" s="11" t="s">
        <v>2773</v>
      </c>
      <c r="Q1593" s="11" t="s">
        <v>2773</v>
      </c>
      <c r="R1593" s="11">
        <v>1431.27</v>
      </c>
      <c r="S1593" s="11">
        <v>28.625399999999999</v>
      </c>
      <c r="T1593" s="11" t="s">
        <v>2774</v>
      </c>
      <c r="U1593" s="12" t="b">
        <v>0</v>
      </c>
    </row>
    <row r="1594" spans="1:21">
      <c r="A1594" s="7" t="s">
        <v>2405</v>
      </c>
      <c r="B1594" s="8" t="s">
        <v>135</v>
      </c>
      <c r="C1594" s="8" t="s">
        <v>136</v>
      </c>
      <c r="D1594" s="8" t="s">
        <v>635</v>
      </c>
      <c r="E1594" s="8" t="s">
        <v>636</v>
      </c>
      <c r="F1594" s="8" t="s">
        <v>396</v>
      </c>
      <c r="G1594" s="8" t="s">
        <v>397</v>
      </c>
      <c r="H1594" s="13">
        <v>45892</v>
      </c>
      <c r="I1594" s="8">
        <v>12</v>
      </c>
      <c r="J1594" s="8">
        <v>194.87</v>
      </c>
      <c r="K1594" s="8">
        <v>2338.44</v>
      </c>
      <c r="L1594" s="8">
        <v>0.1</v>
      </c>
      <c r="M1594" s="8">
        <v>0.02</v>
      </c>
      <c r="N1594" s="8" t="s">
        <v>2775</v>
      </c>
      <c r="O1594" s="8">
        <v>194.87</v>
      </c>
      <c r="P1594" s="8" t="s">
        <v>2773</v>
      </c>
      <c r="Q1594" s="8" t="s">
        <v>2773</v>
      </c>
      <c r="R1594" s="8">
        <v>2104.596</v>
      </c>
      <c r="S1594" s="8">
        <v>42.091920000000002</v>
      </c>
      <c r="T1594" s="8" t="s">
        <v>2774</v>
      </c>
      <c r="U1594" s="9" t="b">
        <v>0</v>
      </c>
    </row>
    <row r="1595" spans="1:21">
      <c r="A1595" s="10" t="s">
        <v>2406</v>
      </c>
      <c r="B1595" s="11" t="s">
        <v>386</v>
      </c>
      <c r="C1595" s="11" t="s">
        <v>387</v>
      </c>
      <c r="D1595" s="11" t="s">
        <v>30</v>
      </c>
      <c r="E1595" s="11" t="s">
        <v>31</v>
      </c>
      <c r="F1595" s="11" t="s">
        <v>114</v>
      </c>
      <c r="G1595" s="11" t="s">
        <v>115</v>
      </c>
      <c r="H1595" s="14">
        <v>45891</v>
      </c>
      <c r="I1595" s="11">
        <v>16</v>
      </c>
      <c r="J1595" s="11">
        <v>91.13</v>
      </c>
      <c r="K1595" s="11">
        <v>1458.08</v>
      </c>
      <c r="L1595" s="11">
        <v>0.1</v>
      </c>
      <c r="M1595" s="11">
        <v>0.02</v>
      </c>
      <c r="N1595" s="11" t="s">
        <v>2775</v>
      </c>
      <c r="O1595" s="11">
        <v>91.13</v>
      </c>
      <c r="P1595" s="11" t="s">
        <v>2773</v>
      </c>
      <c r="Q1595" s="11" t="s">
        <v>2773</v>
      </c>
      <c r="R1595" s="11">
        <v>1312.2719999999999</v>
      </c>
      <c r="S1595" s="11">
        <v>26.245439999999999</v>
      </c>
      <c r="T1595" s="11" t="s">
        <v>2774</v>
      </c>
      <c r="U1595" s="12" t="b">
        <v>0</v>
      </c>
    </row>
    <row r="1596" spans="1:21">
      <c r="A1596" s="7" t="s">
        <v>2407</v>
      </c>
      <c r="B1596" s="8" t="s">
        <v>117</v>
      </c>
      <c r="C1596" s="8" t="s">
        <v>118</v>
      </c>
      <c r="D1596" s="8" t="s">
        <v>1144</v>
      </c>
      <c r="E1596" s="8" t="s">
        <v>1145</v>
      </c>
      <c r="F1596" s="8" t="s">
        <v>302</v>
      </c>
      <c r="G1596" s="8" t="s">
        <v>303</v>
      </c>
      <c r="H1596" s="13">
        <v>45881</v>
      </c>
      <c r="I1596" s="8">
        <v>5</v>
      </c>
      <c r="J1596" s="8">
        <v>39.090000000000003</v>
      </c>
      <c r="K1596" s="8">
        <v>195.45</v>
      </c>
      <c r="L1596" s="8">
        <v>0</v>
      </c>
      <c r="M1596" s="8">
        <v>0.02</v>
      </c>
      <c r="N1596" s="8" t="s">
        <v>2776</v>
      </c>
      <c r="O1596" s="8">
        <v>39.090000000000003</v>
      </c>
      <c r="P1596" s="8" t="s">
        <v>2773</v>
      </c>
      <c r="Q1596" s="8" t="s">
        <v>2773</v>
      </c>
      <c r="R1596" s="8">
        <v>195.45</v>
      </c>
      <c r="S1596" s="8">
        <v>3.9089999999999998</v>
      </c>
      <c r="T1596" s="8" t="s">
        <v>2774</v>
      </c>
      <c r="U1596" s="9" t="b">
        <v>0</v>
      </c>
    </row>
    <row r="1597" spans="1:21">
      <c r="A1597" s="10" t="s">
        <v>2408</v>
      </c>
      <c r="B1597" s="11" t="s">
        <v>55</v>
      </c>
      <c r="C1597" s="11" t="s">
        <v>56</v>
      </c>
      <c r="D1597" s="11" t="s">
        <v>983</v>
      </c>
      <c r="E1597" s="11" t="s">
        <v>984</v>
      </c>
      <c r="F1597" s="11" t="s">
        <v>240</v>
      </c>
      <c r="G1597" s="11" t="s">
        <v>241</v>
      </c>
      <c r="H1597" s="14">
        <v>45870</v>
      </c>
      <c r="I1597" s="11">
        <v>10</v>
      </c>
      <c r="J1597" s="11">
        <v>130.94</v>
      </c>
      <c r="K1597" s="11">
        <v>1309.4000000000001</v>
      </c>
      <c r="L1597" s="11">
        <v>0.05</v>
      </c>
      <c r="M1597" s="11">
        <v>0.02</v>
      </c>
      <c r="N1597" s="11" t="s">
        <v>2772</v>
      </c>
      <c r="O1597" s="11">
        <v>130.94</v>
      </c>
      <c r="P1597" s="11" t="s">
        <v>2773</v>
      </c>
      <c r="Q1597" s="11" t="s">
        <v>2773</v>
      </c>
      <c r="R1597" s="11">
        <v>1243.93</v>
      </c>
      <c r="S1597" s="11">
        <v>24.878600000000002</v>
      </c>
      <c r="T1597" s="11" t="s">
        <v>2774</v>
      </c>
      <c r="U1597" s="12" t="b">
        <v>0</v>
      </c>
    </row>
    <row r="1598" spans="1:21">
      <c r="A1598" s="7" t="s">
        <v>2409</v>
      </c>
      <c r="B1598" s="8" t="s">
        <v>159</v>
      </c>
      <c r="C1598" s="8" t="s">
        <v>160</v>
      </c>
      <c r="D1598" s="8" t="s">
        <v>907</v>
      </c>
      <c r="E1598" s="8" t="s">
        <v>908</v>
      </c>
      <c r="F1598" s="8" t="s">
        <v>139</v>
      </c>
      <c r="G1598" s="8" t="s">
        <v>140</v>
      </c>
      <c r="H1598" s="13">
        <v>45891</v>
      </c>
      <c r="I1598" s="8">
        <v>24</v>
      </c>
      <c r="J1598" s="8">
        <v>113.94</v>
      </c>
      <c r="K1598" s="8">
        <v>2734.56</v>
      </c>
      <c r="L1598" s="8">
        <v>0.05</v>
      </c>
      <c r="M1598" s="8">
        <v>0.02</v>
      </c>
      <c r="N1598" s="8" t="s">
        <v>2772</v>
      </c>
      <c r="O1598" s="8">
        <v>113.94</v>
      </c>
      <c r="P1598" s="8" t="s">
        <v>2773</v>
      </c>
      <c r="Q1598" s="8" t="s">
        <v>2773</v>
      </c>
      <c r="R1598" s="8">
        <v>2597.8319999999999</v>
      </c>
      <c r="S1598" s="8">
        <v>51.95664</v>
      </c>
      <c r="T1598" s="8" t="s">
        <v>2774</v>
      </c>
      <c r="U1598" s="9" t="b">
        <v>0</v>
      </c>
    </row>
    <row r="1599" spans="1:21">
      <c r="A1599" s="10" t="s">
        <v>2410</v>
      </c>
      <c r="B1599" s="11" t="s">
        <v>246</v>
      </c>
      <c r="C1599" s="11" t="s">
        <v>247</v>
      </c>
      <c r="D1599" s="11" t="s">
        <v>299</v>
      </c>
      <c r="E1599" s="11" t="s">
        <v>300</v>
      </c>
      <c r="F1599" s="11" t="s">
        <v>179</v>
      </c>
      <c r="G1599" s="11" t="s">
        <v>180</v>
      </c>
      <c r="H1599" s="14">
        <v>45877</v>
      </c>
      <c r="I1599" s="11">
        <v>22</v>
      </c>
      <c r="J1599" s="11">
        <v>125.42</v>
      </c>
      <c r="K1599" s="11">
        <v>2759.24</v>
      </c>
      <c r="L1599" s="11">
        <v>0.1</v>
      </c>
      <c r="M1599" s="11">
        <v>0.02</v>
      </c>
      <c r="N1599" s="11" t="s">
        <v>2775</v>
      </c>
      <c r="O1599" s="11">
        <v>125.42</v>
      </c>
      <c r="P1599" s="11" t="s">
        <v>2773</v>
      </c>
      <c r="Q1599" s="11" t="s">
        <v>2773</v>
      </c>
      <c r="R1599" s="11">
        <v>2483.3159999999998</v>
      </c>
      <c r="S1599" s="11">
        <v>49.666319999999999</v>
      </c>
      <c r="T1599" s="11" t="s">
        <v>2774</v>
      </c>
      <c r="U1599" s="12" t="b">
        <v>0</v>
      </c>
    </row>
    <row r="1600" spans="1:21">
      <c r="A1600" s="7" t="s">
        <v>2411</v>
      </c>
      <c r="B1600" s="8" t="s">
        <v>230</v>
      </c>
      <c r="C1600" s="8" t="s">
        <v>231</v>
      </c>
      <c r="D1600" s="8" t="s">
        <v>429</v>
      </c>
      <c r="E1600" s="8" t="s">
        <v>430</v>
      </c>
      <c r="F1600" s="8" t="s">
        <v>240</v>
      </c>
      <c r="G1600" s="8" t="s">
        <v>241</v>
      </c>
      <c r="H1600" s="13">
        <v>45900</v>
      </c>
      <c r="I1600" s="8">
        <v>21</v>
      </c>
      <c r="J1600" s="8">
        <v>130.94</v>
      </c>
      <c r="K1600" s="8">
        <v>2749.74</v>
      </c>
      <c r="L1600" s="8">
        <v>0.05</v>
      </c>
      <c r="M1600" s="8">
        <v>0.02</v>
      </c>
      <c r="N1600" s="8" t="s">
        <v>2772</v>
      </c>
      <c r="O1600" s="8">
        <v>130.94</v>
      </c>
      <c r="P1600" s="8" t="s">
        <v>2773</v>
      </c>
      <c r="Q1600" s="8" t="s">
        <v>2773</v>
      </c>
      <c r="R1600" s="8">
        <v>2612.2529999999997</v>
      </c>
      <c r="S1600" s="8">
        <v>52.245059999999995</v>
      </c>
      <c r="T1600" s="8" t="s">
        <v>2774</v>
      </c>
      <c r="U1600" s="9" t="b">
        <v>0</v>
      </c>
    </row>
    <row r="1601" spans="1:21">
      <c r="A1601" s="10" t="s">
        <v>2413</v>
      </c>
      <c r="B1601" s="11" t="s">
        <v>259</v>
      </c>
      <c r="C1601" s="11" t="s">
        <v>260</v>
      </c>
      <c r="D1601" s="11" t="s">
        <v>542</v>
      </c>
      <c r="E1601" s="11" t="s">
        <v>543</v>
      </c>
      <c r="F1601" s="11" t="s">
        <v>234</v>
      </c>
      <c r="G1601" s="11" t="s">
        <v>235</v>
      </c>
      <c r="H1601" s="14">
        <v>45870</v>
      </c>
      <c r="I1601" s="11">
        <v>13</v>
      </c>
      <c r="J1601" s="11">
        <v>37.18</v>
      </c>
      <c r="K1601" s="11">
        <v>483.34</v>
      </c>
      <c r="L1601" s="11">
        <v>0</v>
      </c>
      <c r="M1601" s="11">
        <v>0.02</v>
      </c>
      <c r="N1601" s="11" t="s">
        <v>2776</v>
      </c>
      <c r="O1601" s="11">
        <v>37.18</v>
      </c>
      <c r="P1601" s="11" t="s">
        <v>2773</v>
      </c>
      <c r="Q1601" s="11" t="s">
        <v>2773</v>
      </c>
      <c r="R1601" s="11">
        <v>483.34</v>
      </c>
      <c r="S1601" s="11">
        <v>9.6668000000000003</v>
      </c>
      <c r="T1601" s="11" t="s">
        <v>2774</v>
      </c>
      <c r="U1601" s="12" t="b">
        <v>0</v>
      </c>
    </row>
    <row r="1602" spans="1:21">
      <c r="A1602" s="7" t="s">
        <v>2414</v>
      </c>
      <c r="B1602" s="8" t="s">
        <v>42</v>
      </c>
      <c r="C1602" s="8" t="s">
        <v>43</v>
      </c>
      <c r="D1602" s="8" t="s">
        <v>710</v>
      </c>
      <c r="E1602" s="8" t="s">
        <v>711</v>
      </c>
      <c r="F1602" s="8" t="s">
        <v>356</v>
      </c>
      <c r="G1602" s="8" t="s">
        <v>357</v>
      </c>
      <c r="H1602" s="13">
        <v>45879</v>
      </c>
      <c r="I1602" s="8">
        <v>9</v>
      </c>
      <c r="J1602" s="8">
        <v>54.03</v>
      </c>
      <c r="K1602" s="8">
        <v>486.27</v>
      </c>
      <c r="L1602" s="8">
        <v>0</v>
      </c>
      <c r="M1602" s="8">
        <v>0.02</v>
      </c>
      <c r="N1602" s="8" t="s">
        <v>2776</v>
      </c>
      <c r="O1602" s="8">
        <v>54.03</v>
      </c>
      <c r="P1602" s="8" t="s">
        <v>2773</v>
      </c>
      <c r="Q1602" s="8" t="s">
        <v>2773</v>
      </c>
      <c r="R1602" s="8">
        <v>486.27</v>
      </c>
      <c r="S1602" s="8">
        <v>9.7254000000000005</v>
      </c>
      <c r="T1602" s="8" t="s">
        <v>2774</v>
      </c>
      <c r="U1602" s="9" t="b">
        <v>0</v>
      </c>
    </row>
    <row r="1603" spans="1:21">
      <c r="A1603" s="10" t="s">
        <v>2416</v>
      </c>
      <c r="B1603" s="11" t="s">
        <v>47</v>
      </c>
      <c r="C1603" s="11" t="s">
        <v>2806</v>
      </c>
      <c r="D1603" s="11" t="s">
        <v>381</v>
      </c>
      <c r="E1603" s="11" t="s">
        <v>2586</v>
      </c>
      <c r="F1603" s="11" t="s">
        <v>326</v>
      </c>
      <c r="G1603" s="11" t="s">
        <v>327</v>
      </c>
      <c r="H1603" s="14">
        <v>45880</v>
      </c>
      <c r="I1603" s="11">
        <v>21</v>
      </c>
      <c r="J1603" s="11">
        <v>63.32</v>
      </c>
      <c r="K1603" s="11">
        <v>1329.72</v>
      </c>
      <c r="L1603" s="11">
        <v>0</v>
      </c>
      <c r="M1603" s="11">
        <v>0.02</v>
      </c>
      <c r="N1603" s="11" t="s">
        <v>2776</v>
      </c>
      <c r="O1603" s="11">
        <v>63.32</v>
      </c>
      <c r="P1603" s="11" t="s">
        <v>2773</v>
      </c>
      <c r="Q1603" s="11" t="s">
        <v>2773</v>
      </c>
      <c r="R1603" s="11">
        <v>1329.72</v>
      </c>
      <c r="S1603" s="11">
        <v>26.5944</v>
      </c>
      <c r="T1603" s="11" t="s">
        <v>2774</v>
      </c>
      <c r="U1603" s="12" t="b">
        <v>0</v>
      </c>
    </row>
    <row r="1604" spans="1:21">
      <c r="A1604" s="7" t="s">
        <v>2417</v>
      </c>
      <c r="B1604" s="8" t="s">
        <v>67</v>
      </c>
      <c r="C1604" s="8" t="s">
        <v>68</v>
      </c>
      <c r="D1604" s="8" t="s">
        <v>1312</v>
      </c>
      <c r="E1604" s="8" t="s">
        <v>1313</v>
      </c>
      <c r="F1604" s="8" t="s">
        <v>174</v>
      </c>
      <c r="G1604" s="8" t="s">
        <v>175</v>
      </c>
      <c r="H1604" s="13">
        <v>45895</v>
      </c>
      <c r="I1604" s="8">
        <v>14</v>
      </c>
      <c r="J1604" s="8">
        <v>183.4</v>
      </c>
      <c r="K1604" s="8">
        <v>2567.6</v>
      </c>
      <c r="L1604" s="8">
        <v>0.1</v>
      </c>
      <c r="M1604" s="8">
        <v>0.02</v>
      </c>
      <c r="N1604" s="8" t="s">
        <v>2775</v>
      </c>
      <c r="O1604" s="8">
        <v>183.4</v>
      </c>
      <c r="P1604" s="8" t="s">
        <v>2773</v>
      </c>
      <c r="Q1604" s="8" t="s">
        <v>2773</v>
      </c>
      <c r="R1604" s="8">
        <v>2310.84</v>
      </c>
      <c r="S1604" s="8">
        <v>46.216800000000006</v>
      </c>
      <c r="T1604" s="8" t="s">
        <v>2774</v>
      </c>
      <c r="U1604" s="9" t="b">
        <v>0</v>
      </c>
    </row>
    <row r="1605" spans="1:21">
      <c r="A1605" s="10" t="s">
        <v>2418</v>
      </c>
      <c r="B1605" s="11" t="s">
        <v>14</v>
      </c>
      <c r="C1605" s="11" t="s">
        <v>15</v>
      </c>
      <c r="D1605" s="11" t="s">
        <v>251</v>
      </c>
      <c r="E1605" s="11" t="s">
        <v>252</v>
      </c>
      <c r="F1605" s="11" t="s">
        <v>302</v>
      </c>
      <c r="G1605" s="11" t="s">
        <v>303</v>
      </c>
      <c r="H1605" s="14">
        <v>45900</v>
      </c>
      <c r="I1605" s="11">
        <v>25</v>
      </c>
      <c r="J1605" s="11">
        <v>39.090000000000003</v>
      </c>
      <c r="K1605" s="11">
        <v>977.25</v>
      </c>
      <c r="L1605" s="11">
        <v>0</v>
      </c>
      <c r="M1605" s="11">
        <v>0.02</v>
      </c>
      <c r="N1605" s="11" t="s">
        <v>2776</v>
      </c>
      <c r="O1605" s="11">
        <v>39.090000000000003</v>
      </c>
      <c r="P1605" s="11" t="s">
        <v>2773</v>
      </c>
      <c r="Q1605" s="11" t="s">
        <v>2773</v>
      </c>
      <c r="R1605" s="11">
        <v>977.25</v>
      </c>
      <c r="S1605" s="11">
        <v>19.545000000000002</v>
      </c>
      <c r="T1605" s="11" t="s">
        <v>2774</v>
      </c>
      <c r="U1605" s="12" t="b">
        <v>0</v>
      </c>
    </row>
    <row r="1606" spans="1:21">
      <c r="A1606" s="7" t="s">
        <v>2419</v>
      </c>
      <c r="B1606" s="8" t="s">
        <v>55</v>
      </c>
      <c r="C1606" s="8" t="s">
        <v>56</v>
      </c>
      <c r="D1606" s="8" t="s">
        <v>927</v>
      </c>
      <c r="E1606" s="8" t="s">
        <v>928</v>
      </c>
      <c r="F1606" s="8" t="s">
        <v>107</v>
      </c>
      <c r="G1606" s="8" t="s">
        <v>108</v>
      </c>
      <c r="H1606" s="13">
        <v>45892</v>
      </c>
      <c r="I1606" s="8">
        <v>11</v>
      </c>
      <c r="J1606" s="8">
        <v>179.53</v>
      </c>
      <c r="K1606" s="8">
        <v>1974.83</v>
      </c>
      <c r="L1606" s="8">
        <v>0.1</v>
      </c>
      <c r="M1606" s="8">
        <v>0.02</v>
      </c>
      <c r="N1606" s="8" t="s">
        <v>2775</v>
      </c>
      <c r="O1606" s="8">
        <v>179.53</v>
      </c>
      <c r="P1606" s="8" t="s">
        <v>2773</v>
      </c>
      <c r="Q1606" s="8" t="s">
        <v>2773</v>
      </c>
      <c r="R1606" s="8">
        <v>1777.347</v>
      </c>
      <c r="S1606" s="8">
        <v>35.546939999999999</v>
      </c>
      <c r="T1606" s="8" t="s">
        <v>2774</v>
      </c>
      <c r="U1606" s="9" t="b">
        <v>0</v>
      </c>
    </row>
    <row r="1607" spans="1:21">
      <c r="A1607" s="10" t="s">
        <v>2420</v>
      </c>
      <c r="B1607" s="11" t="s">
        <v>81</v>
      </c>
      <c r="C1607" s="11" t="s">
        <v>2804</v>
      </c>
      <c r="D1607" s="11" t="s">
        <v>742</v>
      </c>
      <c r="E1607" s="11" t="s">
        <v>2600</v>
      </c>
      <c r="F1607" s="11" t="s">
        <v>71</v>
      </c>
      <c r="G1607" s="11" t="s">
        <v>72</v>
      </c>
      <c r="H1607" s="14">
        <v>45892</v>
      </c>
      <c r="I1607" s="11">
        <v>6</v>
      </c>
      <c r="J1607" s="11">
        <v>123.65</v>
      </c>
      <c r="K1607" s="11">
        <v>741.9</v>
      </c>
      <c r="L1607" s="11">
        <v>0.05</v>
      </c>
      <c r="M1607" s="11">
        <v>0.02</v>
      </c>
      <c r="N1607" s="11" t="s">
        <v>2772</v>
      </c>
      <c r="O1607" s="11">
        <v>123.65</v>
      </c>
      <c r="P1607" s="11" t="s">
        <v>2773</v>
      </c>
      <c r="Q1607" s="11" t="s">
        <v>2773</v>
      </c>
      <c r="R1607" s="11">
        <v>704.80499999999995</v>
      </c>
      <c r="S1607" s="11">
        <v>14.0961</v>
      </c>
      <c r="T1607" s="11" t="s">
        <v>2774</v>
      </c>
      <c r="U1607" s="12" t="b">
        <v>0</v>
      </c>
    </row>
    <row r="1608" spans="1:21">
      <c r="A1608" s="7" t="s">
        <v>2421</v>
      </c>
      <c r="B1608" s="8" t="s">
        <v>230</v>
      </c>
      <c r="C1608" s="8" t="s">
        <v>231</v>
      </c>
      <c r="D1608" s="8" t="s">
        <v>585</v>
      </c>
      <c r="E1608" s="8" t="s">
        <v>586</v>
      </c>
      <c r="F1608" s="8" t="s">
        <v>196</v>
      </c>
      <c r="G1608" s="8" t="s">
        <v>197</v>
      </c>
      <c r="H1608" s="13">
        <v>45889</v>
      </c>
      <c r="I1608" s="8">
        <v>14</v>
      </c>
      <c r="J1608" s="8">
        <v>77.5</v>
      </c>
      <c r="K1608" s="8">
        <v>1085</v>
      </c>
      <c r="L1608" s="8">
        <v>0.05</v>
      </c>
      <c r="M1608" s="8">
        <v>0.02</v>
      </c>
      <c r="N1608" s="8" t="s">
        <v>2772</v>
      </c>
      <c r="O1608" s="8">
        <v>77.5</v>
      </c>
      <c r="P1608" s="8" t="s">
        <v>2773</v>
      </c>
      <c r="Q1608" s="8" t="s">
        <v>2773</v>
      </c>
      <c r="R1608" s="8">
        <v>1030.75</v>
      </c>
      <c r="S1608" s="8">
        <v>20.615000000000002</v>
      </c>
      <c r="T1608" s="8" t="s">
        <v>2774</v>
      </c>
      <c r="U1608" s="9" t="b">
        <v>0</v>
      </c>
    </row>
    <row r="1609" spans="1:21">
      <c r="A1609" s="10" t="s">
        <v>2422</v>
      </c>
      <c r="B1609" s="11" t="s">
        <v>110</v>
      </c>
      <c r="C1609" s="11" t="s">
        <v>2828</v>
      </c>
      <c r="D1609" s="11" t="s">
        <v>714</v>
      </c>
      <c r="E1609" s="11" t="s">
        <v>2721</v>
      </c>
      <c r="F1609" s="11" t="s">
        <v>114</v>
      </c>
      <c r="G1609" s="11" t="s">
        <v>115</v>
      </c>
      <c r="H1609" s="14">
        <v>45884</v>
      </c>
      <c r="I1609" s="11">
        <v>11</v>
      </c>
      <c r="J1609" s="11">
        <v>91.13</v>
      </c>
      <c r="K1609" s="11">
        <v>1002.43</v>
      </c>
      <c r="L1609" s="11">
        <v>0.1</v>
      </c>
      <c r="M1609" s="11">
        <v>0.02</v>
      </c>
      <c r="N1609" s="11" t="s">
        <v>2775</v>
      </c>
      <c r="O1609" s="11">
        <v>91.13</v>
      </c>
      <c r="P1609" s="11" t="s">
        <v>2773</v>
      </c>
      <c r="Q1609" s="11" t="s">
        <v>2773</v>
      </c>
      <c r="R1609" s="11">
        <v>902.1869999999999</v>
      </c>
      <c r="S1609" s="11">
        <v>18.04374</v>
      </c>
      <c r="T1609" s="11" t="s">
        <v>2774</v>
      </c>
      <c r="U1609" s="12" t="b">
        <v>0</v>
      </c>
    </row>
    <row r="1610" spans="1:21">
      <c r="A1610" s="7" t="s">
        <v>2424</v>
      </c>
      <c r="B1610" s="8" t="s">
        <v>182</v>
      </c>
      <c r="C1610" s="8" t="s">
        <v>2798</v>
      </c>
      <c r="D1610" s="8" t="s">
        <v>703</v>
      </c>
      <c r="E1610" s="8" t="s">
        <v>2722</v>
      </c>
      <c r="F1610" s="8" t="s">
        <v>25</v>
      </c>
      <c r="G1610" s="8" t="s">
        <v>26</v>
      </c>
      <c r="H1610" s="13">
        <v>45874</v>
      </c>
      <c r="I1610" s="8">
        <v>21</v>
      </c>
      <c r="J1610" s="8">
        <v>120.83</v>
      </c>
      <c r="K1610" s="8">
        <v>2537.4299999999998</v>
      </c>
      <c r="L1610" s="8">
        <v>0.1</v>
      </c>
      <c r="M1610" s="8">
        <v>0.02</v>
      </c>
      <c r="N1610" s="8" t="s">
        <v>2775</v>
      </c>
      <c r="O1610" s="8">
        <v>120.83</v>
      </c>
      <c r="P1610" s="8" t="s">
        <v>2773</v>
      </c>
      <c r="Q1610" s="8" t="s">
        <v>2773</v>
      </c>
      <c r="R1610" s="8">
        <v>2283.6869999999999</v>
      </c>
      <c r="S1610" s="8">
        <v>45.673740000000002</v>
      </c>
      <c r="T1610" s="8" t="s">
        <v>2774</v>
      </c>
      <c r="U1610" s="9" t="b">
        <v>0</v>
      </c>
    </row>
    <row r="1611" spans="1:21">
      <c r="A1611" s="10" t="s">
        <v>2425</v>
      </c>
      <c r="B1611" s="11" t="s">
        <v>122</v>
      </c>
      <c r="C1611" s="11" t="s">
        <v>123</v>
      </c>
      <c r="D1611" s="11" t="s">
        <v>615</v>
      </c>
      <c r="E1611" s="11" t="s">
        <v>616</v>
      </c>
      <c r="F1611" s="11" t="s">
        <v>59</v>
      </c>
      <c r="G1611" s="11" t="s">
        <v>60</v>
      </c>
      <c r="H1611" s="14">
        <v>45880</v>
      </c>
      <c r="I1611" s="11">
        <v>10</v>
      </c>
      <c r="J1611" s="11">
        <v>71.86</v>
      </c>
      <c r="K1611" s="11">
        <v>718.6</v>
      </c>
      <c r="L1611" s="11">
        <v>0.05</v>
      </c>
      <c r="M1611" s="11">
        <v>0.02</v>
      </c>
      <c r="N1611" s="11" t="s">
        <v>2772</v>
      </c>
      <c r="O1611" s="11">
        <v>71.86</v>
      </c>
      <c r="P1611" s="11" t="s">
        <v>2773</v>
      </c>
      <c r="Q1611" s="11" t="s">
        <v>2773</v>
      </c>
      <c r="R1611" s="11">
        <v>682.67000000000007</v>
      </c>
      <c r="S1611" s="11">
        <v>13.653400000000001</v>
      </c>
      <c r="T1611" s="11" t="s">
        <v>2774</v>
      </c>
      <c r="U1611" s="12" t="b">
        <v>0</v>
      </c>
    </row>
    <row r="1612" spans="1:21">
      <c r="A1612" s="7" t="s">
        <v>2426</v>
      </c>
      <c r="B1612" s="8" t="s">
        <v>135</v>
      </c>
      <c r="C1612" s="8" t="s">
        <v>136</v>
      </c>
      <c r="D1612" s="8" t="s">
        <v>256</v>
      </c>
      <c r="E1612" s="8" t="s">
        <v>257</v>
      </c>
      <c r="F1612" s="8" t="s">
        <v>71</v>
      </c>
      <c r="G1612" s="8" t="s">
        <v>72</v>
      </c>
      <c r="H1612" s="13">
        <v>45886</v>
      </c>
      <c r="I1612" s="8">
        <v>8</v>
      </c>
      <c r="J1612" s="8">
        <v>123.65</v>
      </c>
      <c r="K1612" s="8">
        <v>989.2</v>
      </c>
      <c r="L1612" s="8">
        <v>0.05</v>
      </c>
      <c r="M1612" s="8">
        <v>0.02</v>
      </c>
      <c r="N1612" s="8" t="s">
        <v>2772</v>
      </c>
      <c r="O1612" s="8">
        <v>123.65</v>
      </c>
      <c r="P1612" s="8" t="s">
        <v>2773</v>
      </c>
      <c r="Q1612" s="8" t="s">
        <v>2773</v>
      </c>
      <c r="R1612" s="8">
        <v>939.74</v>
      </c>
      <c r="S1612" s="8">
        <v>18.794800000000002</v>
      </c>
      <c r="T1612" s="8" t="s">
        <v>2774</v>
      </c>
      <c r="U1612" s="9" t="b">
        <v>0</v>
      </c>
    </row>
    <row r="1613" spans="1:21">
      <c r="A1613" s="10" t="s">
        <v>2428</v>
      </c>
      <c r="B1613" s="11" t="s">
        <v>47</v>
      </c>
      <c r="C1613" s="11" t="s">
        <v>48</v>
      </c>
      <c r="D1613" s="11" t="s">
        <v>1459</v>
      </c>
      <c r="E1613" s="11" t="s">
        <v>1460</v>
      </c>
      <c r="F1613" s="11" t="s">
        <v>179</v>
      </c>
      <c r="G1613" s="11" t="s">
        <v>180</v>
      </c>
      <c r="H1613" s="14">
        <v>45884</v>
      </c>
      <c r="I1613" s="11">
        <v>11</v>
      </c>
      <c r="J1613" s="11">
        <v>125.42</v>
      </c>
      <c r="K1613" s="11">
        <v>1379.62</v>
      </c>
      <c r="L1613" s="11">
        <v>0.1</v>
      </c>
      <c r="M1613" s="11">
        <v>0.02</v>
      </c>
      <c r="N1613" s="11" t="s">
        <v>2775</v>
      </c>
      <c r="O1613" s="11">
        <v>125.42</v>
      </c>
      <c r="P1613" s="11" t="s">
        <v>2773</v>
      </c>
      <c r="Q1613" s="11" t="s">
        <v>2773</v>
      </c>
      <c r="R1613" s="11">
        <v>1241.6579999999999</v>
      </c>
      <c r="S1613" s="11">
        <v>24.833159999999999</v>
      </c>
      <c r="T1613" s="11" t="s">
        <v>2774</v>
      </c>
      <c r="U1613" s="12" t="b">
        <v>0</v>
      </c>
    </row>
    <row r="1614" spans="1:21">
      <c r="A1614" s="7" t="s">
        <v>2429</v>
      </c>
      <c r="B1614" s="8" t="s">
        <v>55</v>
      </c>
      <c r="C1614" s="8" t="s">
        <v>56</v>
      </c>
      <c r="D1614" s="8" t="s">
        <v>112</v>
      </c>
      <c r="E1614" s="8" t="s">
        <v>113</v>
      </c>
      <c r="F1614" s="8" t="s">
        <v>78</v>
      </c>
      <c r="G1614" s="8" t="s">
        <v>79</v>
      </c>
      <c r="H1614" s="13">
        <v>45891</v>
      </c>
      <c r="I1614" s="8">
        <v>6</v>
      </c>
      <c r="J1614" s="8">
        <v>139.22</v>
      </c>
      <c r="K1614" s="8">
        <v>835.32</v>
      </c>
      <c r="L1614" s="8">
        <v>0.05</v>
      </c>
      <c r="M1614" s="8">
        <v>0.02</v>
      </c>
      <c r="N1614" s="8" t="s">
        <v>2772</v>
      </c>
      <c r="O1614" s="8">
        <v>139.22</v>
      </c>
      <c r="P1614" s="8" t="s">
        <v>2773</v>
      </c>
      <c r="Q1614" s="8" t="s">
        <v>2773</v>
      </c>
      <c r="R1614" s="8">
        <v>793.55400000000009</v>
      </c>
      <c r="S1614" s="8">
        <v>15.871080000000003</v>
      </c>
      <c r="T1614" s="8" t="s">
        <v>2774</v>
      </c>
      <c r="U1614" s="9" t="b">
        <v>0</v>
      </c>
    </row>
    <row r="1615" spans="1:21">
      <c r="A1615" s="10" t="s">
        <v>2431</v>
      </c>
      <c r="B1615" s="11" t="s">
        <v>423</v>
      </c>
      <c r="C1615" s="11" t="s">
        <v>424</v>
      </c>
      <c r="D1615" s="11" t="s">
        <v>872</v>
      </c>
      <c r="E1615" s="11" t="s">
        <v>873</v>
      </c>
      <c r="F1615" s="11" t="s">
        <v>240</v>
      </c>
      <c r="G1615" s="11" t="s">
        <v>241</v>
      </c>
      <c r="H1615" s="14">
        <v>45898</v>
      </c>
      <c r="I1615" s="11">
        <v>13</v>
      </c>
      <c r="J1615" s="11">
        <v>130.94</v>
      </c>
      <c r="K1615" s="11">
        <v>1702.22</v>
      </c>
      <c r="L1615" s="11">
        <v>0.05</v>
      </c>
      <c r="M1615" s="11">
        <v>0.02</v>
      </c>
      <c r="N1615" s="11" t="s">
        <v>2772</v>
      </c>
      <c r="O1615" s="11">
        <v>130.94</v>
      </c>
      <c r="P1615" s="11" t="s">
        <v>2773</v>
      </c>
      <c r="Q1615" s="11" t="s">
        <v>2773</v>
      </c>
      <c r="R1615" s="11">
        <v>1617.1089999999999</v>
      </c>
      <c r="S1615" s="11">
        <v>32.342179999999999</v>
      </c>
      <c r="T1615" s="11" t="s">
        <v>2774</v>
      </c>
      <c r="U1615" s="12" t="b">
        <v>0</v>
      </c>
    </row>
    <row r="1616" spans="1:21">
      <c r="A1616" s="7" t="s">
        <v>2434</v>
      </c>
      <c r="B1616" s="8" t="s">
        <v>42</v>
      </c>
      <c r="C1616" s="8" t="s">
        <v>43</v>
      </c>
      <c r="D1616" s="8" t="s">
        <v>655</v>
      </c>
      <c r="E1616" s="8" t="s">
        <v>656</v>
      </c>
      <c r="F1616" s="8" t="s">
        <v>450</v>
      </c>
      <c r="G1616" s="8" t="s">
        <v>451</v>
      </c>
      <c r="H1616" s="13">
        <v>45878</v>
      </c>
      <c r="I1616" s="8">
        <v>7</v>
      </c>
      <c r="J1616" s="8">
        <v>45.4</v>
      </c>
      <c r="K1616" s="8">
        <v>317.8</v>
      </c>
      <c r="L1616" s="8">
        <v>0</v>
      </c>
      <c r="M1616" s="8">
        <v>0.02</v>
      </c>
      <c r="N1616" s="8" t="s">
        <v>2776</v>
      </c>
      <c r="O1616" s="8">
        <v>45.4</v>
      </c>
      <c r="P1616" s="8" t="s">
        <v>2773</v>
      </c>
      <c r="Q1616" s="8" t="s">
        <v>2773</v>
      </c>
      <c r="R1616" s="8">
        <v>317.8</v>
      </c>
      <c r="S1616" s="8">
        <v>6.3560000000000008</v>
      </c>
      <c r="T1616" s="8" t="s">
        <v>2774</v>
      </c>
      <c r="U1616" s="9" t="b">
        <v>0</v>
      </c>
    </row>
    <row r="1617" spans="1:21">
      <c r="A1617" s="10" t="s">
        <v>2435</v>
      </c>
      <c r="B1617" s="11" t="s">
        <v>62</v>
      </c>
      <c r="C1617" s="11" t="s">
        <v>63</v>
      </c>
      <c r="D1617" s="11" t="s">
        <v>686</v>
      </c>
      <c r="E1617" s="11" t="s">
        <v>687</v>
      </c>
      <c r="F1617" s="11" t="s">
        <v>129</v>
      </c>
      <c r="G1617" s="11" t="s">
        <v>130</v>
      </c>
      <c r="H1617" s="14">
        <v>45889</v>
      </c>
      <c r="I1617" s="11">
        <v>13</v>
      </c>
      <c r="J1617" s="11">
        <v>92.19</v>
      </c>
      <c r="K1617" s="11">
        <v>1198.47</v>
      </c>
      <c r="L1617" s="11">
        <v>0.05</v>
      </c>
      <c r="M1617" s="11">
        <v>0.02</v>
      </c>
      <c r="N1617" s="11" t="s">
        <v>2772</v>
      </c>
      <c r="O1617" s="11">
        <v>92.19</v>
      </c>
      <c r="P1617" s="11" t="s">
        <v>2773</v>
      </c>
      <c r="Q1617" s="11" t="s">
        <v>2773</v>
      </c>
      <c r="R1617" s="11">
        <v>1138.5464999999999</v>
      </c>
      <c r="S1617" s="11">
        <v>22.77093</v>
      </c>
      <c r="T1617" s="11" t="s">
        <v>2774</v>
      </c>
      <c r="U1617" s="12" t="b">
        <v>0</v>
      </c>
    </row>
    <row r="1618" spans="1:21">
      <c r="A1618" s="7" t="s">
        <v>2436</v>
      </c>
      <c r="B1618" s="8" t="s">
        <v>81</v>
      </c>
      <c r="C1618" s="8" t="s">
        <v>82</v>
      </c>
      <c r="D1618" s="8" t="s">
        <v>420</v>
      </c>
      <c r="E1618" s="8" t="s">
        <v>421</v>
      </c>
      <c r="F1618" s="8" t="s">
        <v>18</v>
      </c>
      <c r="G1618" s="8" t="s">
        <v>19</v>
      </c>
      <c r="H1618" s="13">
        <v>45900</v>
      </c>
      <c r="I1618" s="8">
        <v>3</v>
      </c>
      <c r="J1618" s="8">
        <v>44.16</v>
      </c>
      <c r="K1618" s="8">
        <v>132.47999999999999</v>
      </c>
      <c r="L1618" s="8">
        <v>0.05</v>
      </c>
      <c r="M1618" s="8">
        <v>0.02</v>
      </c>
      <c r="N1618" s="8" t="s">
        <v>2772</v>
      </c>
      <c r="O1618" s="8">
        <v>52.65</v>
      </c>
      <c r="P1618" s="8" t="s">
        <v>2773</v>
      </c>
      <c r="Q1618" s="8" t="s">
        <v>2773</v>
      </c>
      <c r="R1618" s="8">
        <v>125.85599999999999</v>
      </c>
      <c r="S1618" s="8">
        <v>2.5171199999999998</v>
      </c>
      <c r="T1618" s="8" t="s">
        <v>2774</v>
      </c>
      <c r="U1618" s="9" t="b">
        <v>0</v>
      </c>
    </row>
    <row r="1619" spans="1:21">
      <c r="A1619" s="10" t="s">
        <v>2437</v>
      </c>
      <c r="B1619" s="11" t="s">
        <v>103</v>
      </c>
      <c r="C1619" s="11" t="s">
        <v>104</v>
      </c>
      <c r="D1619" s="11" t="s">
        <v>660</v>
      </c>
      <c r="E1619" s="11" t="s">
        <v>661</v>
      </c>
      <c r="F1619" s="11" t="s">
        <v>32</v>
      </c>
      <c r="G1619" s="11" t="s">
        <v>33</v>
      </c>
      <c r="H1619" s="14">
        <v>45870</v>
      </c>
      <c r="I1619" s="11">
        <v>4</v>
      </c>
      <c r="J1619" s="11">
        <v>88.32</v>
      </c>
      <c r="K1619" s="11">
        <v>353.28</v>
      </c>
      <c r="L1619" s="11">
        <v>0</v>
      </c>
      <c r="M1619" s="11">
        <v>0.02</v>
      </c>
      <c r="N1619" s="11" t="s">
        <v>2776</v>
      </c>
      <c r="O1619" s="11">
        <v>88.32</v>
      </c>
      <c r="P1619" s="11" t="s">
        <v>2773</v>
      </c>
      <c r="Q1619" s="11" t="s">
        <v>2773</v>
      </c>
      <c r="R1619" s="11">
        <v>353.28</v>
      </c>
      <c r="S1619" s="11">
        <v>7.0655999999999999</v>
      </c>
      <c r="T1619" s="11" t="s">
        <v>2774</v>
      </c>
      <c r="U1619" s="12" t="b">
        <v>0</v>
      </c>
    </row>
    <row r="1620" spans="1:21">
      <c r="A1620" s="7" t="s">
        <v>2438</v>
      </c>
      <c r="B1620" s="8" t="s">
        <v>62</v>
      </c>
      <c r="C1620" s="8" t="s">
        <v>63</v>
      </c>
      <c r="D1620" s="8" t="s">
        <v>1325</v>
      </c>
      <c r="E1620" s="8" t="s">
        <v>1326</v>
      </c>
      <c r="F1620" s="8" t="s">
        <v>215</v>
      </c>
      <c r="G1620" s="8" t="s">
        <v>216</v>
      </c>
      <c r="H1620" s="13">
        <v>45896</v>
      </c>
      <c r="I1620" s="8">
        <v>15</v>
      </c>
      <c r="J1620" s="8">
        <v>176.7</v>
      </c>
      <c r="K1620" s="8">
        <v>2650.5</v>
      </c>
      <c r="L1620" s="8">
        <v>0.1</v>
      </c>
      <c r="M1620" s="8">
        <v>0.02</v>
      </c>
      <c r="N1620" s="8" t="s">
        <v>2775</v>
      </c>
      <c r="O1620" s="8">
        <v>176.7</v>
      </c>
      <c r="P1620" s="8" t="s">
        <v>2773</v>
      </c>
      <c r="Q1620" s="8" t="s">
        <v>2773</v>
      </c>
      <c r="R1620" s="8">
        <v>2385.4499999999998</v>
      </c>
      <c r="S1620" s="8">
        <v>47.708999999999996</v>
      </c>
      <c r="T1620" s="8" t="s">
        <v>2774</v>
      </c>
      <c r="U1620" s="9" t="b">
        <v>0</v>
      </c>
    </row>
    <row r="1621" spans="1:21">
      <c r="A1621" s="10" t="s">
        <v>2439</v>
      </c>
      <c r="B1621" s="11" t="s">
        <v>208</v>
      </c>
      <c r="C1621" s="11" t="s">
        <v>209</v>
      </c>
      <c r="D1621" s="11" t="s">
        <v>845</v>
      </c>
      <c r="E1621" s="11" t="s">
        <v>846</v>
      </c>
      <c r="F1621" s="11" t="s">
        <v>71</v>
      </c>
      <c r="G1621" s="11" t="s">
        <v>72</v>
      </c>
      <c r="H1621" s="14">
        <v>45876</v>
      </c>
      <c r="I1621" s="11">
        <v>23</v>
      </c>
      <c r="J1621" s="11">
        <v>123.65</v>
      </c>
      <c r="K1621" s="11">
        <v>2843.95</v>
      </c>
      <c r="L1621" s="11">
        <v>0.05</v>
      </c>
      <c r="M1621" s="11">
        <v>0.02</v>
      </c>
      <c r="N1621" s="11" t="s">
        <v>2772</v>
      </c>
      <c r="O1621" s="11">
        <v>123.65</v>
      </c>
      <c r="P1621" s="11" t="s">
        <v>2773</v>
      </c>
      <c r="Q1621" s="11" t="s">
        <v>2773</v>
      </c>
      <c r="R1621" s="11">
        <v>2701.7524999999996</v>
      </c>
      <c r="S1621" s="11">
        <v>54.035049999999991</v>
      </c>
      <c r="T1621" s="11" t="s">
        <v>2774</v>
      </c>
      <c r="U1621" s="12" t="b">
        <v>0</v>
      </c>
    </row>
    <row r="1622" spans="1:21">
      <c r="A1622" s="7" t="s">
        <v>2440</v>
      </c>
      <c r="B1622" s="8" t="s">
        <v>254</v>
      </c>
      <c r="C1622" s="8" t="s">
        <v>255</v>
      </c>
      <c r="D1622" s="8" t="s">
        <v>714</v>
      </c>
      <c r="E1622" s="8" t="s">
        <v>715</v>
      </c>
      <c r="F1622" s="8" t="s">
        <v>174</v>
      </c>
      <c r="G1622" s="8" t="s">
        <v>175</v>
      </c>
      <c r="H1622" s="13">
        <v>45893</v>
      </c>
      <c r="I1622" s="8">
        <v>10</v>
      </c>
      <c r="J1622" s="8">
        <v>183.4</v>
      </c>
      <c r="K1622" s="8">
        <v>1834</v>
      </c>
      <c r="L1622" s="8">
        <v>0.1</v>
      </c>
      <c r="M1622" s="8">
        <v>0.02</v>
      </c>
      <c r="N1622" s="8" t="s">
        <v>2775</v>
      </c>
      <c r="O1622" s="8">
        <v>183.4</v>
      </c>
      <c r="P1622" s="8" t="s">
        <v>2773</v>
      </c>
      <c r="Q1622" s="8" t="s">
        <v>2773</v>
      </c>
      <c r="R1622" s="8">
        <v>1650.6</v>
      </c>
      <c r="S1622" s="8">
        <v>33.012</v>
      </c>
      <c r="T1622" s="8" t="s">
        <v>2774</v>
      </c>
      <c r="U1622" s="9" t="b">
        <v>0</v>
      </c>
    </row>
    <row r="1623" spans="1:21">
      <c r="A1623" s="10" t="s">
        <v>2441</v>
      </c>
      <c r="B1623" s="11" t="s">
        <v>55</v>
      </c>
      <c r="C1623" s="11" t="s">
        <v>2827</v>
      </c>
      <c r="D1623" s="11" t="s">
        <v>150</v>
      </c>
      <c r="E1623" s="11" t="s">
        <v>2723</v>
      </c>
      <c r="F1623" s="11" t="s">
        <v>78</v>
      </c>
      <c r="G1623" s="11" t="s">
        <v>79</v>
      </c>
      <c r="H1623" s="14">
        <v>45889</v>
      </c>
      <c r="I1623" s="11">
        <v>7</v>
      </c>
      <c r="J1623" s="11">
        <v>139.22</v>
      </c>
      <c r="K1623" s="11">
        <v>974.54</v>
      </c>
      <c r="L1623" s="11">
        <v>0.05</v>
      </c>
      <c r="M1623" s="11">
        <v>0.02</v>
      </c>
      <c r="N1623" s="11" t="s">
        <v>2772</v>
      </c>
      <c r="O1623" s="11">
        <v>139.22</v>
      </c>
      <c r="P1623" s="11" t="s">
        <v>2773</v>
      </c>
      <c r="Q1623" s="11" t="s">
        <v>2773</v>
      </c>
      <c r="R1623" s="11">
        <v>925.81299999999999</v>
      </c>
      <c r="S1623" s="11">
        <v>18.516259999999999</v>
      </c>
      <c r="T1623" s="11" t="s">
        <v>2774</v>
      </c>
      <c r="U1623" s="12" t="b">
        <v>0</v>
      </c>
    </row>
    <row r="1624" spans="1:21">
      <c r="A1624" s="7" t="s">
        <v>2442</v>
      </c>
      <c r="B1624" s="8" t="s">
        <v>254</v>
      </c>
      <c r="C1624" s="8" t="s">
        <v>255</v>
      </c>
      <c r="D1624" s="8" t="s">
        <v>525</v>
      </c>
      <c r="E1624" s="8" t="s">
        <v>526</v>
      </c>
      <c r="F1624" s="8" t="s">
        <v>293</v>
      </c>
      <c r="G1624" s="8" t="s">
        <v>294</v>
      </c>
      <c r="H1624" s="13">
        <v>45876</v>
      </c>
      <c r="I1624" s="8">
        <v>22</v>
      </c>
      <c r="J1624" s="8">
        <v>114.99</v>
      </c>
      <c r="K1624" s="8">
        <v>2529.7800000000002</v>
      </c>
      <c r="L1624" s="8">
        <v>0.05</v>
      </c>
      <c r="M1624" s="8">
        <v>0.02</v>
      </c>
      <c r="N1624" s="8" t="s">
        <v>2772</v>
      </c>
      <c r="O1624" s="8">
        <v>114.99</v>
      </c>
      <c r="P1624" s="8" t="s">
        <v>2773</v>
      </c>
      <c r="Q1624" s="8" t="s">
        <v>2773</v>
      </c>
      <c r="R1624" s="8">
        <v>2403.2910000000002</v>
      </c>
      <c r="S1624" s="8">
        <v>48.065820000000002</v>
      </c>
      <c r="T1624" s="8" t="s">
        <v>2774</v>
      </c>
      <c r="U1624" s="9" t="b">
        <v>0</v>
      </c>
    </row>
    <row r="1625" spans="1:21">
      <c r="A1625" s="10" t="s">
        <v>2443</v>
      </c>
      <c r="B1625" s="11" t="s">
        <v>81</v>
      </c>
      <c r="C1625" s="11" t="s">
        <v>82</v>
      </c>
      <c r="D1625" s="11" t="s">
        <v>719</v>
      </c>
      <c r="E1625" s="11" t="s">
        <v>720</v>
      </c>
      <c r="F1625" s="11" t="s">
        <v>215</v>
      </c>
      <c r="G1625" s="11" t="s">
        <v>216</v>
      </c>
      <c r="H1625" s="14">
        <v>45870</v>
      </c>
      <c r="I1625" s="11">
        <v>5</v>
      </c>
      <c r="J1625" s="11">
        <v>176.7</v>
      </c>
      <c r="K1625" s="11">
        <v>883.5</v>
      </c>
      <c r="L1625" s="11">
        <v>0.1</v>
      </c>
      <c r="M1625" s="11">
        <v>0.02</v>
      </c>
      <c r="N1625" s="11" t="s">
        <v>2775</v>
      </c>
      <c r="O1625" s="11">
        <v>176.7</v>
      </c>
      <c r="P1625" s="11" t="s">
        <v>2773</v>
      </c>
      <c r="Q1625" s="11" t="s">
        <v>2773</v>
      </c>
      <c r="R1625" s="11">
        <v>795.15</v>
      </c>
      <c r="S1625" s="11">
        <v>15.903</v>
      </c>
      <c r="T1625" s="11" t="s">
        <v>2774</v>
      </c>
      <c r="U1625" s="12" t="b">
        <v>0</v>
      </c>
    </row>
    <row r="1626" spans="1:21">
      <c r="A1626" s="7" t="s">
        <v>2444</v>
      </c>
      <c r="B1626" s="8" t="s">
        <v>187</v>
      </c>
      <c r="C1626" s="8" t="s">
        <v>188</v>
      </c>
      <c r="D1626" s="8" t="s">
        <v>453</v>
      </c>
      <c r="E1626" s="8" t="s">
        <v>454</v>
      </c>
      <c r="F1626" s="8" t="s">
        <v>59</v>
      </c>
      <c r="G1626" s="8" t="s">
        <v>60</v>
      </c>
      <c r="H1626" s="13">
        <v>45899</v>
      </c>
      <c r="I1626" s="8">
        <v>15</v>
      </c>
      <c r="J1626" s="8">
        <v>71.86</v>
      </c>
      <c r="K1626" s="8">
        <v>1077.9000000000001</v>
      </c>
      <c r="L1626" s="8">
        <v>0.05</v>
      </c>
      <c r="M1626" s="8">
        <v>0.02</v>
      </c>
      <c r="N1626" s="8" t="s">
        <v>2772</v>
      </c>
      <c r="O1626" s="8">
        <v>71.86</v>
      </c>
      <c r="P1626" s="8" t="s">
        <v>2773</v>
      </c>
      <c r="Q1626" s="8" t="s">
        <v>2773</v>
      </c>
      <c r="R1626" s="8">
        <v>1024.0050000000001</v>
      </c>
      <c r="S1626" s="8">
        <v>20.480100000000004</v>
      </c>
      <c r="T1626" s="8" t="s">
        <v>2774</v>
      </c>
      <c r="U1626" s="9" t="b">
        <v>0</v>
      </c>
    </row>
    <row r="1627" spans="1:21">
      <c r="A1627" s="10" t="s">
        <v>2445</v>
      </c>
      <c r="B1627" s="11" t="s">
        <v>117</v>
      </c>
      <c r="C1627" s="11" t="s">
        <v>118</v>
      </c>
      <c r="D1627" s="11" t="s">
        <v>210</v>
      </c>
      <c r="E1627" s="11" t="s">
        <v>211</v>
      </c>
      <c r="F1627" s="11" t="s">
        <v>100</v>
      </c>
      <c r="G1627" s="11" t="s">
        <v>101</v>
      </c>
      <c r="H1627" s="14">
        <v>45884</v>
      </c>
      <c r="I1627" s="11">
        <v>21</v>
      </c>
      <c r="J1627" s="11">
        <v>181.7</v>
      </c>
      <c r="K1627" s="11">
        <v>3815.7</v>
      </c>
      <c r="L1627" s="11">
        <v>0.1</v>
      </c>
      <c r="M1627" s="11">
        <v>0.02</v>
      </c>
      <c r="N1627" s="11" t="s">
        <v>2775</v>
      </c>
      <c r="O1627" s="11">
        <v>181.7</v>
      </c>
      <c r="P1627" s="11" t="s">
        <v>2773</v>
      </c>
      <c r="Q1627" s="11" t="s">
        <v>2773</v>
      </c>
      <c r="R1627" s="11">
        <v>3434.1299999999997</v>
      </c>
      <c r="S1627" s="11">
        <v>68.682599999999994</v>
      </c>
      <c r="T1627" s="11" t="s">
        <v>2774</v>
      </c>
      <c r="U1627" s="12" t="b">
        <v>0</v>
      </c>
    </row>
    <row r="1628" spans="1:21">
      <c r="A1628" s="7" t="s">
        <v>2446</v>
      </c>
      <c r="B1628" s="8" t="s">
        <v>423</v>
      </c>
      <c r="C1628" s="8" t="s">
        <v>424</v>
      </c>
      <c r="D1628" s="8" t="s">
        <v>893</v>
      </c>
      <c r="E1628" s="8" t="s">
        <v>894</v>
      </c>
      <c r="F1628" s="8" t="s">
        <v>25</v>
      </c>
      <c r="G1628" s="8" t="s">
        <v>26</v>
      </c>
      <c r="H1628" s="13">
        <v>45892</v>
      </c>
      <c r="I1628" s="8">
        <v>11</v>
      </c>
      <c r="J1628" s="8">
        <v>120.83</v>
      </c>
      <c r="K1628" s="8">
        <v>1329.13</v>
      </c>
      <c r="L1628" s="8">
        <v>0.1</v>
      </c>
      <c r="M1628" s="8">
        <v>0.02</v>
      </c>
      <c r="N1628" s="8" t="s">
        <v>2775</v>
      </c>
      <c r="O1628" s="8">
        <v>120.83</v>
      </c>
      <c r="P1628" s="8" t="s">
        <v>2773</v>
      </c>
      <c r="Q1628" s="8" t="s">
        <v>2773</v>
      </c>
      <c r="R1628" s="8">
        <v>1196.2170000000001</v>
      </c>
      <c r="S1628" s="8">
        <v>23.924340000000001</v>
      </c>
      <c r="T1628" s="8" t="s">
        <v>2774</v>
      </c>
      <c r="U1628" s="9" t="b">
        <v>0</v>
      </c>
    </row>
    <row r="1629" spans="1:21">
      <c r="A1629" s="10" t="s">
        <v>2447</v>
      </c>
      <c r="B1629" s="11" t="s">
        <v>74</v>
      </c>
      <c r="C1629" s="11" t="s">
        <v>75</v>
      </c>
      <c r="D1629" s="11" t="s">
        <v>202</v>
      </c>
      <c r="E1629" s="11" t="s">
        <v>203</v>
      </c>
      <c r="F1629" s="11" t="s">
        <v>59</v>
      </c>
      <c r="G1629" s="11" t="s">
        <v>60</v>
      </c>
      <c r="H1629" s="14">
        <v>45892</v>
      </c>
      <c r="I1629" s="11">
        <v>13</v>
      </c>
      <c r="J1629" s="11">
        <v>71.86</v>
      </c>
      <c r="K1629" s="11">
        <v>934.18</v>
      </c>
      <c r="L1629" s="11">
        <v>0.05</v>
      </c>
      <c r="M1629" s="11">
        <v>0.02</v>
      </c>
      <c r="N1629" s="11" t="s">
        <v>2772</v>
      </c>
      <c r="O1629" s="11">
        <v>71.86</v>
      </c>
      <c r="P1629" s="11" t="s">
        <v>2773</v>
      </c>
      <c r="Q1629" s="11" t="s">
        <v>2773</v>
      </c>
      <c r="R1629" s="11">
        <v>887.471</v>
      </c>
      <c r="S1629" s="11">
        <v>17.749420000000001</v>
      </c>
      <c r="T1629" s="11" t="s">
        <v>2774</v>
      </c>
      <c r="U1629" s="12" t="b">
        <v>0</v>
      </c>
    </row>
    <row r="1630" spans="1:21">
      <c r="A1630" s="7" t="s">
        <v>2448</v>
      </c>
      <c r="B1630" s="8" t="s">
        <v>81</v>
      </c>
      <c r="C1630" s="8" t="s">
        <v>82</v>
      </c>
      <c r="D1630" s="8" t="s">
        <v>112</v>
      </c>
      <c r="E1630" s="8" t="s">
        <v>113</v>
      </c>
      <c r="F1630" s="8" t="s">
        <v>100</v>
      </c>
      <c r="G1630" s="8" t="s">
        <v>101</v>
      </c>
      <c r="H1630" s="13">
        <v>45873</v>
      </c>
      <c r="I1630" s="8">
        <v>3</v>
      </c>
      <c r="J1630" s="8">
        <v>181.7</v>
      </c>
      <c r="K1630" s="8">
        <v>545.1</v>
      </c>
      <c r="L1630" s="8">
        <v>0.1</v>
      </c>
      <c r="M1630" s="8">
        <v>0.02</v>
      </c>
      <c r="N1630" s="8" t="s">
        <v>2775</v>
      </c>
      <c r="O1630" s="8">
        <v>181.7</v>
      </c>
      <c r="P1630" s="8" t="s">
        <v>2773</v>
      </c>
      <c r="Q1630" s="8" t="s">
        <v>2773</v>
      </c>
      <c r="R1630" s="8">
        <v>490.59000000000003</v>
      </c>
      <c r="S1630" s="8">
        <v>9.8118000000000016</v>
      </c>
      <c r="T1630" s="8" t="s">
        <v>2774</v>
      </c>
      <c r="U1630" s="9" t="b">
        <v>0</v>
      </c>
    </row>
    <row r="1631" spans="1:21">
      <c r="A1631" s="10" t="s">
        <v>2449</v>
      </c>
      <c r="B1631" s="11" t="s">
        <v>259</v>
      </c>
      <c r="C1631" s="11" t="s">
        <v>260</v>
      </c>
      <c r="D1631" s="11" t="s">
        <v>1183</v>
      </c>
      <c r="E1631" s="11" t="s">
        <v>1184</v>
      </c>
      <c r="F1631" s="11" t="s">
        <v>196</v>
      </c>
      <c r="G1631" s="11" t="s">
        <v>197</v>
      </c>
      <c r="H1631" s="14">
        <v>45885</v>
      </c>
      <c r="I1631" s="11">
        <v>8</v>
      </c>
      <c r="J1631" s="11">
        <v>77.5</v>
      </c>
      <c r="K1631" s="11">
        <v>620</v>
      </c>
      <c r="L1631" s="11">
        <v>0.05</v>
      </c>
      <c r="M1631" s="11">
        <v>0.02</v>
      </c>
      <c r="N1631" s="11" t="s">
        <v>2772</v>
      </c>
      <c r="O1631" s="11">
        <v>77.5</v>
      </c>
      <c r="P1631" s="11" t="s">
        <v>2773</v>
      </c>
      <c r="Q1631" s="11" t="s">
        <v>2773</v>
      </c>
      <c r="R1631" s="11">
        <v>589</v>
      </c>
      <c r="S1631" s="11">
        <v>11.78</v>
      </c>
      <c r="T1631" s="11" t="s">
        <v>2774</v>
      </c>
      <c r="U1631" s="12" t="b">
        <v>0</v>
      </c>
    </row>
    <row r="1632" spans="1:21">
      <c r="A1632" s="7" t="s">
        <v>2450</v>
      </c>
      <c r="B1632" s="8" t="s">
        <v>42</v>
      </c>
      <c r="C1632" s="8" t="s">
        <v>43</v>
      </c>
      <c r="D1632" s="8" t="s">
        <v>680</v>
      </c>
      <c r="E1632" s="8" t="s">
        <v>681</v>
      </c>
      <c r="F1632" s="8" t="s">
        <v>275</v>
      </c>
      <c r="G1632" s="8" t="s">
        <v>276</v>
      </c>
      <c r="H1632" s="13">
        <v>45900</v>
      </c>
      <c r="I1632" s="8">
        <v>22</v>
      </c>
      <c r="J1632" s="8">
        <v>44.71</v>
      </c>
      <c r="K1632" s="8">
        <v>983.62</v>
      </c>
      <c r="L1632" s="8">
        <v>0</v>
      </c>
      <c r="M1632" s="8">
        <v>0.02</v>
      </c>
      <c r="N1632" s="8" t="s">
        <v>2776</v>
      </c>
      <c r="O1632" s="8">
        <v>44.71</v>
      </c>
      <c r="P1632" s="8" t="s">
        <v>2773</v>
      </c>
      <c r="Q1632" s="8" t="s">
        <v>2773</v>
      </c>
      <c r="R1632" s="8">
        <v>983.62</v>
      </c>
      <c r="S1632" s="8">
        <v>19.6724</v>
      </c>
      <c r="T1632" s="8" t="s">
        <v>2774</v>
      </c>
      <c r="U1632" s="9" t="b">
        <v>0</v>
      </c>
    </row>
    <row r="1633" spans="1:21">
      <c r="A1633" s="10" t="s">
        <v>2451</v>
      </c>
      <c r="B1633" s="11" t="s">
        <v>246</v>
      </c>
      <c r="C1633" s="11" t="s">
        <v>247</v>
      </c>
      <c r="D1633" s="11" t="s">
        <v>420</v>
      </c>
      <c r="E1633" s="11" t="s">
        <v>421</v>
      </c>
      <c r="F1633" s="11" t="s">
        <v>179</v>
      </c>
      <c r="G1633" s="11" t="s">
        <v>180</v>
      </c>
      <c r="H1633" s="14">
        <v>45870</v>
      </c>
      <c r="I1633" s="11">
        <v>2</v>
      </c>
      <c r="J1633" s="11">
        <v>125.42</v>
      </c>
      <c r="K1633" s="11">
        <v>250.84</v>
      </c>
      <c r="L1633" s="11">
        <v>0.1</v>
      </c>
      <c r="M1633" s="11">
        <v>0.02</v>
      </c>
      <c r="N1633" s="11" t="s">
        <v>2775</v>
      </c>
      <c r="O1633" s="11">
        <v>125.42</v>
      </c>
      <c r="P1633" s="11" t="s">
        <v>2773</v>
      </c>
      <c r="Q1633" s="11" t="s">
        <v>2773</v>
      </c>
      <c r="R1633" s="11">
        <v>225.756</v>
      </c>
      <c r="S1633" s="11">
        <v>4.5151200000000005</v>
      </c>
      <c r="T1633" s="11" t="s">
        <v>2774</v>
      </c>
      <c r="U1633" s="12" t="b">
        <v>0</v>
      </c>
    </row>
    <row r="1634" spans="1:21">
      <c r="A1634" s="7" t="s">
        <v>2452</v>
      </c>
      <c r="B1634" s="8" t="s">
        <v>230</v>
      </c>
      <c r="C1634" s="8" t="s">
        <v>231</v>
      </c>
      <c r="D1634" s="8" t="s">
        <v>585</v>
      </c>
      <c r="E1634" s="8" t="s">
        <v>586</v>
      </c>
      <c r="F1634" s="8" t="s">
        <v>166</v>
      </c>
      <c r="G1634" s="8" t="s">
        <v>167</v>
      </c>
      <c r="H1634" s="13">
        <v>45882</v>
      </c>
      <c r="I1634" s="8">
        <v>10</v>
      </c>
      <c r="J1634" s="8">
        <v>176.86</v>
      </c>
      <c r="K1634" s="8">
        <v>1768.6</v>
      </c>
      <c r="L1634" s="8">
        <v>0.1</v>
      </c>
      <c r="M1634" s="8">
        <v>0.02</v>
      </c>
      <c r="N1634" s="8" t="s">
        <v>2775</v>
      </c>
      <c r="O1634" s="8">
        <v>176.86</v>
      </c>
      <c r="P1634" s="8" t="s">
        <v>2773</v>
      </c>
      <c r="Q1634" s="8" t="s">
        <v>2773</v>
      </c>
      <c r="R1634" s="8">
        <v>1591.7399999999998</v>
      </c>
      <c r="S1634" s="8">
        <v>31.834799999999998</v>
      </c>
      <c r="T1634" s="8" t="s">
        <v>2774</v>
      </c>
      <c r="U1634" s="9" t="b">
        <v>0</v>
      </c>
    </row>
    <row r="1635" spans="1:21">
      <c r="A1635" s="10" t="s">
        <v>2453</v>
      </c>
      <c r="B1635" s="11" t="s">
        <v>208</v>
      </c>
      <c r="C1635" s="11" t="s">
        <v>209</v>
      </c>
      <c r="D1635" s="11" t="s">
        <v>210</v>
      </c>
      <c r="E1635" s="11" t="s">
        <v>211</v>
      </c>
      <c r="F1635" s="11" t="s">
        <v>78</v>
      </c>
      <c r="G1635" s="11" t="s">
        <v>79</v>
      </c>
      <c r="H1635" s="14">
        <v>45871</v>
      </c>
      <c r="I1635" s="11">
        <v>18</v>
      </c>
      <c r="J1635" s="11">
        <v>139.22</v>
      </c>
      <c r="K1635" s="11">
        <v>2505.96</v>
      </c>
      <c r="L1635" s="11">
        <v>0.05</v>
      </c>
      <c r="M1635" s="11">
        <v>0.02</v>
      </c>
      <c r="N1635" s="11" t="s">
        <v>2772</v>
      </c>
      <c r="O1635" s="11">
        <v>139.22</v>
      </c>
      <c r="P1635" s="11" t="s">
        <v>2773</v>
      </c>
      <c r="Q1635" s="11" t="s">
        <v>2773</v>
      </c>
      <c r="R1635" s="11">
        <v>2380.6620000000003</v>
      </c>
      <c r="S1635" s="11">
        <v>47.613240000000005</v>
      </c>
      <c r="T1635" s="11" t="s">
        <v>2774</v>
      </c>
      <c r="U1635" s="12" t="b">
        <v>0</v>
      </c>
    </row>
    <row r="1636" spans="1:21">
      <c r="A1636" s="7" t="s">
        <v>2454</v>
      </c>
      <c r="B1636" s="8" t="s">
        <v>135</v>
      </c>
      <c r="C1636" s="8" t="s">
        <v>136</v>
      </c>
      <c r="D1636" s="8" t="s">
        <v>671</v>
      </c>
      <c r="E1636" s="8" t="s">
        <v>672</v>
      </c>
      <c r="F1636" s="8" t="s">
        <v>18</v>
      </c>
      <c r="G1636" s="8" t="s">
        <v>19</v>
      </c>
      <c r="H1636" s="13">
        <v>45885</v>
      </c>
      <c r="I1636" s="8">
        <v>17</v>
      </c>
      <c r="J1636" s="8">
        <v>52.65</v>
      </c>
      <c r="K1636" s="8">
        <v>895.05</v>
      </c>
      <c r="L1636" s="8">
        <v>0.05</v>
      </c>
      <c r="M1636" s="8">
        <v>0.02</v>
      </c>
      <c r="N1636" s="8" t="s">
        <v>2772</v>
      </c>
      <c r="O1636" s="8">
        <v>52.65</v>
      </c>
      <c r="P1636" s="8" t="s">
        <v>2773</v>
      </c>
      <c r="Q1636" s="8" t="s">
        <v>2773</v>
      </c>
      <c r="R1636" s="8">
        <v>850.2974999999999</v>
      </c>
      <c r="S1636" s="8">
        <v>17.005949999999999</v>
      </c>
      <c r="T1636" s="8" t="s">
        <v>2774</v>
      </c>
      <c r="U1636" s="9" t="b">
        <v>0</v>
      </c>
    </row>
    <row r="1637" spans="1:21">
      <c r="A1637" s="10" t="s">
        <v>2455</v>
      </c>
      <c r="B1637" s="11" t="s">
        <v>42</v>
      </c>
      <c r="C1637" s="11" t="s">
        <v>43</v>
      </c>
      <c r="D1637" s="11" t="s">
        <v>513</v>
      </c>
      <c r="E1637" s="11" t="s">
        <v>514</v>
      </c>
      <c r="F1637" s="11" t="s">
        <v>302</v>
      </c>
      <c r="G1637" s="11" t="s">
        <v>303</v>
      </c>
      <c r="H1637" s="14">
        <v>45872</v>
      </c>
      <c r="I1637" s="11">
        <v>5</v>
      </c>
      <c r="J1637" s="11">
        <v>39.090000000000003</v>
      </c>
      <c r="K1637" s="11">
        <v>195.45</v>
      </c>
      <c r="L1637" s="11">
        <v>0</v>
      </c>
      <c r="M1637" s="11">
        <v>0.02</v>
      </c>
      <c r="N1637" s="11" t="s">
        <v>2776</v>
      </c>
      <c r="O1637" s="11">
        <v>39.090000000000003</v>
      </c>
      <c r="P1637" s="11" t="s">
        <v>2773</v>
      </c>
      <c r="Q1637" s="11" t="s">
        <v>2773</v>
      </c>
      <c r="R1637" s="11">
        <v>195.45</v>
      </c>
      <c r="S1637" s="11">
        <v>3.9089999999999998</v>
      </c>
      <c r="T1637" s="11" t="s">
        <v>2774</v>
      </c>
      <c r="U1637" s="12" t="b">
        <v>0</v>
      </c>
    </row>
    <row r="1638" spans="1:21">
      <c r="A1638" s="7" t="s">
        <v>2457</v>
      </c>
      <c r="B1638" s="8" t="s">
        <v>386</v>
      </c>
      <c r="C1638" s="8" t="s">
        <v>387</v>
      </c>
      <c r="D1638" s="8" t="s">
        <v>1071</v>
      </c>
      <c r="E1638" s="8" t="s">
        <v>1072</v>
      </c>
      <c r="F1638" s="8" t="s">
        <v>196</v>
      </c>
      <c r="G1638" s="8" t="s">
        <v>197</v>
      </c>
      <c r="H1638" s="13">
        <v>45885</v>
      </c>
      <c r="I1638" s="8">
        <v>5</v>
      </c>
      <c r="J1638" s="8">
        <v>77.5</v>
      </c>
      <c r="K1638" s="8">
        <v>387.5</v>
      </c>
      <c r="L1638" s="8">
        <v>0.05</v>
      </c>
      <c r="M1638" s="8">
        <v>0.02</v>
      </c>
      <c r="N1638" s="8" t="s">
        <v>2772</v>
      </c>
      <c r="O1638" s="8">
        <v>77.5</v>
      </c>
      <c r="P1638" s="8" t="s">
        <v>2773</v>
      </c>
      <c r="Q1638" s="8" t="s">
        <v>2773</v>
      </c>
      <c r="R1638" s="8">
        <v>368.125</v>
      </c>
      <c r="S1638" s="8">
        <v>7.3624999999999998</v>
      </c>
      <c r="T1638" s="8" t="s">
        <v>2774</v>
      </c>
      <c r="U1638" s="9" t="b">
        <v>0</v>
      </c>
    </row>
    <row r="1639" spans="1:21">
      <c r="A1639" s="10" t="s">
        <v>2458</v>
      </c>
      <c r="B1639" s="11" t="s">
        <v>47</v>
      </c>
      <c r="C1639" s="11" t="s">
        <v>48</v>
      </c>
      <c r="D1639" s="11" t="s">
        <v>538</v>
      </c>
      <c r="E1639" s="11" t="s">
        <v>539</v>
      </c>
      <c r="F1639" s="11" t="s">
        <v>293</v>
      </c>
      <c r="G1639" s="11" t="s">
        <v>294</v>
      </c>
      <c r="H1639" s="14">
        <v>45899</v>
      </c>
      <c r="I1639" s="11">
        <v>12</v>
      </c>
      <c r="J1639" s="11">
        <v>114.99</v>
      </c>
      <c r="K1639" s="11">
        <v>1379.88</v>
      </c>
      <c r="L1639" s="11">
        <v>0.05</v>
      </c>
      <c r="M1639" s="11">
        <v>0.02</v>
      </c>
      <c r="N1639" s="11" t="s">
        <v>2772</v>
      </c>
      <c r="O1639" s="11">
        <v>114.99</v>
      </c>
      <c r="P1639" s="11" t="s">
        <v>2773</v>
      </c>
      <c r="Q1639" s="11" t="s">
        <v>2773</v>
      </c>
      <c r="R1639" s="11">
        <v>1310.8860000000002</v>
      </c>
      <c r="S1639" s="11">
        <v>26.217720000000003</v>
      </c>
      <c r="T1639" s="11" t="s">
        <v>2774</v>
      </c>
      <c r="U1639" s="12" t="b">
        <v>0</v>
      </c>
    </row>
    <row r="1640" spans="1:21">
      <c r="A1640" s="7" t="s">
        <v>2459</v>
      </c>
      <c r="B1640" s="8" t="s">
        <v>81</v>
      </c>
      <c r="C1640" s="8" t="s">
        <v>82</v>
      </c>
      <c r="D1640" s="8" t="s">
        <v>629</v>
      </c>
      <c r="E1640" s="8" t="s">
        <v>630</v>
      </c>
      <c r="F1640" s="8" t="s">
        <v>326</v>
      </c>
      <c r="G1640" s="8" t="s">
        <v>327</v>
      </c>
      <c r="H1640" s="13">
        <v>45889</v>
      </c>
      <c r="I1640" s="8">
        <v>9</v>
      </c>
      <c r="J1640" s="8">
        <v>63.32</v>
      </c>
      <c r="K1640" s="8">
        <v>569.88</v>
      </c>
      <c r="L1640" s="8">
        <v>0</v>
      </c>
      <c r="M1640" s="8">
        <v>0.02</v>
      </c>
      <c r="N1640" s="8" t="s">
        <v>2776</v>
      </c>
      <c r="O1640" s="8">
        <v>63.32</v>
      </c>
      <c r="P1640" s="8" t="s">
        <v>2773</v>
      </c>
      <c r="Q1640" s="8" t="s">
        <v>2773</v>
      </c>
      <c r="R1640" s="8">
        <v>569.88</v>
      </c>
      <c r="S1640" s="8">
        <v>11.397600000000001</v>
      </c>
      <c r="T1640" s="8" t="s">
        <v>2774</v>
      </c>
      <c r="U1640" s="9" t="b">
        <v>0</v>
      </c>
    </row>
    <row r="1641" spans="1:21">
      <c r="A1641" s="10" t="s">
        <v>2461</v>
      </c>
      <c r="B1641" s="11" t="s">
        <v>81</v>
      </c>
      <c r="C1641" s="11" t="s">
        <v>82</v>
      </c>
      <c r="D1641" s="11" t="s">
        <v>351</v>
      </c>
      <c r="E1641" s="11" t="s">
        <v>352</v>
      </c>
      <c r="F1641" s="11" t="s">
        <v>293</v>
      </c>
      <c r="G1641" s="11" t="s">
        <v>294</v>
      </c>
      <c r="H1641" s="14">
        <v>45894</v>
      </c>
      <c r="I1641" s="11">
        <v>16</v>
      </c>
      <c r="J1641" s="11">
        <v>114.99</v>
      </c>
      <c r="K1641" s="11">
        <v>1839.84</v>
      </c>
      <c r="L1641" s="11">
        <v>0.05</v>
      </c>
      <c r="M1641" s="11">
        <v>0.02</v>
      </c>
      <c r="N1641" s="11" t="s">
        <v>2772</v>
      </c>
      <c r="O1641" s="11">
        <v>114.99</v>
      </c>
      <c r="P1641" s="11" t="s">
        <v>2773</v>
      </c>
      <c r="Q1641" s="11" t="s">
        <v>2773</v>
      </c>
      <c r="R1641" s="11">
        <v>1747.848</v>
      </c>
      <c r="S1641" s="11">
        <v>34.956960000000002</v>
      </c>
      <c r="T1641" s="11" t="s">
        <v>2774</v>
      </c>
      <c r="U1641" s="12" t="b">
        <v>0</v>
      </c>
    </row>
    <row r="1642" spans="1:21">
      <c r="A1642" s="7" t="s">
        <v>2462</v>
      </c>
      <c r="B1642" s="8" t="s">
        <v>21</v>
      </c>
      <c r="C1642" s="8" t="s">
        <v>2821</v>
      </c>
      <c r="D1642" s="8" t="s">
        <v>16</v>
      </c>
      <c r="E1642" s="8" t="s">
        <v>2613</v>
      </c>
      <c r="F1642" s="8" t="s">
        <v>234</v>
      </c>
      <c r="G1642" s="8" t="s">
        <v>235</v>
      </c>
      <c r="H1642" s="13">
        <v>45890</v>
      </c>
      <c r="I1642" s="8">
        <v>22</v>
      </c>
      <c r="J1642" s="8">
        <v>37.18</v>
      </c>
      <c r="K1642" s="8">
        <v>817.96</v>
      </c>
      <c r="L1642" s="8">
        <v>0</v>
      </c>
      <c r="M1642" s="8">
        <v>0.02</v>
      </c>
      <c r="N1642" s="8" t="s">
        <v>2776</v>
      </c>
      <c r="O1642" s="8">
        <v>37.18</v>
      </c>
      <c r="P1642" s="8" t="s">
        <v>2773</v>
      </c>
      <c r="Q1642" s="8" t="s">
        <v>2773</v>
      </c>
      <c r="R1642" s="8">
        <v>817.96</v>
      </c>
      <c r="S1642" s="8">
        <v>16.359200000000001</v>
      </c>
      <c r="T1642" s="8" t="s">
        <v>2774</v>
      </c>
      <c r="U1642" s="9" t="b">
        <v>0</v>
      </c>
    </row>
    <row r="1643" spans="1:21">
      <c r="A1643" s="10" t="s">
        <v>2463</v>
      </c>
      <c r="B1643" s="11" t="s">
        <v>246</v>
      </c>
      <c r="C1643" s="11" t="s">
        <v>247</v>
      </c>
      <c r="D1643" s="11" t="s">
        <v>694</v>
      </c>
      <c r="E1643" s="11" t="s">
        <v>695</v>
      </c>
      <c r="F1643" s="11" t="s">
        <v>196</v>
      </c>
      <c r="G1643" s="11" t="s">
        <v>197</v>
      </c>
      <c r="H1643" s="14">
        <v>45871</v>
      </c>
      <c r="I1643" s="11">
        <v>5</v>
      </c>
      <c r="J1643" s="11">
        <v>77.5</v>
      </c>
      <c r="K1643" s="11">
        <v>387.5</v>
      </c>
      <c r="L1643" s="11">
        <v>0.05</v>
      </c>
      <c r="M1643" s="11">
        <v>0.02</v>
      </c>
      <c r="N1643" s="11" t="s">
        <v>2772</v>
      </c>
      <c r="O1643" s="11">
        <v>77.5</v>
      </c>
      <c r="P1643" s="11" t="s">
        <v>2773</v>
      </c>
      <c r="Q1643" s="11" t="s">
        <v>2773</v>
      </c>
      <c r="R1643" s="11">
        <v>368.125</v>
      </c>
      <c r="S1643" s="11">
        <v>7.3624999999999998</v>
      </c>
      <c r="T1643" s="11" t="s">
        <v>2774</v>
      </c>
      <c r="U1643" s="12" t="b">
        <v>0</v>
      </c>
    </row>
    <row r="1644" spans="1:21">
      <c r="A1644" s="7" t="s">
        <v>2464</v>
      </c>
      <c r="B1644" s="8" t="s">
        <v>117</v>
      </c>
      <c r="C1644" s="8" t="s">
        <v>118</v>
      </c>
      <c r="D1644" s="8" t="s">
        <v>719</v>
      </c>
      <c r="E1644" s="8" t="s">
        <v>720</v>
      </c>
      <c r="F1644" s="8" t="s">
        <v>139</v>
      </c>
      <c r="G1644" s="8" t="s">
        <v>140</v>
      </c>
      <c r="H1644" s="13">
        <v>45875</v>
      </c>
      <c r="I1644" s="8">
        <v>9</v>
      </c>
      <c r="J1644" s="8">
        <v>113.94</v>
      </c>
      <c r="K1644" s="8">
        <v>1025.46</v>
      </c>
      <c r="L1644" s="8">
        <v>0.05</v>
      </c>
      <c r="M1644" s="8">
        <v>0.02</v>
      </c>
      <c r="N1644" s="8" t="s">
        <v>2772</v>
      </c>
      <c r="O1644" s="8">
        <v>113.94</v>
      </c>
      <c r="P1644" s="8" t="s">
        <v>2773</v>
      </c>
      <c r="Q1644" s="8" t="s">
        <v>2773</v>
      </c>
      <c r="R1644" s="8">
        <v>974.18700000000001</v>
      </c>
      <c r="S1644" s="8">
        <v>19.483740000000001</v>
      </c>
      <c r="T1644" s="8" t="s">
        <v>2774</v>
      </c>
      <c r="U1644" s="9" t="b">
        <v>0</v>
      </c>
    </row>
    <row r="1645" spans="1:21">
      <c r="A1645" s="10" t="s">
        <v>2465</v>
      </c>
      <c r="B1645" s="11" t="s">
        <v>62</v>
      </c>
      <c r="C1645" s="11" t="s">
        <v>63</v>
      </c>
      <c r="D1645" s="11" t="s">
        <v>227</v>
      </c>
      <c r="E1645" s="11" t="s">
        <v>228</v>
      </c>
      <c r="F1645" s="11" t="s">
        <v>215</v>
      </c>
      <c r="G1645" s="11" t="s">
        <v>216</v>
      </c>
      <c r="H1645" s="14">
        <v>45871</v>
      </c>
      <c r="I1645" s="11">
        <v>16</v>
      </c>
      <c r="J1645" s="11">
        <v>176.7</v>
      </c>
      <c r="K1645" s="11">
        <v>2827.2</v>
      </c>
      <c r="L1645" s="11">
        <v>0.1</v>
      </c>
      <c r="M1645" s="11">
        <v>0.02</v>
      </c>
      <c r="N1645" s="11" t="s">
        <v>2775</v>
      </c>
      <c r="O1645" s="11">
        <v>176.7</v>
      </c>
      <c r="P1645" s="11" t="s">
        <v>2773</v>
      </c>
      <c r="Q1645" s="11" t="s">
        <v>2773</v>
      </c>
      <c r="R1645" s="11">
        <v>2544.48</v>
      </c>
      <c r="S1645" s="11">
        <v>50.889600000000002</v>
      </c>
      <c r="T1645" s="11" t="s">
        <v>2774</v>
      </c>
      <c r="U1645" s="12" t="b">
        <v>0</v>
      </c>
    </row>
    <row r="1646" spans="1:21">
      <c r="A1646" s="7" t="s">
        <v>2466</v>
      </c>
      <c r="B1646" s="8" t="s">
        <v>306</v>
      </c>
      <c r="C1646" s="8" t="s">
        <v>307</v>
      </c>
      <c r="D1646" s="8" t="s">
        <v>1030</v>
      </c>
      <c r="E1646" s="8" t="s">
        <v>1031</v>
      </c>
      <c r="F1646" s="8" t="s">
        <v>275</v>
      </c>
      <c r="G1646" s="8" t="s">
        <v>276</v>
      </c>
      <c r="H1646" s="13">
        <v>45885</v>
      </c>
      <c r="I1646" s="8">
        <v>18</v>
      </c>
      <c r="J1646" s="8">
        <v>44.71</v>
      </c>
      <c r="K1646" s="8">
        <v>804.78</v>
      </c>
      <c r="L1646" s="8">
        <v>0</v>
      </c>
      <c r="M1646" s="8">
        <v>0.02</v>
      </c>
      <c r="N1646" s="8" t="s">
        <v>2776</v>
      </c>
      <c r="O1646" s="8">
        <v>44.71</v>
      </c>
      <c r="P1646" s="8" t="s">
        <v>2773</v>
      </c>
      <c r="Q1646" s="8" t="s">
        <v>2773</v>
      </c>
      <c r="R1646" s="8">
        <v>804.78</v>
      </c>
      <c r="S1646" s="8">
        <v>16.095600000000001</v>
      </c>
      <c r="T1646" s="8" t="s">
        <v>2774</v>
      </c>
      <c r="U1646" s="9" t="b">
        <v>0</v>
      </c>
    </row>
    <row r="1647" spans="1:21">
      <c r="A1647" s="10" t="s">
        <v>2467</v>
      </c>
      <c r="B1647" s="11" t="s">
        <v>306</v>
      </c>
      <c r="C1647" s="11" t="s">
        <v>307</v>
      </c>
      <c r="D1647" s="11" t="s">
        <v>845</v>
      </c>
      <c r="E1647" s="11" t="s">
        <v>846</v>
      </c>
      <c r="F1647" s="11" t="s">
        <v>71</v>
      </c>
      <c r="G1647" s="11" t="s">
        <v>72</v>
      </c>
      <c r="H1647" s="14">
        <v>45897</v>
      </c>
      <c r="I1647" s="11">
        <v>24</v>
      </c>
      <c r="J1647" s="11">
        <v>123.65</v>
      </c>
      <c r="K1647" s="11">
        <v>2967.6</v>
      </c>
      <c r="L1647" s="11">
        <v>0.05</v>
      </c>
      <c r="M1647" s="11">
        <v>0.02</v>
      </c>
      <c r="N1647" s="11" t="s">
        <v>2772</v>
      </c>
      <c r="O1647" s="11">
        <v>123.65</v>
      </c>
      <c r="P1647" s="11" t="s">
        <v>2773</v>
      </c>
      <c r="Q1647" s="11" t="s">
        <v>2773</v>
      </c>
      <c r="R1647" s="11">
        <v>2819.22</v>
      </c>
      <c r="S1647" s="11">
        <v>56.384399999999999</v>
      </c>
      <c r="T1647" s="11" t="s">
        <v>2774</v>
      </c>
      <c r="U1647" s="12" t="b">
        <v>0</v>
      </c>
    </row>
    <row r="1648" spans="1:21">
      <c r="A1648" s="7" t="s">
        <v>2468</v>
      </c>
      <c r="B1648" s="8" t="s">
        <v>21</v>
      </c>
      <c r="C1648" s="8" t="s">
        <v>22</v>
      </c>
      <c r="D1648" s="8" t="s">
        <v>765</v>
      </c>
      <c r="E1648" s="8" t="s">
        <v>766</v>
      </c>
      <c r="F1648" s="8" t="s">
        <v>85</v>
      </c>
      <c r="G1648" s="8" t="s">
        <v>86</v>
      </c>
      <c r="H1648" s="13">
        <v>45897</v>
      </c>
      <c r="I1648" s="8">
        <v>7</v>
      </c>
      <c r="J1648" s="8">
        <v>72.040000000000006</v>
      </c>
      <c r="K1648" s="8">
        <v>504.28</v>
      </c>
      <c r="L1648" s="8">
        <v>0.05</v>
      </c>
      <c r="M1648" s="8">
        <v>0.02</v>
      </c>
      <c r="N1648" s="8" t="s">
        <v>2772</v>
      </c>
      <c r="O1648" s="8">
        <v>72.040000000000006</v>
      </c>
      <c r="P1648" s="8" t="s">
        <v>2773</v>
      </c>
      <c r="Q1648" s="8" t="s">
        <v>2773</v>
      </c>
      <c r="R1648" s="8">
        <v>479.06599999999997</v>
      </c>
      <c r="S1648" s="8">
        <v>9.5813199999999998</v>
      </c>
      <c r="T1648" s="8" t="s">
        <v>2774</v>
      </c>
      <c r="U1648" s="9" t="b">
        <v>0</v>
      </c>
    </row>
    <row r="1649" spans="1:21">
      <c r="A1649" s="10" t="s">
        <v>2469</v>
      </c>
      <c r="B1649" s="11" t="s">
        <v>187</v>
      </c>
      <c r="C1649" s="11" t="s">
        <v>188</v>
      </c>
      <c r="D1649" s="11" t="s">
        <v>719</v>
      </c>
      <c r="E1649" s="11" t="s">
        <v>720</v>
      </c>
      <c r="F1649" s="11" t="s">
        <v>90</v>
      </c>
      <c r="G1649" s="11" t="s">
        <v>91</v>
      </c>
      <c r="H1649" s="14">
        <v>45886</v>
      </c>
      <c r="I1649" s="11">
        <v>24</v>
      </c>
      <c r="J1649" s="11">
        <v>50.51</v>
      </c>
      <c r="K1649" s="11">
        <v>1212.24</v>
      </c>
      <c r="L1649" s="11">
        <v>0</v>
      </c>
      <c r="M1649" s="11">
        <v>0.02</v>
      </c>
      <c r="N1649" s="11" t="s">
        <v>2776</v>
      </c>
      <c r="O1649" s="11">
        <v>50.51</v>
      </c>
      <c r="P1649" s="11" t="s">
        <v>2773</v>
      </c>
      <c r="Q1649" s="11" t="s">
        <v>2773</v>
      </c>
      <c r="R1649" s="11">
        <v>1212.24</v>
      </c>
      <c r="S1649" s="11">
        <v>24.244800000000001</v>
      </c>
      <c r="T1649" s="11" t="s">
        <v>2774</v>
      </c>
      <c r="U1649" s="12" t="b">
        <v>0</v>
      </c>
    </row>
    <row r="1650" spans="1:21">
      <c r="A1650" s="7" t="s">
        <v>2470</v>
      </c>
      <c r="B1650" s="8" t="s">
        <v>35</v>
      </c>
      <c r="C1650" s="8" t="s">
        <v>36</v>
      </c>
      <c r="D1650" s="8" t="s">
        <v>224</v>
      </c>
      <c r="E1650" s="8" t="s">
        <v>225</v>
      </c>
      <c r="F1650" s="8" t="s">
        <v>100</v>
      </c>
      <c r="G1650" s="8" t="s">
        <v>101</v>
      </c>
      <c r="H1650" s="13">
        <v>45888</v>
      </c>
      <c r="I1650" s="8">
        <v>22</v>
      </c>
      <c r="J1650" s="8">
        <v>181.7</v>
      </c>
      <c r="K1650" s="8">
        <v>3997.4</v>
      </c>
      <c r="L1650" s="8">
        <v>0.1</v>
      </c>
      <c r="M1650" s="8">
        <v>0.02</v>
      </c>
      <c r="N1650" s="8" t="s">
        <v>2775</v>
      </c>
      <c r="O1650" s="8">
        <v>181.7</v>
      </c>
      <c r="P1650" s="8" t="s">
        <v>2773</v>
      </c>
      <c r="Q1650" s="8" t="s">
        <v>2773</v>
      </c>
      <c r="R1650" s="8">
        <v>3597.66</v>
      </c>
      <c r="S1650" s="8">
        <v>71.953199999999995</v>
      </c>
      <c r="T1650" s="8" t="s">
        <v>2774</v>
      </c>
      <c r="U1650" s="9" t="b">
        <v>0</v>
      </c>
    </row>
    <row r="1651" spans="1:21">
      <c r="A1651" s="10" t="s">
        <v>2471</v>
      </c>
      <c r="B1651" s="11" t="s">
        <v>254</v>
      </c>
      <c r="C1651" s="11" t="s">
        <v>255</v>
      </c>
      <c r="D1651" s="11" t="s">
        <v>95</v>
      </c>
      <c r="E1651" s="11" t="s">
        <v>96</v>
      </c>
      <c r="F1651" s="11" t="s">
        <v>275</v>
      </c>
      <c r="G1651" s="11" t="s">
        <v>276</v>
      </c>
      <c r="H1651" s="14">
        <v>45886</v>
      </c>
      <c r="I1651" s="11">
        <v>1</v>
      </c>
      <c r="J1651" s="11">
        <v>44.71</v>
      </c>
      <c r="K1651" s="11">
        <v>44.71</v>
      </c>
      <c r="L1651" s="11">
        <v>0</v>
      </c>
      <c r="M1651" s="11">
        <v>0.02</v>
      </c>
      <c r="N1651" s="11" t="s">
        <v>2776</v>
      </c>
      <c r="O1651" s="11">
        <v>44.71</v>
      </c>
      <c r="P1651" s="11" t="s">
        <v>2773</v>
      </c>
      <c r="Q1651" s="11" t="s">
        <v>2773</v>
      </c>
      <c r="R1651" s="11">
        <v>44.71</v>
      </c>
      <c r="S1651" s="11">
        <v>0.89419999999999999</v>
      </c>
      <c r="T1651" s="11" t="s">
        <v>2774</v>
      </c>
      <c r="U1651" s="12" t="b">
        <v>0</v>
      </c>
    </row>
    <row r="1652" spans="1:21">
      <c r="A1652" s="7" t="s">
        <v>2472</v>
      </c>
      <c r="B1652" s="8" t="s">
        <v>93</v>
      </c>
      <c r="C1652" s="8" t="s">
        <v>94</v>
      </c>
      <c r="D1652" s="8" t="s">
        <v>736</v>
      </c>
      <c r="E1652" s="8" t="s">
        <v>737</v>
      </c>
      <c r="F1652" s="8" t="s">
        <v>129</v>
      </c>
      <c r="G1652" s="8" t="s">
        <v>130</v>
      </c>
      <c r="H1652" s="13">
        <v>45877</v>
      </c>
      <c r="I1652" s="8">
        <v>3</v>
      </c>
      <c r="J1652" s="8">
        <v>92.19</v>
      </c>
      <c r="K1652" s="8">
        <v>276.57</v>
      </c>
      <c r="L1652" s="8">
        <v>0.05</v>
      </c>
      <c r="M1652" s="8">
        <v>0.02</v>
      </c>
      <c r="N1652" s="8" t="s">
        <v>2772</v>
      </c>
      <c r="O1652" s="8">
        <v>92.19</v>
      </c>
      <c r="P1652" s="8" t="s">
        <v>2773</v>
      </c>
      <c r="Q1652" s="8" t="s">
        <v>2773</v>
      </c>
      <c r="R1652" s="8">
        <v>262.74149999999997</v>
      </c>
      <c r="S1652" s="8">
        <v>5.2548299999999992</v>
      </c>
      <c r="T1652" s="8" t="s">
        <v>2774</v>
      </c>
      <c r="U1652" s="9" t="b">
        <v>0</v>
      </c>
    </row>
    <row r="1653" spans="1:21">
      <c r="A1653" s="10" t="s">
        <v>2473</v>
      </c>
      <c r="B1653" s="11" t="s">
        <v>93</v>
      </c>
      <c r="C1653" s="11" t="s">
        <v>94</v>
      </c>
      <c r="D1653" s="11" t="s">
        <v>769</v>
      </c>
      <c r="E1653" s="11" t="s">
        <v>770</v>
      </c>
      <c r="F1653" s="11" t="s">
        <v>191</v>
      </c>
      <c r="G1653" s="11" t="s">
        <v>192</v>
      </c>
      <c r="H1653" s="14">
        <v>45870</v>
      </c>
      <c r="I1653" s="11">
        <v>11</v>
      </c>
      <c r="J1653" s="11">
        <v>144.35</v>
      </c>
      <c r="K1653" s="11">
        <v>1587.85</v>
      </c>
      <c r="L1653" s="11">
        <v>0.1</v>
      </c>
      <c r="M1653" s="11">
        <v>0.02</v>
      </c>
      <c r="N1653" s="11" t="s">
        <v>2775</v>
      </c>
      <c r="O1653" s="11">
        <v>144.35</v>
      </c>
      <c r="P1653" s="11" t="s">
        <v>2773</v>
      </c>
      <c r="Q1653" s="11" t="s">
        <v>2773</v>
      </c>
      <c r="R1653" s="11">
        <v>1429.0649999999998</v>
      </c>
      <c r="S1653" s="11">
        <v>28.581299999999999</v>
      </c>
      <c r="T1653" s="11" t="s">
        <v>2774</v>
      </c>
      <c r="U1653" s="12" t="b">
        <v>0</v>
      </c>
    </row>
    <row r="1654" spans="1:21">
      <c r="A1654" s="7" t="s">
        <v>2475</v>
      </c>
      <c r="B1654" s="8" t="s">
        <v>103</v>
      </c>
      <c r="C1654" s="8" t="s">
        <v>104</v>
      </c>
      <c r="D1654" s="8" t="s">
        <v>1153</v>
      </c>
      <c r="E1654" s="8" t="s">
        <v>1154</v>
      </c>
      <c r="F1654" s="8" t="s">
        <v>356</v>
      </c>
      <c r="G1654" s="8" t="s">
        <v>357</v>
      </c>
      <c r="H1654" s="13">
        <v>45896</v>
      </c>
      <c r="I1654" s="8">
        <v>4</v>
      </c>
      <c r="J1654" s="8">
        <v>54.03</v>
      </c>
      <c r="K1654" s="8">
        <v>216.12</v>
      </c>
      <c r="L1654" s="8">
        <v>0</v>
      </c>
      <c r="M1654" s="8">
        <v>0.02</v>
      </c>
      <c r="N1654" s="8" t="s">
        <v>2776</v>
      </c>
      <c r="O1654" s="8">
        <v>54.03</v>
      </c>
      <c r="P1654" s="8" t="s">
        <v>2773</v>
      </c>
      <c r="Q1654" s="8" t="s">
        <v>2773</v>
      </c>
      <c r="R1654" s="8">
        <v>216.12</v>
      </c>
      <c r="S1654" s="8">
        <v>4.3224</v>
      </c>
      <c r="T1654" s="8" t="s">
        <v>2774</v>
      </c>
      <c r="U1654" s="9" t="b">
        <v>0</v>
      </c>
    </row>
    <row r="1655" spans="1:21">
      <c r="A1655" s="10" t="s">
        <v>2477</v>
      </c>
      <c r="B1655" s="11" t="s">
        <v>62</v>
      </c>
      <c r="C1655" s="11" t="s">
        <v>63</v>
      </c>
      <c r="D1655" s="11" t="s">
        <v>391</v>
      </c>
      <c r="E1655" s="11" t="s">
        <v>392</v>
      </c>
      <c r="F1655" s="11" t="s">
        <v>25</v>
      </c>
      <c r="G1655" s="11" t="s">
        <v>26</v>
      </c>
      <c r="H1655" s="14">
        <v>45900</v>
      </c>
      <c r="I1655" s="11">
        <v>21</v>
      </c>
      <c r="J1655" s="11">
        <v>120.83</v>
      </c>
      <c r="K1655" s="11">
        <v>2537.4299999999998</v>
      </c>
      <c r="L1655" s="11">
        <v>0.1</v>
      </c>
      <c r="M1655" s="11">
        <v>0.02</v>
      </c>
      <c r="N1655" s="11" t="s">
        <v>2775</v>
      </c>
      <c r="O1655" s="11">
        <v>120.83</v>
      </c>
      <c r="P1655" s="11" t="s">
        <v>2773</v>
      </c>
      <c r="Q1655" s="11" t="s">
        <v>2773</v>
      </c>
      <c r="R1655" s="11">
        <v>2283.6869999999999</v>
      </c>
      <c r="S1655" s="11">
        <v>45.673740000000002</v>
      </c>
      <c r="T1655" s="11" t="s">
        <v>2774</v>
      </c>
      <c r="U1655" s="12" t="b">
        <v>0</v>
      </c>
    </row>
    <row r="1656" spans="1:21">
      <c r="A1656" s="7" t="s">
        <v>2478</v>
      </c>
      <c r="B1656" s="8" t="s">
        <v>230</v>
      </c>
      <c r="C1656" s="8" t="s">
        <v>2803</v>
      </c>
      <c r="D1656" s="8" t="s">
        <v>1459</v>
      </c>
      <c r="E1656" s="8" t="s">
        <v>2724</v>
      </c>
      <c r="F1656" s="8" t="s">
        <v>191</v>
      </c>
      <c r="G1656" s="8" t="s">
        <v>192</v>
      </c>
      <c r="H1656" s="13">
        <v>45871</v>
      </c>
      <c r="I1656" s="8">
        <v>11</v>
      </c>
      <c r="J1656" s="8">
        <v>144.35</v>
      </c>
      <c r="K1656" s="8">
        <v>1587.85</v>
      </c>
      <c r="L1656" s="8">
        <v>0.1</v>
      </c>
      <c r="M1656" s="8">
        <v>0.02</v>
      </c>
      <c r="N1656" s="8" t="s">
        <v>2775</v>
      </c>
      <c r="O1656" s="8">
        <v>144.35</v>
      </c>
      <c r="P1656" s="8" t="s">
        <v>2773</v>
      </c>
      <c r="Q1656" s="8" t="s">
        <v>2773</v>
      </c>
      <c r="R1656" s="8">
        <v>1429.0649999999998</v>
      </c>
      <c r="S1656" s="8">
        <v>28.581299999999999</v>
      </c>
      <c r="T1656" s="8" t="s">
        <v>2774</v>
      </c>
      <c r="U1656" s="9" t="b">
        <v>0</v>
      </c>
    </row>
    <row r="1657" spans="1:21">
      <c r="A1657" s="10" t="s">
        <v>2479</v>
      </c>
      <c r="B1657" s="11" t="s">
        <v>159</v>
      </c>
      <c r="C1657" s="11" t="s">
        <v>160</v>
      </c>
      <c r="D1657" s="11" t="s">
        <v>132</v>
      </c>
      <c r="E1657" s="11" t="s">
        <v>133</v>
      </c>
      <c r="F1657" s="11" t="s">
        <v>32</v>
      </c>
      <c r="G1657" s="11" t="s">
        <v>33</v>
      </c>
      <c r="H1657" s="14">
        <v>45900</v>
      </c>
      <c r="I1657" s="11">
        <v>11</v>
      </c>
      <c r="J1657" s="11">
        <v>88.32</v>
      </c>
      <c r="K1657" s="11">
        <v>971.52</v>
      </c>
      <c r="L1657" s="11">
        <v>0</v>
      </c>
      <c r="M1657" s="11">
        <v>0.02</v>
      </c>
      <c r="N1657" s="11" t="s">
        <v>2776</v>
      </c>
      <c r="O1657" s="11">
        <v>88.32</v>
      </c>
      <c r="P1657" s="11" t="s">
        <v>2773</v>
      </c>
      <c r="Q1657" s="11" t="s">
        <v>2773</v>
      </c>
      <c r="R1657" s="11">
        <v>971.52</v>
      </c>
      <c r="S1657" s="11">
        <v>19.430399999999999</v>
      </c>
      <c r="T1657" s="11" t="s">
        <v>2774</v>
      </c>
      <c r="U1657" s="12" t="b">
        <v>0</v>
      </c>
    </row>
    <row r="1658" spans="1:21">
      <c r="A1658" s="7" t="s">
        <v>2480</v>
      </c>
      <c r="B1658" s="8" t="s">
        <v>110</v>
      </c>
      <c r="C1658" s="8" t="s">
        <v>111</v>
      </c>
      <c r="D1658" s="8" t="s">
        <v>783</v>
      </c>
      <c r="E1658" s="8" t="s">
        <v>784</v>
      </c>
      <c r="F1658" s="8" t="s">
        <v>326</v>
      </c>
      <c r="G1658" s="8" t="s">
        <v>327</v>
      </c>
      <c r="H1658" s="13">
        <v>45874</v>
      </c>
      <c r="I1658" s="8">
        <v>19</v>
      </c>
      <c r="J1658" s="8">
        <v>63.32</v>
      </c>
      <c r="K1658" s="8">
        <v>1203.08</v>
      </c>
      <c r="L1658" s="8">
        <v>0</v>
      </c>
      <c r="M1658" s="8">
        <v>0.02</v>
      </c>
      <c r="N1658" s="8" t="s">
        <v>2776</v>
      </c>
      <c r="O1658" s="8">
        <v>63.32</v>
      </c>
      <c r="P1658" s="8" t="s">
        <v>2773</v>
      </c>
      <c r="Q1658" s="8" t="s">
        <v>2773</v>
      </c>
      <c r="R1658" s="8">
        <v>1203.08</v>
      </c>
      <c r="S1658" s="8">
        <v>24.061599999999999</v>
      </c>
      <c r="T1658" s="8" t="s">
        <v>2774</v>
      </c>
      <c r="U1658" s="9" t="b">
        <v>0</v>
      </c>
    </row>
    <row r="1659" spans="1:21">
      <c r="A1659" s="10" t="s">
        <v>2481</v>
      </c>
      <c r="B1659" s="11" t="s">
        <v>254</v>
      </c>
      <c r="C1659" s="11" t="s">
        <v>255</v>
      </c>
      <c r="D1659" s="11" t="s">
        <v>881</v>
      </c>
      <c r="E1659" s="11" t="s">
        <v>882</v>
      </c>
      <c r="F1659" s="11" t="s">
        <v>319</v>
      </c>
      <c r="G1659" s="11" t="s">
        <v>320</v>
      </c>
      <c r="H1659" s="14">
        <v>45880</v>
      </c>
      <c r="I1659" s="11">
        <v>10</v>
      </c>
      <c r="J1659" s="11">
        <v>93.41</v>
      </c>
      <c r="K1659" s="11">
        <v>934.1</v>
      </c>
      <c r="L1659" s="11">
        <v>0</v>
      </c>
      <c r="M1659" s="11">
        <v>0.02</v>
      </c>
      <c r="N1659" s="11" t="s">
        <v>2776</v>
      </c>
      <c r="O1659" s="11">
        <v>93.41</v>
      </c>
      <c r="P1659" s="11" t="s">
        <v>2773</v>
      </c>
      <c r="Q1659" s="11" t="s">
        <v>2773</v>
      </c>
      <c r="R1659" s="11">
        <v>934.1</v>
      </c>
      <c r="S1659" s="11">
        <v>18.682000000000002</v>
      </c>
      <c r="T1659" s="11" t="s">
        <v>2774</v>
      </c>
      <c r="U1659" s="12" t="b">
        <v>0</v>
      </c>
    </row>
    <row r="1660" spans="1:21">
      <c r="A1660" s="7" t="s">
        <v>2482</v>
      </c>
      <c r="B1660" s="8" t="s">
        <v>246</v>
      </c>
      <c r="C1660" s="8" t="s">
        <v>247</v>
      </c>
      <c r="D1660" s="8" t="s">
        <v>635</v>
      </c>
      <c r="E1660" s="8" t="s">
        <v>636</v>
      </c>
      <c r="F1660" s="8" t="s">
        <v>107</v>
      </c>
      <c r="G1660" s="8" t="s">
        <v>108</v>
      </c>
      <c r="H1660" s="13">
        <v>45900</v>
      </c>
      <c r="I1660" s="8">
        <v>18</v>
      </c>
      <c r="J1660" s="8">
        <v>179.53</v>
      </c>
      <c r="K1660" s="8">
        <v>3231.54</v>
      </c>
      <c r="L1660" s="8">
        <v>0.1</v>
      </c>
      <c r="M1660" s="8">
        <v>0.02</v>
      </c>
      <c r="N1660" s="8" t="s">
        <v>2775</v>
      </c>
      <c r="O1660" s="8">
        <v>179.53</v>
      </c>
      <c r="P1660" s="8" t="s">
        <v>2773</v>
      </c>
      <c r="Q1660" s="8" t="s">
        <v>2773</v>
      </c>
      <c r="R1660" s="8">
        <v>2908.386</v>
      </c>
      <c r="S1660" s="8">
        <v>58.167720000000003</v>
      </c>
      <c r="T1660" s="8" t="s">
        <v>2774</v>
      </c>
      <c r="U1660" s="9" t="b">
        <v>0</v>
      </c>
    </row>
    <row r="1661" spans="1:21">
      <c r="A1661" s="10" t="s">
        <v>2484</v>
      </c>
      <c r="B1661" s="11" t="s">
        <v>117</v>
      </c>
      <c r="C1661" s="11" t="s">
        <v>118</v>
      </c>
      <c r="D1661" s="11" t="s">
        <v>388</v>
      </c>
      <c r="E1661" s="11" t="s">
        <v>389</v>
      </c>
      <c r="F1661" s="11" t="s">
        <v>302</v>
      </c>
      <c r="G1661" s="11" t="s">
        <v>303</v>
      </c>
      <c r="H1661" s="14">
        <v>45870</v>
      </c>
      <c r="I1661" s="11">
        <v>3</v>
      </c>
      <c r="J1661" s="11">
        <v>39.090000000000003</v>
      </c>
      <c r="K1661" s="11">
        <v>117.27</v>
      </c>
      <c r="L1661" s="11">
        <v>0</v>
      </c>
      <c r="M1661" s="11">
        <v>0.02</v>
      </c>
      <c r="N1661" s="11" t="s">
        <v>2776</v>
      </c>
      <c r="O1661" s="11">
        <v>39.090000000000003</v>
      </c>
      <c r="P1661" s="11" t="s">
        <v>2773</v>
      </c>
      <c r="Q1661" s="11" t="s">
        <v>2773</v>
      </c>
      <c r="R1661" s="11">
        <v>117.27</v>
      </c>
      <c r="S1661" s="11">
        <v>2.3454000000000002</v>
      </c>
      <c r="T1661" s="11" t="s">
        <v>2774</v>
      </c>
      <c r="U1661" s="12" t="b">
        <v>0</v>
      </c>
    </row>
    <row r="1662" spans="1:21">
      <c r="A1662" s="7" t="s">
        <v>2485</v>
      </c>
      <c r="B1662" s="8" t="s">
        <v>47</v>
      </c>
      <c r="C1662" s="8" t="s">
        <v>48</v>
      </c>
      <c r="D1662" s="8" t="s">
        <v>1113</v>
      </c>
      <c r="E1662" s="8" t="s">
        <v>1114</v>
      </c>
      <c r="F1662" s="8" t="s">
        <v>129</v>
      </c>
      <c r="G1662" s="8" t="s">
        <v>130</v>
      </c>
      <c r="H1662" s="13">
        <v>45882</v>
      </c>
      <c r="I1662" s="8">
        <v>25</v>
      </c>
      <c r="J1662" s="8">
        <v>92.19</v>
      </c>
      <c r="K1662" s="8">
        <v>2304.75</v>
      </c>
      <c r="L1662" s="8">
        <v>0.05</v>
      </c>
      <c r="M1662" s="8">
        <v>0.02</v>
      </c>
      <c r="N1662" s="8" t="s">
        <v>2772</v>
      </c>
      <c r="O1662" s="8">
        <v>92.19</v>
      </c>
      <c r="P1662" s="8" t="s">
        <v>2773</v>
      </c>
      <c r="Q1662" s="8" t="s">
        <v>2773</v>
      </c>
      <c r="R1662" s="8">
        <v>2189.5124999999998</v>
      </c>
      <c r="S1662" s="8">
        <v>43.79025</v>
      </c>
      <c r="T1662" s="8" t="s">
        <v>2774</v>
      </c>
      <c r="U1662" s="9" t="b">
        <v>0</v>
      </c>
    </row>
    <row r="1663" spans="1:21">
      <c r="A1663" s="10" t="s">
        <v>2486</v>
      </c>
      <c r="B1663" s="11" t="s">
        <v>187</v>
      </c>
      <c r="C1663" s="11" t="s">
        <v>188</v>
      </c>
      <c r="D1663" s="11" t="s">
        <v>818</v>
      </c>
      <c r="E1663" s="11" t="s">
        <v>819</v>
      </c>
      <c r="F1663" s="11" t="s">
        <v>107</v>
      </c>
      <c r="G1663" s="11" t="s">
        <v>108</v>
      </c>
      <c r="H1663" s="14">
        <v>45874</v>
      </c>
      <c r="I1663" s="11">
        <v>21</v>
      </c>
      <c r="J1663" s="11">
        <v>179.53</v>
      </c>
      <c r="K1663" s="11">
        <v>3770.13</v>
      </c>
      <c r="L1663" s="11">
        <v>0.1</v>
      </c>
      <c r="M1663" s="11">
        <v>0.02</v>
      </c>
      <c r="N1663" s="11" t="s">
        <v>2775</v>
      </c>
      <c r="O1663" s="11">
        <v>179.53</v>
      </c>
      <c r="P1663" s="11" t="s">
        <v>2773</v>
      </c>
      <c r="Q1663" s="11" t="s">
        <v>2773</v>
      </c>
      <c r="R1663" s="11">
        <v>3393.1170000000002</v>
      </c>
      <c r="S1663" s="11">
        <v>67.862340000000003</v>
      </c>
      <c r="T1663" s="11" t="s">
        <v>2774</v>
      </c>
      <c r="U1663" s="12" t="b">
        <v>0</v>
      </c>
    </row>
    <row r="1664" spans="1:21">
      <c r="A1664" s="7" t="s">
        <v>2488</v>
      </c>
      <c r="B1664" s="8" t="s">
        <v>246</v>
      </c>
      <c r="C1664" s="8" t="s">
        <v>2778</v>
      </c>
      <c r="D1664" s="8" t="s">
        <v>184</v>
      </c>
      <c r="E1664" s="8" t="s">
        <v>2725</v>
      </c>
      <c r="F1664" s="8" t="s">
        <v>326</v>
      </c>
      <c r="G1664" s="8" t="s">
        <v>327</v>
      </c>
      <c r="H1664" s="13">
        <v>45874</v>
      </c>
      <c r="I1664" s="8">
        <v>20</v>
      </c>
      <c r="J1664" s="8">
        <v>63.32</v>
      </c>
      <c r="K1664" s="8">
        <v>1266.4000000000001</v>
      </c>
      <c r="L1664" s="8">
        <v>0</v>
      </c>
      <c r="M1664" s="8">
        <v>0.02</v>
      </c>
      <c r="N1664" s="8" t="s">
        <v>2776</v>
      </c>
      <c r="O1664" s="8">
        <v>63.32</v>
      </c>
      <c r="P1664" s="8" t="s">
        <v>2773</v>
      </c>
      <c r="Q1664" s="8" t="s">
        <v>2773</v>
      </c>
      <c r="R1664" s="8">
        <v>1266.4000000000001</v>
      </c>
      <c r="S1664" s="8">
        <v>25.328000000000003</v>
      </c>
      <c r="T1664" s="8" t="s">
        <v>2774</v>
      </c>
      <c r="U1664" s="9" t="b">
        <v>0</v>
      </c>
    </row>
    <row r="1665" spans="1:21">
      <c r="A1665" s="10" t="s">
        <v>2489</v>
      </c>
      <c r="B1665" s="11" t="s">
        <v>103</v>
      </c>
      <c r="C1665" s="11" t="s">
        <v>104</v>
      </c>
      <c r="D1665" s="11" t="s">
        <v>632</v>
      </c>
      <c r="E1665" s="11" t="s">
        <v>633</v>
      </c>
      <c r="F1665" s="11" t="s">
        <v>71</v>
      </c>
      <c r="G1665" s="11" t="s">
        <v>72</v>
      </c>
      <c r="H1665" s="14">
        <v>45886</v>
      </c>
      <c r="I1665" s="11">
        <v>12</v>
      </c>
      <c r="J1665" s="11">
        <v>123.65</v>
      </c>
      <c r="K1665" s="11">
        <v>1483.8</v>
      </c>
      <c r="L1665" s="11">
        <v>0.05</v>
      </c>
      <c r="M1665" s="11">
        <v>0.02</v>
      </c>
      <c r="N1665" s="11" t="s">
        <v>2772</v>
      </c>
      <c r="O1665" s="11">
        <v>123.65</v>
      </c>
      <c r="P1665" s="11" t="s">
        <v>2773</v>
      </c>
      <c r="Q1665" s="11" t="s">
        <v>2773</v>
      </c>
      <c r="R1665" s="11">
        <v>1409.61</v>
      </c>
      <c r="S1665" s="11">
        <v>28.1922</v>
      </c>
      <c r="T1665" s="11" t="s">
        <v>2774</v>
      </c>
      <c r="U1665" s="12" t="b">
        <v>0</v>
      </c>
    </row>
    <row r="1666" spans="1:21">
      <c r="A1666" s="7" t="s">
        <v>2490</v>
      </c>
      <c r="B1666" s="8" t="s">
        <v>254</v>
      </c>
      <c r="C1666" s="8" t="s">
        <v>255</v>
      </c>
      <c r="D1666" s="8" t="s">
        <v>264</v>
      </c>
      <c r="E1666" s="8" t="s">
        <v>265</v>
      </c>
      <c r="F1666" s="8" t="s">
        <v>25</v>
      </c>
      <c r="G1666" s="8" t="s">
        <v>26</v>
      </c>
      <c r="H1666" s="13">
        <v>45885</v>
      </c>
      <c r="I1666" s="8">
        <v>13</v>
      </c>
      <c r="J1666" s="8">
        <v>120.83</v>
      </c>
      <c r="K1666" s="8">
        <v>1570.79</v>
      </c>
      <c r="L1666" s="8">
        <v>0.1</v>
      </c>
      <c r="M1666" s="8">
        <v>0.02</v>
      </c>
      <c r="N1666" s="8" t="s">
        <v>2775</v>
      </c>
      <c r="O1666" s="8">
        <v>120.83</v>
      </c>
      <c r="P1666" s="8" t="s">
        <v>2773</v>
      </c>
      <c r="Q1666" s="8" t="s">
        <v>2773</v>
      </c>
      <c r="R1666" s="8">
        <v>1413.711</v>
      </c>
      <c r="S1666" s="8">
        <v>28.27422</v>
      </c>
      <c r="T1666" s="8" t="s">
        <v>2774</v>
      </c>
      <c r="U1666" s="9" t="b">
        <v>0</v>
      </c>
    </row>
    <row r="1667" spans="1:21">
      <c r="A1667" s="10" t="s">
        <v>2491</v>
      </c>
      <c r="B1667" s="11" t="s">
        <v>230</v>
      </c>
      <c r="C1667" s="11" t="s">
        <v>231</v>
      </c>
      <c r="D1667" s="11" t="s">
        <v>675</v>
      </c>
      <c r="E1667" s="11" t="s">
        <v>676</v>
      </c>
      <c r="F1667" s="11" t="s">
        <v>166</v>
      </c>
      <c r="G1667" s="11" t="s">
        <v>167</v>
      </c>
      <c r="H1667" s="14">
        <v>45894</v>
      </c>
      <c r="I1667" s="11">
        <v>3</v>
      </c>
      <c r="J1667" s="11">
        <v>176.86</v>
      </c>
      <c r="K1667" s="11">
        <v>530.58000000000004</v>
      </c>
      <c r="L1667" s="11">
        <v>0.1</v>
      </c>
      <c r="M1667" s="11">
        <v>0.02</v>
      </c>
      <c r="N1667" s="11" t="s">
        <v>2775</v>
      </c>
      <c r="O1667" s="11">
        <v>176.86</v>
      </c>
      <c r="P1667" s="11" t="s">
        <v>2773</v>
      </c>
      <c r="Q1667" s="11" t="s">
        <v>2773</v>
      </c>
      <c r="R1667" s="11">
        <v>477.52200000000005</v>
      </c>
      <c r="S1667" s="11">
        <v>9.5504400000000018</v>
      </c>
      <c r="T1667" s="11" t="s">
        <v>2774</v>
      </c>
      <c r="U1667" s="12" t="b">
        <v>0</v>
      </c>
    </row>
    <row r="1668" spans="1:21">
      <c r="A1668" s="7" t="s">
        <v>2492</v>
      </c>
      <c r="B1668" s="8" t="s">
        <v>81</v>
      </c>
      <c r="C1668" s="8" t="s">
        <v>2790</v>
      </c>
      <c r="D1668" s="8" t="s">
        <v>1312</v>
      </c>
      <c r="E1668" s="8" t="s">
        <v>2703</v>
      </c>
      <c r="F1668" s="8" t="s">
        <v>240</v>
      </c>
      <c r="G1668" s="8" t="s">
        <v>241</v>
      </c>
      <c r="H1668" s="13">
        <v>45883</v>
      </c>
      <c r="I1668" s="8">
        <v>6</v>
      </c>
      <c r="J1668" s="8">
        <v>130.94</v>
      </c>
      <c r="K1668" s="8">
        <v>785.64</v>
      </c>
      <c r="L1668" s="8">
        <v>0.05</v>
      </c>
      <c r="M1668" s="8">
        <v>0.02</v>
      </c>
      <c r="N1668" s="8" t="s">
        <v>2772</v>
      </c>
      <c r="O1668" s="8">
        <v>130.94</v>
      </c>
      <c r="P1668" s="8" t="s">
        <v>2773</v>
      </c>
      <c r="Q1668" s="8" t="s">
        <v>2773</v>
      </c>
      <c r="R1668" s="8">
        <v>746.35799999999995</v>
      </c>
      <c r="S1668" s="8">
        <v>14.927159999999999</v>
      </c>
      <c r="T1668" s="8" t="s">
        <v>2774</v>
      </c>
      <c r="U1668" s="9" t="b">
        <v>0</v>
      </c>
    </row>
    <row r="1669" spans="1:21">
      <c r="A1669" s="10" t="s">
        <v>2493</v>
      </c>
      <c r="B1669" s="11" t="s">
        <v>159</v>
      </c>
      <c r="C1669" s="11" t="s">
        <v>160</v>
      </c>
      <c r="D1669" s="11" t="s">
        <v>329</v>
      </c>
      <c r="E1669" s="11" t="s">
        <v>330</v>
      </c>
      <c r="F1669" s="11" t="s">
        <v>71</v>
      </c>
      <c r="G1669" s="11" t="s">
        <v>72</v>
      </c>
      <c r="H1669" s="14">
        <v>45880</v>
      </c>
      <c r="I1669" s="11">
        <v>17</v>
      </c>
      <c r="J1669" s="11">
        <v>123.65</v>
      </c>
      <c r="K1669" s="11">
        <v>2102.0500000000002</v>
      </c>
      <c r="L1669" s="11">
        <v>0.05</v>
      </c>
      <c r="M1669" s="11">
        <v>0.02</v>
      </c>
      <c r="N1669" s="11" t="s">
        <v>2772</v>
      </c>
      <c r="O1669" s="11">
        <v>123.65</v>
      </c>
      <c r="P1669" s="11" t="s">
        <v>2773</v>
      </c>
      <c r="Q1669" s="11" t="s">
        <v>2773</v>
      </c>
      <c r="R1669" s="11">
        <v>1996.9475000000002</v>
      </c>
      <c r="S1669" s="11">
        <v>39.938950000000006</v>
      </c>
      <c r="T1669" s="11" t="s">
        <v>2774</v>
      </c>
      <c r="U1669" s="12" t="b">
        <v>0</v>
      </c>
    </row>
    <row r="1670" spans="1:21">
      <c r="A1670" s="7" t="s">
        <v>2494</v>
      </c>
      <c r="B1670" s="8" t="s">
        <v>306</v>
      </c>
      <c r="C1670" s="8" t="s">
        <v>307</v>
      </c>
      <c r="D1670" s="8" t="s">
        <v>933</v>
      </c>
      <c r="E1670" s="8" t="s">
        <v>934</v>
      </c>
      <c r="F1670" s="8" t="s">
        <v>59</v>
      </c>
      <c r="G1670" s="8" t="s">
        <v>60</v>
      </c>
      <c r="H1670" s="13">
        <v>45892</v>
      </c>
      <c r="I1670" s="8">
        <v>22</v>
      </c>
      <c r="J1670" s="8">
        <v>71.86</v>
      </c>
      <c r="K1670" s="8">
        <v>1580.92</v>
      </c>
      <c r="L1670" s="8">
        <v>0.05</v>
      </c>
      <c r="M1670" s="8">
        <v>0.02</v>
      </c>
      <c r="N1670" s="8" t="s">
        <v>2772</v>
      </c>
      <c r="O1670" s="8">
        <v>71.86</v>
      </c>
      <c r="P1670" s="8" t="s">
        <v>2773</v>
      </c>
      <c r="Q1670" s="8" t="s">
        <v>2773</v>
      </c>
      <c r="R1670" s="8">
        <v>1501.874</v>
      </c>
      <c r="S1670" s="8">
        <v>30.037480000000002</v>
      </c>
      <c r="T1670" s="8" t="s">
        <v>2774</v>
      </c>
      <c r="U1670" s="9" t="b">
        <v>0</v>
      </c>
    </row>
    <row r="1671" spans="1:21">
      <c r="A1671" s="10" t="s">
        <v>2495</v>
      </c>
      <c r="B1671" s="11" t="s">
        <v>21</v>
      </c>
      <c r="C1671" s="11" t="s">
        <v>22</v>
      </c>
      <c r="D1671" s="11" t="s">
        <v>845</v>
      </c>
      <c r="E1671" s="11" t="s">
        <v>846</v>
      </c>
      <c r="F1671" s="11" t="s">
        <v>114</v>
      </c>
      <c r="G1671" s="11" t="s">
        <v>115</v>
      </c>
      <c r="H1671" s="14">
        <v>45886</v>
      </c>
      <c r="I1671" s="11">
        <v>21</v>
      </c>
      <c r="J1671" s="11">
        <v>91.13</v>
      </c>
      <c r="K1671" s="11">
        <v>1913.73</v>
      </c>
      <c r="L1671" s="11">
        <v>0.1</v>
      </c>
      <c r="M1671" s="11">
        <v>0.02</v>
      </c>
      <c r="N1671" s="11" t="s">
        <v>2775</v>
      </c>
      <c r="O1671" s="11">
        <v>91.13</v>
      </c>
      <c r="P1671" s="11" t="s">
        <v>2773</v>
      </c>
      <c r="Q1671" s="11" t="s">
        <v>2773</v>
      </c>
      <c r="R1671" s="11">
        <v>1722.357</v>
      </c>
      <c r="S1671" s="11">
        <v>34.447139999999997</v>
      </c>
      <c r="T1671" s="11" t="s">
        <v>2774</v>
      </c>
      <c r="U1671" s="12" t="b">
        <v>0</v>
      </c>
    </row>
    <row r="1672" spans="1:21">
      <c r="A1672" s="7" t="s">
        <v>2497</v>
      </c>
      <c r="B1672" s="8" t="s">
        <v>246</v>
      </c>
      <c r="C1672" s="8" t="s">
        <v>247</v>
      </c>
      <c r="D1672" s="8" t="s">
        <v>311</v>
      </c>
      <c r="E1672" s="8" t="s">
        <v>312</v>
      </c>
      <c r="F1672" s="8" t="s">
        <v>293</v>
      </c>
      <c r="G1672" s="8" t="s">
        <v>294</v>
      </c>
      <c r="H1672" s="13">
        <v>45891</v>
      </c>
      <c r="I1672" s="8">
        <v>5</v>
      </c>
      <c r="J1672" s="8">
        <v>114.99</v>
      </c>
      <c r="K1672" s="8">
        <v>574.95000000000005</v>
      </c>
      <c r="L1672" s="8">
        <v>0.05</v>
      </c>
      <c r="M1672" s="8">
        <v>0.02</v>
      </c>
      <c r="N1672" s="8" t="s">
        <v>2772</v>
      </c>
      <c r="O1672" s="8">
        <v>114.99</v>
      </c>
      <c r="P1672" s="8" t="s">
        <v>2773</v>
      </c>
      <c r="Q1672" s="8" t="s">
        <v>2773</v>
      </c>
      <c r="R1672" s="8">
        <v>546.2025000000001</v>
      </c>
      <c r="S1672" s="8">
        <v>10.924050000000003</v>
      </c>
      <c r="T1672" s="8" t="s">
        <v>2774</v>
      </c>
      <c r="U1672" s="9" t="b">
        <v>0</v>
      </c>
    </row>
    <row r="1673" spans="1:21">
      <c r="A1673" s="10" t="s">
        <v>2498</v>
      </c>
      <c r="B1673" s="11" t="s">
        <v>67</v>
      </c>
      <c r="C1673" s="11" t="s">
        <v>68</v>
      </c>
      <c r="D1673" s="11" t="s">
        <v>105</v>
      </c>
      <c r="E1673" s="11" t="s">
        <v>106</v>
      </c>
      <c r="F1673" s="11" t="s">
        <v>234</v>
      </c>
      <c r="G1673" s="11" t="s">
        <v>235</v>
      </c>
      <c r="H1673" s="14">
        <v>45883</v>
      </c>
      <c r="I1673" s="11">
        <v>17</v>
      </c>
      <c r="J1673" s="11">
        <v>37.18</v>
      </c>
      <c r="K1673" s="11">
        <v>632.05999999999995</v>
      </c>
      <c r="L1673" s="11">
        <v>0</v>
      </c>
      <c r="M1673" s="11">
        <v>0.02</v>
      </c>
      <c r="N1673" s="11" t="s">
        <v>2776</v>
      </c>
      <c r="O1673" s="11">
        <v>37.18</v>
      </c>
      <c r="P1673" s="11" t="s">
        <v>2773</v>
      </c>
      <c r="Q1673" s="11" t="s">
        <v>2773</v>
      </c>
      <c r="R1673" s="11">
        <v>632.05999999999995</v>
      </c>
      <c r="S1673" s="11">
        <v>12.6412</v>
      </c>
      <c r="T1673" s="11" t="s">
        <v>2774</v>
      </c>
      <c r="U1673" s="12" t="b">
        <v>0</v>
      </c>
    </row>
    <row r="1674" spans="1:21">
      <c r="A1674" s="7" t="s">
        <v>2499</v>
      </c>
      <c r="B1674" s="8" t="s">
        <v>187</v>
      </c>
      <c r="C1674" s="8" t="s">
        <v>188</v>
      </c>
      <c r="D1674" s="8" t="s">
        <v>354</v>
      </c>
      <c r="E1674" s="8" t="s">
        <v>355</v>
      </c>
      <c r="F1674" s="8" t="s">
        <v>196</v>
      </c>
      <c r="G1674" s="8" t="s">
        <v>197</v>
      </c>
      <c r="H1674" s="13">
        <v>45899</v>
      </c>
      <c r="I1674" s="8">
        <v>3</v>
      </c>
      <c r="J1674" s="8">
        <v>77.5</v>
      </c>
      <c r="K1674" s="8">
        <v>232.5</v>
      </c>
      <c r="L1674" s="8">
        <v>0.05</v>
      </c>
      <c r="M1674" s="8">
        <v>0.02</v>
      </c>
      <c r="N1674" s="8" t="s">
        <v>2772</v>
      </c>
      <c r="O1674" s="8">
        <v>77.5</v>
      </c>
      <c r="P1674" s="8" t="s">
        <v>2773</v>
      </c>
      <c r="Q1674" s="8" t="s">
        <v>2773</v>
      </c>
      <c r="R1674" s="8">
        <v>220.875</v>
      </c>
      <c r="S1674" s="8">
        <v>4.4175000000000004</v>
      </c>
      <c r="T1674" s="8" t="s">
        <v>2774</v>
      </c>
      <c r="U1674" s="9" t="b">
        <v>0</v>
      </c>
    </row>
    <row r="1675" spans="1:21">
      <c r="A1675" s="10" t="s">
        <v>2500</v>
      </c>
      <c r="B1675" s="11" t="s">
        <v>14</v>
      </c>
      <c r="C1675" s="11" t="s">
        <v>2809</v>
      </c>
      <c r="D1675" s="11" t="s">
        <v>794</v>
      </c>
      <c r="E1675" s="11" t="s">
        <v>2714</v>
      </c>
      <c r="F1675" s="11" t="s">
        <v>71</v>
      </c>
      <c r="G1675" s="11" t="s">
        <v>72</v>
      </c>
      <c r="H1675" s="14">
        <v>45883</v>
      </c>
      <c r="I1675" s="11">
        <v>14</v>
      </c>
      <c r="J1675" s="11">
        <v>123.65</v>
      </c>
      <c r="K1675" s="11">
        <v>1731.1</v>
      </c>
      <c r="L1675" s="11">
        <v>0.05</v>
      </c>
      <c r="M1675" s="11">
        <v>0.02</v>
      </c>
      <c r="N1675" s="11" t="s">
        <v>2772</v>
      </c>
      <c r="O1675" s="11">
        <v>123.65</v>
      </c>
      <c r="P1675" s="11" t="s">
        <v>2773</v>
      </c>
      <c r="Q1675" s="11" t="s">
        <v>2773</v>
      </c>
      <c r="R1675" s="11">
        <v>1644.5449999999998</v>
      </c>
      <c r="S1675" s="11">
        <v>32.890899999999995</v>
      </c>
      <c r="T1675" s="11" t="s">
        <v>2774</v>
      </c>
      <c r="U1675" s="12" t="b">
        <v>0</v>
      </c>
    </row>
    <row r="1676" spans="1:21">
      <c r="A1676" s="7" t="s">
        <v>2501</v>
      </c>
      <c r="B1676" s="8" t="s">
        <v>386</v>
      </c>
      <c r="C1676" s="8" t="s">
        <v>387</v>
      </c>
      <c r="D1676" s="8" t="s">
        <v>142</v>
      </c>
      <c r="E1676" s="8" t="s">
        <v>143</v>
      </c>
      <c r="F1676" s="8" t="s">
        <v>191</v>
      </c>
      <c r="G1676" s="8" t="s">
        <v>192</v>
      </c>
      <c r="H1676" s="13">
        <v>45896</v>
      </c>
      <c r="I1676" s="8">
        <v>19</v>
      </c>
      <c r="J1676" s="8">
        <v>144.35</v>
      </c>
      <c r="K1676" s="8">
        <v>2742.65</v>
      </c>
      <c r="L1676" s="8">
        <v>0.1</v>
      </c>
      <c r="M1676" s="8">
        <v>0.02</v>
      </c>
      <c r="N1676" s="8" t="s">
        <v>2775</v>
      </c>
      <c r="O1676" s="8">
        <v>144.35</v>
      </c>
      <c r="P1676" s="8" t="s">
        <v>2773</v>
      </c>
      <c r="Q1676" s="8" t="s">
        <v>2773</v>
      </c>
      <c r="R1676" s="8">
        <v>2468.3850000000002</v>
      </c>
      <c r="S1676" s="8">
        <v>49.367700000000006</v>
      </c>
      <c r="T1676" s="8" t="s">
        <v>2774</v>
      </c>
      <c r="U1676" s="9" t="b">
        <v>0</v>
      </c>
    </row>
    <row r="1677" spans="1:21">
      <c r="A1677" s="10" t="s">
        <v>2502</v>
      </c>
      <c r="B1677" s="11" t="s">
        <v>230</v>
      </c>
      <c r="C1677" s="11" t="s">
        <v>231</v>
      </c>
      <c r="D1677" s="11" t="s">
        <v>680</v>
      </c>
      <c r="E1677" s="11" t="s">
        <v>681</v>
      </c>
      <c r="F1677" s="11" t="s">
        <v>18</v>
      </c>
      <c r="G1677" s="11" t="s">
        <v>19</v>
      </c>
      <c r="H1677" s="14">
        <v>45894</v>
      </c>
      <c r="I1677" s="11">
        <v>3</v>
      </c>
      <c r="J1677" s="11">
        <v>52.65</v>
      </c>
      <c r="K1677" s="11">
        <v>157.94999999999999</v>
      </c>
      <c r="L1677" s="11">
        <v>0.05</v>
      </c>
      <c r="M1677" s="11">
        <v>0.02</v>
      </c>
      <c r="N1677" s="11" t="s">
        <v>2772</v>
      </c>
      <c r="O1677" s="11">
        <v>52.65</v>
      </c>
      <c r="P1677" s="11" t="s">
        <v>2773</v>
      </c>
      <c r="Q1677" s="11" t="s">
        <v>2773</v>
      </c>
      <c r="R1677" s="11">
        <v>150.05249999999998</v>
      </c>
      <c r="S1677" s="11">
        <v>3.0010499999999998</v>
      </c>
      <c r="T1677" s="11" t="s">
        <v>2774</v>
      </c>
      <c r="U1677" s="12" t="b">
        <v>0</v>
      </c>
    </row>
    <row r="1678" spans="1:21">
      <c r="A1678" s="7" t="s">
        <v>2503</v>
      </c>
      <c r="B1678" s="8" t="s">
        <v>414</v>
      </c>
      <c r="C1678" s="8" t="s">
        <v>415</v>
      </c>
      <c r="D1678" s="8" t="s">
        <v>566</v>
      </c>
      <c r="E1678" s="8" t="s">
        <v>567</v>
      </c>
      <c r="F1678" s="8" t="s">
        <v>71</v>
      </c>
      <c r="G1678" s="8" t="s">
        <v>72</v>
      </c>
      <c r="H1678" s="13">
        <v>45884</v>
      </c>
      <c r="I1678" s="8">
        <v>22</v>
      </c>
      <c r="J1678" s="8">
        <v>123.65</v>
      </c>
      <c r="K1678" s="8">
        <v>2720.3</v>
      </c>
      <c r="L1678" s="8">
        <v>0.05</v>
      </c>
      <c r="M1678" s="8">
        <v>0.02</v>
      </c>
      <c r="N1678" s="8" t="s">
        <v>2772</v>
      </c>
      <c r="O1678" s="8">
        <v>123.65</v>
      </c>
      <c r="P1678" s="8" t="s">
        <v>2773</v>
      </c>
      <c r="Q1678" s="8" t="s">
        <v>2773</v>
      </c>
      <c r="R1678" s="8">
        <v>2584.2850000000003</v>
      </c>
      <c r="S1678" s="8">
        <v>51.685700000000004</v>
      </c>
      <c r="T1678" s="8" t="s">
        <v>2774</v>
      </c>
      <c r="U1678" s="9" t="b">
        <v>0</v>
      </c>
    </row>
    <row r="1679" spans="1:21">
      <c r="A1679" s="10" t="s">
        <v>2504</v>
      </c>
      <c r="B1679" s="11" t="s">
        <v>182</v>
      </c>
      <c r="C1679" s="11" t="s">
        <v>183</v>
      </c>
      <c r="D1679" s="11" t="s">
        <v>346</v>
      </c>
      <c r="E1679" s="11" t="s">
        <v>347</v>
      </c>
      <c r="F1679" s="11" t="s">
        <v>129</v>
      </c>
      <c r="G1679" s="11" t="s">
        <v>130</v>
      </c>
      <c r="H1679" s="14">
        <v>45871</v>
      </c>
      <c r="I1679" s="11">
        <v>13</v>
      </c>
      <c r="J1679" s="11">
        <v>92.19</v>
      </c>
      <c r="K1679" s="11">
        <v>1198.47</v>
      </c>
      <c r="L1679" s="11">
        <v>0.05</v>
      </c>
      <c r="M1679" s="11">
        <v>0.02</v>
      </c>
      <c r="N1679" s="11" t="s">
        <v>2772</v>
      </c>
      <c r="O1679" s="11">
        <v>92.19</v>
      </c>
      <c r="P1679" s="11" t="s">
        <v>2773</v>
      </c>
      <c r="Q1679" s="11" t="s">
        <v>2773</v>
      </c>
      <c r="R1679" s="11">
        <v>1138.5464999999999</v>
      </c>
      <c r="S1679" s="11">
        <v>22.77093</v>
      </c>
      <c r="T1679" s="11" t="s">
        <v>2774</v>
      </c>
      <c r="U1679" s="12" t="b">
        <v>0</v>
      </c>
    </row>
    <row r="1680" spans="1:21">
      <c r="A1680" s="7" t="s">
        <v>2505</v>
      </c>
      <c r="B1680" s="8" t="s">
        <v>423</v>
      </c>
      <c r="C1680" s="8" t="s">
        <v>424</v>
      </c>
      <c r="D1680" s="8" t="s">
        <v>872</v>
      </c>
      <c r="E1680" s="8" t="s">
        <v>873</v>
      </c>
      <c r="F1680" s="8" t="s">
        <v>302</v>
      </c>
      <c r="G1680" s="8" t="s">
        <v>303</v>
      </c>
      <c r="H1680" s="13">
        <v>45880</v>
      </c>
      <c r="I1680" s="8">
        <v>10</v>
      </c>
      <c r="J1680" s="8">
        <v>39.090000000000003</v>
      </c>
      <c r="K1680" s="8">
        <v>390.9</v>
      </c>
      <c r="L1680" s="8">
        <v>0</v>
      </c>
      <c r="M1680" s="8">
        <v>0.02</v>
      </c>
      <c r="N1680" s="8" t="s">
        <v>2776</v>
      </c>
      <c r="O1680" s="8">
        <v>39.090000000000003</v>
      </c>
      <c r="P1680" s="8" t="s">
        <v>2773</v>
      </c>
      <c r="Q1680" s="8" t="s">
        <v>2773</v>
      </c>
      <c r="R1680" s="8">
        <v>390.9</v>
      </c>
      <c r="S1680" s="8">
        <v>7.8179999999999996</v>
      </c>
      <c r="T1680" s="8" t="s">
        <v>2774</v>
      </c>
      <c r="U1680" s="9" t="b">
        <v>0</v>
      </c>
    </row>
    <row r="1681" spans="1:21">
      <c r="A1681" s="10" t="s">
        <v>2506</v>
      </c>
      <c r="B1681" s="11" t="s">
        <v>135</v>
      </c>
      <c r="C1681" s="11" t="s">
        <v>2797</v>
      </c>
      <c r="D1681" s="11" t="s">
        <v>127</v>
      </c>
      <c r="E1681" s="11" t="s">
        <v>2726</v>
      </c>
      <c r="F1681" s="11" t="s">
        <v>25</v>
      </c>
      <c r="G1681" s="11" t="s">
        <v>26</v>
      </c>
      <c r="H1681" s="14">
        <v>45884</v>
      </c>
      <c r="I1681" s="11">
        <v>22</v>
      </c>
      <c r="J1681" s="11">
        <v>120.83</v>
      </c>
      <c r="K1681" s="11">
        <v>2658.26</v>
      </c>
      <c r="L1681" s="11">
        <v>0.1</v>
      </c>
      <c r="M1681" s="11">
        <v>0.02</v>
      </c>
      <c r="N1681" s="11" t="s">
        <v>2775</v>
      </c>
      <c r="O1681" s="11">
        <v>120.83</v>
      </c>
      <c r="P1681" s="11" t="s">
        <v>2773</v>
      </c>
      <c r="Q1681" s="11" t="s">
        <v>2773</v>
      </c>
      <c r="R1681" s="11">
        <v>2392.4340000000002</v>
      </c>
      <c r="S1681" s="11">
        <v>47.848680000000002</v>
      </c>
      <c r="T1681" s="11" t="s">
        <v>2774</v>
      </c>
      <c r="U1681" s="12" t="b">
        <v>0</v>
      </c>
    </row>
    <row r="1682" spans="1:21">
      <c r="A1682" s="7" t="s">
        <v>2507</v>
      </c>
      <c r="B1682" s="8" t="s">
        <v>28</v>
      </c>
      <c r="C1682" s="8" t="s">
        <v>29</v>
      </c>
      <c r="D1682" s="8" t="s">
        <v>1211</v>
      </c>
      <c r="E1682" s="8" t="s">
        <v>1212</v>
      </c>
      <c r="F1682" s="8" t="s">
        <v>18</v>
      </c>
      <c r="G1682" s="8" t="s">
        <v>19</v>
      </c>
      <c r="H1682" s="13">
        <v>45876</v>
      </c>
      <c r="I1682" s="8">
        <v>6</v>
      </c>
      <c r="J1682" s="8">
        <v>52.65</v>
      </c>
      <c r="K1682" s="8">
        <v>315.89999999999998</v>
      </c>
      <c r="L1682" s="8">
        <v>0.05</v>
      </c>
      <c r="M1682" s="8">
        <v>0.02</v>
      </c>
      <c r="N1682" s="8" t="s">
        <v>2772</v>
      </c>
      <c r="O1682" s="8">
        <v>52.65</v>
      </c>
      <c r="P1682" s="8" t="s">
        <v>2773</v>
      </c>
      <c r="Q1682" s="8" t="s">
        <v>2773</v>
      </c>
      <c r="R1682" s="8">
        <v>300.10499999999996</v>
      </c>
      <c r="S1682" s="8">
        <v>6.0020999999999995</v>
      </c>
      <c r="T1682" s="8" t="s">
        <v>2774</v>
      </c>
      <c r="U1682" s="9" t="b">
        <v>0</v>
      </c>
    </row>
    <row r="1683" spans="1:21">
      <c r="A1683" s="10" t="s">
        <v>2508</v>
      </c>
      <c r="B1683" s="11" t="s">
        <v>182</v>
      </c>
      <c r="C1683" s="11" t="s">
        <v>183</v>
      </c>
      <c r="D1683" s="11" t="s">
        <v>153</v>
      </c>
      <c r="E1683" s="11" t="s">
        <v>154</v>
      </c>
      <c r="F1683" s="11" t="s">
        <v>107</v>
      </c>
      <c r="G1683" s="11" t="s">
        <v>108</v>
      </c>
      <c r="H1683" s="14">
        <v>45878</v>
      </c>
      <c r="I1683" s="11">
        <v>20</v>
      </c>
      <c r="J1683" s="11">
        <v>179.53</v>
      </c>
      <c r="K1683" s="11">
        <v>3590.6</v>
      </c>
      <c r="L1683" s="11">
        <v>0.1</v>
      </c>
      <c r="M1683" s="11">
        <v>0.02</v>
      </c>
      <c r="N1683" s="11" t="s">
        <v>2775</v>
      </c>
      <c r="O1683" s="11">
        <v>179.53</v>
      </c>
      <c r="P1683" s="11" t="s">
        <v>2773</v>
      </c>
      <c r="Q1683" s="11" t="s">
        <v>2773</v>
      </c>
      <c r="R1683" s="11">
        <v>3231.54</v>
      </c>
      <c r="S1683" s="11">
        <v>64.630799999999994</v>
      </c>
      <c r="T1683" s="11" t="s">
        <v>2774</v>
      </c>
      <c r="U1683" s="12" t="b">
        <v>0</v>
      </c>
    </row>
    <row r="1684" spans="1:21">
      <c r="A1684" s="7" t="s">
        <v>2509</v>
      </c>
      <c r="B1684" s="8" t="s">
        <v>47</v>
      </c>
      <c r="C1684" s="8" t="s">
        <v>48</v>
      </c>
      <c r="D1684" s="8" t="s">
        <v>522</v>
      </c>
      <c r="E1684" s="8" t="s">
        <v>523</v>
      </c>
      <c r="F1684" s="8" t="s">
        <v>71</v>
      </c>
      <c r="G1684" s="8" t="s">
        <v>72</v>
      </c>
      <c r="H1684" s="13">
        <v>45870</v>
      </c>
      <c r="I1684" s="8">
        <v>18</v>
      </c>
      <c r="J1684" s="8">
        <v>123.65</v>
      </c>
      <c r="K1684" s="8">
        <v>2225.6999999999998</v>
      </c>
      <c r="L1684" s="8">
        <v>0.05</v>
      </c>
      <c r="M1684" s="8">
        <v>0.02</v>
      </c>
      <c r="N1684" s="8" t="s">
        <v>2772</v>
      </c>
      <c r="O1684" s="8">
        <v>123.65</v>
      </c>
      <c r="P1684" s="8" t="s">
        <v>2773</v>
      </c>
      <c r="Q1684" s="8" t="s">
        <v>2773</v>
      </c>
      <c r="R1684" s="8">
        <v>2114.415</v>
      </c>
      <c r="S1684" s="8">
        <v>42.2883</v>
      </c>
      <c r="T1684" s="8" t="s">
        <v>2774</v>
      </c>
      <c r="U1684" s="9" t="b">
        <v>0</v>
      </c>
    </row>
    <row r="1685" spans="1:21">
      <c r="A1685" s="10" t="s">
        <v>2510</v>
      </c>
      <c r="B1685" s="11" t="s">
        <v>122</v>
      </c>
      <c r="C1685" s="11" t="s">
        <v>123</v>
      </c>
      <c r="D1685" s="11" t="s">
        <v>548</v>
      </c>
      <c r="E1685" s="11" t="s">
        <v>549</v>
      </c>
      <c r="F1685" s="11" t="s">
        <v>71</v>
      </c>
      <c r="G1685" s="11" t="s">
        <v>72</v>
      </c>
      <c r="H1685" s="14">
        <v>45890</v>
      </c>
      <c r="I1685" s="11">
        <v>6</v>
      </c>
      <c r="J1685" s="11">
        <v>123.65</v>
      </c>
      <c r="K1685" s="11">
        <v>741.9</v>
      </c>
      <c r="L1685" s="11">
        <v>0.05</v>
      </c>
      <c r="M1685" s="11">
        <v>0.02</v>
      </c>
      <c r="N1685" s="11" t="s">
        <v>2772</v>
      </c>
      <c r="O1685" s="11">
        <v>123.65</v>
      </c>
      <c r="P1685" s="11" t="s">
        <v>2773</v>
      </c>
      <c r="Q1685" s="11" t="s">
        <v>2773</v>
      </c>
      <c r="R1685" s="11">
        <v>704.80499999999995</v>
      </c>
      <c r="S1685" s="11">
        <v>14.0961</v>
      </c>
      <c r="T1685" s="11" t="s">
        <v>2774</v>
      </c>
      <c r="U1685" s="12" t="b">
        <v>0</v>
      </c>
    </row>
    <row r="1686" spans="1:21">
      <c r="A1686" s="7" t="s">
        <v>2511</v>
      </c>
      <c r="B1686" s="8" t="s">
        <v>55</v>
      </c>
      <c r="C1686" s="8" t="s">
        <v>56</v>
      </c>
      <c r="D1686" s="8" t="s">
        <v>476</v>
      </c>
      <c r="E1686" s="8" t="s">
        <v>477</v>
      </c>
      <c r="F1686" s="8" t="s">
        <v>179</v>
      </c>
      <c r="G1686" s="8" t="s">
        <v>180</v>
      </c>
      <c r="H1686" s="13">
        <v>45900</v>
      </c>
      <c r="I1686" s="8">
        <v>22</v>
      </c>
      <c r="J1686" s="8">
        <v>125.42</v>
      </c>
      <c r="K1686" s="8">
        <v>2759.24</v>
      </c>
      <c r="L1686" s="8">
        <v>0.1</v>
      </c>
      <c r="M1686" s="8">
        <v>0.02</v>
      </c>
      <c r="N1686" s="8" t="s">
        <v>2775</v>
      </c>
      <c r="O1686" s="8">
        <v>125.42</v>
      </c>
      <c r="P1686" s="8" t="s">
        <v>2773</v>
      </c>
      <c r="Q1686" s="8" t="s">
        <v>2773</v>
      </c>
      <c r="R1686" s="8">
        <v>2483.3159999999998</v>
      </c>
      <c r="S1686" s="8">
        <v>49.666319999999999</v>
      </c>
      <c r="T1686" s="8" t="s">
        <v>2774</v>
      </c>
      <c r="U1686" s="9" t="b">
        <v>0</v>
      </c>
    </row>
    <row r="1687" spans="1:21">
      <c r="A1687" s="10" t="s">
        <v>2512</v>
      </c>
      <c r="B1687" s="11" t="s">
        <v>110</v>
      </c>
      <c r="C1687" s="11" t="s">
        <v>111</v>
      </c>
      <c r="D1687" s="11" t="s">
        <v>668</v>
      </c>
      <c r="E1687" s="11" t="s">
        <v>669</v>
      </c>
      <c r="F1687" s="11" t="s">
        <v>107</v>
      </c>
      <c r="G1687" s="11" t="s">
        <v>108</v>
      </c>
      <c r="H1687" s="14">
        <v>45889</v>
      </c>
      <c r="I1687" s="11">
        <v>10</v>
      </c>
      <c r="J1687" s="11">
        <v>179.53</v>
      </c>
      <c r="K1687" s="11">
        <v>1795.3</v>
      </c>
      <c r="L1687" s="11">
        <v>0.1</v>
      </c>
      <c r="M1687" s="11">
        <v>0.02</v>
      </c>
      <c r="N1687" s="11" t="s">
        <v>2775</v>
      </c>
      <c r="O1687" s="11">
        <v>179.53</v>
      </c>
      <c r="P1687" s="11" t="s">
        <v>2773</v>
      </c>
      <c r="Q1687" s="11" t="s">
        <v>2773</v>
      </c>
      <c r="R1687" s="11">
        <v>1615.77</v>
      </c>
      <c r="S1687" s="11">
        <v>32.315399999999997</v>
      </c>
      <c r="T1687" s="11" t="s">
        <v>2774</v>
      </c>
      <c r="U1687" s="12" t="b">
        <v>0</v>
      </c>
    </row>
    <row r="1688" spans="1:21">
      <c r="A1688" s="7" t="s">
        <v>2513</v>
      </c>
      <c r="B1688" s="8" t="s">
        <v>35</v>
      </c>
      <c r="C1688" s="8" t="s">
        <v>2786</v>
      </c>
      <c r="D1688" s="8" t="s">
        <v>609</v>
      </c>
      <c r="E1688" s="8" t="s">
        <v>2693</v>
      </c>
      <c r="F1688" s="8" t="s">
        <v>240</v>
      </c>
      <c r="G1688" s="8" t="s">
        <v>241</v>
      </c>
      <c r="H1688" s="13">
        <v>45900</v>
      </c>
      <c r="I1688" s="8">
        <v>22</v>
      </c>
      <c r="J1688" s="8">
        <v>130.94</v>
      </c>
      <c r="K1688" s="8">
        <v>2880.68</v>
      </c>
      <c r="L1688" s="8">
        <v>0.05</v>
      </c>
      <c r="M1688" s="8">
        <v>0.02</v>
      </c>
      <c r="N1688" s="8" t="s">
        <v>2772</v>
      </c>
      <c r="O1688" s="8">
        <v>130.94</v>
      </c>
      <c r="P1688" s="8" t="s">
        <v>2773</v>
      </c>
      <c r="Q1688" s="8" t="s">
        <v>2773</v>
      </c>
      <c r="R1688" s="8">
        <v>2736.6459999999997</v>
      </c>
      <c r="S1688" s="8">
        <v>54.732919999999993</v>
      </c>
      <c r="T1688" s="8" t="s">
        <v>2774</v>
      </c>
      <c r="U1688" s="9" t="b">
        <v>0</v>
      </c>
    </row>
    <row r="1689" spans="1:21">
      <c r="A1689" s="10" t="s">
        <v>2514</v>
      </c>
      <c r="B1689" s="11" t="s">
        <v>62</v>
      </c>
      <c r="C1689" s="11" t="s">
        <v>63</v>
      </c>
      <c r="D1689" s="11" t="s">
        <v>522</v>
      </c>
      <c r="E1689" s="11" t="s">
        <v>523</v>
      </c>
      <c r="F1689" s="11" t="s">
        <v>240</v>
      </c>
      <c r="G1689" s="11" t="s">
        <v>241</v>
      </c>
      <c r="H1689" s="14">
        <v>45872</v>
      </c>
      <c r="I1689" s="11">
        <v>10</v>
      </c>
      <c r="J1689" s="11">
        <v>130.94</v>
      </c>
      <c r="K1689" s="11">
        <v>1309.4000000000001</v>
      </c>
      <c r="L1689" s="11">
        <v>0.05</v>
      </c>
      <c r="M1689" s="11">
        <v>0.02</v>
      </c>
      <c r="N1689" s="11" t="s">
        <v>2772</v>
      </c>
      <c r="O1689" s="11">
        <v>130.94</v>
      </c>
      <c r="P1689" s="11" t="s">
        <v>2773</v>
      </c>
      <c r="Q1689" s="11" t="s">
        <v>2773</v>
      </c>
      <c r="R1689" s="11">
        <v>1243.93</v>
      </c>
      <c r="S1689" s="11">
        <v>24.878600000000002</v>
      </c>
      <c r="T1689" s="11" t="s">
        <v>2774</v>
      </c>
      <c r="U1689" s="12" t="b">
        <v>0</v>
      </c>
    </row>
    <row r="1690" spans="1:21">
      <c r="A1690" s="7" t="s">
        <v>2515</v>
      </c>
      <c r="B1690" s="8" t="s">
        <v>21</v>
      </c>
      <c r="C1690" s="8" t="s">
        <v>22</v>
      </c>
      <c r="D1690" s="8" t="s">
        <v>834</v>
      </c>
      <c r="E1690" s="8" t="s">
        <v>835</v>
      </c>
      <c r="F1690" s="8" t="s">
        <v>139</v>
      </c>
      <c r="G1690" s="8" t="s">
        <v>140</v>
      </c>
      <c r="H1690" s="13">
        <v>45896</v>
      </c>
      <c r="I1690" s="8">
        <v>4</v>
      </c>
      <c r="J1690" s="8">
        <v>113.94</v>
      </c>
      <c r="K1690" s="8">
        <v>455.76</v>
      </c>
      <c r="L1690" s="8">
        <v>0.05</v>
      </c>
      <c r="M1690" s="8">
        <v>0.02</v>
      </c>
      <c r="N1690" s="8" t="s">
        <v>2772</v>
      </c>
      <c r="O1690" s="8">
        <v>113.94</v>
      </c>
      <c r="P1690" s="8" t="s">
        <v>2773</v>
      </c>
      <c r="Q1690" s="8" t="s">
        <v>2773</v>
      </c>
      <c r="R1690" s="8">
        <v>432.97199999999998</v>
      </c>
      <c r="S1690" s="8">
        <v>8.65944</v>
      </c>
      <c r="T1690" s="8" t="s">
        <v>2774</v>
      </c>
      <c r="U1690" s="9" t="b">
        <v>0</v>
      </c>
    </row>
    <row r="1691" spans="1:21">
      <c r="A1691" s="10" t="s">
        <v>2516</v>
      </c>
      <c r="B1691" s="11" t="s">
        <v>122</v>
      </c>
      <c r="C1691" s="11" t="s">
        <v>2789</v>
      </c>
      <c r="D1691" s="11" t="s">
        <v>401</v>
      </c>
      <c r="E1691" s="11" t="s">
        <v>2727</v>
      </c>
      <c r="F1691" s="11" t="s">
        <v>450</v>
      </c>
      <c r="G1691" s="11" t="s">
        <v>451</v>
      </c>
      <c r="H1691" s="14">
        <v>45876</v>
      </c>
      <c r="I1691" s="11">
        <v>1</v>
      </c>
      <c r="J1691" s="11">
        <v>45.4</v>
      </c>
      <c r="K1691" s="11">
        <v>45.4</v>
      </c>
      <c r="L1691" s="11">
        <v>0</v>
      </c>
      <c r="M1691" s="11">
        <v>0.02</v>
      </c>
      <c r="N1691" s="11" t="s">
        <v>2776</v>
      </c>
      <c r="O1691" s="11">
        <v>45.4</v>
      </c>
      <c r="P1691" s="11" t="s">
        <v>2773</v>
      </c>
      <c r="Q1691" s="11" t="s">
        <v>2773</v>
      </c>
      <c r="R1691" s="11">
        <v>45.4</v>
      </c>
      <c r="S1691" s="11">
        <v>0.90800000000000003</v>
      </c>
      <c r="T1691" s="11" t="s">
        <v>2774</v>
      </c>
      <c r="U1691" s="12" t="b">
        <v>0</v>
      </c>
    </row>
    <row r="1692" spans="1:21">
      <c r="A1692" s="7" t="s">
        <v>2517</v>
      </c>
      <c r="B1692" s="8" t="s">
        <v>55</v>
      </c>
      <c r="C1692" s="8" t="s">
        <v>2827</v>
      </c>
      <c r="D1692" s="8" t="s">
        <v>438</v>
      </c>
      <c r="E1692" s="8" t="s">
        <v>2728</v>
      </c>
      <c r="F1692" s="8" t="s">
        <v>78</v>
      </c>
      <c r="G1692" s="8" t="s">
        <v>79</v>
      </c>
      <c r="H1692" s="13">
        <v>45883</v>
      </c>
      <c r="I1692" s="8">
        <v>8</v>
      </c>
      <c r="J1692" s="8">
        <v>139.22</v>
      </c>
      <c r="K1692" s="8">
        <v>1113.76</v>
      </c>
      <c r="L1692" s="8">
        <v>0.05</v>
      </c>
      <c r="M1692" s="8">
        <v>0.02</v>
      </c>
      <c r="N1692" s="8" t="s">
        <v>2772</v>
      </c>
      <c r="O1692" s="8">
        <v>139.22</v>
      </c>
      <c r="P1692" s="8" t="s">
        <v>2773</v>
      </c>
      <c r="Q1692" s="8" t="s">
        <v>2773</v>
      </c>
      <c r="R1692" s="8">
        <v>1058.0719999999999</v>
      </c>
      <c r="S1692" s="8">
        <v>21.161439999999999</v>
      </c>
      <c r="T1692" s="8" t="s">
        <v>2774</v>
      </c>
      <c r="U1692" s="9" t="b">
        <v>0</v>
      </c>
    </row>
    <row r="1693" spans="1:21">
      <c r="A1693" s="10" t="s">
        <v>2518</v>
      </c>
      <c r="B1693" s="11" t="s">
        <v>35</v>
      </c>
      <c r="C1693" s="11" t="s">
        <v>36</v>
      </c>
      <c r="D1693" s="11" t="s">
        <v>57</v>
      </c>
      <c r="E1693" s="11" t="s">
        <v>58</v>
      </c>
      <c r="F1693" s="11" t="s">
        <v>234</v>
      </c>
      <c r="G1693" s="11" t="s">
        <v>235</v>
      </c>
      <c r="H1693" s="14">
        <v>45876</v>
      </c>
      <c r="I1693" s="11">
        <v>18</v>
      </c>
      <c r="J1693" s="11">
        <v>37.18</v>
      </c>
      <c r="K1693" s="11">
        <v>669.24</v>
      </c>
      <c r="L1693" s="11">
        <v>0</v>
      </c>
      <c r="M1693" s="11">
        <v>0.02</v>
      </c>
      <c r="N1693" s="11" t="s">
        <v>2776</v>
      </c>
      <c r="O1693" s="11">
        <v>37.18</v>
      </c>
      <c r="P1693" s="11" t="s">
        <v>2773</v>
      </c>
      <c r="Q1693" s="11" t="s">
        <v>2773</v>
      </c>
      <c r="R1693" s="11">
        <v>669.24</v>
      </c>
      <c r="S1693" s="11">
        <v>13.3848</v>
      </c>
      <c r="T1693" s="11" t="s">
        <v>2774</v>
      </c>
      <c r="U1693" s="12" t="b">
        <v>0</v>
      </c>
    </row>
    <row r="1694" spans="1:21">
      <c r="A1694" s="7" t="s">
        <v>2519</v>
      </c>
      <c r="B1694" s="8" t="s">
        <v>423</v>
      </c>
      <c r="C1694" s="8" t="s">
        <v>424</v>
      </c>
      <c r="D1694" s="8" t="s">
        <v>532</v>
      </c>
      <c r="E1694" s="8" t="s">
        <v>533</v>
      </c>
      <c r="F1694" s="8" t="s">
        <v>174</v>
      </c>
      <c r="G1694" s="8" t="s">
        <v>175</v>
      </c>
      <c r="H1694" s="13">
        <v>45885</v>
      </c>
      <c r="I1694" s="8">
        <v>5</v>
      </c>
      <c r="J1694" s="8">
        <v>183.4</v>
      </c>
      <c r="K1694" s="8">
        <v>917</v>
      </c>
      <c r="L1694" s="8">
        <v>0.1</v>
      </c>
      <c r="M1694" s="8">
        <v>0.02</v>
      </c>
      <c r="N1694" s="8" t="s">
        <v>2775</v>
      </c>
      <c r="O1694" s="8">
        <v>183.4</v>
      </c>
      <c r="P1694" s="8" t="s">
        <v>2773</v>
      </c>
      <c r="Q1694" s="8" t="s">
        <v>2773</v>
      </c>
      <c r="R1694" s="8">
        <v>825.3</v>
      </c>
      <c r="S1694" s="8">
        <v>16.506</v>
      </c>
      <c r="T1694" s="8" t="s">
        <v>2774</v>
      </c>
      <c r="U1694" s="9" t="b">
        <v>0</v>
      </c>
    </row>
    <row r="1695" spans="1:21">
      <c r="A1695" s="10" t="s">
        <v>2520</v>
      </c>
      <c r="B1695" s="11" t="s">
        <v>81</v>
      </c>
      <c r="C1695" s="11" t="s">
        <v>82</v>
      </c>
      <c r="D1695" s="11" t="s">
        <v>164</v>
      </c>
      <c r="E1695" s="11" t="s">
        <v>165</v>
      </c>
      <c r="F1695" s="11" t="s">
        <v>71</v>
      </c>
      <c r="G1695" s="11" t="s">
        <v>72</v>
      </c>
      <c r="H1695" s="14">
        <v>45893</v>
      </c>
      <c r="I1695" s="11">
        <v>5</v>
      </c>
      <c r="J1695" s="11">
        <v>123.65</v>
      </c>
      <c r="K1695" s="11">
        <v>618.25</v>
      </c>
      <c r="L1695" s="11">
        <v>0.05</v>
      </c>
      <c r="M1695" s="11">
        <v>0.02</v>
      </c>
      <c r="N1695" s="11" t="s">
        <v>2772</v>
      </c>
      <c r="O1695" s="11">
        <v>123.65</v>
      </c>
      <c r="P1695" s="11" t="s">
        <v>2773</v>
      </c>
      <c r="Q1695" s="11" t="s">
        <v>2773</v>
      </c>
      <c r="R1695" s="11">
        <v>587.33749999999998</v>
      </c>
      <c r="S1695" s="11">
        <v>11.74675</v>
      </c>
      <c r="T1695" s="11" t="s">
        <v>2774</v>
      </c>
      <c r="U1695" s="12" t="b">
        <v>0</v>
      </c>
    </row>
    <row r="1696" spans="1:21">
      <c r="A1696" s="7" t="s">
        <v>2523</v>
      </c>
      <c r="B1696" s="8" t="s">
        <v>135</v>
      </c>
      <c r="C1696" s="8" t="s">
        <v>136</v>
      </c>
      <c r="D1696" s="8" t="s">
        <v>853</v>
      </c>
      <c r="E1696" s="8" t="s">
        <v>854</v>
      </c>
      <c r="F1696" s="8" t="s">
        <v>90</v>
      </c>
      <c r="G1696" s="8" t="s">
        <v>91</v>
      </c>
      <c r="H1696" s="13">
        <v>45880</v>
      </c>
      <c r="I1696" s="8">
        <v>2</v>
      </c>
      <c r="J1696" s="8">
        <v>50.51</v>
      </c>
      <c r="K1696" s="8">
        <v>101.02</v>
      </c>
      <c r="L1696" s="8">
        <v>0</v>
      </c>
      <c r="M1696" s="8">
        <v>0.02</v>
      </c>
      <c r="N1696" s="8" t="s">
        <v>2776</v>
      </c>
      <c r="O1696" s="8">
        <v>50.51</v>
      </c>
      <c r="P1696" s="8" t="s">
        <v>2773</v>
      </c>
      <c r="Q1696" s="8" t="s">
        <v>2773</v>
      </c>
      <c r="R1696" s="8">
        <v>101.02</v>
      </c>
      <c r="S1696" s="8">
        <v>2.0204</v>
      </c>
      <c r="T1696" s="8" t="s">
        <v>2774</v>
      </c>
      <c r="U1696" s="9" t="b">
        <v>0</v>
      </c>
    </row>
    <row r="1697" spans="1:21">
      <c r="A1697" s="10" t="s">
        <v>2525</v>
      </c>
      <c r="B1697" s="11" t="s">
        <v>81</v>
      </c>
      <c r="C1697" s="11" t="s">
        <v>82</v>
      </c>
      <c r="D1697" s="11" t="s">
        <v>213</v>
      </c>
      <c r="E1697" s="11" t="s">
        <v>214</v>
      </c>
      <c r="F1697" s="11" t="s">
        <v>396</v>
      </c>
      <c r="G1697" s="11" t="s">
        <v>397</v>
      </c>
      <c r="H1697" s="14">
        <v>45889</v>
      </c>
      <c r="I1697" s="11">
        <v>19</v>
      </c>
      <c r="J1697" s="11">
        <v>194.87</v>
      </c>
      <c r="K1697" s="11">
        <v>3702.53</v>
      </c>
      <c r="L1697" s="11">
        <v>0.1</v>
      </c>
      <c r="M1697" s="11">
        <v>0.02</v>
      </c>
      <c r="N1697" s="11" t="s">
        <v>2775</v>
      </c>
      <c r="O1697" s="11">
        <v>194.87</v>
      </c>
      <c r="P1697" s="11" t="s">
        <v>2773</v>
      </c>
      <c r="Q1697" s="11" t="s">
        <v>2773</v>
      </c>
      <c r="R1697" s="11">
        <v>3332.277</v>
      </c>
      <c r="S1697" s="11">
        <v>66.645539999999997</v>
      </c>
      <c r="T1697" s="11" t="s">
        <v>2774</v>
      </c>
      <c r="U1697" s="12" t="b">
        <v>0</v>
      </c>
    </row>
    <row r="1698" spans="1:21">
      <c r="A1698" s="7" t="s">
        <v>2526</v>
      </c>
      <c r="B1698" s="8" t="s">
        <v>110</v>
      </c>
      <c r="C1698" s="8" t="s">
        <v>111</v>
      </c>
      <c r="D1698" s="8" t="s">
        <v>429</v>
      </c>
      <c r="E1698" s="8" t="s">
        <v>430</v>
      </c>
      <c r="F1698" s="8" t="s">
        <v>275</v>
      </c>
      <c r="G1698" s="8" t="s">
        <v>276</v>
      </c>
      <c r="H1698" s="13">
        <v>45885</v>
      </c>
      <c r="I1698" s="8">
        <v>2</v>
      </c>
      <c r="J1698" s="8">
        <v>44.71</v>
      </c>
      <c r="K1698" s="8">
        <v>89.42</v>
      </c>
      <c r="L1698" s="8">
        <v>0</v>
      </c>
      <c r="M1698" s="8">
        <v>0.02</v>
      </c>
      <c r="N1698" s="8" t="s">
        <v>2776</v>
      </c>
      <c r="O1698" s="8">
        <v>44.71</v>
      </c>
      <c r="P1698" s="8" t="s">
        <v>2773</v>
      </c>
      <c r="Q1698" s="8" t="s">
        <v>2773</v>
      </c>
      <c r="R1698" s="8">
        <v>89.42</v>
      </c>
      <c r="S1698" s="8">
        <v>1.7884</v>
      </c>
      <c r="T1698" s="8" t="s">
        <v>2774</v>
      </c>
      <c r="U1698" s="9" t="b">
        <v>0</v>
      </c>
    </row>
    <row r="1699" spans="1:21">
      <c r="A1699" s="10" t="s">
        <v>2527</v>
      </c>
      <c r="B1699" s="11" t="s">
        <v>74</v>
      </c>
      <c r="C1699" s="11" t="s">
        <v>75</v>
      </c>
      <c r="D1699" s="11" t="s">
        <v>119</v>
      </c>
      <c r="E1699" s="11" t="s">
        <v>120</v>
      </c>
      <c r="F1699" s="11" t="s">
        <v>396</v>
      </c>
      <c r="G1699" s="11" t="s">
        <v>397</v>
      </c>
      <c r="H1699" s="14">
        <v>45889</v>
      </c>
      <c r="I1699" s="11">
        <v>24</v>
      </c>
      <c r="J1699" s="11">
        <v>194.87</v>
      </c>
      <c r="K1699" s="11">
        <v>4676.88</v>
      </c>
      <c r="L1699" s="11">
        <v>0.1</v>
      </c>
      <c r="M1699" s="11">
        <v>0.02</v>
      </c>
      <c r="N1699" s="11" t="s">
        <v>2775</v>
      </c>
      <c r="O1699" s="11">
        <v>194.87</v>
      </c>
      <c r="P1699" s="11" t="s">
        <v>2773</v>
      </c>
      <c r="Q1699" s="11" t="s">
        <v>2773</v>
      </c>
      <c r="R1699" s="11">
        <v>4209.192</v>
      </c>
      <c r="S1699" s="11">
        <v>84.183840000000004</v>
      </c>
      <c r="T1699" s="11" t="s">
        <v>2774</v>
      </c>
      <c r="U1699" s="12" t="b">
        <v>0</v>
      </c>
    </row>
    <row r="1700" spans="1:21">
      <c r="A1700" s="7" t="s">
        <v>2528</v>
      </c>
      <c r="B1700" s="8" t="s">
        <v>42</v>
      </c>
      <c r="C1700" s="8" t="s">
        <v>43</v>
      </c>
      <c r="D1700" s="8" t="s">
        <v>933</v>
      </c>
      <c r="E1700" s="8" t="s">
        <v>934</v>
      </c>
      <c r="F1700" s="8" t="s">
        <v>326</v>
      </c>
      <c r="G1700" s="8" t="s">
        <v>327</v>
      </c>
      <c r="H1700" s="13">
        <v>45877</v>
      </c>
      <c r="I1700" s="8">
        <v>16</v>
      </c>
      <c r="J1700" s="8">
        <v>63.32</v>
      </c>
      <c r="K1700" s="8">
        <v>1013.12</v>
      </c>
      <c r="L1700" s="8">
        <v>0</v>
      </c>
      <c r="M1700" s="8">
        <v>0.02</v>
      </c>
      <c r="N1700" s="8" t="s">
        <v>2776</v>
      </c>
      <c r="O1700" s="8">
        <v>63.32</v>
      </c>
      <c r="P1700" s="8" t="s">
        <v>2773</v>
      </c>
      <c r="Q1700" s="8" t="s">
        <v>2773</v>
      </c>
      <c r="R1700" s="8">
        <v>1013.12</v>
      </c>
      <c r="S1700" s="8">
        <v>20.2624</v>
      </c>
      <c r="T1700" s="8" t="s">
        <v>2774</v>
      </c>
      <c r="U1700" s="9" t="b">
        <v>0</v>
      </c>
    </row>
    <row r="1701" spans="1:21">
      <c r="A1701" s="10" t="s">
        <v>2529</v>
      </c>
      <c r="B1701" s="11" t="s">
        <v>62</v>
      </c>
      <c r="C1701" s="11" t="s">
        <v>63</v>
      </c>
      <c r="D1701" s="11" t="s">
        <v>1183</v>
      </c>
      <c r="E1701" s="11" t="s">
        <v>1184</v>
      </c>
      <c r="F1701" s="11" t="s">
        <v>114</v>
      </c>
      <c r="G1701" s="11" t="s">
        <v>115</v>
      </c>
      <c r="H1701" s="14">
        <v>45888</v>
      </c>
      <c r="I1701" s="11">
        <v>14</v>
      </c>
      <c r="J1701" s="11">
        <v>91.13</v>
      </c>
      <c r="K1701" s="11">
        <v>1275.82</v>
      </c>
      <c r="L1701" s="11">
        <v>0.1</v>
      </c>
      <c r="M1701" s="11">
        <v>0.02</v>
      </c>
      <c r="N1701" s="11" t="s">
        <v>2775</v>
      </c>
      <c r="O1701" s="11">
        <v>91.13</v>
      </c>
      <c r="P1701" s="11" t="s">
        <v>2773</v>
      </c>
      <c r="Q1701" s="11" t="s">
        <v>2773</v>
      </c>
      <c r="R1701" s="11">
        <v>1148.2379999999998</v>
      </c>
      <c r="S1701" s="11">
        <v>22.964759999999998</v>
      </c>
      <c r="T1701" s="11" t="s">
        <v>2774</v>
      </c>
      <c r="U1701" s="12" t="b">
        <v>0</v>
      </c>
    </row>
    <row r="1702" spans="1:21">
      <c r="A1702" s="7" t="s">
        <v>2530</v>
      </c>
      <c r="B1702" s="8" t="s">
        <v>145</v>
      </c>
      <c r="C1702" s="8" t="s">
        <v>146</v>
      </c>
      <c r="D1702" s="8" t="s">
        <v>429</v>
      </c>
      <c r="E1702" s="8" t="s">
        <v>430</v>
      </c>
      <c r="F1702" s="8" t="s">
        <v>196</v>
      </c>
      <c r="G1702" s="8" t="s">
        <v>197</v>
      </c>
      <c r="H1702" s="13">
        <v>45883</v>
      </c>
      <c r="I1702" s="8">
        <v>21</v>
      </c>
      <c r="J1702" s="8">
        <v>77.5</v>
      </c>
      <c r="K1702" s="8">
        <v>1627.5</v>
      </c>
      <c r="L1702" s="8">
        <v>0.05</v>
      </c>
      <c r="M1702" s="8">
        <v>0.02</v>
      </c>
      <c r="N1702" s="8" t="s">
        <v>2772</v>
      </c>
      <c r="O1702" s="8">
        <v>77.5</v>
      </c>
      <c r="P1702" s="8" t="s">
        <v>2773</v>
      </c>
      <c r="Q1702" s="8" t="s">
        <v>2773</v>
      </c>
      <c r="R1702" s="8">
        <v>1546.125</v>
      </c>
      <c r="S1702" s="8">
        <v>30.922499999999999</v>
      </c>
      <c r="T1702" s="8" t="s">
        <v>2774</v>
      </c>
      <c r="U1702" s="9" t="b">
        <v>0</v>
      </c>
    </row>
    <row r="1703" spans="1:21">
      <c r="A1703" s="10" t="s">
        <v>2531</v>
      </c>
      <c r="B1703" s="11" t="s">
        <v>67</v>
      </c>
      <c r="C1703" s="11" t="s">
        <v>68</v>
      </c>
      <c r="D1703" s="11" t="s">
        <v>49</v>
      </c>
      <c r="E1703" s="11" t="s">
        <v>50</v>
      </c>
      <c r="F1703" s="11" t="s">
        <v>71</v>
      </c>
      <c r="G1703" s="11" t="s">
        <v>72</v>
      </c>
      <c r="H1703" s="14">
        <v>45900</v>
      </c>
      <c r="I1703" s="11">
        <v>20</v>
      </c>
      <c r="J1703" s="11">
        <v>123.65</v>
      </c>
      <c r="K1703" s="11">
        <v>2473</v>
      </c>
      <c r="L1703" s="11">
        <v>0.05</v>
      </c>
      <c r="M1703" s="11">
        <v>0.02</v>
      </c>
      <c r="N1703" s="11" t="s">
        <v>2772</v>
      </c>
      <c r="O1703" s="11">
        <v>123.65</v>
      </c>
      <c r="P1703" s="11" t="s">
        <v>2773</v>
      </c>
      <c r="Q1703" s="11" t="s">
        <v>2773</v>
      </c>
      <c r="R1703" s="11">
        <v>2349.35</v>
      </c>
      <c r="S1703" s="11">
        <v>46.987000000000002</v>
      </c>
      <c r="T1703" s="11" t="s">
        <v>2774</v>
      </c>
      <c r="U1703" s="12" t="b">
        <v>0</v>
      </c>
    </row>
    <row r="1704" spans="1:21">
      <c r="A1704" s="7" t="s">
        <v>2532</v>
      </c>
      <c r="B1704" s="8" t="s">
        <v>159</v>
      </c>
      <c r="C1704" s="8" t="s">
        <v>160</v>
      </c>
      <c r="D1704" s="8" t="s">
        <v>876</v>
      </c>
      <c r="E1704" s="8" t="s">
        <v>877</v>
      </c>
      <c r="F1704" s="8" t="s">
        <v>25</v>
      </c>
      <c r="G1704" s="8" t="s">
        <v>26</v>
      </c>
      <c r="H1704" s="13">
        <v>45870</v>
      </c>
      <c r="I1704" s="8">
        <v>14</v>
      </c>
      <c r="J1704" s="8">
        <v>120.83</v>
      </c>
      <c r="K1704" s="8">
        <v>1691.62</v>
      </c>
      <c r="L1704" s="8">
        <v>0.1</v>
      </c>
      <c r="M1704" s="8">
        <v>0.02</v>
      </c>
      <c r="N1704" s="8" t="s">
        <v>2775</v>
      </c>
      <c r="O1704" s="8">
        <v>120.83</v>
      </c>
      <c r="P1704" s="8" t="s">
        <v>2773</v>
      </c>
      <c r="Q1704" s="8" t="s">
        <v>2773</v>
      </c>
      <c r="R1704" s="8">
        <v>1522.4579999999999</v>
      </c>
      <c r="S1704" s="8">
        <v>30.449159999999999</v>
      </c>
      <c r="T1704" s="8" t="s">
        <v>2774</v>
      </c>
      <c r="U1704" s="9" t="b">
        <v>0</v>
      </c>
    </row>
    <row r="1705" spans="1:21">
      <c r="A1705" s="10" t="s">
        <v>2533</v>
      </c>
      <c r="B1705" s="11" t="s">
        <v>182</v>
      </c>
      <c r="C1705" s="11" t="s">
        <v>183</v>
      </c>
      <c r="D1705" s="11" t="s">
        <v>64</v>
      </c>
      <c r="E1705" s="11" t="s">
        <v>65</v>
      </c>
      <c r="F1705" s="11" t="s">
        <v>107</v>
      </c>
      <c r="G1705" s="11" t="s">
        <v>108</v>
      </c>
      <c r="H1705" s="14">
        <v>45881</v>
      </c>
      <c r="I1705" s="11">
        <v>16</v>
      </c>
      <c r="J1705" s="11">
        <v>179.53</v>
      </c>
      <c r="K1705" s="11">
        <v>2872.48</v>
      </c>
      <c r="L1705" s="11">
        <v>0.1</v>
      </c>
      <c r="M1705" s="11">
        <v>0.02</v>
      </c>
      <c r="N1705" s="11" t="s">
        <v>2775</v>
      </c>
      <c r="O1705" s="11">
        <v>179.53</v>
      </c>
      <c r="P1705" s="11" t="s">
        <v>2773</v>
      </c>
      <c r="Q1705" s="11" t="s">
        <v>2773</v>
      </c>
      <c r="R1705" s="11">
        <v>2585.232</v>
      </c>
      <c r="S1705" s="11">
        <v>51.704639999999998</v>
      </c>
      <c r="T1705" s="11" t="s">
        <v>2774</v>
      </c>
      <c r="U1705" s="12" t="b">
        <v>0</v>
      </c>
    </row>
    <row r="1706" spans="1:21">
      <c r="A1706" s="7" t="s">
        <v>2534</v>
      </c>
      <c r="B1706" s="8" t="s">
        <v>306</v>
      </c>
      <c r="C1706" s="8" t="s">
        <v>307</v>
      </c>
      <c r="D1706" s="8" t="s">
        <v>340</v>
      </c>
      <c r="E1706" s="8" t="s">
        <v>341</v>
      </c>
      <c r="F1706" s="8" t="s">
        <v>396</v>
      </c>
      <c r="G1706" s="8" t="s">
        <v>397</v>
      </c>
      <c r="H1706" s="13">
        <v>45899</v>
      </c>
      <c r="I1706" s="8">
        <v>19</v>
      </c>
      <c r="J1706" s="8">
        <v>169.49</v>
      </c>
      <c r="K1706" s="8">
        <v>3220.31</v>
      </c>
      <c r="L1706" s="8">
        <v>0.1</v>
      </c>
      <c r="M1706" s="8">
        <v>0.02</v>
      </c>
      <c r="N1706" s="8" t="s">
        <v>2775</v>
      </c>
      <c r="O1706" s="8">
        <v>194.87</v>
      </c>
      <c r="P1706" s="8" t="s">
        <v>2773</v>
      </c>
      <c r="Q1706" s="8" t="s">
        <v>2773</v>
      </c>
      <c r="R1706" s="8">
        <v>2898.279</v>
      </c>
      <c r="S1706" s="8">
        <v>57.965580000000003</v>
      </c>
      <c r="T1706" s="8" t="s">
        <v>2774</v>
      </c>
      <c r="U1706" s="9" t="b">
        <v>0</v>
      </c>
    </row>
    <row r="1707" spans="1:21">
      <c r="A1707" s="10" t="s">
        <v>2535</v>
      </c>
      <c r="B1707" s="11" t="s">
        <v>208</v>
      </c>
      <c r="C1707" s="11" t="s">
        <v>209</v>
      </c>
      <c r="D1707" s="11" t="s">
        <v>513</v>
      </c>
      <c r="E1707" s="11" t="s">
        <v>514</v>
      </c>
      <c r="F1707" s="11" t="s">
        <v>356</v>
      </c>
      <c r="G1707" s="11" t="s">
        <v>357</v>
      </c>
      <c r="H1707" s="14">
        <v>45891</v>
      </c>
      <c r="I1707" s="11">
        <v>23</v>
      </c>
      <c r="J1707" s="11">
        <v>54.03</v>
      </c>
      <c r="K1707" s="11">
        <v>1242.69</v>
      </c>
      <c r="L1707" s="11">
        <v>0</v>
      </c>
      <c r="M1707" s="11">
        <v>0.02</v>
      </c>
      <c r="N1707" s="11" t="s">
        <v>2776</v>
      </c>
      <c r="O1707" s="11">
        <v>54.03</v>
      </c>
      <c r="P1707" s="11" t="s">
        <v>2773</v>
      </c>
      <c r="Q1707" s="11" t="s">
        <v>2773</v>
      </c>
      <c r="R1707" s="11">
        <v>1242.69</v>
      </c>
      <c r="S1707" s="11">
        <v>24.853800000000003</v>
      </c>
      <c r="T1707" s="11" t="s">
        <v>2774</v>
      </c>
      <c r="U1707" s="12" t="b">
        <v>0</v>
      </c>
    </row>
    <row r="1708" spans="1:21">
      <c r="A1708" s="7" t="s">
        <v>2536</v>
      </c>
      <c r="B1708" s="8" t="s">
        <v>306</v>
      </c>
      <c r="C1708" s="8" t="s">
        <v>307</v>
      </c>
      <c r="D1708" s="8" t="s">
        <v>506</v>
      </c>
      <c r="E1708" s="8" t="s">
        <v>507</v>
      </c>
      <c r="F1708" s="8" t="s">
        <v>39</v>
      </c>
      <c r="G1708" s="8" t="s">
        <v>40</v>
      </c>
      <c r="H1708" s="13">
        <v>45892</v>
      </c>
      <c r="I1708" s="8">
        <v>24</v>
      </c>
      <c r="J1708" s="8">
        <v>87.21</v>
      </c>
      <c r="K1708" s="8">
        <v>2093.04</v>
      </c>
      <c r="L1708" s="8">
        <v>0</v>
      </c>
      <c r="M1708" s="8">
        <v>0.02</v>
      </c>
      <c r="N1708" s="8" t="s">
        <v>2776</v>
      </c>
      <c r="O1708" s="8">
        <v>87.21</v>
      </c>
      <c r="P1708" s="8" t="s">
        <v>2773</v>
      </c>
      <c r="Q1708" s="8" t="s">
        <v>2773</v>
      </c>
      <c r="R1708" s="8">
        <v>2093.04</v>
      </c>
      <c r="S1708" s="8">
        <v>41.860799999999998</v>
      </c>
      <c r="T1708" s="8" t="s">
        <v>2774</v>
      </c>
      <c r="U1708" s="9" t="b">
        <v>0</v>
      </c>
    </row>
    <row r="1709" spans="1:21">
      <c r="A1709" s="10" t="s">
        <v>2537</v>
      </c>
      <c r="B1709" s="11" t="s">
        <v>74</v>
      </c>
      <c r="C1709" s="11" t="s">
        <v>75</v>
      </c>
      <c r="D1709" s="11" t="s">
        <v>872</v>
      </c>
      <c r="E1709" s="11" t="s">
        <v>873</v>
      </c>
      <c r="F1709" s="11" t="s">
        <v>90</v>
      </c>
      <c r="G1709" s="11" t="s">
        <v>91</v>
      </c>
      <c r="H1709" s="14">
        <v>45890</v>
      </c>
      <c r="I1709" s="11">
        <v>22</v>
      </c>
      <c r="J1709" s="11">
        <v>50.51</v>
      </c>
      <c r="K1709" s="11">
        <v>1111.22</v>
      </c>
      <c r="L1709" s="11">
        <v>0</v>
      </c>
      <c r="M1709" s="11">
        <v>0.02</v>
      </c>
      <c r="N1709" s="11" t="s">
        <v>2776</v>
      </c>
      <c r="O1709" s="11">
        <v>50.51</v>
      </c>
      <c r="P1709" s="11" t="s">
        <v>2773</v>
      </c>
      <c r="Q1709" s="11" t="s">
        <v>2773</v>
      </c>
      <c r="R1709" s="11">
        <v>1111.22</v>
      </c>
      <c r="S1709" s="11">
        <v>22.224399999999999</v>
      </c>
      <c r="T1709" s="11" t="s">
        <v>2774</v>
      </c>
      <c r="U1709" s="12" t="b">
        <v>0</v>
      </c>
    </row>
    <row r="1710" spans="1:21">
      <c r="A1710" s="7" t="s">
        <v>2538</v>
      </c>
      <c r="B1710" s="8" t="s">
        <v>110</v>
      </c>
      <c r="C1710" s="8" t="s">
        <v>111</v>
      </c>
      <c r="D1710" s="8" t="s">
        <v>218</v>
      </c>
      <c r="E1710" s="8" t="s">
        <v>219</v>
      </c>
      <c r="F1710" s="8" t="s">
        <v>174</v>
      </c>
      <c r="G1710" s="8" t="s">
        <v>175</v>
      </c>
      <c r="H1710" s="13">
        <v>45889</v>
      </c>
      <c r="I1710" s="8">
        <v>6</v>
      </c>
      <c r="J1710" s="8">
        <v>183.4</v>
      </c>
      <c r="K1710" s="8">
        <v>1100.4000000000001</v>
      </c>
      <c r="L1710" s="8">
        <v>0.1</v>
      </c>
      <c r="M1710" s="8">
        <v>0.02</v>
      </c>
      <c r="N1710" s="8" t="s">
        <v>2775</v>
      </c>
      <c r="O1710" s="8">
        <v>183.4</v>
      </c>
      <c r="P1710" s="8" t="s">
        <v>2773</v>
      </c>
      <c r="Q1710" s="8" t="s">
        <v>2773</v>
      </c>
      <c r="R1710" s="8">
        <v>990.36000000000013</v>
      </c>
      <c r="S1710" s="8">
        <v>19.807200000000002</v>
      </c>
      <c r="T1710" s="8" t="s">
        <v>2774</v>
      </c>
      <c r="U1710" s="9" t="b">
        <v>0</v>
      </c>
    </row>
    <row r="1711" spans="1:21">
      <c r="A1711" s="10" t="s">
        <v>2539</v>
      </c>
      <c r="B1711" s="11" t="s">
        <v>254</v>
      </c>
      <c r="C1711" s="11" t="s">
        <v>255</v>
      </c>
      <c r="D1711" s="11" t="s">
        <v>629</v>
      </c>
      <c r="E1711" s="11" t="s">
        <v>630</v>
      </c>
      <c r="F1711" s="11" t="s">
        <v>179</v>
      </c>
      <c r="G1711" s="11" t="s">
        <v>180</v>
      </c>
      <c r="H1711" s="14">
        <v>45891</v>
      </c>
      <c r="I1711" s="11">
        <v>3</v>
      </c>
      <c r="J1711" s="11">
        <v>125.42</v>
      </c>
      <c r="K1711" s="11">
        <v>376.26</v>
      </c>
      <c r="L1711" s="11">
        <v>0.1</v>
      </c>
      <c r="M1711" s="11">
        <v>0.02</v>
      </c>
      <c r="N1711" s="11" t="s">
        <v>2775</v>
      </c>
      <c r="O1711" s="11">
        <v>125.42</v>
      </c>
      <c r="P1711" s="11" t="s">
        <v>2773</v>
      </c>
      <c r="Q1711" s="11" t="s">
        <v>2773</v>
      </c>
      <c r="R1711" s="11">
        <v>338.63400000000001</v>
      </c>
      <c r="S1711" s="11">
        <v>6.7726800000000003</v>
      </c>
      <c r="T1711" s="11" t="s">
        <v>2774</v>
      </c>
      <c r="U1711" s="12" t="b">
        <v>0</v>
      </c>
    </row>
    <row r="1712" spans="1:21">
      <c r="A1712" s="7" t="s">
        <v>2540</v>
      </c>
      <c r="B1712" s="8" t="s">
        <v>55</v>
      </c>
      <c r="C1712" s="8" t="s">
        <v>56</v>
      </c>
      <c r="D1712" s="8" t="s">
        <v>506</v>
      </c>
      <c r="E1712" s="8" t="s">
        <v>507</v>
      </c>
      <c r="F1712" s="8" t="s">
        <v>129</v>
      </c>
      <c r="G1712" s="8" t="s">
        <v>130</v>
      </c>
      <c r="H1712" s="13">
        <v>45889</v>
      </c>
      <c r="I1712" s="8">
        <v>6</v>
      </c>
      <c r="J1712" s="8">
        <v>74.83</v>
      </c>
      <c r="K1712" s="8">
        <v>448.98</v>
      </c>
      <c r="L1712" s="8">
        <v>0.05</v>
      </c>
      <c r="M1712" s="8">
        <v>0.02</v>
      </c>
      <c r="N1712" s="8" t="s">
        <v>2772</v>
      </c>
      <c r="O1712" s="8">
        <v>92.19</v>
      </c>
      <c r="P1712" s="8" t="s">
        <v>2773</v>
      </c>
      <c r="Q1712" s="8" t="s">
        <v>2773</v>
      </c>
      <c r="R1712" s="8">
        <v>426.53100000000001</v>
      </c>
      <c r="S1712" s="8">
        <v>8.5306200000000008</v>
      </c>
      <c r="T1712" s="8" t="s">
        <v>2774</v>
      </c>
      <c r="U1712" s="9" t="b">
        <v>0</v>
      </c>
    </row>
    <row r="1713" spans="1:21">
      <c r="A1713" s="10" t="s">
        <v>2541</v>
      </c>
      <c r="B1713" s="11" t="s">
        <v>55</v>
      </c>
      <c r="C1713" s="11" t="s">
        <v>56</v>
      </c>
      <c r="D1713" s="11" t="s">
        <v>444</v>
      </c>
      <c r="E1713" s="11" t="s">
        <v>445</v>
      </c>
      <c r="F1713" s="11" t="s">
        <v>174</v>
      </c>
      <c r="G1713" s="11" t="s">
        <v>175</v>
      </c>
      <c r="H1713" s="14">
        <v>45879</v>
      </c>
      <c r="I1713" s="11">
        <v>16</v>
      </c>
      <c r="J1713" s="11">
        <v>183.4</v>
      </c>
      <c r="K1713" s="11">
        <v>2934.4</v>
      </c>
      <c r="L1713" s="11">
        <v>0.1</v>
      </c>
      <c r="M1713" s="11">
        <v>0.02</v>
      </c>
      <c r="N1713" s="11" t="s">
        <v>2775</v>
      </c>
      <c r="O1713" s="11">
        <v>183.4</v>
      </c>
      <c r="P1713" s="11" t="s">
        <v>2773</v>
      </c>
      <c r="Q1713" s="11" t="s">
        <v>2773</v>
      </c>
      <c r="R1713" s="11">
        <v>2640.96</v>
      </c>
      <c r="S1713" s="11">
        <v>52.819200000000002</v>
      </c>
      <c r="T1713" s="11" t="s">
        <v>2774</v>
      </c>
      <c r="U1713" s="12" t="b">
        <v>0</v>
      </c>
    </row>
    <row r="1714" spans="1:21">
      <c r="A1714" s="7" t="s">
        <v>2543</v>
      </c>
      <c r="B1714" s="8" t="s">
        <v>67</v>
      </c>
      <c r="C1714" s="8" t="s">
        <v>68</v>
      </c>
      <c r="D1714" s="8" t="s">
        <v>248</v>
      </c>
      <c r="E1714" s="8" t="s">
        <v>249</v>
      </c>
      <c r="F1714" s="8" t="s">
        <v>85</v>
      </c>
      <c r="G1714" s="8" t="s">
        <v>86</v>
      </c>
      <c r="H1714" s="13">
        <v>45875</v>
      </c>
      <c r="I1714" s="8">
        <v>6</v>
      </c>
      <c r="J1714" s="8">
        <v>72.040000000000006</v>
      </c>
      <c r="K1714" s="8">
        <v>432.24</v>
      </c>
      <c r="L1714" s="8">
        <v>0.05</v>
      </c>
      <c r="M1714" s="8">
        <v>0.02</v>
      </c>
      <c r="N1714" s="8" t="s">
        <v>2772</v>
      </c>
      <c r="O1714" s="8">
        <v>72.040000000000006</v>
      </c>
      <c r="P1714" s="8" t="s">
        <v>2773</v>
      </c>
      <c r="Q1714" s="8" t="s">
        <v>2773</v>
      </c>
      <c r="R1714" s="8">
        <v>410.62799999999999</v>
      </c>
      <c r="S1714" s="8">
        <v>8.2125599999999999</v>
      </c>
      <c r="T1714" s="8" t="s">
        <v>2774</v>
      </c>
      <c r="U1714" s="9" t="b">
        <v>0</v>
      </c>
    </row>
    <row r="1715" spans="1:21">
      <c r="A1715" s="10" t="s">
        <v>2545</v>
      </c>
      <c r="B1715" s="11" t="s">
        <v>81</v>
      </c>
      <c r="C1715" s="11" t="s">
        <v>82</v>
      </c>
      <c r="D1715" s="11" t="s">
        <v>408</v>
      </c>
      <c r="E1715" s="11" t="s">
        <v>409</v>
      </c>
      <c r="F1715" s="11" t="s">
        <v>166</v>
      </c>
      <c r="G1715" s="11" t="s">
        <v>167</v>
      </c>
      <c r="H1715" s="14">
        <v>45887</v>
      </c>
      <c r="I1715" s="11">
        <v>4</v>
      </c>
      <c r="J1715" s="11">
        <v>176.86</v>
      </c>
      <c r="K1715" s="11">
        <v>707.44</v>
      </c>
      <c r="L1715" s="11">
        <v>0.1</v>
      </c>
      <c r="M1715" s="11">
        <v>0.02</v>
      </c>
      <c r="N1715" s="11" t="s">
        <v>2775</v>
      </c>
      <c r="O1715" s="11">
        <v>176.86</v>
      </c>
      <c r="P1715" s="11" t="s">
        <v>2773</v>
      </c>
      <c r="Q1715" s="11" t="s">
        <v>2773</v>
      </c>
      <c r="R1715" s="11">
        <v>636.69600000000003</v>
      </c>
      <c r="S1715" s="11">
        <v>12.733920000000001</v>
      </c>
      <c r="T1715" s="11" t="s">
        <v>2774</v>
      </c>
      <c r="U1715" s="12" t="b">
        <v>0</v>
      </c>
    </row>
    <row r="1716" spans="1:21">
      <c r="A1716" s="7" t="s">
        <v>2546</v>
      </c>
      <c r="B1716" s="8" t="s">
        <v>117</v>
      </c>
      <c r="C1716" s="8" t="s">
        <v>118</v>
      </c>
      <c r="D1716" s="8" t="s">
        <v>119</v>
      </c>
      <c r="E1716" s="8" t="s">
        <v>120</v>
      </c>
      <c r="F1716" s="8" t="s">
        <v>18</v>
      </c>
      <c r="G1716" s="8" t="s">
        <v>19</v>
      </c>
      <c r="H1716" s="13">
        <v>45895</v>
      </c>
      <c r="I1716" s="8">
        <v>11</v>
      </c>
      <c r="J1716" s="8">
        <v>52.65</v>
      </c>
      <c r="K1716" s="8">
        <v>579.15</v>
      </c>
      <c r="L1716" s="8">
        <v>0.05</v>
      </c>
      <c r="M1716" s="8">
        <v>0.02</v>
      </c>
      <c r="N1716" s="8" t="s">
        <v>2772</v>
      </c>
      <c r="O1716" s="8">
        <v>52.65</v>
      </c>
      <c r="P1716" s="8" t="s">
        <v>2773</v>
      </c>
      <c r="Q1716" s="8" t="s">
        <v>2773</v>
      </c>
      <c r="R1716" s="8">
        <v>550.1925</v>
      </c>
      <c r="S1716" s="8">
        <v>11.00385</v>
      </c>
      <c r="T1716" s="8" t="s">
        <v>2774</v>
      </c>
      <c r="U1716" s="9" t="b">
        <v>0</v>
      </c>
    </row>
    <row r="1717" spans="1:21">
      <c r="A1717" s="10" t="s">
        <v>2547</v>
      </c>
      <c r="B1717" s="11" t="s">
        <v>103</v>
      </c>
      <c r="C1717" s="11" t="s">
        <v>104</v>
      </c>
      <c r="D1717" s="11" t="s">
        <v>498</v>
      </c>
      <c r="E1717" s="11" t="s">
        <v>499</v>
      </c>
      <c r="F1717" s="11" t="s">
        <v>196</v>
      </c>
      <c r="G1717" s="11" t="s">
        <v>197</v>
      </c>
      <c r="H1717" s="14">
        <v>45878</v>
      </c>
      <c r="I1717" s="11">
        <v>18</v>
      </c>
      <c r="J1717" s="11">
        <v>77.5</v>
      </c>
      <c r="K1717" s="11">
        <v>1395</v>
      </c>
      <c r="L1717" s="11">
        <v>0.05</v>
      </c>
      <c r="M1717" s="11">
        <v>0.02</v>
      </c>
      <c r="N1717" s="11" t="s">
        <v>2772</v>
      </c>
      <c r="O1717" s="11">
        <v>77.5</v>
      </c>
      <c r="P1717" s="11" t="s">
        <v>2773</v>
      </c>
      <c r="Q1717" s="11" t="s">
        <v>2773</v>
      </c>
      <c r="R1717" s="11">
        <v>1325.25</v>
      </c>
      <c r="S1717" s="11">
        <v>26.504999999999999</v>
      </c>
      <c r="T1717" s="11" t="s">
        <v>2774</v>
      </c>
      <c r="U1717" s="12" t="b">
        <v>0</v>
      </c>
    </row>
    <row r="1718" spans="1:21">
      <c r="A1718" s="7" t="s">
        <v>2549</v>
      </c>
      <c r="B1718" s="8" t="s">
        <v>208</v>
      </c>
      <c r="C1718" s="8" t="s">
        <v>209</v>
      </c>
      <c r="D1718" s="8" t="s">
        <v>1130</v>
      </c>
      <c r="E1718" s="8" t="s">
        <v>1131</v>
      </c>
      <c r="F1718" s="8" t="s">
        <v>179</v>
      </c>
      <c r="G1718" s="8" t="s">
        <v>180</v>
      </c>
      <c r="H1718" s="13">
        <v>45895</v>
      </c>
      <c r="I1718" s="8">
        <v>15</v>
      </c>
      <c r="J1718" s="8">
        <v>125.42</v>
      </c>
      <c r="K1718" s="8">
        <v>1881.3</v>
      </c>
      <c r="L1718" s="8">
        <v>0.1</v>
      </c>
      <c r="M1718" s="8">
        <v>0.02</v>
      </c>
      <c r="N1718" s="8" t="s">
        <v>2775</v>
      </c>
      <c r="O1718" s="8">
        <v>125.42</v>
      </c>
      <c r="P1718" s="8" t="s">
        <v>2773</v>
      </c>
      <c r="Q1718" s="8" t="s">
        <v>2773</v>
      </c>
      <c r="R1718" s="8">
        <v>1693.17</v>
      </c>
      <c r="S1718" s="8">
        <v>33.863399999999999</v>
      </c>
      <c r="T1718" s="8" t="s">
        <v>2774</v>
      </c>
      <c r="U1718" s="9" t="b">
        <v>0</v>
      </c>
    </row>
    <row r="1719" spans="1:21">
      <c r="A1719" s="10" t="s">
        <v>2550</v>
      </c>
      <c r="B1719" s="11" t="s">
        <v>306</v>
      </c>
      <c r="C1719" s="11" t="s">
        <v>307</v>
      </c>
      <c r="D1719" s="11" t="s">
        <v>890</v>
      </c>
      <c r="E1719" s="11" t="s">
        <v>891</v>
      </c>
      <c r="F1719" s="11" t="s">
        <v>107</v>
      </c>
      <c r="G1719" s="11" t="s">
        <v>108</v>
      </c>
      <c r="H1719" s="14">
        <v>45895</v>
      </c>
      <c r="I1719" s="11">
        <v>4</v>
      </c>
      <c r="J1719" s="11">
        <v>179.53</v>
      </c>
      <c r="K1719" s="11">
        <v>718.12</v>
      </c>
      <c r="L1719" s="11">
        <v>0.1</v>
      </c>
      <c r="M1719" s="11">
        <v>0.02</v>
      </c>
      <c r="N1719" s="11" t="s">
        <v>2775</v>
      </c>
      <c r="O1719" s="11">
        <v>179.53</v>
      </c>
      <c r="P1719" s="11" t="s">
        <v>2773</v>
      </c>
      <c r="Q1719" s="11" t="s">
        <v>2773</v>
      </c>
      <c r="R1719" s="11">
        <v>646.30799999999999</v>
      </c>
      <c r="S1719" s="11">
        <v>12.926159999999999</v>
      </c>
      <c r="T1719" s="11" t="s">
        <v>2774</v>
      </c>
      <c r="U1719" s="12" t="b">
        <v>0</v>
      </c>
    </row>
    <row r="1720" spans="1:21">
      <c r="A1720" s="7" t="s">
        <v>2551</v>
      </c>
      <c r="B1720" s="8" t="s">
        <v>28</v>
      </c>
      <c r="C1720" s="8" t="s">
        <v>29</v>
      </c>
      <c r="D1720" s="8" t="s">
        <v>910</v>
      </c>
      <c r="E1720" s="8" t="s">
        <v>911</v>
      </c>
      <c r="F1720" s="8" t="s">
        <v>174</v>
      </c>
      <c r="G1720" s="8" t="s">
        <v>175</v>
      </c>
      <c r="H1720" s="13">
        <v>45896</v>
      </c>
      <c r="I1720" s="8">
        <v>4</v>
      </c>
      <c r="J1720" s="8">
        <v>183.4</v>
      </c>
      <c r="K1720" s="8">
        <v>733.6</v>
      </c>
      <c r="L1720" s="8">
        <v>0.1</v>
      </c>
      <c r="M1720" s="8">
        <v>0.02</v>
      </c>
      <c r="N1720" s="8" t="s">
        <v>2775</v>
      </c>
      <c r="O1720" s="8">
        <v>183.4</v>
      </c>
      <c r="P1720" s="8" t="s">
        <v>2773</v>
      </c>
      <c r="Q1720" s="8" t="s">
        <v>2773</v>
      </c>
      <c r="R1720" s="8">
        <v>660.24</v>
      </c>
      <c r="S1720" s="8">
        <v>13.204800000000001</v>
      </c>
      <c r="T1720" s="8" t="s">
        <v>2774</v>
      </c>
      <c r="U1720" s="9" t="b">
        <v>0</v>
      </c>
    </row>
    <row r="1721" spans="1:21">
      <c r="A1721" s="10" t="s">
        <v>2552</v>
      </c>
      <c r="B1721" s="11" t="s">
        <v>259</v>
      </c>
      <c r="C1721" s="11" t="s">
        <v>2801</v>
      </c>
      <c r="D1721" s="11" t="s">
        <v>161</v>
      </c>
      <c r="E1721" s="11" t="s">
        <v>2720</v>
      </c>
      <c r="F1721" s="11" t="s">
        <v>396</v>
      </c>
      <c r="G1721" s="11" t="s">
        <v>397</v>
      </c>
      <c r="H1721" s="14">
        <v>45890</v>
      </c>
      <c r="I1721" s="11">
        <v>6</v>
      </c>
      <c r="J1721" s="11">
        <v>194.87</v>
      </c>
      <c r="K1721" s="11">
        <v>1169.22</v>
      </c>
      <c r="L1721" s="11">
        <v>0.1</v>
      </c>
      <c r="M1721" s="11">
        <v>0.02</v>
      </c>
      <c r="N1721" s="11" t="s">
        <v>2775</v>
      </c>
      <c r="O1721" s="11">
        <v>194.87</v>
      </c>
      <c r="P1721" s="11" t="s">
        <v>2773</v>
      </c>
      <c r="Q1721" s="11" t="s">
        <v>2773</v>
      </c>
      <c r="R1721" s="11">
        <v>1052.298</v>
      </c>
      <c r="S1721" s="11">
        <v>21.045960000000001</v>
      </c>
      <c r="T1721" s="11" t="s">
        <v>2774</v>
      </c>
      <c r="U1721" s="12" t="b">
        <v>0</v>
      </c>
    </row>
    <row r="1722" spans="1:21">
      <c r="A1722" s="7" t="s">
        <v>2553</v>
      </c>
      <c r="B1722" s="8" t="s">
        <v>386</v>
      </c>
      <c r="C1722" s="8" t="s">
        <v>387</v>
      </c>
      <c r="D1722" s="8" t="s">
        <v>88</v>
      </c>
      <c r="E1722" s="8" t="s">
        <v>89</v>
      </c>
      <c r="F1722" s="8" t="s">
        <v>326</v>
      </c>
      <c r="G1722" s="8" t="s">
        <v>327</v>
      </c>
      <c r="H1722" s="13">
        <v>45893</v>
      </c>
      <c r="I1722" s="8">
        <v>6</v>
      </c>
      <c r="J1722" s="8">
        <v>63.32</v>
      </c>
      <c r="K1722" s="8">
        <v>379.92</v>
      </c>
      <c r="L1722" s="8">
        <v>0</v>
      </c>
      <c r="M1722" s="8">
        <v>0.02</v>
      </c>
      <c r="N1722" s="8" t="s">
        <v>2776</v>
      </c>
      <c r="O1722" s="8">
        <v>63.32</v>
      </c>
      <c r="P1722" s="8" t="s">
        <v>2773</v>
      </c>
      <c r="Q1722" s="8" t="s">
        <v>2773</v>
      </c>
      <c r="R1722" s="8">
        <v>379.92</v>
      </c>
      <c r="S1722" s="8">
        <v>7.5984000000000007</v>
      </c>
      <c r="T1722" s="8" t="s">
        <v>2774</v>
      </c>
      <c r="U1722" s="9" t="b">
        <v>0</v>
      </c>
    </row>
    <row r="1723" spans="1:21">
      <c r="A1723" s="10" t="s">
        <v>2554</v>
      </c>
      <c r="B1723" s="11" t="s">
        <v>187</v>
      </c>
      <c r="C1723" s="11" t="s">
        <v>188</v>
      </c>
      <c r="D1723" s="11" t="s">
        <v>1048</v>
      </c>
      <c r="E1723" s="11" t="s">
        <v>1049</v>
      </c>
      <c r="F1723" s="11" t="s">
        <v>25</v>
      </c>
      <c r="G1723" s="11" t="s">
        <v>26</v>
      </c>
      <c r="H1723" s="14">
        <v>45885</v>
      </c>
      <c r="I1723" s="11">
        <v>17</v>
      </c>
      <c r="J1723" s="11">
        <v>120.83</v>
      </c>
      <c r="K1723" s="11">
        <v>2054.11</v>
      </c>
      <c r="L1723" s="11">
        <v>0.1</v>
      </c>
      <c r="M1723" s="11">
        <v>0.02</v>
      </c>
      <c r="N1723" s="11" t="s">
        <v>2775</v>
      </c>
      <c r="O1723" s="11">
        <v>120.83</v>
      </c>
      <c r="P1723" s="11" t="s">
        <v>2773</v>
      </c>
      <c r="Q1723" s="11" t="s">
        <v>2773</v>
      </c>
      <c r="R1723" s="11">
        <v>1848.6990000000001</v>
      </c>
      <c r="S1723" s="11">
        <v>36.973980000000005</v>
      </c>
      <c r="T1723" s="11" t="s">
        <v>2774</v>
      </c>
      <c r="U1723" s="12" t="b">
        <v>0</v>
      </c>
    </row>
    <row r="1724" spans="1:21">
      <c r="A1724" s="7" t="s">
        <v>2555</v>
      </c>
      <c r="B1724" s="8" t="s">
        <v>110</v>
      </c>
      <c r="C1724" s="8" t="s">
        <v>111</v>
      </c>
      <c r="D1724" s="8" t="s">
        <v>444</v>
      </c>
      <c r="E1724" s="8" t="s">
        <v>445</v>
      </c>
      <c r="F1724" s="8" t="s">
        <v>78</v>
      </c>
      <c r="G1724" s="8" t="s">
        <v>79</v>
      </c>
      <c r="H1724" s="13">
        <v>45880</v>
      </c>
      <c r="I1724" s="8">
        <v>12</v>
      </c>
      <c r="J1724" s="8">
        <v>139.22</v>
      </c>
      <c r="K1724" s="8">
        <v>1670.64</v>
      </c>
      <c r="L1724" s="8">
        <v>0.05</v>
      </c>
      <c r="M1724" s="8">
        <v>0.02</v>
      </c>
      <c r="N1724" s="8" t="s">
        <v>2772</v>
      </c>
      <c r="O1724" s="8">
        <v>139.22</v>
      </c>
      <c r="P1724" s="8" t="s">
        <v>2773</v>
      </c>
      <c r="Q1724" s="8" t="s">
        <v>2773</v>
      </c>
      <c r="R1724" s="8">
        <v>1587.1080000000002</v>
      </c>
      <c r="S1724" s="8">
        <v>31.742160000000005</v>
      </c>
      <c r="T1724" s="8" t="s">
        <v>2774</v>
      </c>
      <c r="U1724" s="9" t="b">
        <v>0</v>
      </c>
    </row>
    <row r="1725" spans="1:21">
      <c r="A1725" s="10" t="s">
        <v>2557</v>
      </c>
      <c r="B1725" s="11" t="s">
        <v>81</v>
      </c>
      <c r="C1725" s="11" t="s">
        <v>82</v>
      </c>
      <c r="D1725" s="11" t="s">
        <v>498</v>
      </c>
      <c r="E1725" s="11" t="s">
        <v>499</v>
      </c>
      <c r="F1725" s="11" t="s">
        <v>174</v>
      </c>
      <c r="G1725" s="11" t="s">
        <v>175</v>
      </c>
      <c r="H1725" s="14">
        <v>45896</v>
      </c>
      <c r="I1725" s="11">
        <v>8</v>
      </c>
      <c r="J1725" s="11">
        <v>183.4</v>
      </c>
      <c r="K1725" s="11">
        <v>1467.2</v>
      </c>
      <c r="L1725" s="11">
        <v>0.1</v>
      </c>
      <c r="M1725" s="11">
        <v>0.02</v>
      </c>
      <c r="N1725" s="11" t="s">
        <v>2775</v>
      </c>
      <c r="O1725" s="11">
        <v>183.4</v>
      </c>
      <c r="P1725" s="11" t="s">
        <v>2773</v>
      </c>
      <c r="Q1725" s="11" t="s">
        <v>2773</v>
      </c>
      <c r="R1725" s="11">
        <v>1320.48</v>
      </c>
      <c r="S1725" s="11">
        <v>26.409600000000001</v>
      </c>
      <c r="T1725" s="11" t="s">
        <v>2774</v>
      </c>
      <c r="U1725" s="12" t="b">
        <v>0</v>
      </c>
    </row>
    <row r="1726" spans="1:21">
      <c r="A1726" s="7" t="s">
        <v>2558</v>
      </c>
      <c r="B1726" s="8" t="s">
        <v>246</v>
      </c>
      <c r="C1726" s="8" t="s">
        <v>247</v>
      </c>
      <c r="D1726" s="8" t="s">
        <v>49</v>
      </c>
      <c r="E1726" s="8" t="s">
        <v>50</v>
      </c>
      <c r="F1726" s="8" t="s">
        <v>85</v>
      </c>
      <c r="G1726" s="8" t="s">
        <v>86</v>
      </c>
      <c r="H1726" s="13">
        <v>45875</v>
      </c>
      <c r="I1726" s="8">
        <v>17</v>
      </c>
      <c r="J1726" s="8">
        <v>72.040000000000006</v>
      </c>
      <c r="K1726" s="8">
        <v>1224.68</v>
      </c>
      <c r="L1726" s="8">
        <v>0.05</v>
      </c>
      <c r="M1726" s="8">
        <v>0.02</v>
      </c>
      <c r="N1726" s="8" t="s">
        <v>2772</v>
      </c>
      <c r="O1726" s="8">
        <v>72.040000000000006</v>
      </c>
      <c r="P1726" s="8" t="s">
        <v>2773</v>
      </c>
      <c r="Q1726" s="8" t="s">
        <v>2773</v>
      </c>
      <c r="R1726" s="8">
        <v>1163.4460000000001</v>
      </c>
      <c r="S1726" s="8">
        <v>23.268920000000005</v>
      </c>
      <c r="T1726" s="8" t="s">
        <v>2774</v>
      </c>
      <c r="U1726" s="9" t="b">
        <v>0</v>
      </c>
    </row>
    <row r="1727" spans="1:21">
      <c r="A1727" s="10" t="s">
        <v>2559</v>
      </c>
      <c r="B1727" s="11" t="s">
        <v>423</v>
      </c>
      <c r="C1727" s="11" t="s">
        <v>424</v>
      </c>
      <c r="D1727" s="11" t="s">
        <v>1489</v>
      </c>
      <c r="E1727" s="11" t="s">
        <v>1490</v>
      </c>
      <c r="F1727" s="11" t="s">
        <v>240</v>
      </c>
      <c r="G1727" s="11" t="s">
        <v>241</v>
      </c>
      <c r="H1727" s="14">
        <v>45883</v>
      </c>
      <c r="I1727" s="11">
        <v>25</v>
      </c>
      <c r="J1727" s="11">
        <v>130.94</v>
      </c>
      <c r="K1727" s="11">
        <v>3273.5</v>
      </c>
      <c r="L1727" s="11">
        <v>0.05</v>
      </c>
      <c r="M1727" s="11">
        <v>0.02</v>
      </c>
      <c r="N1727" s="11" t="s">
        <v>2772</v>
      </c>
      <c r="O1727" s="11">
        <v>130.94</v>
      </c>
      <c r="P1727" s="11" t="s">
        <v>2773</v>
      </c>
      <c r="Q1727" s="11" t="s">
        <v>2773</v>
      </c>
      <c r="R1727" s="11">
        <v>3109.8249999999998</v>
      </c>
      <c r="S1727" s="11">
        <v>62.1965</v>
      </c>
      <c r="T1727" s="11" t="s">
        <v>2774</v>
      </c>
      <c r="U1727" s="12" t="b">
        <v>0</v>
      </c>
    </row>
    <row r="1728" spans="1:21">
      <c r="A1728" s="7" t="s">
        <v>2560</v>
      </c>
      <c r="B1728" s="8" t="s">
        <v>103</v>
      </c>
      <c r="C1728" s="8" t="s">
        <v>104</v>
      </c>
      <c r="D1728" s="8" t="s">
        <v>703</v>
      </c>
      <c r="E1728" s="8" t="s">
        <v>704</v>
      </c>
      <c r="F1728" s="8" t="s">
        <v>191</v>
      </c>
      <c r="G1728" s="8" t="s">
        <v>192</v>
      </c>
      <c r="H1728" s="13">
        <v>45894</v>
      </c>
      <c r="I1728" s="8">
        <v>5</v>
      </c>
      <c r="J1728" s="8">
        <v>144.35</v>
      </c>
      <c r="K1728" s="8">
        <v>721.75</v>
      </c>
      <c r="L1728" s="8">
        <v>0.1</v>
      </c>
      <c r="M1728" s="8">
        <v>0.02</v>
      </c>
      <c r="N1728" s="8" t="s">
        <v>2775</v>
      </c>
      <c r="O1728" s="8">
        <v>144.35</v>
      </c>
      <c r="P1728" s="8" t="s">
        <v>2773</v>
      </c>
      <c r="Q1728" s="8" t="s">
        <v>2773</v>
      </c>
      <c r="R1728" s="8">
        <v>649.57500000000005</v>
      </c>
      <c r="S1728" s="8">
        <v>12.991500000000002</v>
      </c>
      <c r="T1728" s="8" t="s">
        <v>2774</v>
      </c>
      <c r="U1728" s="9" t="b">
        <v>0</v>
      </c>
    </row>
    <row r="1729" spans="1:21">
      <c r="A1729" s="10" t="s">
        <v>2561</v>
      </c>
      <c r="B1729" s="11" t="s">
        <v>93</v>
      </c>
      <c r="C1729" s="11" t="s">
        <v>94</v>
      </c>
      <c r="D1729" s="11" t="s">
        <v>825</v>
      </c>
      <c r="E1729" s="11" t="s">
        <v>826</v>
      </c>
      <c r="F1729" s="11" t="s">
        <v>215</v>
      </c>
      <c r="G1729" s="11" t="s">
        <v>216</v>
      </c>
      <c r="H1729" s="14">
        <v>45874</v>
      </c>
      <c r="I1729" s="11">
        <v>8</v>
      </c>
      <c r="J1729" s="11">
        <v>176.7</v>
      </c>
      <c r="K1729" s="11">
        <v>1413.6</v>
      </c>
      <c r="L1729" s="11">
        <v>0.1</v>
      </c>
      <c r="M1729" s="11">
        <v>0.02</v>
      </c>
      <c r="N1729" s="11" t="s">
        <v>2775</v>
      </c>
      <c r="O1729" s="11">
        <v>176.7</v>
      </c>
      <c r="P1729" s="11" t="s">
        <v>2773</v>
      </c>
      <c r="Q1729" s="11" t="s">
        <v>2773</v>
      </c>
      <c r="R1729" s="11">
        <v>1272.24</v>
      </c>
      <c r="S1729" s="11">
        <v>25.444800000000001</v>
      </c>
      <c r="T1729" s="11" t="s">
        <v>2774</v>
      </c>
      <c r="U1729" s="12" t="b">
        <v>0</v>
      </c>
    </row>
    <row r="1730" spans="1:21">
      <c r="A1730" s="7" t="s">
        <v>2562</v>
      </c>
      <c r="B1730" s="8" t="s">
        <v>246</v>
      </c>
      <c r="C1730" s="8" t="s">
        <v>247</v>
      </c>
      <c r="D1730" s="8" t="s">
        <v>329</v>
      </c>
      <c r="E1730" s="8" t="s">
        <v>330</v>
      </c>
      <c r="F1730" s="8" t="s">
        <v>215</v>
      </c>
      <c r="G1730" s="8" t="s">
        <v>216</v>
      </c>
      <c r="H1730" s="13">
        <v>45898</v>
      </c>
      <c r="I1730" s="8">
        <v>14</v>
      </c>
      <c r="J1730" s="8">
        <v>176.7</v>
      </c>
      <c r="K1730" s="8">
        <v>2473.8000000000002</v>
      </c>
      <c r="L1730" s="8">
        <v>0.1</v>
      </c>
      <c r="M1730" s="8">
        <v>0.02</v>
      </c>
      <c r="N1730" s="8" t="s">
        <v>2775</v>
      </c>
      <c r="O1730" s="8">
        <v>176.7</v>
      </c>
      <c r="P1730" s="8" t="s">
        <v>2773</v>
      </c>
      <c r="Q1730" s="8" t="s">
        <v>2773</v>
      </c>
      <c r="R1730" s="8">
        <v>2226.42</v>
      </c>
      <c r="S1730" s="8">
        <v>44.528400000000005</v>
      </c>
      <c r="T1730" s="8" t="s">
        <v>2774</v>
      </c>
      <c r="U1730" s="9" t="b">
        <v>0</v>
      </c>
    </row>
    <row r="1731" spans="1:21">
      <c r="A1731" s="10" t="s">
        <v>2563</v>
      </c>
      <c r="B1731" s="11" t="s">
        <v>306</v>
      </c>
      <c r="C1731" s="11" t="s">
        <v>307</v>
      </c>
      <c r="D1731" s="11" t="s">
        <v>686</v>
      </c>
      <c r="E1731" s="11" t="s">
        <v>687</v>
      </c>
      <c r="F1731" s="11" t="s">
        <v>396</v>
      </c>
      <c r="G1731" s="11" t="s">
        <v>397</v>
      </c>
      <c r="H1731" s="14">
        <v>45881</v>
      </c>
      <c r="I1731" s="11">
        <v>22</v>
      </c>
      <c r="J1731" s="11">
        <v>194.87</v>
      </c>
      <c r="K1731" s="11">
        <v>4287.1400000000003</v>
      </c>
      <c r="L1731" s="11">
        <v>0.1</v>
      </c>
      <c r="M1731" s="11">
        <v>0.02</v>
      </c>
      <c r="N1731" s="11" t="s">
        <v>2775</v>
      </c>
      <c r="O1731" s="11">
        <v>194.87</v>
      </c>
      <c r="P1731" s="11" t="s">
        <v>2773</v>
      </c>
      <c r="Q1731" s="11" t="s">
        <v>2773</v>
      </c>
      <c r="R1731" s="11">
        <v>3858.4260000000004</v>
      </c>
      <c r="S1731" s="11">
        <v>77.168520000000015</v>
      </c>
      <c r="T1731" s="11" t="s">
        <v>2774</v>
      </c>
      <c r="U1731" s="12" t="b">
        <v>0</v>
      </c>
    </row>
    <row r="1732" spans="1:21">
      <c r="A1732" s="7" t="s">
        <v>2564</v>
      </c>
      <c r="B1732" s="8" t="s">
        <v>122</v>
      </c>
      <c r="C1732" s="8" t="s">
        <v>123</v>
      </c>
      <c r="D1732" s="8" t="s">
        <v>374</v>
      </c>
      <c r="E1732" s="8" t="s">
        <v>375</v>
      </c>
      <c r="F1732" s="8" t="s">
        <v>78</v>
      </c>
      <c r="G1732" s="8" t="s">
        <v>79</v>
      </c>
      <c r="H1732" s="13">
        <v>45892</v>
      </c>
      <c r="I1732" s="8">
        <v>1</v>
      </c>
      <c r="J1732" s="8">
        <v>139.22</v>
      </c>
      <c r="K1732" s="8">
        <v>139.22</v>
      </c>
      <c r="L1732" s="8">
        <v>0.05</v>
      </c>
      <c r="M1732" s="8">
        <v>0.02</v>
      </c>
      <c r="N1732" s="8" t="s">
        <v>2772</v>
      </c>
      <c r="O1732" s="8">
        <v>139.22</v>
      </c>
      <c r="P1732" s="8" t="s">
        <v>2773</v>
      </c>
      <c r="Q1732" s="8" t="s">
        <v>2773</v>
      </c>
      <c r="R1732" s="8">
        <v>132.25899999999999</v>
      </c>
      <c r="S1732" s="8">
        <v>2.6451799999999999</v>
      </c>
      <c r="T1732" s="8" t="s">
        <v>2774</v>
      </c>
      <c r="U1732" s="9" t="b">
        <v>0</v>
      </c>
    </row>
    <row r="1733" spans="1:21">
      <c r="A1733" s="10" t="s">
        <v>2565</v>
      </c>
      <c r="B1733" s="11" t="s">
        <v>246</v>
      </c>
      <c r="C1733" s="11" t="s">
        <v>247</v>
      </c>
      <c r="D1733" s="11" t="s">
        <v>802</v>
      </c>
      <c r="E1733" s="11" t="s">
        <v>803</v>
      </c>
      <c r="F1733" s="11" t="s">
        <v>32</v>
      </c>
      <c r="G1733" s="11" t="s">
        <v>33</v>
      </c>
      <c r="H1733" s="14">
        <v>45880</v>
      </c>
      <c r="I1733" s="11">
        <v>3</v>
      </c>
      <c r="J1733" s="11">
        <v>88.32</v>
      </c>
      <c r="K1733" s="11">
        <v>264.95999999999998</v>
      </c>
      <c r="L1733" s="11">
        <v>0</v>
      </c>
      <c r="M1733" s="11">
        <v>0.02</v>
      </c>
      <c r="N1733" s="11" t="s">
        <v>2776</v>
      </c>
      <c r="O1733" s="11">
        <v>88.32</v>
      </c>
      <c r="P1733" s="11" t="s">
        <v>2773</v>
      </c>
      <c r="Q1733" s="11" t="s">
        <v>2773</v>
      </c>
      <c r="R1733" s="11">
        <v>264.95999999999998</v>
      </c>
      <c r="S1733" s="11">
        <v>5.2991999999999999</v>
      </c>
      <c r="T1733" s="11" t="s">
        <v>2774</v>
      </c>
      <c r="U1733" s="12" t="b">
        <v>0</v>
      </c>
    </row>
    <row r="1734" spans="1:21">
      <c r="A1734" s="7" t="s">
        <v>2566</v>
      </c>
      <c r="B1734" s="8" t="s">
        <v>145</v>
      </c>
      <c r="C1734" s="8" t="s">
        <v>146</v>
      </c>
      <c r="D1734" s="8" t="s">
        <v>615</v>
      </c>
      <c r="E1734" s="8" t="s">
        <v>616</v>
      </c>
      <c r="F1734" s="8" t="s">
        <v>275</v>
      </c>
      <c r="G1734" s="8" t="s">
        <v>276</v>
      </c>
      <c r="H1734" s="13">
        <v>45883</v>
      </c>
      <c r="I1734" s="8">
        <v>6</v>
      </c>
      <c r="J1734" s="8">
        <v>44.71</v>
      </c>
      <c r="K1734" s="8">
        <v>268.26</v>
      </c>
      <c r="L1734" s="8">
        <v>0</v>
      </c>
      <c r="M1734" s="8">
        <v>0.02</v>
      </c>
      <c r="N1734" s="8" t="s">
        <v>2776</v>
      </c>
      <c r="O1734" s="8">
        <v>44.71</v>
      </c>
      <c r="P1734" s="8" t="s">
        <v>2773</v>
      </c>
      <c r="Q1734" s="8" t="s">
        <v>2773</v>
      </c>
      <c r="R1734" s="8">
        <v>268.26</v>
      </c>
      <c r="S1734" s="8">
        <v>5.3651999999999997</v>
      </c>
      <c r="T1734" s="8" t="s">
        <v>2774</v>
      </c>
      <c r="U1734" s="9" t="b">
        <v>0</v>
      </c>
    </row>
    <row r="1735" spans="1:21">
      <c r="A1735" s="10" t="s">
        <v>2567</v>
      </c>
      <c r="B1735" s="11" t="s">
        <v>14</v>
      </c>
      <c r="C1735" s="11" t="s">
        <v>15</v>
      </c>
      <c r="D1735" s="11" t="s">
        <v>710</v>
      </c>
      <c r="E1735" s="11" t="s">
        <v>711</v>
      </c>
      <c r="F1735" s="11" t="s">
        <v>107</v>
      </c>
      <c r="G1735" s="11" t="s">
        <v>108</v>
      </c>
      <c r="H1735" s="14">
        <v>45899</v>
      </c>
      <c r="I1735" s="11">
        <v>22</v>
      </c>
      <c r="J1735" s="11">
        <v>179.53</v>
      </c>
      <c r="K1735" s="11">
        <v>3949.66</v>
      </c>
      <c r="L1735" s="11">
        <v>0.1</v>
      </c>
      <c r="M1735" s="11">
        <v>0.02</v>
      </c>
      <c r="N1735" s="11" t="s">
        <v>2775</v>
      </c>
      <c r="O1735" s="11">
        <v>179.53</v>
      </c>
      <c r="P1735" s="11" t="s">
        <v>2773</v>
      </c>
      <c r="Q1735" s="11" t="s">
        <v>2773</v>
      </c>
      <c r="R1735" s="11">
        <v>3554.694</v>
      </c>
      <c r="S1735" s="11">
        <v>71.093879999999999</v>
      </c>
      <c r="T1735" s="11" t="s">
        <v>2774</v>
      </c>
      <c r="U1735" s="12" t="b">
        <v>0</v>
      </c>
    </row>
    <row r="1736" spans="1:21">
      <c r="A1736" s="7" t="s">
        <v>2568</v>
      </c>
      <c r="B1736" s="8" t="s">
        <v>159</v>
      </c>
      <c r="C1736" s="8" t="s">
        <v>160</v>
      </c>
      <c r="D1736" s="8" t="s">
        <v>317</v>
      </c>
      <c r="E1736" s="8" t="s">
        <v>318</v>
      </c>
      <c r="F1736" s="8" t="s">
        <v>326</v>
      </c>
      <c r="G1736" s="8" t="s">
        <v>327</v>
      </c>
      <c r="H1736" s="13">
        <v>45890</v>
      </c>
      <c r="I1736" s="8">
        <v>2</v>
      </c>
      <c r="J1736" s="8">
        <v>63.32</v>
      </c>
      <c r="K1736" s="8">
        <v>126.64</v>
      </c>
      <c r="L1736" s="8">
        <v>0</v>
      </c>
      <c r="M1736" s="8">
        <v>0.02</v>
      </c>
      <c r="N1736" s="8" t="s">
        <v>2776</v>
      </c>
      <c r="O1736" s="8">
        <v>63.32</v>
      </c>
      <c r="P1736" s="8" t="s">
        <v>2773</v>
      </c>
      <c r="Q1736" s="8" t="s">
        <v>2773</v>
      </c>
      <c r="R1736" s="8">
        <v>126.64</v>
      </c>
      <c r="S1736" s="8">
        <v>2.5327999999999999</v>
      </c>
      <c r="T1736" s="8" t="s">
        <v>2774</v>
      </c>
      <c r="U1736" s="9" t="b">
        <v>0</v>
      </c>
    </row>
    <row r="1737" spans="1:21">
      <c r="A1737" s="10" t="s">
        <v>2569</v>
      </c>
      <c r="B1737" s="11" t="s">
        <v>62</v>
      </c>
      <c r="C1737" s="11" t="s">
        <v>63</v>
      </c>
      <c r="D1737" s="11" t="s">
        <v>404</v>
      </c>
      <c r="E1737" s="11" t="s">
        <v>405</v>
      </c>
      <c r="F1737" s="11" t="s">
        <v>191</v>
      </c>
      <c r="G1737" s="11" t="s">
        <v>192</v>
      </c>
      <c r="H1737" s="14">
        <v>45879</v>
      </c>
      <c r="I1737" s="11">
        <v>17</v>
      </c>
      <c r="J1737" s="11">
        <v>144.35</v>
      </c>
      <c r="K1737" s="11">
        <v>2453.9499999999998</v>
      </c>
      <c r="L1737" s="11">
        <v>0.1</v>
      </c>
      <c r="M1737" s="11">
        <v>0.02</v>
      </c>
      <c r="N1737" s="11" t="s">
        <v>2775</v>
      </c>
      <c r="O1737" s="11">
        <v>144.35</v>
      </c>
      <c r="P1737" s="11" t="s">
        <v>2773</v>
      </c>
      <c r="Q1737" s="11" t="s">
        <v>2773</v>
      </c>
      <c r="R1737" s="11">
        <v>2208.5549999999998</v>
      </c>
      <c r="S1737" s="11">
        <v>44.171099999999996</v>
      </c>
      <c r="T1737" s="11" t="s">
        <v>2774</v>
      </c>
      <c r="U1737" s="12" t="b">
        <v>0</v>
      </c>
    </row>
    <row r="1738" spans="1:21">
      <c r="A1738" s="7" t="s">
        <v>2570</v>
      </c>
      <c r="B1738" s="8" t="s">
        <v>81</v>
      </c>
      <c r="C1738" s="8" t="s">
        <v>82</v>
      </c>
      <c r="D1738" s="8" t="s">
        <v>615</v>
      </c>
      <c r="E1738" s="8" t="s">
        <v>616</v>
      </c>
      <c r="F1738" s="8" t="s">
        <v>39</v>
      </c>
      <c r="G1738" s="8" t="s">
        <v>40</v>
      </c>
      <c r="H1738" s="13">
        <v>45887</v>
      </c>
      <c r="I1738" s="8">
        <v>23</v>
      </c>
      <c r="J1738" s="8">
        <v>87.21</v>
      </c>
      <c r="K1738" s="8">
        <v>2005.83</v>
      </c>
      <c r="L1738" s="8">
        <v>0</v>
      </c>
      <c r="M1738" s="8">
        <v>0.02</v>
      </c>
      <c r="N1738" s="8" t="s">
        <v>2776</v>
      </c>
      <c r="O1738" s="8">
        <v>87.21</v>
      </c>
      <c r="P1738" s="8" t="s">
        <v>2773</v>
      </c>
      <c r="Q1738" s="8" t="s">
        <v>2773</v>
      </c>
      <c r="R1738" s="8">
        <v>2005.83</v>
      </c>
      <c r="S1738" s="8">
        <v>40.116599999999998</v>
      </c>
      <c r="T1738" s="8" t="s">
        <v>2774</v>
      </c>
      <c r="U1738" s="9" t="b">
        <v>0</v>
      </c>
    </row>
    <row r="1739" spans="1:21">
      <c r="A1739" s="10" t="s">
        <v>2571</v>
      </c>
      <c r="B1739" s="11" t="s">
        <v>47</v>
      </c>
      <c r="C1739" s="11" t="s">
        <v>48</v>
      </c>
      <c r="D1739" s="11" t="s">
        <v>532</v>
      </c>
      <c r="E1739" s="11" t="s">
        <v>533</v>
      </c>
      <c r="F1739" s="11" t="s">
        <v>107</v>
      </c>
      <c r="G1739" s="11" t="s">
        <v>108</v>
      </c>
      <c r="H1739" s="14">
        <v>45899</v>
      </c>
      <c r="I1739" s="11">
        <v>11</v>
      </c>
      <c r="J1739" s="11">
        <v>179.53</v>
      </c>
      <c r="K1739" s="11">
        <v>1974.83</v>
      </c>
      <c r="L1739" s="11">
        <v>0.1</v>
      </c>
      <c r="M1739" s="11">
        <v>0.02</v>
      </c>
      <c r="N1739" s="11" t="s">
        <v>2775</v>
      </c>
      <c r="O1739" s="11">
        <v>179.53</v>
      </c>
      <c r="P1739" s="11" t="s">
        <v>2773</v>
      </c>
      <c r="Q1739" s="11" t="s">
        <v>2773</v>
      </c>
      <c r="R1739" s="11">
        <v>1777.347</v>
      </c>
      <c r="S1739" s="11">
        <v>35.546939999999999</v>
      </c>
      <c r="T1739" s="11" t="s">
        <v>2774</v>
      </c>
      <c r="U1739" s="12" t="b">
        <v>0</v>
      </c>
    </row>
    <row r="1740" spans="1:21">
      <c r="A1740" s="7" t="s">
        <v>2572</v>
      </c>
      <c r="B1740" s="8" t="s">
        <v>103</v>
      </c>
      <c r="C1740" s="8" t="s">
        <v>104</v>
      </c>
      <c r="D1740" s="8" t="s">
        <v>893</v>
      </c>
      <c r="E1740" s="8" t="s">
        <v>894</v>
      </c>
      <c r="F1740" s="8" t="s">
        <v>90</v>
      </c>
      <c r="G1740" s="8" t="s">
        <v>91</v>
      </c>
      <c r="H1740" s="13">
        <v>45889</v>
      </c>
      <c r="I1740" s="8">
        <v>17</v>
      </c>
      <c r="J1740" s="8">
        <v>50.51</v>
      </c>
      <c r="K1740" s="8">
        <v>858.67</v>
      </c>
      <c r="L1740" s="8">
        <v>0</v>
      </c>
      <c r="M1740" s="8">
        <v>0.02</v>
      </c>
      <c r="N1740" s="8" t="s">
        <v>2776</v>
      </c>
      <c r="O1740" s="8">
        <v>50.51</v>
      </c>
      <c r="P1740" s="8" t="s">
        <v>2773</v>
      </c>
      <c r="Q1740" s="8" t="s">
        <v>2773</v>
      </c>
      <c r="R1740" s="8">
        <v>858.67</v>
      </c>
      <c r="S1740" s="8">
        <v>17.173400000000001</v>
      </c>
      <c r="T1740" s="8" t="s">
        <v>2774</v>
      </c>
      <c r="U1740" s="9" t="b">
        <v>0</v>
      </c>
    </row>
  </sheetData>
  <autoFilter ref="A1:U1740" xr:uid="{B899B62E-ED60-4201-B8BF-10649E237EF9}"/>
  <conditionalFormatting sqref="A1:A1740">
    <cfRule type="duplicateValues" dxfId="4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5966-B3ED-4702-81DE-1BC2C7CFF5A8}">
  <dimension ref="A2:J31"/>
  <sheetViews>
    <sheetView tabSelected="1" workbookViewId="0">
      <selection activeCell="K20" sqref="K20"/>
    </sheetView>
  </sheetViews>
  <sheetFormatPr defaultRowHeight="15"/>
  <cols>
    <col min="1" max="1" width="8" bestFit="1" customWidth="1"/>
    <col min="2" max="2" width="36.5703125" bestFit="1" customWidth="1"/>
    <col min="3" max="3" width="20.7109375" bestFit="1" customWidth="1"/>
    <col min="4" max="4" width="19.28515625" bestFit="1" customWidth="1"/>
    <col min="5" max="5" width="18.7109375" bestFit="1" customWidth="1"/>
    <col min="6" max="6" width="15.28515625" bestFit="1" customWidth="1"/>
  </cols>
  <sheetData>
    <row r="2" spans="1:6" ht="15.75">
      <c r="B2" s="40" t="s">
        <v>2832</v>
      </c>
      <c r="C2" s="41" t="s">
        <v>2833</v>
      </c>
      <c r="E2" s="48" t="s">
        <v>2</v>
      </c>
      <c r="F2" s="49" t="s">
        <v>2834</v>
      </c>
    </row>
    <row r="3" spans="1:6">
      <c r="B3" s="42" t="s">
        <v>2835</v>
      </c>
      <c r="C3" s="43">
        <f>COUNTA(CRM_transactions!A:A)</f>
        <v>1943</v>
      </c>
      <c r="E3" s="50" t="s">
        <v>146</v>
      </c>
      <c r="F3" s="51">
        <v>0.1891891891891892</v>
      </c>
    </row>
    <row r="4" spans="1:6">
      <c r="B4" s="42" t="s">
        <v>2836</v>
      </c>
      <c r="C4" s="43">
        <f>SUM(CRM_transactions!K:K)</f>
        <v>2947131.7900000024</v>
      </c>
      <c r="E4" s="50" t="s">
        <v>387</v>
      </c>
      <c r="F4" s="51">
        <v>0.18032786885245902</v>
      </c>
    </row>
    <row r="5" spans="1:6">
      <c r="B5" s="42" t="s">
        <v>2837</v>
      </c>
      <c r="C5" s="43">
        <f>SUM(CRM_transactions!R:R)</f>
        <v>2725634.9098000028</v>
      </c>
      <c r="E5" s="50" t="s">
        <v>63</v>
      </c>
      <c r="F5" s="51">
        <v>0.16455696202531644</v>
      </c>
    </row>
    <row r="6" spans="1:6">
      <c r="B6" s="42" t="s">
        <v>2838</v>
      </c>
      <c r="C6" s="44">
        <f>COUNTIF(CRM_transactions!Q:Q,"Price_Breach")</f>
        <v>22</v>
      </c>
      <c r="E6" s="50" t="s">
        <v>36</v>
      </c>
      <c r="F6" s="51">
        <v>0.15625</v>
      </c>
    </row>
    <row r="7" spans="1:6">
      <c r="B7" s="42" t="s">
        <v>2839</v>
      </c>
      <c r="C7" s="43">
        <f>COUNTIF(CRM_transactions!P:P,"Rebate_Error")</f>
        <v>150</v>
      </c>
      <c r="E7" s="50" t="s">
        <v>48</v>
      </c>
      <c r="F7" s="51">
        <v>0.14925373134328357</v>
      </c>
    </row>
    <row r="8" spans="1:6">
      <c r="B8" s="42" t="s">
        <v>2840</v>
      </c>
      <c r="C8" s="43">
        <f>COUNTIF(CRM_transactions!T:T,"No")</f>
        <v>38</v>
      </c>
      <c r="E8" s="50" t="s">
        <v>68</v>
      </c>
      <c r="F8" s="51">
        <v>0.14545454545454545</v>
      </c>
    </row>
    <row r="9" spans="1:6">
      <c r="B9" s="42" t="s">
        <v>2841</v>
      </c>
      <c r="C9" s="43">
        <f>C6+C7+C8</f>
        <v>210</v>
      </c>
      <c r="E9" s="50" t="s">
        <v>15</v>
      </c>
      <c r="F9" s="51">
        <v>0.14473684210526316</v>
      </c>
    </row>
    <row r="10" spans="1:6">
      <c r="B10" s="42" t="s">
        <v>2842</v>
      </c>
      <c r="C10" s="43">
        <f>COUNTIF(CRM_transactions!T:T,"Yes")</f>
        <v>1904</v>
      </c>
      <c r="E10" s="50" t="s">
        <v>82</v>
      </c>
      <c r="F10" s="51">
        <v>0.14473684210526316</v>
      </c>
    </row>
    <row r="11" spans="1:6">
      <c r="B11" s="45" t="s">
        <v>2843</v>
      </c>
      <c r="C11" s="46">
        <f>C9/C3*100</f>
        <v>10.80802882141019</v>
      </c>
      <c r="E11" s="50" t="s">
        <v>231</v>
      </c>
      <c r="F11" s="51">
        <v>0.13636363636363635</v>
      </c>
    </row>
    <row r="12" spans="1:6">
      <c r="E12" s="50" t="s">
        <v>424</v>
      </c>
      <c r="F12" s="51">
        <v>0.1206896551724138</v>
      </c>
    </row>
    <row r="13" spans="1:6">
      <c r="A13" s="19"/>
      <c r="B13" s="19"/>
      <c r="E13" s="19"/>
      <c r="F13" s="30"/>
    </row>
    <row r="14" spans="1:6">
      <c r="A14" s="19"/>
      <c r="B14" s="19"/>
      <c r="E14" s="19"/>
      <c r="F14" s="30"/>
    </row>
    <row r="15" spans="1:6">
      <c r="E15" s="19"/>
      <c r="F15" s="30"/>
    </row>
    <row r="16" spans="1:6">
      <c r="B16" s="52" t="s">
        <v>2844</v>
      </c>
      <c r="C16" s="53" t="s">
        <v>2845</v>
      </c>
      <c r="E16" s="19"/>
      <c r="F16" s="30"/>
    </row>
    <row r="17" spans="1:10">
      <c r="B17" s="54" t="s">
        <v>2846</v>
      </c>
      <c r="C17" s="55">
        <v>195</v>
      </c>
      <c r="E17" s="19"/>
      <c r="F17" s="30"/>
    </row>
    <row r="18" spans="1:10">
      <c r="B18" s="54" t="s">
        <v>2847</v>
      </c>
      <c r="C18" s="55">
        <v>2</v>
      </c>
      <c r="E18" s="19"/>
      <c r="F18" s="30"/>
    </row>
    <row r="19" spans="1:10">
      <c r="B19" s="54" t="s">
        <v>2848</v>
      </c>
      <c r="C19" s="55">
        <v>1</v>
      </c>
      <c r="E19" s="19"/>
      <c r="F19" s="30"/>
    </row>
    <row r="20" spans="1:10">
      <c r="B20" s="54" t="s">
        <v>2849</v>
      </c>
      <c r="C20" s="55">
        <v>1</v>
      </c>
      <c r="E20" s="19"/>
      <c r="F20" s="30"/>
    </row>
    <row r="21" spans="1:10">
      <c r="B21" s="54" t="s">
        <v>2850</v>
      </c>
      <c r="C21" s="55">
        <v>1</v>
      </c>
      <c r="E21" s="19"/>
      <c r="F21" s="30"/>
      <c r="J21" t="s">
        <v>2851</v>
      </c>
    </row>
    <row r="22" spans="1:10">
      <c r="B22" s="54" t="s">
        <v>2852</v>
      </c>
      <c r="C22" s="55">
        <v>1</v>
      </c>
      <c r="E22" s="19"/>
      <c r="F22" s="30"/>
    </row>
    <row r="23" spans="1:10">
      <c r="B23" s="54" t="s">
        <v>2853</v>
      </c>
      <c r="C23" s="55">
        <v>1</v>
      </c>
      <c r="E23" s="19"/>
      <c r="F23" s="30"/>
    </row>
    <row r="24" spans="1:10">
      <c r="B24" s="54" t="s">
        <v>2854</v>
      </c>
      <c r="C24" s="55">
        <v>1</v>
      </c>
      <c r="E24" s="19"/>
      <c r="F24" s="30"/>
    </row>
    <row r="25" spans="1:10">
      <c r="A25" s="47"/>
      <c r="E25" s="19"/>
      <c r="F25" s="30"/>
    </row>
    <row r="26" spans="1:10">
      <c r="A26" s="47"/>
      <c r="E26" s="19"/>
      <c r="F26" s="30"/>
    </row>
    <row r="27" spans="1:10">
      <c r="E27" s="19"/>
      <c r="F27" s="30"/>
    </row>
    <row r="28" spans="1:10">
      <c r="E28" s="19"/>
      <c r="F28" s="30"/>
    </row>
    <row r="29" spans="1:10">
      <c r="E29" s="19"/>
      <c r="F29" s="30"/>
    </row>
    <row r="30" spans="1:10">
      <c r="E30" s="19"/>
      <c r="F30" s="30"/>
    </row>
    <row r="31" spans="1:10">
      <c r="E31" s="19"/>
      <c r="F31" s="30"/>
    </row>
  </sheetData>
  <autoFilter ref="F1:F33" xr:uid="{F86B5966-B3ED-4702-81DE-1BC2C7CFF5A8}"/>
  <sortState xmlns:xlrd2="http://schemas.microsoft.com/office/spreadsheetml/2017/richdata2" ref="D2:F31">
    <sortCondition descending="1" ref="F2:F31"/>
  </sortState>
  <conditionalFormatting sqref="F13:F31 F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A3CF-2931-428C-94AA-EDF087E7F6CF}">
  <dimension ref="A1:W204"/>
  <sheetViews>
    <sheetView topLeftCell="O10" workbookViewId="0">
      <selection activeCell="A2" sqref="A2"/>
    </sheetView>
  </sheetViews>
  <sheetFormatPr defaultRowHeight="15"/>
  <cols>
    <col min="1" max="1" width="16.140625" customWidth="1"/>
    <col min="2" max="2" width="7.42578125" customWidth="1"/>
    <col min="3" max="3" width="13.5703125" customWidth="1"/>
    <col min="4" max="4" width="15.85546875" customWidth="1"/>
    <col min="5" max="5" width="11.85546875" customWidth="1"/>
    <col min="6" max="6" width="14.7109375" customWidth="1"/>
    <col min="8" max="8" width="15" bestFit="1" customWidth="1"/>
    <col min="16" max="16" width="19.7109375" bestFit="1" customWidth="1"/>
    <col min="17" max="17" width="19.140625" bestFit="1" customWidth="1"/>
    <col min="18" max="18" width="19.7109375" bestFit="1" customWidth="1"/>
    <col min="19" max="19" width="18.85546875" bestFit="1" customWidth="1"/>
    <col min="20" max="20" width="16" bestFit="1" customWidth="1"/>
    <col min="22" max="22" width="11.28515625" bestFit="1" customWidth="1"/>
    <col min="23" max="23" width="9.140625" style="1" bestFit="1" customWidth="1"/>
    <col min="24" max="24" width="9.7109375" bestFit="1" customWidth="1"/>
    <col min="25" max="25" width="12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2573</v>
      </c>
      <c r="O1" t="s">
        <v>2574</v>
      </c>
      <c r="P1" t="s">
        <v>2575</v>
      </c>
      <c r="Q1" t="s">
        <v>2576</v>
      </c>
      <c r="R1" t="s">
        <v>2577</v>
      </c>
      <c r="S1" t="s">
        <v>2578</v>
      </c>
      <c r="T1" t="s">
        <v>2579</v>
      </c>
      <c r="U1" t="s">
        <v>2855</v>
      </c>
      <c r="V1" s="5" t="s">
        <v>2856</v>
      </c>
      <c r="W1" s="17" t="s">
        <v>2844</v>
      </c>
    </row>
    <row r="2" spans="1:23" ht="13.5" customHeight="1">
      <c r="A2" t="s">
        <v>27</v>
      </c>
      <c r="B2" t="s">
        <v>28</v>
      </c>
      <c r="C2" s="18" t="s">
        <v>29</v>
      </c>
      <c r="D2" t="s">
        <v>30</v>
      </c>
      <c r="E2" t="s">
        <v>31</v>
      </c>
      <c r="F2" t="s">
        <v>32</v>
      </c>
      <c r="G2" t="s">
        <v>33</v>
      </c>
      <c r="H2" s="1">
        <v>45889</v>
      </c>
      <c r="I2">
        <v>15</v>
      </c>
      <c r="J2">
        <v>88.32</v>
      </c>
      <c r="K2">
        <v>1324.8</v>
      </c>
      <c r="L2">
        <v>0.05</v>
      </c>
      <c r="M2">
        <v>0.02</v>
      </c>
      <c r="N2" t="s">
        <v>2776</v>
      </c>
      <c r="O2">
        <v>88.32</v>
      </c>
      <c r="P2" t="s">
        <v>2857</v>
      </c>
      <c r="Q2" t="s">
        <v>2773</v>
      </c>
      <c r="R2">
        <v>1258.56</v>
      </c>
      <c r="S2">
        <v>25.171199999999999</v>
      </c>
      <c r="T2" t="s">
        <v>2774</v>
      </c>
      <c r="U2" t="b">
        <v>1</v>
      </c>
      <c r="V2" s="18" t="str">
        <f>IF((($T2="No")+($P2="Rebate_Error")+($Q2="Price_Breach"))&gt;1,"Multiple",
 IF($T2="No","ERP Missing",
 IF($P2="Rebate_Error","Rebate",
 IF($Q2="Price_Breach","Price",""))))</f>
        <v>Rebate</v>
      </c>
      <c r="W2" s="1" t="str">
        <f t="shared" ref="W2:W65" si="0">TEXT($H2, "yyyy-mm")</f>
        <v>2025-08</v>
      </c>
    </row>
    <row r="3" spans="1:2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25</v>
      </c>
      <c r="G3" t="s">
        <v>26</v>
      </c>
      <c r="H3" s="1">
        <v>45893</v>
      </c>
      <c r="I3">
        <v>6</v>
      </c>
      <c r="J3">
        <v>101.59</v>
      </c>
      <c r="K3">
        <v>609.54</v>
      </c>
      <c r="L3">
        <v>0.15</v>
      </c>
      <c r="M3">
        <v>0.02</v>
      </c>
      <c r="N3" t="s">
        <v>2775</v>
      </c>
      <c r="O3">
        <v>120.83</v>
      </c>
      <c r="P3" t="s">
        <v>2857</v>
      </c>
      <c r="Q3" t="s">
        <v>2773</v>
      </c>
      <c r="R3">
        <v>518.10899999999992</v>
      </c>
      <c r="S3">
        <v>10.362179999999999</v>
      </c>
      <c r="T3" t="s">
        <v>2774</v>
      </c>
      <c r="U3" t="b">
        <v>1</v>
      </c>
      <c r="V3" t="str">
        <f t="shared" ref="V3:V65" si="1">IF((($T3="No")+($P3="Rebate_Error")+($Q3="Price_Breach"))&gt;1,"Multiple",
 IF($T3="No","ERP Missing",
 IF($P3="Rebate_Error","Rebate",
 IF($Q3="Price_Breach","Price",""))))</f>
        <v>Rebate</v>
      </c>
      <c r="W3" s="1" t="str">
        <f t="shared" si="0"/>
        <v>2025-08</v>
      </c>
    </row>
    <row r="4" spans="1:23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59</v>
      </c>
      <c r="G4" t="s">
        <v>60</v>
      </c>
      <c r="H4" s="1">
        <v>45880</v>
      </c>
      <c r="I4">
        <v>11</v>
      </c>
      <c r="J4">
        <v>60.5</v>
      </c>
      <c r="K4">
        <v>665.5</v>
      </c>
      <c r="L4">
        <v>0.08</v>
      </c>
      <c r="M4">
        <v>0.02</v>
      </c>
      <c r="N4" t="s">
        <v>2772</v>
      </c>
      <c r="O4">
        <v>71.86</v>
      </c>
      <c r="P4" t="s">
        <v>2857</v>
      </c>
      <c r="Q4" t="s">
        <v>2773</v>
      </c>
      <c r="R4">
        <v>612.26</v>
      </c>
      <c r="S4">
        <v>12.245200000000001</v>
      </c>
      <c r="T4" t="s">
        <v>2774</v>
      </c>
      <c r="U4" t="b">
        <v>1</v>
      </c>
      <c r="V4" t="str">
        <f t="shared" si="1"/>
        <v>Rebate</v>
      </c>
      <c r="W4" s="1" t="str">
        <f t="shared" si="0"/>
        <v>2025-08</v>
      </c>
    </row>
    <row r="5" spans="1:23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59</v>
      </c>
      <c r="G5" t="s">
        <v>60</v>
      </c>
      <c r="H5" s="1">
        <v>45885</v>
      </c>
      <c r="I5">
        <v>14</v>
      </c>
      <c r="J5">
        <v>71.86</v>
      </c>
      <c r="K5">
        <v>1006.04</v>
      </c>
      <c r="L5">
        <v>0.09</v>
      </c>
      <c r="M5">
        <v>0.02</v>
      </c>
      <c r="N5" t="s">
        <v>2772</v>
      </c>
      <c r="O5">
        <v>71.86</v>
      </c>
      <c r="P5" t="s">
        <v>2857</v>
      </c>
      <c r="Q5" t="s">
        <v>2773</v>
      </c>
      <c r="R5">
        <v>915.49639999999999</v>
      </c>
      <c r="S5">
        <v>18.309927999999999</v>
      </c>
      <c r="T5" t="s">
        <v>2774</v>
      </c>
      <c r="U5" t="b">
        <v>1</v>
      </c>
      <c r="V5" t="str">
        <f t="shared" si="1"/>
        <v>Rebate</v>
      </c>
      <c r="W5" s="1" t="str">
        <f t="shared" si="0"/>
        <v>2025-08</v>
      </c>
    </row>
    <row r="6" spans="1:23">
      <c r="A6" t="s">
        <v>212</v>
      </c>
      <c r="B6" t="s">
        <v>122</v>
      </c>
      <c r="C6" t="s">
        <v>123</v>
      </c>
      <c r="D6" t="s">
        <v>213</v>
      </c>
      <c r="E6" t="s">
        <v>2582</v>
      </c>
      <c r="F6" t="s">
        <v>215</v>
      </c>
      <c r="G6" t="s">
        <v>216</v>
      </c>
      <c r="H6" s="1">
        <v>45873</v>
      </c>
      <c r="I6">
        <v>16</v>
      </c>
      <c r="J6">
        <v>176.7</v>
      </c>
      <c r="K6">
        <v>2827.2</v>
      </c>
      <c r="L6">
        <v>0.13</v>
      </c>
      <c r="M6">
        <v>0.02</v>
      </c>
      <c r="N6" t="s">
        <v>2775</v>
      </c>
      <c r="O6">
        <v>176.7</v>
      </c>
      <c r="P6" t="s">
        <v>2857</v>
      </c>
      <c r="Q6" t="s">
        <v>2773</v>
      </c>
      <c r="R6">
        <v>2459.6639999999998</v>
      </c>
      <c r="S6">
        <v>49.193279999999994</v>
      </c>
      <c r="T6" t="s">
        <v>2774</v>
      </c>
      <c r="U6" t="b">
        <v>1</v>
      </c>
      <c r="V6" t="str">
        <f t="shared" si="1"/>
        <v>Rebate</v>
      </c>
      <c r="W6" s="1" t="str">
        <f t="shared" si="0"/>
        <v>2025-08</v>
      </c>
    </row>
    <row r="7" spans="1:23">
      <c r="A7" t="s">
        <v>304</v>
      </c>
      <c r="B7" t="s">
        <v>47</v>
      </c>
      <c r="C7" t="s">
        <v>48</v>
      </c>
      <c r="D7" t="s">
        <v>296</v>
      </c>
      <c r="E7" t="s">
        <v>297</v>
      </c>
      <c r="F7" t="s">
        <v>100</v>
      </c>
      <c r="G7" t="s">
        <v>101</v>
      </c>
      <c r="H7" s="1">
        <v>45885</v>
      </c>
      <c r="I7">
        <v>16</v>
      </c>
      <c r="J7">
        <v>181.7</v>
      </c>
      <c r="K7">
        <v>2907.2</v>
      </c>
      <c r="L7">
        <v>0.15</v>
      </c>
      <c r="M7">
        <v>0.02</v>
      </c>
      <c r="N7" t="s">
        <v>2775</v>
      </c>
      <c r="O7">
        <v>181.7</v>
      </c>
      <c r="P7" t="s">
        <v>2857</v>
      </c>
      <c r="Q7" t="s">
        <v>2773</v>
      </c>
      <c r="R7">
        <v>2471.12</v>
      </c>
      <c r="S7">
        <v>49.422399999999996</v>
      </c>
      <c r="T7" t="s">
        <v>2774</v>
      </c>
      <c r="U7" t="b">
        <v>1</v>
      </c>
      <c r="V7" t="str">
        <f t="shared" si="1"/>
        <v>Rebate</v>
      </c>
      <c r="W7" s="1" t="str">
        <f t="shared" si="0"/>
        <v>2025-08</v>
      </c>
    </row>
    <row r="8" spans="1:23">
      <c r="A8" t="s">
        <v>335</v>
      </c>
      <c r="B8" t="s">
        <v>117</v>
      </c>
      <c r="C8" t="s">
        <v>118</v>
      </c>
      <c r="D8" t="s">
        <v>336</v>
      </c>
      <c r="E8" t="s">
        <v>337</v>
      </c>
      <c r="F8" t="s">
        <v>114</v>
      </c>
      <c r="G8" t="s">
        <v>115</v>
      </c>
      <c r="H8" s="1">
        <v>45870</v>
      </c>
      <c r="I8">
        <v>6</v>
      </c>
      <c r="J8">
        <v>91.13</v>
      </c>
      <c r="K8">
        <v>546.78</v>
      </c>
      <c r="L8">
        <v>0.13</v>
      </c>
      <c r="M8">
        <v>0.02</v>
      </c>
      <c r="N8" t="s">
        <v>2775</v>
      </c>
      <c r="O8">
        <v>91.13</v>
      </c>
      <c r="P8" t="s">
        <v>2857</v>
      </c>
      <c r="Q8" t="s">
        <v>2773</v>
      </c>
      <c r="R8">
        <v>475.69859999999994</v>
      </c>
      <c r="S8">
        <v>9.513971999999999</v>
      </c>
      <c r="T8" t="s">
        <v>2774</v>
      </c>
      <c r="U8" t="b">
        <v>1</v>
      </c>
      <c r="V8" t="str">
        <f t="shared" si="1"/>
        <v>Rebate</v>
      </c>
      <c r="W8" s="1" t="str">
        <f t="shared" si="0"/>
        <v>2025-08</v>
      </c>
    </row>
    <row r="9" spans="1:23">
      <c r="A9" t="s">
        <v>338</v>
      </c>
      <c r="B9" t="s">
        <v>81</v>
      </c>
      <c r="C9" t="s">
        <v>82</v>
      </c>
      <c r="D9" t="s">
        <v>237</v>
      </c>
      <c r="E9" t="s">
        <v>238</v>
      </c>
      <c r="F9" t="s">
        <v>179</v>
      </c>
      <c r="G9" t="s">
        <v>180</v>
      </c>
      <c r="H9" s="1">
        <v>45879</v>
      </c>
      <c r="I9">
        <v>16</v>
      </c>
      <c r="J9">
        <v>125.42</v>
      </c>
      <c r="K9">
        <v>2006.72</v>
      </c>
      <c r="L9">
        <v>0.15</v>
      </c>
      <c r="M9">
        <v>0.02</v>
      </c>
      <c r="N9" t="s">
        <v>2775</v>
      </c>
      <c r="O9">
        <v>125.42</v>
      </c>
      <c r="P9" t="s">
        <v>2857</v>
      </c>
      <c r="Q9" t="s">
        <v>2773</v>
      </c>
      <c r="R9">
        <v>1705.712</v>
      </c>
      <c r="S9">
        <v>34.114240000000002</v>
      </c>
      <c r="T9" t="s">
        <v>2774</v>
      </c>
      <c r="U9" t="b">
        <v>1</v>
      </c>
      <c r="V9" t="str">
        <f t="shared" si="1"/>
        <v>Rebate</v>
      </c>
      <c r="W9" s="1" t="str">
        <f t="shared" si="0"/>
        <v>2025-08</v>
      </c>
    </row>
    <row r="10" spans="1:23">
      <c r="A10" t="s">
        <v>380</v>
      </c>
      <c r="B10" t="s">
        <v>47</v>
      </c>
      <c r="C10" t="s">
        <v>48</v>
      </c>
      <c r="D10" t="s">
        <v>381</v>
      </c>
      <c r="E10" t="s">
        <v>2586</v>
      </c>
      <c r="F10" t="s">
        <v>85</v>
      </c>
      <c r="G10" t="s">
        <v>86</v>
      </c>
      <c r="H10" s="1">
        <v>45885</v>
      </c>
      <c r="I10">
        <v>23</v>
      </c>
      <c r="J10">
        <v>72.040000000000006</v>
      </c>
      <c r="K10">
        <v>1656.92</v>
      </c>
      <c r="L10">
        <v>0.09</v>
      </c>
      <c r="M10">
        <v>0.02</v>
      </c>
      <c r="N10" t="s">
        <v>2772</v>
      </c>
      <c r="O10">
        <v>72.040000000000006</v>
      </c>
      <c r="P10" t="s">
        <v>2857</v>
      </c>
      <c r="Q10" t="s">
        <v>2773</v>
      </c>
      <c r="R10">
        <v>1507.7972</v>
      </c>
      <c r="S10">
        <v>30.155944000000002</v>
      </c>
      <c r="T10" t="s">
        <v>2774</v>
      </c>
      <c r="U10" t="b">
        <v>1</v>
      </c>
      <c r="V10" t="str">
        <f t="shared" si="1"/>
        <v>Rebate</v>
      </c>
      <c r="W10" s="1" t="str">
        <f t="shared" si="0"/>
        <v>2025-08</v>
      </c>
    </row>
    <row r="11" spans="1:23">
      <c r="A11" t="s">
        <v>385</v>
      </c>
      <c r="B11" t="s">
        <v>386</v>
      </c>
      <c r="C11" t="s">
        <v>387</v>
      </c>
      <c r="D11" t="s">
        <v>388</v>
      </c>
      <c r="E11" t="s">
        <v>389</v>
      </c>
      <c r="F11" t="s">
        <v>215</v>
      </c>
      <c r="G11" t="s">
        <v>216</v>
      </c>
      <c r="H11" s="1">
        <v>45896</v>
      </c>
      <c r="I11">
        <v>17</v>
      </c>
      <c r="J11">
        <v>124.62</v>
      </c>
      <c r="K11">
        <v>2118.54</v>
      </c>
      <c r="L11">
        <v>0.15</v>
      </c>
      <c r="M11">
        <v>0.02</v>
      </c>
      <c r="N11" t="s">
        <v>2775</v>
      </c>
      <c r="O11">
        <v>176.7</v>
      </c>
      <c r="P11" t="s">
        <v>2857</v>
      </c>
      <c r="Q11" t="s">
        <v>2858</v>
      </c>
      <c r="R11">
        <v>1800.759</v>
      </c>
      <c r="S11">
        <v>36.015180000000001</v>
      </c>
      <c r="T11" t="s">
        <v>2774</v>
      </c>
      <c r="U11" t="b">
        <v>1</v>
      </c>
      <c r="V11" t="str">
        <f t="shared" si="1"/>
        <v>Multiple</v>
      </c>
      <c r="W11" s="1" t="str">
        <f t="shared" si="0"/>
        <v>2025-08</v>
      </c>
    </row>
    <row r="12" spans="1:23">
      <c r="A12" t="s">
        <v>398</v>
      </c>
      <c r="B12" t="s">
        <v>55</v>
      </c>
      <c r="C12" t="s">
        <v>56</v>
      </c>
      <c r="D12" t="s">
        <v>57</v>
      </c>
      <c r="E12" t="s">
        <v>2587</v>
      </c>
      <c r="F12" t="s">
        <v>25</v>
      </c>
      <c r="G12" t="s">
        <v>26</v>
      </c>
      <c r="H12" s="1">
        <v>45876</v>
      </c>
      <c r="I12">
        <v>2</v>
      </c>
      <c r="J12">
        <v>120.83</v>
      </c>
      <c r="K12">
        <v>241.66</v>
      </c>
      <c r="L12">
        <v>0.15</v>
      </c>
      <c r="M12">
        <v>0.02</v>
      </c>
      <c r="N12" t="s">
        <v>2775</v>
      </c>
      <c r="O12">
        <v>120.83</v>
      </c>
      <c r="P12" t="s">
        <v>2857</v>
      </c>
      <c r="Q12" t="s">
        <v>2773</v>
      </c>
      <c r="R12">
        <v>205.411</v>
      </c>
      <c r="S12">
        <v>4.1082200000000002</v>
      </c>
      <c r="T12" t="s">
        <v>2774</v>
      </c>
      <c r="U12" t="b">
        <v>1</v>
      </c>
      <c r="V12" t="str">
        <f t="shared" si="1"/>
        <v>Rebate</v>
      </c>
      <c r="W12" s="1" t="str">
        <f t="shared" si="0"/>
        <v>2025-08</v>
      </c>
    </row>
    <row r="13" spans="1:23">
      <c r="A13" t="s">
        <v>422</v>
      </c>
      <c r="B13" t="s">
        <v>423</v>
      </c>
      <c r="C13" t="s">
        <v>424</v>
      </c>
      <c r="D13" t="s">
        <v>251</v>
      </c>
      <c r="E13" t="s">
        <v>252</v>
      </c>
      <c r="F13" t="s">
        <v>174</v>
      </c>
      <c r="G13" t="s">
        <v>175</v>
      </c>
      <c r="H13" s="1">
        <v>45880</v>
      </c>
      <c r="I13">
        <v>14</v>
      </c>
      <c r="J13">
        <v>183.4</v>
      </c>
      <c r="K13">
        <v>2567.6</v>
      </c>
      <c r="L13">
        <v>0.13</v>
      </c>
      <c r="M13">
        <v>0.02</v>
      </c>
      <c r="N13" t="s">
        <v>2775</v>
      </c>
      <c r="O13">
        <v>183.4</v>
      </c>
      <c r="P13" t="s">
        <v>2857</v>
      </c>
      <c r="Q13" t="s">
        <v>2773</v>
      </c>
      <c r="R13">
        <v>2233.8119999999999</v>
      </c>
      <c r="S13">
        <v>44.67624</v>
      </c>
      <c r="T13" t="s">
        <v>2774</v>
      </c>
      <c r="U13" t="b">
        <v>1</v>
      </c>
      <c r="V13" t="str">
        <f t="shared" si="1"/>
        <v>Rebate</v>
      </c>
      <c r="W13" s="1" t="str">
        <f t="shared" si="0"/>
        <v>2025-08</v>
      </c>
    </row>
    <row r="14" spans="1:23">
      <c r="A14" t="s">
        <v>435</v>
      </c>
      <c r="B14" t="s">
        <v>14</v>
      </c>
      <c r="C14" t="s">
        <v>15</v>
      </c>
      <c r="D14" t="s">
        <v>30</v>
      </c>
      <c r="E14" t="s">
        <v>31</v>
      </c>
      <c r="F14" t="s">
        <v>107</v>
      </c>
      <c r="G14" t="s">
        <v>108</v>
      </c>
      <c r="H14" s="1">
        <v>45899</v>
      </c>
      <c r="I14">
        <v>23</v>
      </c>
      <c r="J14">
        <v>179.53</v>
      </c>
      <c r="K14">
        <v>4129.1899999999996</v>
      </c>
      <c r="L14">
        <v>0.15</v>
      </c>
      <c r="M14">
        <v>0.02</v>
      </c>
      <c r="N14" t="s">
        <v>2775</v>
      </c>
      <c r="O14">
        <v>179.53</v>
      </c>
      <c r="P14" t="s">
        <v>2857</v>
      </c>
      <c r="Q14" t="s">
        <v>2773</v>
      </c>
      <c r="R14">
        <v>3509.8114999999998</v>
      </c>
      <c r="S14">
        <v>70.19623</v>
      </c>
      <c r="T14" t="s">
        <v>2774</v>
      </c>
      <c r="U14" t="b">
        <v>1</v>
      </c>
      <c r="V14" t="str">
        <f t="shared" si="1"/>
        <v>Rebate</v>
      </c>
      <c r="W14" s="1" t="str">
        <f t="shared" si="0"/>
        <v>2025-08</v>
      </c>
    </row>
    <row r="15" spans="1:23">
      <c r="A15" t="s">
        <v>455</v>
      </c>
      <c r="B15" t="s">
        <v>159</v>
      </c>
      <c r="C15" t="s">
        <v>160</v>
      </c>
      <c r="D15" t="s">
        <v>153</v>
      </c>
      <c r="E15" t="s">
        <v>154</v>
      </c>
      <c r="F15" t="s">
        <v>234</v>
      </c>
      <c r="G15" t="s">
        <v>235</v>
      </c>
      <c r="H15" s="1" t="s">
        <v>2859</v>
      </c>
      <c r="I15">
        <v>22</v>
      </c>
      <c r="J15">
        <v>37.18</v>
      </c>
      <c r="K15">
        <v>817.96</v>
      </c>
      <c r="L15">
        <v>0.05</v>
      </c>
      <c r="M15">
        <v>0.02</v>
      </c>
      <c r="N15" t="s">
        <v>2776</v>
      </c>
      <c r="O15">
        <v>37.18</v>
      </c>
      <c r="P15" t="s">
        <v>2857</v>
      </c>
      <c r="Q15" t="s">
        <v>2773</v>
      </c>
      <c r="R15">
        <v>777.06200000000001</v>
      </c>
      <c r="S15">
        <v>15.54124</v>
      </c>
      <c r="T15" t="s">
        <v>2774</v>
      </c>
      <c r="U15" t="b">
        <v>1</v>
      </c>
      <c r="V15" t="str">
        <f t="shared" si="1"/>
        <v>Rebate</v>
      </c>
      <c r="W15" s="1" t="str">
        <f t="shared" si="0"/>
        <v>2025-08</v>
      </c>
    </row>
    <row r="16" spans="1:23">
      <c r="A16" t="s">
        <v>536</v>
      </c>
      <c r="B16" t="s">
        <v>135</v>
      </c>
      <c r="C16" t="s">
        <v>136</v>
      </c>
      <c r="D16" t="s">
        <v>493</v>
      </c>
      <c r="E16" t="s">
        <v>494</v>
      </c>
      <c r="F16" t="s">
        <v>107</v>
      </c>
      <c r="G16" t="s">
        <v>108</v>
      </c>
      <c r="H16" s="1">
        <v>45890</v>
      </c>
      <c r="I16">
        <v>14</v>
      </c>
      <c r="J16">
        <v>179.53</v>
      </c>
      <c r="K16">
        <v>2513.42</v>
      </c>
      <c r="L16">
        <v>0.12</v>
      </c>
      <c r="M16">
        <v>0.02</v>
      </c>
      <c r="N16" t="s">
        <v>2775</v>
      </c>
      <c r="O16">
        <v>179.53</v>
      </c>
      <c r="P16" t="s">
        <v>2857</v>
      </c>
      <c r="Q16" t="s">
        <v>2773</v>
      </c>
      <c r="R16">
        <v>2211.8096</v>
      </c>
      <c r="S16">
        <v>44.236192000000003</v>
      </c>
      <c r="T16" t="s">
        <v>2774</v>
      </c>
      <c r="U16" t="b">
        <v>1</v>
      </c>
      <c r="V16" t="str">
        <f t="shared" si="1"/>
        <v>Rebate</v>
      </c>
      <c r="W16" s="1" t="str">
        <f t="shared" si="0"/>
        <v>2025-08</v>
      </c>
    </row>
    <row r="17" spans="1:23">
      <c r="A17" t="s">
        <v>563</v>
      </c>
      <c r="B17" t="s">
        <v>230</v>
      </c>
      <c r="C17" t="s">
        <v>231</v>
      </c>
      <c r="D17" t="s">
        <v>404</v>
      </c>
      <c r="E17" t="s">
        <v>405</v>
      </c>
      <c r="F17" t="s">
        <v>129</v>
      </c>
      <c r="G17" t="s">
        <v>130</v>
      </c>
      <c r="H17" s="1">
        <v>45897</v>
      </c>
      <c r="I17">
        <v>22</v>
      </c>
      <c r="J17">
        <v>92.19</v>
      </c>
      <c r="K17">
        <v>2028.18</v>
      </c>
      <c r="L17">
        <v>0.08</v>
      </c>
      <c r="M17">
        <v>0.02</v>
      </c>
      <c r="N17" t="s">
        <v>2772</v>
      </c>
      <c r="O17">
        <v>92.19</v>
      </c>
      <c r="P17" t="s">
        <v>2857</v>
      </c>
      <c r="Q17" t="s">
        <v>2773</v>
      </c>
      <c r="R17">
        <v>1865.9256</v>
      </c>
      <c r="S17">
        <v>37.318511999999998</v>
      </c>
      <c r="T17" t="s">
        <v>2774</v>
      </c>
      <c r="U17" t="b">
        <v>1</v>
      </c>
      <c r="V17" t="str">
        <f t="shared" si="1"/>
        <v>Rebate</v>
      </c>
      <c r="W17" s="1" t="str">
        <f t="shared" si="0"/>
        <v>2025-08</v>
      </c>
    </row>
    <row r="18" spans="1:23">
      <c r="A18" t="s">
        <v>565</v>
      </c>
      <c r="B18" t="s">
        <v>145</v>
      </c>
      <c r="C18" t="s">
        <v>146</v>
      </c>
      <c r="D18" t="s">
        <v>566</v>
      </c>
      <c r="E18" t="s">
        <v>567</v>
      </c>
      <c r="F18" t="s">
        <v>129</v>
      </c>
      <c r="G18" t="s">
        <v>130</v>
      </c>
      <c r="H18" s="1">
        <v>45874</v>
      </c>
      <c r="I18">
        <v>2</v>
      </c>
      <c r="J18">
        <v>92.19</v>
      </c>
      <c r="K18">
        <v>184.38</v>
      </c>
      <c r="L18">
        <v>7.0000000000000007E-2</v>
      </c>
      <c r="M18">
        <v>0.02</v>
      </c>
      <c r="N18" t="s">
        <v>2772</v>
      </c>
      <c r="O18">
        <v>92.19</v>
      </c>
      <c r="P18" t="s">
        <v>2857</v>
      </c>
      <c r="Q18" t="s">
        <v>2773</v>
      </c>
      <c r="R18">
        <v>171.4734</v>
      </c>
      <c r="S18">
        <v>3.429468</v>
      </c>
      <c r="T18" t="s">
        <v>2774</v>
      </c>
      <c r="U18" t="b">
        <v>1</v>
      </c>
      <c r="V18" t="str">
        <f t="shared" si="1"/>
        <v>Rebate</v>
      </c>
      <c r="W18" s="1" t="str">
        <f t="shared" si="0"/>
        <v>2025-08</v>
      </c>
    </row>
    <row r="19" spans="1:23">
      <c r="A19" t="s">
        <v>568</v>
      </c>
      <c r="B19" t="s">
        <v>110</v>
      </c>
      <c r="C19" t="s">
        <v>111</v>
      </c>
      <c r="D19" t="s">
        <v>569</v>
      </c>
      <c r="E19" t="s">
        <v>570</v>
      </c>
      <c r="F19" t="s">
        <v>114</v>
      </c>
      <c r="G19" t="s">
        <v>115</v>
      </c>
      <c r="H19" s="1">
        <v>45724</v>
      </c>
      <c r="I19">
        <v>24</v>
      </c>
      <c r="J19">
        <v>91.13</v>
      </c>
      <c r="K19">
        <v>2187.12</v>
      </c>
      <c r="L19">
        <v>0.15</v>
      </c>
      <c r="M19">
        <v>0.02</v>
      </c>
      <c r="N19" t="s">
        <v>2775</v>
      </c>
      <c r="O19">
        <v>91.13</v>
      </c>
      <c r="P19" t="s">
        <v>2857</v>
      </c>
      <c r="Q19" t="s">
        <v>2773</v>
      </c>
      <c r="R19">
        <v>1859.0519999999999</v>
      </c>
      <c r="S19">
        <v>37.181039999999996</v>
      </c>
      <c r="T19" t="s">
        <v>2774</v>
      </c>
      <c r="U19" t="b">
        <v>1</v>
      </c>
      <c r="V19" t="str">
        <f t="shared" si="1"/>
        <v>Rebate</v>
      </c>
      <c r="W19" s="1" t="str">
        <f t="shared" si="0"/>
        <v>2025-03</v>
      </c>
    </row>
    <row r="20" spans="1:23">
      <c r="A20" t="s">
        <v>607</v>
      </c>
      <c r="B20" t="s">
        <v>81</v>
      </c>
      <c r="C20" t="s">
        <v>82</v>
      </c>
      <c r="D20" t="s">
        <v>482</v>
      </c>
      <c r="E20" t="s">
        <v>483</v>
      </c>
      <c r="F20" t="s">
        <v>100</v>
      </c>
      <c r="G20" t="s">
        <v>101</v>
      </c>
      <c r="H20" s="1">
        <v>45896</v>
      </c>
      <c r="I20">
        <v>25</v>
      </c>
      <c r="J20">
        <v>181.7</v>
      </c>
      <c r="K20">
        <v>4542.5</v>
      </c>
      <c r="L20">
        <v>0.12</v>
      </c>
      <c r="M20">
        <v>0.02</v>
      </c>
      <c r="N20" t="s">
        <v>2775</v>
      </c>
      <c r="O20">
        <v>181.7</v>
      </c>
      <c r="P20" t="s">
        <v>2857</v>
      </c>
      <c r="Q20" t="s">
        <v>2773</v>
      </c>
      <c r="R20">
        <v>3997.4</v>
      </c>
      <c r="S20">
        <v>79.948000000000008</v>
      </c>
      <c r="T20" t="s">
        <v>2774</v>
      </c>
      <c r="U20" t="b">
        <v>1</v>
      </c>
      <c r="V20" t="str">
        <f t="shared" si="1"/>
        <v>Rebate</v>
      </c>
      <c r="W20" s="1" t="str">
        <f t="shared" si="0"/>
        <v>2025-08</v>
      </c>
    </row>
    <row r="21" spans="1:23">
      <c r="A21" t="s">
        <v>613</v>
      </c>
      <c r="B21" t="s">
        <v>145</v>
      </c>
      <c r="C21" t="s">
        <v>146</v>
      </c>
      <c r="D21" t="s">
        <v>156</v>
      </c>
      <c r="E21" t="s">
        <v>157</v>
      </c>
      <c r="F21" t="s">
        <v>139</v>
      </c>
      <c r="G21" t="s">
        <v>140</v>
      </c>
      <c r="H21" s="1">
        <v>45888</v>
      </c>
      <c r="I21">
        <v>5</v>
      </c>
      <c r="J21">
        <v>113.94</v>
      </c>
      <c r="K21">
        <v>569.70000000000005</v>
      </c>
      <c r="L21">
        <v>7.0000000000000007E-2</v>
      </c>
      <c r="M21">
        <v>0.02</v>
      </c>
      <c r="N21" t="s">
        <v>2772</v>
      </c>
      <c r="O21">
        <v>113.94</v>
      </c>
      <c r="P21" t="s">
        <v>2857</v>
      </c>
      <c r="Q21" t="s">
        <v>2773</v>
      </c>
      <c r="R21">
        <v>529.82100000000003</v>
      </c>
      <c r="S21">
        <v>10.59642</v>
      </c>
      <c r="T21" t="s">
        <v>2774</v>
      </c>
      <c r="U21" t="b">
        <v>1</v>
      </c>
      <c r="V21" t="str">
        <f t="shared" si="1"/>
        <v>Rebate</v>
      </c>
      <c r="W21" s="1" t="str">
        <f t="shared" si="0"/>
        <v>2025-08</v>
      </c>
    </row>
    <row r="22" spans="1:23">
      <c r="A22" t="s">
        <v>658</v>
      </c>
      <c r="B22" t="s">
        <v>47</v>
      </c>
      <c r="C22" t="s">
        <v>48</v>
      </c>
      <c r="D22" t="s">
        <v>184</v>
      </c>
      <c r="E22" t="s">
        <v>185</v>
      </c>
      <c r="F22" t="s">
        <v>107</v>
      </c>
      <c r="G22" t="s">
        <v>108</v>
      </c>
      <c r="H22" s="1">
        <v>45880</v>
      </c>
      <c r="I22">
        <v>8</v>
      </c>
      <c r="J22">
        <v>179.53</v>
      </c>
      <c r="K22">
        <v>1436.24</v>
      </c>
      <c r="L22">
        <v>0.12</v>
      </c>
      <c r="M22">
        <v>0.02</v>
      </c>
      <c r="N22" t="s">
        <v>2775</v>
      </c>
      <c r="O22">
        <v>179.53</v>
      </c>
      <c r="P22" t="s">
        <v>2857</v>
      </c>
      <c r="Q22" t="s">
        <v>2773</v>
      </c>
      <c r="R22">
        <v>1263.8912</v>
      </c>
      <c r="S22">
        <v>25.277824000000003</v>
      </c>
      <c r="T22" t="s">
        <v>2774</v>
      </c>
      <c r="U22" t="b">
        <v>1</v>
      </c>
      <c r="V22" t="str">
        <f t="shared" si="1"/>
        <v>Rebate</v>
      </c>
      <c r="W22" s="1" t="str">
        <f t="shared" si="0"/>
        <v>2025-08</v>
      </c>
    </row>
    <row r="23" spans="1:23">
      <c r="A23" t="s">
        <v>662</v>
      </c>
      <c r="B23" t="s">
        <v>414</v>
      </c>
      <c r="C23" t="s">
        <v>415</v>
      </c>
      <c r="D23" t="s">
        <v>663</v>
      </c>
      <c r="E23" t="s">
        <v>664</v>
      </c>
      <c r="F23" t="s">
        <v>129</v>
      </c>
      <c r="G23" t="s">
        <v>130</v>
      </c>
      <c r="H23" s="1">
        <v>45881</v>
      </c>
      <c r="I23">
        <v>25</v>
      </c>
      <c r="J23">
        <v>92.19</v>
      </c>
      <c r="K23">
        <v>2304.75</v>
      </c>
      <c r="L23">
        <v>0.09</v>
      </c>
      <c r="M23">
        <v>0.02</v>
      </c>
      <c r="N23" t="s">
        <v>2772</v>
      </c>
      <c r="O23">
        <v>92.19</v>
      </c>
      <c r="P23" t="s">
        <v>2857</v>
      </c>
      <c r="Q23" t="s">
        <v>2773</v>
      </c>
      <c r="R23">
        <v>2097.3225000000002</v>
      </c>
      <c r="S23">
        <v>41.946450000000006</v>
      </c>
      <c r="T23" t="s">
        <v>2774</v>
      </c>
      <c r="U23" t="b">
        <v>1</v>
      </c>
      <c r="V23" t="str">
        <f t="shared" si="1"/>
        <v>Rebate</v>
      </c>
      <c r="W23" s="1" t="str">
        <f t="shared" si="0"/>
        <v>2025-08</v>
      </c>
    </row>
    <row r="24" spans="1:23">
      <c r="A24" t="s">
        <v>673</v>
      </c>
      <c r="B24" t="s">
        <v>306</v>
      </c>
      <c r="C24" t="s">
        <v>307</v>
      </c>
      <c r="D24" t="s">
        <v>626</v>
      </c>
      <c r="E24" t="s">
        <v>627</v>
      </c>
      <c r="F24" t="s">
        <v>100</v>
      </c>
      <c r="G24" t="s">
        <v>101</v>
      </c>
      <c r="H24" s="1">
        <v>45884</v>
      </c>
      <c r="I24">
        <v>19</v>
      </c>
      <c r="J24">
        <v>181.7</v>
      </c>
      <c r="K24">
        <v>3452.3</v>
      </c>
      <c r="L24">
        <v>0.12</v>
      </c>
      <c r="M24">
        <v>0.02</v>
      </c>
      <c r="N24" t="s">
        <v>2775</v>
      </c>
      <c r="O24">
        <v>181.7</v>
      </c>
      <c r="P24" t="s">
        <v>2857</v>
      </c>
      <c r="Q24" t="s">
        <v>2773</v>
      </c>
      <c r="R24">
        <v>3038.0240000000003</v>
      </c>
      <c r="S24">
        <v>60.760480000000008</v>
      </c>
      <c r="T24" t="s">
        <v>2774</v>
      </c>
      <c r="U24" t="b">
        <v>1</v>
      </c>
      <c r="V24" t="str">
        <f t="shared" si="1"/>
        <v>Rebate</v>
      </c>
      <c r="W24" s="1" t="str">
        <f t="shared" si="0"/>
        <v>2025-08</v>
      </c>
    </row>
    <row r="25" spans="1:23">
      <c r="A25" t="s">
        <v>677</v>
      </c>
      <c r="B25" t="s">
        <v>47</v>
      </c>
      <c r="C25" t="s">
        <v>48</v>
      </c>
      <c r="D25" t="s">
        <v>57</v>
      </c>
      <c r="E25" t="s">
        <v>58</v>
      </c>
      <c r="F25" t="s">
        <v>293</v>
      </c>
      <c r="G25" t="s">
        <v>294</v>
      </c>
      <c r="H25" s="1">
        <v>45872</v>
      </c>
      <c r="I25">
        <v>15</v>
      </c>
      <c r="J25">
        <v>114.99</v>
      </c>
      <c r="K25">
        <v>1724.85</v>
      </c>
      <c r="L25">
        <v>7.0000000000000007E-2</v>
      </c>
      <c r="M25">
        <v>0.02</v>
      </c>
      <c r="N25" t="s">
        <v>2772</v>
      </c>
      <c r="O25">
        <v>114.99</v>
      </c>
      <c r="P25" t="s">
        <v>2857</v>
      </c>
      <c r="Q25" t="s">
        <v>2773</v>
      </c>
      <c r="R25">
        <v>1604.1105</v>
      </c>
      <c r="S25">
        <v>32.082210000000003</v>
      </c>
      <c r="T25" t="s">
        <v>2774</v>
      </c>
      <c r="U25" t="b">
        <v>1</v>
      </c>
      <c r="V25" t="str">
        <f t="shared" si="1"/>
        <v>Rebate</v>
      </c>
      <c r="W25" s="1" t="str">
        <f t="shared" si="0"/>
        <v>2025-08</v>
      </c>
    </row>
    <row r="26" spans="1:23">
      <c r="A26" t="s">
        <v>713</v>
      </c>
      <c r="B26" t="s">
        <v>145</v>
      </c>
      <c r="C26" t="s">
        <v>146</v>
      </c>
      <c r="D26" t="s">
        <v>714</v>
      </c>
      <c r="E26" t="s">
        <v>715</v>
      </c>
      <c r="F26" t="s">
        <v>78</v>
      </c>
      <c r="G26" t="s">
        <v>79</v>
      </c>
      <c r="H26" s="1">
        <v>45896</v>
      </c>
      <c r="I26">
        <v>23</v>
      </c>
      <c r="J26">
        <v>139.22</v>
      </c>
      <c r="K26">
        <v>3202.06</v>
      </c>
      <c r="L26">
        <v>0.08</v>
      </c>
      <c r="M26">
        <v>0.02</v>
      </c>
      <c r="N26" t="s">
        <v>2772</v>
      </c>
      <c r="O26">
        <v>139.22</v>
      </c>
      <c r="P26" t="s">
        <v>2857</v>
      </c>
      <c r="Q26" t="s">
        <v>2773</v>
      </c>
      <c r="R26">
        <v>2945.8951999999999</v>
      </c>
      <c r="S26">
        <v>58.917904</v>
      </c>
      <c r="T26" t="s">
        <v>2774</v>
      </c>
      <c r="U26" t="b">
        <v>1</v>
      </c>
      <c r="V26" t="str">
        <f t="shared" si="1"/>
        <v>Rebate</v>
      </c>
      <c r="W26" s="1" t="str">
        <f t="shared" si="0"/>
        <v>2025-08</v>
      </c>
    </row>
    <row r="27" spans="1:23">
      <c r="A27" t="s">
        <v>745</v>
      </c>
      <c r="B27" t="s">
        <v>103</v>
      </c>
      <c r="C27" t="s">
        <v>104</v>
      </c>
      <c r="D27" t="s">
        <v>429</v>
      </c>
      <c r="E27" t="s">
        <v>430</v>
      </c>
      <c r="F27" t="s">
        <v>356</v>
      </c>
      <c r="G27" t="s">
        <v>357</v>
      </c>
      <c r="H27" s="1">
        <v>45897</v>
      </c>
      <c r="I27">
        <v>23</v>
      </c>
      <c r="J27">
        <v>54.03</v>
      </c>
      <c r="K27">
        <v>1242.69</v>
      </c>
      <c r="L27">
        <v>0.05</v>
      </c>
      <c r="M27">
        <v>0.02</v>
      </c>
      <c r="N27" t="s">
        <v>2776</v>
      </c>
      <c r="O27">
        <v>54.03</v>
      </c>
      <c r="P27" t="s">
        <v>2857</v>
      </c>
      <c r="Q27" t="s">
        <v>2773</v>
      </c>
      <c r="R27">
        <v>1180.5554999999999</v>
      </c>
      <c r="S27">
        <v>23.61111</v>
      </c>
      <c r="T27" t="s">
        <v>2774</v>
      </c>
      <c r="U27" t="b">
        <v>1</v>
      </c>
      <c r="V27" t="str">
        <f t="shared" si="1"/>
        <v>Rebate</v>
      </c>
      <c r="W27" s="1" t="str">
        <f t="shared" si="0"/>
        <v>2025-08</v>
      </c>
    </row>
    <row r="28" spans="1:23">
      <c r="A28" t="s">
        <v>796</v>
      </c>
      <c r="B28" t="s">
        <v>230</v>
      </c>
      <c r="C28" t="s">
        <v>231</v>
      </c>
      <c r="D28" t="s">
        <v>683</v>
      </c>
      <c r="E28" t="s">
        <v>684</v>
      </c>
      <c r="F28" t="s">
        <v>107</v>
      </c>
      <c r="G28" t="s">
        <v>108</v>
      </c>
      <c r="H28" s="1">
        <v>45879</v>
      </c>
      <c r="I28">
        <v>7</v>
      </c>
      <c r="J28">
        <v>179.53</v>
      </c>
      <c r="K28">
        <v>1256.71</v>
      </c>
      <c r="L28">
        <v>0.13</v>
      </c>
      <c r="M28">
        <v>0.02</v>
      </c>
      <c r="N28" t="s">
        <v>2775</v>
      </c>
      <c r="O28">
        <v>179.53</v>
      </c>
      <c r="P28" t="s">
        <v>2857</v>
      </c>
      <c r="Q28" t="s">
        <v>2773</v>
      </c>
      <c r="R28">
        <v>1093.3377</v>
      </c>
      <c r="S28">
        <v>21.866754</v>
      </c>
      <c r="T28" t="s">
        <v>2774</v>
      </c>
      <c r="U28" t="b">
        <v>1</v>
      </c>
      <c r="V28" t="str">
        <f t="shared" si="1"/>
        <v>Rebate</v>
      </c>
      <c r="W28" s="1" t="str">
        <f t="shared" si="0"/>
        <v>2025-08</v>
      </c>
    </row>
    <row r="29" spans="1:23">
      <c r="A29" t="s">
        <v>817</v>
      </c>
      <c r="B29" t="s">
        <v>93</v>
      </c>
      <c r="C29" t="s">
        <v>94</v>
      </c>
      <c r="D29" t="s">
        <v>818</v>
      </c>
      <c r="E29" t="s">
        <v>819</v>
      </c>
      <c r="F29" t="s">
        <v>240</v>
      </c>
      <c r="G29" t="s">
        <v>241</v>
      </c>
      <c r="H29" s="1">
        <v>45900</v>
      </c>
      <c r="I29">
        <v>13</v>
      </c>
      <c r="J29">
        <v>130.94</v>
      </c>
      <c r="K29">
        <v>1702.22</v>
      </c>
      <c r="L29">
        <v>7.0000000000000007E-2</v>
      </c>
      <c r="M29">
        <v>0.02</v>
      </c>
      <c r="N29" t="s">
        <v>2772</v>
      </c>
      <c r="O29">
        <v>130.94</v>
      </c>
      <c r="P29" t="s">
        <v>2857</v>
      </c>
      <c r="Q29" t="s">
        <v>2773</v>
      </c>
      <c r="R29">
        <v>1583.0645999999999</v>
      </c>
      <c r="S29">
        <v>31.661292</v>
      </c>
      <c r="T29" t="s">
        <v>2774</v>
      </c>
      <c r="U29" t="b">
        <v>1</v>
      </c>
      <c r="V29" t="str">
        <f t="shared" si="1"/>
        <v>Rebate</v>
      </c>
      <c r="W29" s="1" t="str">
        <f t="shared" si="0"/>
        <v>2025-08</v>
      </c>
    </row>
    <row r="30" spans="1:23">
      <c r="A30" t="s">
        <v>838</v>
      </c>
      <c r="B30" t="s">
        <v>62</v>
      </c>
      <c r="C30" t="s">
        <v>63</v>
      </c>
      <c r="D30" t="s">
        <v>839</v>
      </c>
      <c r="E30" t="s">
        <v>840</v>
      </c>
      <c r="F30" t="s">
        <v>114</v>
      </c>
      <c r="G30" t="s">
        <v>115</v>
      </c>
      <c r="H30" s="1">
        <v>45898</v>
      </c>
      <c r="I30">
        <v>10</v>
      </c>
      <c r="J30">
        <v>91.13</v>
      </c>
      <c r="K30">
        <v>911.3</v>
      </c>
      <c r="L30">
        <v>0.12</v>
      </c>
      <c r="M30">
        <v>0.02</v>
      </c>
      <c r="N30" t="s">
        <v>2775</v>
      </c>
      <c r="O30">
        <v>91.13</v>
      </c>
      <c r="P30" t="s">
        <v>2857</v>
      </c>
      <c r="Q30" t="s">
        <v>2773</v>
      </c>
      <c r="R30">
        <v>801.94399999999996</v>
      </c>
      <c r="S30">
        <v>16.038879999999999</v>
      </c>
      <c r="T30" t="s">
        <v>2774</v>
      </c>
      <c r="U30" t="b">
        <v>1</v>
      </c>
      <c r="V30" t="str">
        <f t="shared" si="1"/>
        <v>Rebate</v>
      </c>
      <c r="W30" s="1" t="str">
        <f t="shared" si="0"/>
        <v>2025-08</v>
      </c>
    </row>
    <row r="31" spans="1:23">
      <c r="A31" t="s">
        <v>843</v>
      </c>
      <c r="B31" t="s">
        <v>117</v>
      </c>
      <c r="C31" t="s">
        <v>118</v>
      </c>
      <c r="D31" t="s">
        <v>765</v>
      </c>
      <c r="E31" t="s">
        <v>766</v>
      </c>
      <c r="F31" t="s">
        <v>275</v>
      </c>
      <c r="G31" t="s">
        <v>276</v>
      </c>
      <c r="H31" s="1">
        <v>45877</v>
      </c>
      <c r="I31">
        <v>5</v>
      </c>
      <c r="J31">
        <v>44.71</v>
      </c>
      <c r="K31">
        <v>223.55</v>
      </c>
      <c r="L31">
        <v>0.08</v>
      </c>
      <c r="M31">
        <v>0.02</v>
      </c>
      <c r="N31" t="s">
        <v>2776</v>
      </c>
      <c r="O31">
        <v>44.71</v>
      </c>
      <c r="P31" t="s">
        <v>2857</v>
      </c>
      <c r="Q31" t="s">
        <v>2773</v>
      </c>
      <c r="R31">
        <v>205.666</v>
      </c>
      <c r="S31">
        <v>4.1133199999999999</v>
      </c>
      <c r="T31" t="s">
        <v>2774</v>
      </c>
      <c r="U31" t="b">
        <v>1</v>
      </c>
      <c r="V31" t="str">
        <f t="shared" si="1"/>
        <v>Rebate</v>
      </c>
      <c r="W31" s="1" t="str">
        <f t="shared" si="0"/>
        <v>2025-08</v>
      </c>
    </row>
    <row r="32" spans="1:23">
      <c r="A32" t="s">
        <v>847</v>
      </c>
      <c r="B32" t="s">
        <v>103</v>
      </c>
      <c r="C32" t="s">
        <v>104</v>
      </c>
      <c r="D32" t="s">
        <v>227</v>
      </c>
      <c r="E32" t="s">
        <v>228</v>
      </c>
      <c r="F32" t="s">
        <v>319</v>
      </c>
      <c r="G32" t="s">
        <v>320</v>
      </c>
      <c r="H32" s="1">
        <v>45874</v>
      </c>
      <c r="I32">
        <v>18</v>
      </c>
      <c r="J32">
        <v>65.44</v>
      </c>
      <c r="K32">
        <v>1177.92</v>
      </c>
      <c r="L32">
        <v>0.08</v>
      </c>
      <c r="M32">
        <v>0.02</v>
      </c>
      <c r="N32" t="s">
        <v>2776</v>
      </c>
      <c r="O32">
        <v>93.41</v>
      </c>
      <c r="P32" t="s">
        <v>2857</v>
      </c>
      <c r="Q32" t="s">
        <v>2858</v>
      </c>
      <c r="R32">
        <v>1083.6864</v>
      </c>
      <c r="S32">
        <v>21.673728000000001</v>
      </c>
      <c r="T32" t="s">
        <v>2774</v>
      </c>
      <c r="U32" t="b">
        <v>1</v>
      </c>
      <c r="V32" t="str">
        <f t="shared" si="1"/>
        <v>Multiple</v>
      </c>
      <c r="W32" s="1" t="str">
        <f t="shared" si="0"/>
        <v>2025-08</v>
      </c>
    </row>
    <row r="33" spans="1:23">
      <c r="A33" t="s">
        <v>863</v>
      </c>
      <c r="B33" t="s">
        <v>35</v>
      </c>
      <c r="C33" t="s">
        <v>36</v>
      </c>
      <c r="D33" t="s">
        <v>675</v>
      </c>
      <c r="E33" t="s">
        <v>676</v>
      </c>
      <c r="F33" t="s">
        <v>196</v>
      </c>
      <c r="G33" t="s">
        <v>197</v>
      </c>
      <c r="H33" s="1">
        <v>45872</v>
      </c>
      <c r="I33">
        <v>1</v>
      </c>
      <c r="J33">
        <v>77.5</v>
      </c>
      <c r="K33">
        <v>77.5</v>
      </c>
      <c r="L33">
        <v>7.0000000000000007E-2</v>
      </c>
      <c r="M33">
        <v>0.02</v>
      </c>
      <c r="N33" t="s">
        <v>2772</v>
      </c>
      <c r="O33">
        <v>77.5</v>
      </c>
      <c r="P33" t="s">
        <v>2857</v>
      </c>
      <c r="Q33" t="s">
        <v>2773</v>
      </c>
      <c r="R33">
        <v>72.075000000000003</v>
      </c>
      <c r="S33">
        <v>1.4415</v>
      </c>
      <c r="T33" t="s">
        <v>2774</v>
      </c>
      <c r="U33" t="b">
        <v>1</v>
      </c>
      <c r="V33" t="str">
        <f t="shared" si="1"/>
        <v>Rebate</v>
      </c>
      <c r="W33" s="1" t="str">
        <f t="shared" si="0"/>
        <v>2025-08</v>
      </c>
    </row>
    <row r="34" spans="1:23">
      <c r="A34" t="s">
        <v>868</v>
      </c>
      <c r="B34" t="s">
        <v>122</v>
      </c>
      <c r="C34" t="s">
        <v>123</v>
      </c>
      <c r="D34" t="s">
        <v>769</v>
      </c>
      <c r="E34" t="s">
        <v>770</v>
      </c>
      <c r="F34" t="s">
        <v>39</v>
      </c>
      <c r="G34" t="s">
        <v>40</v>
      </c>
      <c r="H34" s="1">
        <v>45879</v>
      </c>
      <c r="I34">
        <v>18</v>
      </c>
      <c r="J34">
        <v>87.21</v>
      </c>
      <c r="K34">
        <v>1569.78</v>
      </c>
      <c r="L34">
        <v>0.05</v>
      </c>
      <c r="M34">
        <v>0.02</v>
      </c>
      <c r="N34" t="s">
        <v>2776</v>
      </c>
      <c r="O34">
        <v>87.21</v>
      </c>
      <c r="P34" t="s">
        <v>2857</v>
      </c>
      <c r="Q34" t="s">
        <v>2773</v>
      </c>
      <c r="R34">
        <v>1491.2909999999999</v>
      </c>
      <c r="S34">
        <v>29.82582</v>
      </c>
      <c r="T34" t="s">
        <v>2774</v>
      </c>
      <c r="U34" t="b">
        <v>1</v>
      </c>
      <c r="V34" t="str">
        <f t="shared" si="1"/>
        <v>Rebate</v>
      </c>
      <c r="W34" s="1" t="str">
        <f t="shared" si="0"/>
        <v>2025-08</v>
      </c>
    </row>
    <row r="35" spans="1:23">
      <c r="A35" t="s">
        <v>870</v>
      </c>
      <c r="B35" t="s">
        <v>187</v>
      </c>
      <c r="C35" t="s">
        <v>188</v>
      </c>
      <c r="D35" t="s">
        <v>343</v>
      </c>
      <c r="E35" t="s">
        <v>344</v>
      </c>
      <c r="F35" t="s">
        <v>196</v>
      </c>
      <c r="G35" t="s">
        <v>197</v>
      </c>
      <c r="H35" s="1">
        <v>45875</v>
      </c>
      <c r="I35">
        <v>2</v>
      </c>
      <c r="J35">
        <v>77.5</v>
      </c>
      <c r="K35">
        <v>155</v>
      </c>
      <c r="L35">
        <v>7.0000000000000007E-2</v>
      </c>
      <c r="M35">
        <v>0.02</v>
      </c>
      <c r="N35" t="s">
        <v>2772</v>
      </c>
      <c r="O35">
        <v>77.5</v>
      </c>
      <c r="P35" t="s">
        <v>2857</v>
      </c>
      <c r="Q35" t="s">
        <v>2773</v>
      </c>
      <c r="R35">
        <v>144.15</v>
      </c>
      <c r="S35">
        <v>2.883</v>
      </c>
      <c r="T35" t="s">
        <v>2774</v>
      </c>
      <c r="U35" t="b">
        <v>1</v>
      </c>
      <c r="V35" t="str">
        <f t="shared" si="1"/>
        <v>Rebate</v>
      </c>
      <c r="W35" s="1" t="str">
        <f t="shared" si="0"/>
        <v>2025-08</v>
      </c>
    </row>
    <row r="36" spans="1:23">
      <c r="A36" t="s">
        <v>879</v>
      </c>
      <c r="B36" t="s">
        <v>306</v>
      </c>
      <c r="C36" t="s">
        <v>307</v>
      </c>
      <c r="D36" t="s">
        <v>765</v>
      </c>
      <c r="E36" t="s">
        <v>766</v>
      </c>
      <c r="F36" t="s">
        <v>18</v>
      </c>
      <c r="G36" t="s">
        <v>19</v>
      </c>
      <c r="H36" s="1">
        <v>45874</v>
      </c>
      <c r="I36">
        <v>8</v>
      </c>
      <c r="J36">
        <v>52.65</v>
      </c>
      <c r="K36">
        <v>421.2</v>
      </c>
      <c r="L36">
        <v>0.09</v>
      </c>
      <c r="M36">
        <v>0.02</v>
      </c>
      <c r="N36" t="s">
        <v>2772</v>
      </c>
      <c r="O36">
        <v>52.65</v>
      </c>
      <c r="P36" t="s">
        <v>2857</v>
      </c>
      <c r="Q36" t="s">
        <v>2773</v>
      </c>
      <c r="R36">
        <v>383.29199999999997</v>
      </c>
      <c r="S36">
        <v>7.6658399999999993</v>
      </c>
      <c r="T36" t="s">
        <v>2774</v>
      </c>
      <c r="U36" t="b">
        <v>1</v>
      </c>
      <c r="V36" t="str">
        <f t="shared" si="1"/>
        <v>Rebate</v>
      </c>
      <c r="W36" s="1" t="str">
        <f t="shared" si="0"/>
        <v>2025-08</v>
      </c>
    </row>
    <row r="37" spans="1:23">
      <c r="A37" t="s">
        <v>925</v>
      </c>
      <c r="B37" t="s">
        <v>81</v>
      </c>
      <c r="C37" t="s">
        <v>82</v>
      </c>
      <c r="D37" t="s">
        <v>359</v>
      </c>
      <c r="E37" t="s">
        <v>360</v>
      </c>
      <c r="F37" t="s">
        <v>59</v>
      </c>
      <c r="G37" t="s">
        <v>60</v>
      </c>
      <c r="H37" s="1">
        <v>45894</v>
      </c>
      <c r="I37">
        <v>17</v>
      </c>
      <c r="J37">
        <v>71.86</v>
      </c>
      <c r="K37">
        <v>1221.6199999999999</v>
      </c>
      <c r="L37">
        <v>0.09</v>
      </c>
      <c r="M37">
        <v>0.02</v>
      </c>
      <c r="N37" t="s">
        <v>2772</v>
      </c>
      <c r="O37">
        <v>71.86</v>
      </c>
      <c r="P37" t="s">
        <v>2857</v>
      </c>
      <c r="Q37" t="s">
        <v>2773</v>
      </c>
      <c r="R37">
        <v>1111.6741999999999</v>
      </c>
      <c r="S37">
        <v>22.233484000000001</v>
      </c>
      <c r="T37" t="s">
        <v>2774</v>
      </c>
      <c r="U37" t="b">
        <v>1</v>
      </c>
      <c r="V37" t="str">
        <f t="shared" si="1"/>
        <v>Rebate</v>
      </c>
      <c r="W37" s="1" t="str">
        <f t="shared" si="0"/>
        <v>2025-08</v>
      </c>
    </row>
    <row r="38" spans="1:23">
      <c r="A38" t="s">
        <v>929</v>
      </c>
      <c r="B38" t="s">
        <v>14</v>
      </c>
      <c r="C38" t="s">
        <v>15</v>
      </c>
      <c r="D38" t="s">
        <v>416</v>
      </c>
      <c r="E38" t="s">
        <v>417</v>
      </c>
      <c r="F38" t="s">
        <v>78</v>
      </c>
      <c r="G38" t="s">
        <v>79</v>
      </c>
      <c r="H38" s="1">
        <v>45887</v>
      </c>
      <c r="I38">
        <v>7</v>
      </c>
      <c r="J38">
        <v>139.22</v>
      </c>
      <c r="K38">
        <v>974.54</v>
      </c>
      <c r="L38">
        <v>0.09</v>
      </c>
      <c r="M38">
        <v>0.02</v>
      </c>
      <c r="N38" t="s">
        <v>2772</v>
      </c>
      <c r="O38">
        <v>139.22</v>
      </c>
      <c r="P38" t="s">
        <v>2857</v>
      </c>
      <c r="Q38" t="s">
        <v>2773</v>
      </c>
      <c r="R38">
        <v>886.83140000000003</v>
      </c>
      <c r="S38">
        <v>17.736628</v>
      </c>
      <c r="T38" t="s">
        <v>2774</v>
      </c>
      <c r="U38" t="b">
        <v>1</v>
      </c>
      <c r="V38" t="str">
        <f t="shared" si="1"/>
        <v>Rebate</v>
      </c>
      <c r="W38" s="1" t="str">
        <f t="shared" si="0"/>
        <v>2025-08</v>
      </c>
    </row>
    <row r="39" spans="1:23">
      <c r="A39" t="s">
        <v>940</v>
      </c>
      <c r="B39" t="s">
        <v>135</v>
      </c>
      <c r="C39" t="s">
        <v>136</v>
      </c>
      <c r="D39" t="s">
        <v>933</v>
      </c>
      <c r="E39" t="s">
        <v>934</v>
      </c>
      <c r="F39" t="s">
        <v>114</v>
      </c>
      <c r="G39" t="s">
        <v>115</v>
      </c>
      <c r="H39" s="1">
        <v>45896</v>
      </c>
      <c r="I39">
        <v>13</v>
      </c>
      <c r="J39">
        <v>91.13</v>
      </c>
      <c r="K39">
        <v>1184.69</v>
      </c>
      <c r="L39">
        <v>0.12</v>
      </c>
      <c r="M39">
        <v>0.02</v>
      </c>
      <c r="N39" t="s">
        <v>2775</v>
      </c>
      <c r="O39">
        <v>91.13</v>
      </c>
      <c r="P39" t="s">
        <v>2857</v>
      </c>
      <c r="Q39" t="s">
        <v>2773</v>
      </c>
      <c r="R39">
        <v>1042.5272</v>
      </c>
      <c r="S39">
        <v>20.850543999999999</v>
      </c>
      <c r="T39" t="s">
        <v>2774</v>
      </c>
      <c r="U39" t="b">
        <v>1</v>
      </c>
      <c r="V39" t="str">
        <f t="shared" si="1"/>
        <v>Rebate</v>
      </c>
      <c r="W39" s="1" t="str">
        <f t="shared" si="0"/>
        <v>2025-08</v>
      </c>
    </row>
    <row r="40" spans="1:23">
      <c r="A40" t="s">
        <v>941</v>
      </c>
      <c r="B40" t="s">
        <v>103</v>
      </c>
      <c r="C40" t="s">
        <v>104</v>
      </c>
      <c r="D40" t="s">
        <v>388</v>
      </c>
      <c r="E40" t="s">
        <v>389</v>
      </c>
      <c r="F40" t="s">
        <v>319</v>
      </c>
      <c r="G40" t="s">
        <v>320</v>
      </c>
      <c r="H40" s="1">
        <v>45871</v>
      </c>
      <c r="I40">
        <v>10</v>
      </c>
      <c r="J40">
        <v>68.180000000000007</v>
      </c>
      <c r="K40">
        <v>681.8</v>
      </c>
      <c r="L40">
        <v>0</v>
      </c>
      <c r="M40">
        <v>0.02</v>
      </c>
      <c r="N40" t="s">
        <v>2776</v>
      </c>
      <c r="O40">
        <v>93.41</v>
      </c>
      <c r="P40" t="s">
        <v>2773</v>
      </c>
      <c r="Q40" t="s">
        <v>2858</v>
      </c>
      <c r="R40">
        <v>681.8</v>
      </c>
      <c r="S40">
        <v>13.635999999999999</v>
      </c>
      <c r="T40" t="s">
        <v>2774</v>
      </c>
      <c r="U40" t="b">
        <v>1</v>
      </c>
      <c r="V40" t="str">
        <f t="shared" si="1"/>
        <v>Price</v>
      </c>
      <c r="W40" s="1" t="str">
        <f t="shared" si="0"/>
        <v>2025-08</v>
      </c>
    </row>
    <row r="41" spans="1:23">
      <c r="A41" t="s">
        <v>996</v>
      </c>
      <c r="B41" t="s">
        <v>182</v>
      </c>
      <c r="C41" t="s">
        <v>183</v>
      </c>
      <c r="D41" t="s">
        <v>284</v>
      </c>
      <c r="E41" t="s">
        <v>285</v>
      </c>
      <c r="F41" t="s">
        <v>240</v>
      </c>
      <c r="G41" t="s">
        <v>241</v>
      </c>
      <c r="H41" s="1">
        <v>45893</v>
      </c>
      <c r="I41">
        <v>5</v>
      </c>
      <c r="J41">
        <v>130.94</v>
      </c>
      <c r="K41">
        <v>654.70000000000005</v>
      </c>
      <c r="L41">
        <v>0.09</v>
      </c>
      <c r="M41">
        <v>0.02</v>
      </c>
      <c r="N41" t="s">
        <v>2772</v>
      </c>
      <c r="O41">
        <v>130.94</v>
      </c>
      <c r="P41" t="s">
        <v>2857</v>
      </c>
      <c r="Q41" t="s">
        <v>2773</v>
      </c>
      <c r="R41">
        <v>595.77700000000004</v>
      </c>
      <c r="S41">
        <v>11.915540000000002</v>
      </c>
      <c r="T41" t="s">
        <v>2774</v>
      </c>
      <c r="U41" t="b">
        <v>1</v>
      </c>
      <c r="V41" t="str">
        <f t="shared" si="1"/>
        <v>Rebate</v>
      </c>
      <c r="W41" s="1" t="str">
        <f t="shared" si="0"/>
        <v>2025-08</v>
      </c>
    </row>
    <row r="42" spans="1:23">
      <c r="A42" t="s">
        <v>1019</v>
      </c>
      <c r="B42" t="s">
        <v>145</v>
      </c>
      <c r="C42" t="s">
        <v>146</v>
      </c>
      <c r="D42" t="s">
        <v>818</v>
      </c>
      <c r="E42" t="s">
        <v>819</v>
      </c>
      <c r="F42" t="s">
        <v>196</v>
      </c>
      <c r="G42" t="s">
        <v>197</v>
      </c>
      <c r="H42" s="1">
        <v>45897</v>
      </c>
      <c r="I42">
        <v>15</v>
      </c>
      <c r="J42">
        <v>77.5</v>
      </c>
      <c r="K42">
        <v>1162.5</v>
      </c>
      <c r="L42">
        <v>0.08</v>
      </c>
      <c r="M42">
        <v>0.02</v>
      </c>
      <c r="N42" t="s">
        <v>2772</v>
      </c>
      <c r="O42">
        <v>77.5</v>
      </c>
      <c r="P42" t="s">
        <v>2857</v>
      </c>
      <c r="Q42" t="s">
        <v>2773</v>
      </c>
      <c r="R42">
        <v>1069.5</v>
      </c>
      <c r="S42">
        <v>21.39</v>
      </c>
      <c r="T42" t="s">
        <v>2774</v>
      </c>
      <c r="U42" t="b">
        <v>1</v>
      </c>
      <c r="V42" t="str">
        <f t="shared" si="1"/>
        <v>Rebate</v>
      </c>
      <c r="W42" s="1" t="str">
        <f t="shared" si="0"/>
        <v>2025-08</v>
      </c>
    </row>
    <row r="43" spans="1:23">
      <c r="A43" t="s">
        <v>1022</v>
      </c>
      <c r="B43" t="s">
        <v>47</v>
      </c>
      <c r="C43" t="s">
        <v>48</v>
      </c>
      <c r="D43" t="s">
        <v>314</v>
      </c>
      <c r="E43" t="s">
        <v>315</v>
      </c>
      <c r="F43" t="s">
        <v>129</v>
      </c>
      <c r="G43" t="s">
        <v>130</v>
      </c>
      <c r="H43" s="1">
        <v>45888</v>
      </c>
      <c r="I43">
        <v>25</v>
      </c>
      <c r="J43">
        <v>92.19</v>
      </c>
      <c r="K43">
        <v>2304.75</v>
      </c>
      <c r="L43">
        <v>0.08</v>
      </c>
      <c r="M43">
        <v>0.02</v>
      </c>
      <c r="N43" t="s">
        <v>2772</v>
      </c>
      <c r="O43">
        <v>92.19</v>
      </c>
      <c r="P43" t="s">
        <v>2857</v>
      </c>
      <c r="Q43" t="s">
        <v>2773</v>
      </c>
      <c r="R43">
        <v>2120.37</v>
      </c>
      <c r="S43">
        <v>42.407399999999996</v>
      </c>
      <c r="T43" t="s">
        <v>2774</v>
      </c>
      <c r="U43" t="b">
        <v>1</v>
      </c>
      <c r="V43" t="str">
        <f t="shared" si="1"/>
        <v>Rebate</v>
      </c>
      <c r="W43" s="1" t="str">
        <f t="shared" si="0"/>
        <v>2025-08</v>
      </c>
    </row>
    <row r="44" spans="1:23">
      <c r="A44" t="s">
        <v>1032</v>
      </c>
      <c r="B44" t="s">
        <v>67</v>
      </c>
      <c r="C44" t="s">
        <v>68</v>
      </c>
      <c r="D44" t="s">
        <v>769</v>
      </c>
      <c r="E44" t="s">
        <v>770</v>
      </c>
      <c r="F44" t="s">
        <v>25</v>
      </c>
      <c r="G44" t="s">
        <v>26</v>
      </c>
      <c r="H44" s="1">
        <v>45885</v>
      </c>
      <c r="I44">
        <v>24</v>
      </c>
      <c r="J44">
        <v>120.83</v>
      </c>
      <c r="K44">
        <v>2899.92</v>
      </c>
      <c r="L44">
        <v>0.12</v>
      </c>
      <c r="M44">
        <v>0.02</v>
      </c>
      <c r="N44" t="s">
        <v>2775</v>
      </c>
      <c r="O44">
        <v>120.83</v>
      </c>
      <c r="P44" t="s">
        <v>2857</v>
      </c>
      <c r="Q44" t="s">
        <v>2773</v>
      </c>
      <c r="R44">
        <v>2551.9295999999999</v>
      </c>
      <c r="S44">
        <v>51.038592000000001</v>
      </c>
      <c r="T44" t="s">
        <v>2774</v>
      </c>
      <c r="U44" t="b">
        <v>1</v>
      </c>
      <c r="V44" t="str">
        <f t="shared" si="1"/>
        <v>Rebate</v>
      </c>
      <c r="W44" s="1" t="str">
        <f t="shared" si="0"/>
        <v>2025-08</v>
      </c>
    </row>
    <row r="45" spans="1:23">
      <c r="A45" t="s">
        <v>1034</v>
      </c>
      <c r="B45" t="s">
        <v>145</v>
      </c>
      <c r="C45" t="s">
        <v>146</v>
      </c>
      <c r="D45" t="s">
        <v>1035</v>
      </c>
      <c r="E45" t="s">
        <v>1036</v>
      </c>
      <c r="F45" t="s">
        <v>196</v>
      </c>
      <c r="G45" t="s">
        <v>197</v>
      </c>
      <c r="H45" s="1">
        <v>45893</v>
      </c>
      <c r="I45">
        <v>8</v>
      </c>
      <c r="J45">
        <v>77.5</v>
      </c>
      <c r="K45">
        <v>620</v>
      </c>
      <c r="L45">
        <v>7.0000000000000007E-2</v>
      </c>
      <c r="M45">
        <v>0.02</v>
      </c>
      <c r="N45" t="s">
        <v>2772</v>
      </c>
      <c r="O45">
        <v>77.5</v>
      </c>
      <c r="P45" t="s">
        <v>2857</v>
      </c>
      <c r="Q45" t="s">
        <v>2773</v>
      </c>
      <c r="R45">
        <v>576.6</v>
      </c>
      <c r="S45">
        <v>11.532</v>
      </c>
      <c r="T45" t="s">
        <v>2774</v>
      </c>
      <c r="U45" t="b">
        <v>1</v>
      </c>
      <c r="V45" t="str">
        <f t="shared" si="1"/>
        <v>Rebate</v>
      </c>
      <c r="W45" s="1" t="str">
        <f t="shared" si="0"/>
        <v>2025-08</v>
      </c>
    </row>
    <row r="46" spans="1:23">
      <c r="A46" t="s">
        <v>1038</v>
      </c>
      <c r="B46" t="s">
        <v>110</v>
      </c>
      <c r="C46" t="s">
        <v>111</v>
      </c>
      <c r="D46" t="s">
        <v>872</v>
      </c>
      <c r="E46" t="s">
        <v>873</v>
      </c>
      <c r="F46" t="s">
        <v>293</v>
      </c>
      <c r="G46" t="s">
        <v>294</v>
      </c>
      <c r="H46" s="1">
        <v>45880</v>
      </c>
      <c r="I46">
        <v>7</v>
      </c>
      <c r="J46">
        <v>114.99</v>
      </c>
      <c r="K46">
        <v>804.93</v>
      </c>
      <c r="L46">
        <v>0.08</v>
      </c>
      <c r="M46">
        <v>0.02</v>
      </c>
      <c r="N46" t="s">
        <v>2772</v>
      </c>
      <c r="O46">
        <v>114.99</v>
      </c>
      <c r="P46" t="s">
        <v>2857</v>
      </c>
      <c r="Q46" t="s">
        <v>2773</v>
      </c>
      <c r="R46">
        <v>740.53559999999993</v>
      </c>
      <c r="S46">
        <v>14.810711999999999</v>
      </c>
      <c r="T46" t="s">
        <v>2774</v>
      </c>
      <c r="U46" t="b">
        <v>1</v>
      </c>
      <c r="V46" t="str">
        <f t="shared" si="1"/>
        <v>Rebate</v>
      </c>
      <c r="W46" s="1" t="str">
        <f t="shared" si="0"/>
        <v>2025-08</v>
      </c>
    </row>
    <row r="47" spans="1:23">
      <c r="A47" t="s">
        <v>1045</v>
      </c>
      <c r="B47" t="s">
        <v>14</v>
      </c>
      <c r="C47" t="s">
        <v>15</v>
      </c>
      <c r="D47" t="s">
        <v>369</v>
      </c>
      <c r="E47" t="s">
        <v>370</v>
      </c>
      <c r="F47" t="s">
        <v>234</v>
      </c>
      <c r="G47" t="s">
        <v>235</v>
      </c>
      <c r="H47" s="1">
        <v>45871</v>
      </c>
      <c r="I47">
        <v>22</v>
      </c>
      <c r="J47">
        <v>37.18</v>
      </c>
      <c r="K47">
        <v>817.96</v>
      </c>
      <c r="L47">
        <v>0.05</v>
      </c>
      <c r="M47">
        <v>0.02</v>
      </c>
      <c r="N47" t="s">
        <v>2776</v>
      </c>
      <c r="O47">
        <v>37.18</v>
      </c>
      <c r="P47" t="s">
        <v>2857</v>
      </c>
      <c r="Q47" t="s">
        <v>2773</v>
      </c>
      <c r="R47">
        <v>777.06200000000001</v>
      </c>
      <c r="S47">
        <v>15.54124</v>
      </c>
      <c r="T47" t="s">
        <v>2774</v>
      </c>
      <c r="U47" t="b">
        <v>1</v>
      </c>
      <c r="V47" t="str">
        <f t="shared" si="1"/>
        <v>Rebate</v>
      </c>
      <c r="W47" s="1" t="str">
        <f t="shared" si="0"/>
        <v>2025-08</v>
      </c>
    </row>
    <row r="48" spans="1:23">
      <c r="A48" t="s">
        <v>1086</v>
      </c>
      <c r="B48" t="s">
        <v>117</v>
      </c>
      <c r="C48" t="s">
        <v>118</v>
      </c>
      <c r="D48" t="s">
        <v>579</v>
      </c>
      <c r="E48" t="s">
        <v>580</v>
      </c>
      <c r="F48" t="s">
        <v>196</v>
      </c>
      <c r="G48" t="s">
        <v>197</v>
      </c>
      <c r="H48" s="1">
        <v>45874</v>
      </c>
      <c r="I48">
        <v>9</v>
      </c>
      <c r="J48">
        <v>77.5</v>
      </c>
      <c r="K48">
        <v>697.5</v>
      </c>
      <c r="L48">
        <v>0.09</v>
      </c>
      <c r="M48">
        <v>0.02</v>
      </c>
      <c r="N48" t="s">
        <v>2772</v>
      </c>
      <c r="O48">
        <v>77.5</v>
      </c>
      <c r="P48" t="s">
        <v>2857</v>
      </c>
      <c r="Q48" t="s">
        <v>2773</v>
      </c>
      <c r="R48">
        <v>634.72500000000002</v>
      </c>
      <c r="S48">
        <v>12.694500000000001</v>
      </c>
      <c r="T48" t="s">
        <v>2774</v>
      </c>
      <c r="U48" t="b">
        <v>1</v>
      </c>
      <c r="V48" t="str">
        <f t="shared" si="1"/>
        <v>Rebate</v>
      </c>
      <c r="W48" s="1" t="str">
        <f t="shared" si="0"/>
        <v>2025-08</v>
      </c>
    </row>
    <row r="49" spans="1:23">
      <c r="A49" t="s">
        <v>1111</v>
      </c>
      <c r="B49" t="s">
        <v>208</v>
      </c>
      <c r="C49" t="s">
        <v>209</v>
      </c>
      <c r="D49" t="s">
        <v>498</v>
      </c>
      <c r="E49" t="s">
        <v>499</v>
      </c>
      <c r="F49" t="s">
        <v>114</v>
      </c>
      <c r="G49" t="s">
        <v>115</v>
      </c>
      <c r="H49" s="1">
        <v>45884</v>
      </c>
      <c r="I49">
        <v>24</v>
      </c>
      <c r="J49">
        <v>64.099999999999994</v>
      </c>
      <c r="K49">
        <v>1538.4</v>
      </c>
      <c r="L49">
        <v>0.1</v>
      </c>
      <c r="M49">
        <v>0.02</v>
      </c>
      <c r="N49" t="s">
        <v>2775</v>
      </c>
      <c r="O49">
        <v>91.13</v>
      </c>
      <c r="P49" t="s">
        <v>2773</v>
      </c>
      <c r="Q49" t="s">
        <v>2858</v>
      </c>
      <c r="R49">
        <v>1384.56</v>
      </c>
      <c r="S49">
        <v>27.691199999999998</v>
      </c>
      <c r="T49" t="s">
        <v>2774</v>
      </c>
      <c r="U49" t="b">
        <v>1</v>
      </c>
      <c r="V49" t="str">
        <f t="shared" si="1"/>
        <v>Price</v>
      </c>
      <c r="W49" s="1" t="str">
        <f t="shared" si="0"/>
        <v>2025-08</v>
      </c>
    </row>
    <row r="50" spans="1:23">
      <c r="A50" t="s">
        <v>1115</v>
      </c>
      <c r="B50" t="s">
        <v>62</v>
      </c>
      <c r="C50" t="s">
        <v>63</v>
      </c>
      <c r="D50" t="s">
        <v>459</v>
      </c>
      <c r="E50" t="s">
        <v>460</v>
      </c>
      <c r="F50" t="s">
        <v>319</v>
      </c>
      <c r="G50" t="s">
        <v>320</v>
      </c>
      <c r="H50" s="1">
        <v>45891</v>
      </c>
      <c r="I50">
        <v>14</v>
      </c>
      <c r="J50">
        <v>93.41</v>
      </c>
      <c r="K50">
        <v>1307.74</v>
      </c>
      <c r="L50">
        <v>0.08</v>
      </c>
      <c r="M50">
        <v>0.02</v>
      </c>
      <c r="N50" t="s">
        <v>2776</v>
      </c>
      <c r="O50">
        <v>93.41</v>
      </c>
      <c r="P50" t="s">
        <v>2857</v>
      </c>
      <c r="Q50" t="s">
        <v>2773</v>
      </c>
      <c r="R50">
        <v>1203.1207999999999</v>
      </c>
      <c r="S50">
        <v>24.062415999999999</v>
      </c>
      <c r="T50" t="s">
        <v>2774</v>
      </c>
      <c r="U50" t="b">
        <v>1</v>
      </c>
      <c r="V50" t="str">
        <f t="shared" si="1"/>
        <v>Rebate</v>
      </c>
      <c r="W50" s="1" t="str">
        <f t="shared" si="0"/>
        <v>2025-08</v>
      </c>
    </row>
    <row r="51" spans="1:23">
      <c r="A51" t="s">
        <v>1132</v>
      </c>
      <c r="B51" t="s">
        <v>35</v>
      </c>
      <c r="C51" t="s">
        <v>36</v>
      </c>
      <c r="D51" t="s">
        <v>591</v>
      </c>
      <c r="E51" t="s">
        <v>592</v>
      </c>
      <c r="F51" t="s">
        <v>78</v>
      </c>
      <c r="G51" t="s">
        <v>79</v>
      </c>
      <c r="H51" s="1">
        <v>45880</v>
      </c>
      <c r="I51">
        <v>10</v>
      </c>
      <c r="J51">
        <v>102.52</v>
      </c>
      <c r="K51">
        <v>1025.2</v>
      </c>
      <c r="L51">
        <v>0.05</v>
      </c>
      <c r="M51">
        <v>0.02</v>
      </c>
      <c r="N51" t="s">
        <v>2772</v>
      </c>
      <c r="O51">
        <v>139.22</v>
      </c>
      <c r="P51" t="s">
        <v>2773</v>
      </c>
      <c r="Q51" t="s">
        <v>2858</v>
      </c>
      <c r="R51">
        <v>973.94</v>
      </c>
      <c r="S51">
        <v>19.478800000000003</v>
      </c>
      <c r="T51" t="s">
        <v>2774</v>
      </c>
      <c r="U51" t="b">
        <v>1</v>
      </c>
      <c r="V51" t="str">
        <f t="shared" si="1"/>
        <v>Price</v>
      </c>
      <c r="W51" s="1" t="str">
        <f t="shared" si="0"/>
        <v>2025-08</v>
      </c>
    </row>
    <row r="52" spans="1:23">
      <c r="A52" t="s">
        <v>1134</v>
      </c>
      <c r="B52" t="s">
        <v>55</v>
      </c>
      <c r="C52" t="s">
        <v>56</v>
      </c>
      <c r="D52" t="s">
        <v>596</v>
      </c>
      <c r="E52" t="s">
        <v>597</v>
      </c>
      <c r="F52" t="s">
        <v>215</v>
      </c>
      <c r="G52" t="s">
        <v>216</v>
      </c>
      <c r="H52" s="1">
        <v>45884</v>
      </c>
      <c r="I52">
        <v>23</v>
      </c>
      <c r="J52">
        <v>176.7</v>
      </c>
      <c r="K52">
        <v>4064.1</v>
      </c>
      <c r="L52">
        <v>0.15</v>
      </c>
      <c r="M52">
        <v>0.02</v>
      </c>
      <c r="N52" t="s">
        <v>2775</v>
      </c>
      <c r="O52">
        <v>176.7</v>
      </c>
      <c r="P52" t="s">
        <v>2857</v>
      </c>
      <c r="Q52" t="s">
        <v>2773</v>
      </c>
      <c r="R52">
        <v>3454.4849999999997</v>
      </c>
      <c r="S52">
        <v>69.089699999999993</v>
      </c>
      <c r="T52" t="s">
        <v>2774</v>
      </c>
      <c r="U52" t="b">
        <v>1</v>
      </c>
      <c r="V52" t="str">
        <f t="shared" si="1"/>
        <v>Rebate</v>
      </c>
      <c r="W52" s="1" t="str">
        <f t="shared" si="0"/>
        <v>2025-08</v>
      </c>
    </row>
    <row r="53" spans="1:23">
      <c r="A53" t="s">
        <v>1147</v>
      </c>
      <c r="B53" t="s">
        <v>145</v>
      </c>
      <c r="C53" t="s">
        <v>146</v>
      </c>
      <c r="D53" t="s">
        <v>194</v>
      </c>
      <c r="E53" t="s">
        <v>195</v>
      </c>
      <c r="F53" t="s">
        <v>25</v>
      </c>
      <c r="G53" t="s">
        <v>26</v>
      </c>
      <c r="H53" s="1">
        <v>45891</v>
      </c>
      <c r="I53">
        <v>9</v>
      </c>
      <c r="J53">
        <v>88.37</v>
      </c>
      <c r="K53">
        <v>795.33</v>
      </c>
      <c r="L53">
        <v>0.1</v>
      </c>
      <c r="M53">
        <v>0.02</v>
      </c>
      <c r="N53" t="s">
        <v>2775</v>
      </c>
      <c r="O53">
        <v>120.83</v>
      </c>
      <c r="P53" t="s">
        <v>2773</v>
      </c>
      <c r="Q53" t="s">
        <v>2858</v>
      </c>
      <c r="R53">
        <v>715.79700000000003</v>
      </c>
      <c r="S53">
        <v>14.315940000000001</v>
      </c>
      <c r="T53" t="s">
        <v>2774</v>
      </c>
      <c r="U53" t="b">
        <v>1</v>
      </c>
      <c r="V53" t="str">
        <f t="shared" si="1"/>
        <v>Price</v>
      </c>
      <c r="W53" s="1" t="str">
        <f t="shared" si="0"/>
        <v>2025-08</v>
      </c>
    </row>
    <row r="54" spans="1:23">
      <c r="A54" t="s">
        <v>1159</v>
      </c>
      <c r="B54" t="s">
        <v>182</v>
      </c>
      <c r="C54" t="s">
        <v>183</v>
      </c>
      <c r="D54" t="s">
        <v>16</v>
      </c>
      <c r="E54" t="s">
        <v>17</v>
      </c>
      <c r="F54" t="s">
        <v>129</v>
      </c>
      <c r="G54" t="s">
        <v>130</v>
      </c>
      <c r="H54" s="1">
        <v>45874</v>
      </c>
      <c r="I54">
        <v>10</v>
      </c>
      <c r="J54">
        <v>92.19</v>
      </c>
      <c r="K54">
        <v>921.9</v>
      </c>
      <c r="L54">
        <v>0.08</v>
      </c>
      <c r="M54">
        <v>0.02</v>
      </c>
      <c r="N54" t="s">
        <v>2772</v>
      </c>
      <c r="O54">
        <v>92.19</v>
      </c>
      <c r="P54" t="s">
        <v>2857</v>
      </c>
      <c r="Q54" t="s">
        <v>2773</v>
      </c>
      <c r="R54">
        <v>848.14800000000002</v>
      </c>
      <c r="S54">
        <v>16.962960000000002</v>
      </c>
      <c r="T54" t="s">
        <v>2774</v>
      </c>
      <c r="U54" t="b">
        <v>1</v>
      </c>
      <c r="V54" t="str">
        <f t="shared" si="1"/>
        <v>Rebate</v>
      </c>
      <c r="W54" s="1" t="str">
        <f t="shared" si="0"/>
        <v>2025-08</v>
      </c>
    </row>
    <row r="55" spans="1:23">
      <c r="A55" t="s">
        <v>1180</v>
      </c>
      <c r="B55" t="s">
        <v>187</v>
      </c>
      <c r="C55" t="s">
        <v>188</v>
      </c>
      <c r="D55" t="s">
        <v>736</v>
      </c>
      <c r="E55" t="s">
        <v>737</v>
      </c>
      <c r="F55" t="s">
        <v>18</v>
      </c>
      <c r="G55" t="s">
        <v>19</v>
      </c>
      <c r="H55" s="1">
        <v>45898</v>
      </c>
      <c r="I55">
        <v>17</v>
      </c>
      <c r="J55">
        <v>52.65</v>
      </c>
      <c r="K55">
        <v>895.05</v>
      </c>
      <c r="L55">
        <v>7.0000000000000007E-2</v>
      </c>
      <c r="M55">
        <v>0.02</v>
      </c>
      <c r="N55" t="s">
        <v>2772</v>
      </c>
      <c r="O55">
        <v>52.65</v>
      </c>
      <c r="P55" t="s">
        <v>2857</v>
      </c>
      <c r="Q55" t="s">
        <v>2773</v>
      </c>
      <c r="R55">
        <v>832.39649999999995</v>
      </c>
      <c r="S55">
        <v>16.647929999999999</v>
      </c>
      <c r="T55" t="s">
        <v>2774</v>
      </c>
      <c r="U55" t="b">
        <v>1</v>
      </c>
      <c r="V55" t="str">
        <f t="shared" si="1"/>
        <v>Rebate</v>
      </c>
      <c r="W55" s="1" t="str">
        <f t="shared" si="0"/>
        <v>2025-08</v>
      </c>
    </row>
    <row r="56" spans="1:23">
      <c r="A56" t="s">
        <v>1214</v>
      </c>
      <c r="B56" t="s">
        <v>93</v>
      </c>
      <c r="C56" t="s">
        <v>94</v>
      </c>
      <c r="D56" t="s">
        <v>834</v>
      </c>
      <c r="E56" t="s">
        <v>835</v>
      </c>
      <c r="F56" t="s">
        <v>191</v>
      </c>
      <c r="G56" t="s">
        <v>192</v>
      </c>
      <c r="H56" s="1">
        <v>45874</v>
      </c>
      <c r="I56">
        <v>22</v>
      </c>
      <c r="J56">
        <v>144.35</v>
      </c>
      <c r="K56">
        <v>3175.7</v>
      </c>
      <c r="L56">
        <v>0.12</v>
      </c>
      <c r="M56">
        <v>0.02</v>
      </c>
      <c r="N56" t="s">
        <v>2775</v>
      </c>
      <c r="O56">
        <v>144.35</v>
      </c>
      <c r="P56" t="s">
        <v>2857</v>
      </c>
      <c r="Q56" t="s">
        <v>2773</v>
      </c>
      <c r="R56">
        <v>2794.616</v>
      </c>
      <c r="S56">
        <v>55.892319999999998</v>
      </c>
      <c r="T56" t="s">
        <v>2774</v>
      </c>
      <c r="U56" t="b">
        <v>1</v>
      </c>
      <c r="V56" t="str">
        <f t="shared" si="1"/>
        <v>Rebate</v>
      </c>
      <c r="W56" s="1" t="str">
        <f t="shared" si="0"/>
        <v>2025-08</v>
      </c>
    </row>
    <row r="57" spans="1:23">
      <c r="A57" t="s">
        <v>1231</v>
      </c>
      <c r="B57" t="s">
        <v>230</v>
      </c>
      <c r="C57" t="s">
        <v>231</v>
      </c>
      <c r="D57" t="s">
        <v>287</v>
      </c>
      <c r="E57" t="s">
        <v>288</v>
      </c>
      <c r="F57" t="s">
        <v>139</v>
      </c>
      <c r="G57" t="s">
        <v>140</v>
      </c>
      <c r="H57" s="1">
        <v>45900</v>
      </c>
      <c r="I57">
        <v>2</v>
      </c>
      <c r="J57">
        <v>113.94</v>
      </c>
      <c r="K57">
        <v>227.88</v>
      </c>
      <c r="L57">
        <v>7.0000000000000007E-2</v>
      </c>
      <c r="M57">
        <v>0.02</v>
      </c>
      <c r="N57" t="s">
        <v>2772</v>
      </c>
      <c r="O57">
        <v>113.94</v>
      </c>
      <c r="P57" t="s">
        <v>2857</v>
      </c>
      <c r="Q57" t="s">
        <v>2773</v>
      </c>
      <c r="R57">
        <v>211.92839999999998</v>
      </c>
      <c r="S57">
        <v>4.2385679999999999</v>
      </c>
      <c r="T57" t="s">
        <v>2774</v>
      </c>
      <c r="U57" t="b">
        <v>1</v>
      </c>
      <c r="V57" t="str">
        <f t="shared" si="1"/>
        <v>Rebate</v>
      </c>
      <c r="W57" s="1" t="str">
        <f t="shared" si="0"/>
        <v>2025-08</v>
      </c>
    </row>
    <row r="58" spans="1:23">
      <c r="A58" t="s">
        <v>1238</v>
      </c>
      <c r="B58" t="s">
        <v>159</v>
      </c>
      <c r="C58" t="s">
        <v>160</v>
      </c>
      <c r="D58" t="s">
        <v>839</v>
      </c>
      <c r="E58" t="s">
        <v>2623</v>
      </c>
      <c r="F58" t="s">
        <v>293</v>
      </c>
      <c r="G58" t="s">
        <v>294</v>
      </c>
      <c r="H58" s="1">
        <v>45893</v>
      </c>
      <c r="I58">
        <v>14</v>
      </c>
      <c r="J58">
        <v>114.99</v>
      </c>
      <c r="K58">
        <v>1609.86</v>
      </c>
      <c r="L58">
        <v>0.09</v>
      </c>
      <c r="M58">
        <v>0.02</v>
      </c>
      <c r="N58" t="s">
        <v>2772</v>
      </c>
      <c r="O58">
        <v>114.99</v>
      </c>
      <c r="P58" t="s">
        <v>2857</v>
      </c>
      <c r="Q58" t="s">
        <v>2773</v>
      </c>
      <c r="R58">
        <v>1464.9725999999998</v>
      </c>
      <c r="S58">
        <v>29.299451999999999</v>
      </c>
      <c r="T58" t="s">
        <v>2774</v>
      </c>
      <c r="U58" t="b">
        <v>1</v>
      </c>
      <c r="V58" t="str">
        <f t="shared" si="1"/>
        <v>Rebate</v>
      </c>
      <c r="W58" s="1" t="str">
        <f t="shared" si="0"/>
        <v>2025-08</v>
      </c>
    </row>
    <row r="59" spans="1:23">
      <c r="A59" t="s">
        <v>1241</v>
      </c>
      <c r="B59" t="s">
        <v>187</v>
      </c>
      <c r="C59" t="s">
        <v>188</v>
      </c>
      <c r="D59" t="s">
        <v>632</v>
      </c>
      <c r="E59" t="s">
        <v>633</v>
      </c>
      <c r="F59" t="s">
        <v>107</v>
      </c>
      <c r="G59" t="s">
        <v>108</v>
      </c>
      <c r="H59" s="1">
        <v>45816</v>
      </c>
      <c r="I59">
        <v>24</v>
      </c>
      <c r="J59">
        <v>179.53</v>
      </c>
      <c r="K59">
        <v>4308.72</v>
      </c>
      <c r="L59">
        <v>0.12</v>
      </c>
      <c r="M59">
        <v>0.02</v>
      </c>
      <c r="N59" t="s">
        <v>2775</v>
      </c>
      <c r="O59">
        <v>179.53</v>
      </c>
      <c r="P59" t="s">
        <v>2857</v>
      </c>
      <c r="Q59" t="s">
        <v>2773</v>
      </c>
      <c r="R59">
        <v>3791.6736000000001</v>
      </c>
      <c r="S59">
        <v>75.833472</v>
      </c>
      <c r="T59" t="s">
        <v>2774</v>
      </c>
      <c r="U59" t="b">
        <v>1</v>
      </c>
      <c r="V59" t="str">
        <f t="shared" si="1"/>
        <v>Rebate</v>
      </c>
      <c r="W59" s="1" t="str">
        <f t="shared" si="0"/>
        <v>2025-06</v>
      </c>
    </row>
    <row r="60" spans="1:23">
      <c r="A60" t="s">
        <v>1246</v>
      </c>
      <c r="B60" t="s">
        <v>67</v>
      </c>
      <c r="C60" t="s">
        <v>68</v>
      </c>
      <c r="D60" t="s">
        <v>281</v>
      </c>
      <c r="E60" t="s">
        <v>282</v>
      </c>
      <c r="F60" t="s">
        <v>174</v>
      </c>
      <c r="G60" t="s">
        <v>175</v>
      </c>
      <c r="H60" s="1">
        <v>45969</v>
      </c>
      <c r="I60">
        <v>1</v>
      </c>
      <c r="J60">
        <v>183.4</v>
      </c>
      <c r="K60">
        <v>183.4</v>
      </c>
      <c r="L60">
        <v>0.12</v>
      </c>
      <c r="M60">
        <v>0.02</v>
      </c>
      <c r="N60" t="s">
        <v>2775</v>
      </c>
      <c r="O60">
        <v>183.4</v>
      </c>
      <c r="P60" t="s">
        <v>2857</v>
      </c>
      <c r="Q60" t="s">
        <v>2773</v>
      </c>
      <c r="R60">
        <v>161.392</v>
      </c>
      <c r="S60">
        <v>3.22784</v>
      </c>
      <c r="T60" t="s">
        <v>2774</v>
      </c>
      <c r="U60" t="b">
        <v>1</v>
      </c>
      <c r="V60" t="str">
        <f t="shared" si="1"/>
        <v>Rebate</v>
      </c>
      <c r="W60" s="1" t="str">
        <f t="shared" si="0"/>
        <v>2025-11</v>
      </c>
    </row>
    <row r="61" spans="1:23">
      <c r="A61" t="s">
        <v>1247</v>
      </c>
      <c r="B61" t="s">
        <v>246</v>
      </c>
      <c r="C61" t="s">
        <v>247</v>
      </c>
      <c r="D61" t="s">
        <v>329</v>
      </c>
      <c r="E61" t="s">
        <v>330</v>
      </c>
      <c r="F61" t="s">
        <v>18</v>
      </c>
      <c r="G61" t="s">
        <v>19</v>
      </c>
      <c r="H61" s="1">
        <v>45878</v>
      </c>
      <c r="I61">
        <v>3</v>
      </c>
      <c r="J61">
        <v>37.67</v>
      </c>
      <c r="K61">
        <v>113.01</v>
      </c>
      <c r="L61">
        <v>0.05</v>
      </c>
      <c r="M61">
        <v>0.02</v>
      </c>
      <c r="N61" t="s">
        <v>2772</v>
      </c>
      <c r="O61">
        <v>52.65</v>
      </c>
      <c r="P61" t="s">
        <v>2773</v>
      </c>
      <c r="Q61" t="s">
        <v>2858</v>
      </c>
      <c r="R61">
        <v>107.3595</v>
      </c>
      <c r="S61">
        <v>2.1471900000000002</v>
      </c>
      <c r="T61" t="s">
        <v>2774</v>
      </c>
      <c r="U61" t="b">
        <v>1</v>
      </c>
      <c r="V61" t="str">
        <f t="shared" si="1"/>
        <v>Price</v>
      </c>
      <c r="W61" s="1" t="str">
        <f t="shared" si="0"/>
        <v>2025-08</v>
      </c>
    </row>
    <row r="62" spans="1:23">
      <c r="A62" t="s">
        <v>1263</v>
      </c>
      <c r="B62" t="s">
        <v>135</v>
      </c>
      <c r="C62" t="s">
        <v>136</v>
      </c>
      <c r="D62" t="s">
        <v>845</v>
      </c>
      <c r="E62" t="s">
        <v>846</v>
      </c>
      <c r="F62" t="s">
        <v>275</v>
      </c>
      <c r="G62" t="s">
        <v>276</v>
      </c>
      <c r="H62" s="1">
        <v>45876</v>
      </c>
      <c r="I62">
        <v>25</v>
      </c>
      <c r="J62">
        <v>44.71</v>
      </c>
      <c r="K62">
        <v>1117.75</v>
      </c>
      <c r="L62">
        <v>0.08</v>
      </c>
      <c r="M62">
        <v>0.02</v>
      </c>
      <c r="N62" t="s">
        <v>2776</v>
      </c>
      <c r="O62">
        <v>44.71</v>
      </c>
      <c r="P62" t="s">
        <v>2857</v>
      </c>
      <c r="Q62" t="s">
        <v>2773</v>
      </c>
      <c r="R62">
        <v>1028.33</v>
      </c>
      <c r="S62">
        <v>20.566599999999998</v>
      </c>
      <c r="T62" t="s">
        <v>2774</v>
      </c>
      <c r="U62" t="b">
        <v>1</v>
      </c>
      <c r="V62" t="str">
        <f t="shared" si="1"/>
        <v>Rebate</v>
      </c>
      <c r="W62" s="1" t="str">
        <f t="shared" si="0"/>
        <v>2025-08</v>
      </c>
    </row>
    <row r="63" spans="1:23">
      <c r="A63" t="s">
        <v>1280</v>
      </c>
      <c r="B63" t="s">
        <v>93</v>
      </c>
      <c r="C63" t="s">
        <v>94</v>
      </c>
      <c r="D63" t="s">
        <v>95</v>
      </c>
      <c r="E63" t="s">
        <v>96</v>
      </c>
      <c r="F63" t="s">
        <v>71</v>
      </c>
      <c r="G63" t="s">
        <v>72</v>
      </c>
      <c r="H63" s="1">
        <v>45875</v>
      </c>
      <c r="I63">
        <v>4</v>
      </c>
      <c r="J63">
        <v>123.65</v>
      </c>
      <c r="K63">
        <v>494.6</v>
      </c>
      <c r="L63">
        <v>0.08</v>
      </c>
      <c r="M63">
        <v>0.02</v>
      </c>
      <c r="N63" t="s">
        <v>2772</v>
      </c>
      <c r="O63">
        <v>123.65</v>
      </c>
      <c r="P63" t="s">
        <v>2857</v>
      </c>
      <c r="Q63" t="s">
        <v>2773</v>
      </c>
      <c r="R63">
        <v>455.03200000000004</v>
      </c>
      <c r="S63">
        <v>9.1006400000000003</v>
      </c>
      <c r="T63" t="s">
        <v>2774</v>
      </c>
      <c r="U63" t="b">
        <v>1</v>
      </c>
      <c r="V63" t="str">
        <f t="shared" si="1"/>
        <v>Rebate</v>
      </c>
      <c r="W63" s="1" t="str">
        <f t="shared" si="0"/>
        <v>2025-08</v>
      </c>
    </row>
    <row r="64" spans="1:23">
      <c r="A64" t="s">
        <v>1291</v>
      </c>
      <c r="B64" t="s">
        <v>35</v>
      </c>
      <c r="C64" t="s">
        <v>36</v>
      </c>
      <c r="D64" t="s">
        <v>739</v>
      </c>
      <c r="E64" t="s">
        <v>740</v>
      </c>
      <c r="F64" t="s">
        <v>275</v>
      </c>
      <c r="G64" t="s">
        <v>276</v>
      </c>
      <c r="H64" s="1">
        <v>45876</v>
      </c>
      <c r="I64">
        <v>5</v>
      </c>
      <c r="J64">
        <v>44.71</v>
      </c>
      <c r="K64">
        <v>223.55</v>
      </c>
      <c r="L64">
        <v>0.08</v>
      </c>
      <c r="M64">
        <v>0.02</v>
      </c>
      <c r="N64" t="s">
        <v>2776</v>
      </c>
      <c r="O64">
        <v>44.71</v>
      </c>
      <c r="P64" t="s">
        <v>2857</v>
      </c>
      <c r="Q64" t="s">
        <v>2773</v>
      </c>
      <c r="R64">
        <v>205.666</v>
      </c>
      <c r="S64">
        <v>4.1133199999999999</v>
      </c>
      <c r="T64" t="s">
        <v>2774</v>
      </c>
      <c r="U64" t="b">
        <v>1</v>
      </c>
      <c r="V64" t="str">
        <f t="shared" si="1"/>
        <v>Rebate</v>
      </c>
      <c r="W64" s="1" t="str">
        <f t="shared" si="0"/>
        <v>2025-08</v>
      </c>
    </row>
    <row r="65" spans="1:23">
      <c r="A65" t="s">
        <v>1294</v>
      </c>
      <c r="B65" t="s">
        <v>35</v>
      </c>
      <c r="C65" t="s">
        <v>36</v>
      </c>
      <c r="D65" t="s">
        <v>645</v>
      </c>
      <c r="E65" t="s">
        <v>646</v>
      </c>
      <c r="F65" t="s">
        <v>139</v>
      </c>
      <c r="G65" t="s">
        <v>140</v>
      </c>
      <c r="H65" s="1">
        <v>45876</v>
      </c>
      <c r="I65">
        <v>3</v>
      </c>
      <c r="J65">
        <v>113.94</v>
      </c>
      <c r="K65">
        <v>341.82</v>
      </c>
      <c r="L65">
        <v>0.09</v>
      </c>
      <c r="M65">
        <v>0.02</v>
      </c>
      <c r="N65" t="s">
        <v>2772</v>
      </c>
      <c r="O65">
        <v>113.94</v>
      </c>
      <c r="P65" t="s">
        <v>2857</v>
      </c>
      <c r="Q65" t="s">
        <v>2773</v>
      </c>
      <c r="R65">
        <v>311.05619999999999</v>
      </c>
      <c r="S65">
        <v>6.2211239999999997</v>
      </c>
      <c r="T65" t="s">
        <v>2774</v>
      </c>
      <c r="U65" t="b">
        <v>1</v>
      </c>
      <c r="V65" t="str">
        <f t="shared" si="1"/>
        <v>Rebate</v>
      </c>
      <c r="W65" s="1" t="str">
        <f t="shared" si="0"/>
        <v>2025-08</v>
      </c>
    </row>
    <row r="66" spans="1:23">
      <c r="A66" t="s">
        <v>1297</v>
      </c>
      <c r="B66" t="s">
        <v>14</v>
      </c>
      <c r="C66" t="s">
        <v>15</v>
      </c>
      <c r="D66" t="s">
        <v>142</v>
      </c>
      <c r="E66" t="s">
        <v>143</v>
      </c>
      <c r="F66" t="s">
        <v>196</v>
      </c>
      <c r="G66" t="s">
        <v>197</v>
      </c>
      <c r="H66" s="1">
        <v>45883</v>
      </c>
      <c r="I66">
        <v>19</v>
      </c>
      <c r="J66">
        <v>54.75</v>
      </c>
      <c r="K66">
        <v>1040.25</v>
      </c>
      <c r="L66">
        <v>0.05</v>
      </c>
      <c r="M66">
        <v>0.02</v>
      </c>
      <c r="N66" t="s">
        <v>2772</v>
      </c>
      <c r="O66">
        <v>77.5</v>
      </c>
      <c r="P66" t="s">
        <v>2773</v>
      </c>
      <c r="Q66" t="s">
        <v>2858</v>
      </c>
      <c r="R66">
        <v>988.23749999999995</v>
      </c>
      <c r="S66">
        <v>19.764749999999999</v>
      </c>
      <c r="T66" t="s">
        <v>2774</v>
      </c>
      <c r="U66" t="b">
        <v>1</v>
      </c>
      <c r="V66" t="str">
        <f t="shared" ref="V66:V129" si="2">IF((($T66="No")+($P66="Rebate_Error")+($Q66="Price_Breach"))&gt;1,"Multiple",
 IF($T66="No","ERP Missing",
 IF($P66="Rebate_Error","Rebate",
 IF($Q66="Price_Breach","Price",""))))</f>
        <v>Price</v>
      </c>
      <c r="W66" s="1" t="str">
        <f t="shared" ref="W66:W129" si="3">TEXT($H66, "yyyy-mm")</f>
        <v>2025-08</v>
      </c>
    </row>
    <row r="67" spans="1:23">
      <c r="A67" t="s">
        <v>1298</v>
      </c>
      <c r="B67" t="s">
        <v>35</v>
      </c>
      <c r="C67" t="s">
        <v>36</v>
      </c>
      <c r="D67" t="s">
        <v>127</v>
      </c>
      <c r="E67" t="s">
        <v>128</v>
      </c>
      <c r="F67" t="s">
        <v>240</v>
      </c>
      <c r="G67" t="s">
        <v>241</v>
      </c>
      <c r="H67" s="1">
        <v>45882</v>
      </c>
      <c r="I67">
        <v>1</v>
      </c>
      <c r="J67">
        <v>130.94</v>
      </c>
      <c r="K67">
        <v>130.94</v>
      </c>
      <c r="L67">
        <v>0.09</v>
      </c>
      <c r="M67">
        <v>0.02</v>
      </c>
      <c r="N67" t="s">
        <v>2772</v>
      </c>
      <c r="O67">
        <v>130.94</v>
      </c>
      <c r="P67" t="s">
        <v>2857</v>
      </c>
      <c r="Q67" t="s">
        <v>2773</v>
      </c>
      <c r="R67">
        <v>119.1554</v>
      </c>
      <c r="S67">
        <v>2.383108</v>
      </c>
      <c r="T67" t="s">
        <v>2774</v>
      </c>
      <c r="U67" t="b">
        <v>1</v>
      </c>
      <c r="V67" t="str">
        <f t="shared" si="2"/>
        <v>Rebate</v>
      </c>
      <c r="W67" s="1" t="str">
        <f t="shared" si="3"/>
        <v>2025-08</v>
      </c>
    </row>
    <row r="68" spans="1:23">
      <c r="A68" t="s">
        <v>1303</v>
      </c>
      <c r="B68" t="s">
        <v>423</v>
      </c>
      <c r="C68" t="s">
        <v>424</v>
      </c>
      <c r="D68" t="s">
        <v>1144</v>
      </c>
      <c r="E68" t="s">
        <v>1145</v>
      </c>
      <c r="F68" t="s">
        <v>240</v>
      </c>
      <c r="G68" t="s">
        <v>241</v>
      </c>
      <c r="H68" s="1">
        <v>45876</v>
      </c>
      <c r="I68">
        <v>14</v>
      </c>
      <c r="J68">
        <v>130.94</v>
      </c>
      <c r="K68">
        <v>1833.16</v>
      </c>
      <c r="L68">
        <v>7.0000000000000007E-2</v>
      </c>
      <c r="M68">
        <v>0.02</v>
      </c>
      <c r="N68" t="s">
        <v>2772</v>
      </c>
      <c r="O68">
        <v>130.94</v>
      </c>
      <c r="P68" t="s">
        <v>2857</v>
      </c>
      <c r="Q68" t="s">
        <v>2773</v>
      </c>
      <c r="R68">
        <v>1704.8388</v>
      </c>
      <c r="S68">
        <v>34.096775999999998</v>
      </c>
      <c r="T68" t="s">
        <v>2774</v>
      </c>
      <c r="U68" t="b">
        <v>1</v>
      </c>
      <c r="V68" t="str">
        <f t="shared" si="2"/>
        <v>Rebate</v>
      </c>
      <c r="W68" s="1" t="str">
        <f t="shared" si="3"/>
        <v>2025-08</v>
      </c>
    </row>
    <row r="69" spans="1:23">
      <c r="A69" t="s">
        <v>1330</v>
      </c>
      <c r="B69" t="s">
        <v>386</v>
      </c>
      <c r="C69" t="s">
        <v>387</v>
      </c>
      <c r="D69" t="s">
        <v>482</v>
      </c>
      <c r="E69" t="s">
        <v>2633</v>
      </c>
      <c r="F69" t="s">
        <v>114</v>
      </c>
      <c r="G69" t="s">
        <v>115</v>
      </c>
      <c r="H69" s="1">
        <v>45900</v>
      </c>
      <c r="I69">
        <v>12</v>
      </c>
      <c r="J69">
        <v>65.44</v>
      </c>
      <c r="K69">
        <v>785.28</v>
      </c>
      <c r="L69">
        <v>0.1</v>
      </c>
      <c r="M69">
        <v>0.02</v>
      </c>
      <c r="N69" t="s">
        <v>2775</v>
      </c>
      <c r="O69">
        <v>91.13</v>
      </c>
      <c r="P69" t="s">
        <v>2773</v>
      </c>
      <c r="Q69" t="s">
        <v>2858</v>
      </c>
      <c r="R69">
        <v>706.75199999999995</v>
      </c>
      <c r="S69">
        <v>14.13504</v>
      </c>
      <c r="T69" t="s">
        <v>2774</v>
      </c>
      <c r="U69" t="b">
        <v>1</v>
      </c>
      <c r="V69" t="str">
        <f t="shared" si="2"/>
        <v>Price</v>
      </c>
      <c r="W69" s="1" t="str">
        <f t="shared" si="3"/>
        <v>2025-08</v>
      </c>
    </row>
    <row r="70" spans="1:23">
      <c r="A70" t="s">
        <v>1390</v>
      </c>
      <c r="B70" t="s">
        <v>74</v>
      </c>
      <c r="C70" t="s">
        <v>75</v>
      </c>
      <c r="D70" t="s">
        <v>516</v>
      </c>
      <c r="E70" t="s">
        <v>517</v>
      </c>
      <c r="F70" t="s">
        <v>166</v>
      </c>
      <c r="G70" t="s">
        <v>167</v>
      </c>
      <c r="H70" s="1">
        <v>45892</v>
      </c>
      <c r="I70">
        <v>22</v>
      </c>
      <c r="J70">
        <v>176.86</v>
      </c>
      <c r="K70">
        <v>3890.92</v>
      </c>
      <c r="L70">
        <v>0.13</v>
      </c>
      <c r="M70">
        <v>0.02</v>
      </c>
      <c r="N70" t="s">
        <v>2775</v>
      </c>
      <c r="O70">
        <v>176.86</v>
      </c>
      <c r="P70" t="s">
        <v>2857</v>
      </c>
      <c r="Q70" t="s">
        <v>2773</v>
      </c>
      <c r="R70">
        <v>3385.1004000000003</v>
      </c>
      <c r="S70">
        <v>67.702008000000006</v>
      </c>
      <c r="T70" t="s">
        <v>2774</v>
      </c>
      <c r="U70" t="b">
        <v>1</v>
      </c>
      <c r="V70" t="str">
        <f t="shared" si="2"/>
        <v>Rebate</v>
      </c>
      <c r="W70" s="1" t="str">
        <f t="shared" si="3"/>
        <v>2025-08</v>
      </c>
    </row>
    <row r="71" spans="1:23">
      <c r="A71" t="s">
        <v>1394</v>
      </c>
      <c r="B71" t="s">
        <v>230</v>
      </c>
      <c r="C71" t="s">
        <v>231</v>
      </c>
      <c r="D71" t="s">
        <v>890</v>
      </c>
      <c r="E71" t="s">
        <v>891</v>
      </c>
      <c r="F71" t="s">
        <v>396</v>
      </c>
      <c r="G71" t="s">
        <v>397</v>
      </c>
      <c r="H71" s="1">
        <v>45891</v>
      </c>
      <c r="I71">
        <v>23</v>
      </c>
      <c r="J71">
        <v>194.87</v>
      </c>
      <c r="K71">
        <v>4482.01</v>
      </c>
      <c r="L71">
        <v>0.12</v>
      </c>
      <c r="M71">
        <v>0.02</v>
      </c>
      <c r="N71" t="s">
        <v>2775</v>
      </c>
      <c r="O71">
        <v>194.87</v>
      </c>
      <c r="P71" t="s">
        <v>2857</v>
      </c>
      <c r="Q71" t="s">
        <v>2773</v>
      </c>
      <c r="R71">
        <v>3944.1688000000004</v>
      </c>
      <c r="S71">
        <v>78.883376000000013</v>
      </c>
      <c r="T71" t="s">
        <v>2774</v>
      </c>
      <c r="U71" t="b">
        <v>1</v>
      </c>
      <c r="V71" t="str">
        <f t="shared" si="2"/>
        <v>Rebate</v>
      </c>
      <c r="W71" s="1" t="str">
        <f t="shared" si="3"/>
        <v>2025-08</v>
      </c>
    </row>
    <row r="72" spans="1:23">
      <c r="A72" t="s">
        <v>1405</v>
      </c>
      <c r="B72" t="s">
        <v>14</v>
      </c>
      <c r="C72" t="s">
        <v>15</v>
      </c>
      <c r="D72" t="s">
        <v>828</v>
      </c>
      <c r="E72" t="s">
        <v>829</v>
      </c>
      <c r="F72" t="s">
        <v>139</v>
      </c>
      <c r="G72" t="s">
        <v>140</v>
      </c>
      <c r="H72" s="1">
        <v>45899</v>
      </c>
      <c r="I72">
        <v>2</v>
      </c>
      <c r="J72">
        <v>113.94</v>
      </c>
      <c r="K72">
        <v>227.88</v>
      </c>
      <c r="L72">
        <v>7.0000000000000007E-2</v>
      </c>
      <c r="M72">
        <v>0.02</v>
      </c>
      <c r="N72" t="s">
        <v>2772</v>
      </c>
      <c r="O72">
        <v>113.94</v>
      </c>
      <c r="P72" t="s">
        <v>2857</v>
      </c>
      <c r="Q72" t="s">
        <v>2773</v>
      </c>
      <c r="R72">
        <v>211.92839999999998</v>
      </c>
      <c r="S72">
        <v>4.2385679999999999</v>
      </c>
      <c r="T72" t="s">
        <v>2774</v>
      </c>
      <c r="U72" t="b">
        <v>1</v>
      </c>
      <c r="V72" t="str">
        <f t="shared" si="2"/>
        <v>Rebate</v>
      </c>
      <c r="W72" s="1" t="str">
        <f t="shared" si="3"/>
        <v>2025-08</v>
      </c>
    </row>
    <row r="73" spans="1:23">
      <c r="A73" t="s">
        <v>1425</v>
      </c>
      <c r="B73" t="s">
        <v>47</v>
      </c>
      <c r="C73" t="s">
        <v>48</v>
      </c>
      <c r="D73" t="s">
        <v>251</v>
      </c>
      <c r="E73" t="s">
        <v>252</v>
      </c>
      <c r="F73" t="s">
        <v>18</v>
      </c>
      <c r="G73" t="s">
        <v>19</v>
      </c>
      <c r="H73" s="1">
        <v>45900</v>
      </c>
      <c r="I73">
        <v>23</v>
      </c>
      <c r="J73">
        <v>52.65</v>
      </c>
      <c r="K73">
        <v>1210.95</v>
      </c>
      <c r="L73">
        <v>0.09</v>
      </c>
      <c r="M73">
        <v>0.02</v>
      </c>
      <c r="N73" t="s">
        <v>2772</v>
      </c>
      <c r="O73">
        <v>52.65</v>
      </c>
      <c r="P73" t="s">
        <v>2857</v>
      </c>
      <c r="Q73" t="s">
        <v>2773</v>
      </c>
      <c r="R73">
        <v>1101.9645</v>
      </c>
      <c r="S73">
        <v>22.039290000000001</v>
      </c>
      <c r="T73" t="s">
        <v>2774</v>
      </c>
      <c r="U73" t="b">
        <v>1</v>
      </c>
      <c r="V73" t="str">
        <f t="shared" si="2"/>
        <v>Rebate</v>
      </c>
      <c r="W73" s="1" t="str">
        <f t="shared" si="3"/>
        <v>2025-08</v>
      </c>
    </row>
    <row r="74" spans="1:23">
      <c r="A74" t="s">
        <v>1426</v>
      </c>
      <c r="B74" t="s">
        <v>67</v>
      </c>
      <c r="C74" t="s">
        <v>68</v>
      </c>
      <c r="D74" t="s">
        <v>438</v>
      </c>
      <c r="E74" t="s">
        <v>439</v>
      </c>
      <c r="F74" t="s">
        <v>293</v>
      </c>
      <c r="G74" t="s">
        <v>294</v>
      </c>
      <c r="H74" s="1">
        <v>45886</v>
      </c>
      <c r="I74">
        <v>5</v>
      </c>
      <c r="J74">
        <v>114.99</v>
      </c>
      <c r="K74">
        <v>574.95000000000005</v>
      </c>
      <c r="L74">
        <v>0.08</v>
      </c>
      <c r="M74">
        <v>0.02</v>
      </c>
      <c r="N74" t="s">
        <v>2772</v>
      </c>
      <c r="O74">
        <v>114.99</v>
      </c>
      <c r="P74" t="s">
        <v>2857</v>
      </c>
      <c r="Q74" t="s">
        <v>2773</v>
      </c>
      <c r="R74">
        <v>528.95400000000006</v>
      </c>
      <c r="S74">
        <v>10.579080000000001</v>
      </c>
      <c r="T74" t="s">
        <v>2774</v>
      </c>
      <c r="U74" t="b">
        <v>1</v>
      </c>
      <c r="V74" t="str">
        <f t="shared" si="2"/>
        <v>Rebate</v>
      </c>
      <c r="W74" s="1" t="str">
        <f t="shared" si="3"/>
        <v>2025-08</v>
      </c>
    </row>
    <row r="75" spans="1:23">
      <c r="A75" t="s">
        <v>1434</v>
      </c>
      <c r="B75" t="s">
        <v>182</v>
      </c>
      <c r="C75" t="s">
        <v>183</v>
      </c>
      <c r="D75" t="s">
        <v>890</v>
      </c>
      <c r="E75" t="s">
        <v>891</v>
      </c>
      <c r="F75" t="s">
        <v>191</v>
      </c>
      <c r="G75" t="s">
        <v>192</v>
      </c>
      <c r="H75" s="1">
        <v>45875</v>
      </c>
      <c r="I75">
        <v>18</v>
      </c>
      <c r="J75">
        <v>144.35</v>
      </c>
      <c r="K75">
        <v>2598.3000000000002</v>
      </c>
      <c r="L75">
        <v>0.12</v>
      </c>
      <c r="M75">
        <v>0.02</v>
      </c>
      <c r="N75" t="s">
        <v>2775</v>
      </c>
      <c r="O75">
        <v>144.35</v>
      </c>
      <c r="P75" t="s">
        <v>2857</v>
      </c>
      <c r="Q75" t="s">
        <v>2773</v>
      </c>
      <c r="R75">
        <v>2286.5040000000004</v>
      </c>
      <c r="S75">
        <v>45.730080000000008</v>
      </c>
      <c r="T75" t="s">
        <v>2774</v>
      </c>
      <c r="U75" t="b">
        <v>1</v>
      </c>
      <c r="V75" t="str">
        <f t="shared" si="2"/>
        <v>Rebate</v>
      </c>
      <c r="W75" s="1" t="str">
        <f t="shared" si="3"/>
        <v>2025-08</v>
      </c>
    </row>
    <row r="76" spans="1:23">
      <c r="A76" t="s">
        <v>1522</v>
      </c>
      <c r="B76" t="s">
        <v>93</v>
      </c>
      <c r="C76" t="s">
        <v>94</v>
      </c>
      <c r="D76" t="s">
        <v>391</v>
      </c>
      <c r="E76" t="s">
        <v>392</v>
      </c>
      <c r="F76" t="s">
        <v>59</v>
      </c>
      <c r="G76" t="s">
        <v>60</v>
      </c>
      <c r="H76" s="1">
        <v>45881</v>
      </c>
      <c r="I76">
        <v>11</v>
      </c>
      <c r="J76">
        <v>71.86</v>
      </c>
      <c r="K76">
        <v>790.46</v>
      </c>
      <c r="L76">
        <v>0.09</v>
      </c>
      <c r="M76">
        <v>0.02</v>
      </c>
      <c r="N76" t="s">
        <v>2772</v>
      </c>
      <c r="O76">
        <v>71.86</v>
      </c>
      <c r="P76" t="s">
        <v>2857</v>
      </c>
      <c r="Q76" t="s">
        <v>2773</v>
      </c>
      <c r="R76">
        <v>719.31860000000006</v>
      </c>
      <c r="S76">
        <v>14.386372000000001</v>
      </c>
      <c r="T76" t="s">
        <v>2774</v>
      </c>
      <c r="U76" t="b">
        <v>1</v>
      </c>
      <c r="V76" t="str">
        <f t="shared" si="2"/>
        <v>Rebate</v>
      </c>
      <c r="W76" s="1" t="str">
        <f t="shared" si="3"/>
        <v>2025-08</v>
      </c>
    </row>
    <row r="77" spans="1:23">
      <c r="A77" t="s">
        <v>1526</v>
      </c>
      <c r="B77" t="s">
        <v>110</v>
      </c>
      <c r="C77" t="s">
        <v>111</v>
      </c>
      <c r="D77" t="s">
        <v>83</v>
      </c>
      <c r="E77" t="s">
        <v>2657</v>
      </c>
      <c r="F77" t="s">
        <v>71</v>
      </c>
      <c r="G77" t="s">
        <v>72</v>
      </c>
      <c r="H77" s="1">
        <v>45876</v>
      </c>
      <c r="I77">
        <v>20</v>
      </c>
      <c r="J77">
        <v>123.65</v>
      </c>
      <c r="K77">
        <v>2473</v>
      </c>
      <c r="L77">
        <v>0.09</v>
      </c>
      <c r="M77">
        <v>0.02</v>
      </c>
      <c r="N77" t="s">
        <v>2772</v>
      </c>
      <c r="O77">
        <v>123.65</v>
      </c>
      <c r="P77" t="s">
        <v>2857</v>
      </c>
      <c r="Q77" t="s">
        <v>2773</v>
      </c>
      <c r="R77">
        <v>2250.4299999999998</v>
      </c>
      <c r="S77">
        <v>45.008599999999994</v>
      </c>
      <c r="T77" t="s">
        <v>2774</v>
      </c>
      <c r="U77" t="b">
        <v>1</v>
      </c>
      <c r="V77" t="str">
        <f t="shared" si="2"/>
        <v>Rebate</v>
      </c>
      <c r="W77" s="1" t="str">
        <f t="shared" si="3"/>
        <v>2025-08</v>
      </c>
    </row>
    <row r="78" spans="1:23">
      <c r="A78" t="s">
        <v>1537</v>
      </c>
      <c r="B78" t="s">
        <v>67</v>
      </c>
      <c r="C78" t="s">
        <v>68</v>
      </c>
      <c r="D78" t="s">
        <v>433</v>
      </c>
      <c r="E78" t="s">
        <v>434</v>
      </c>
      <c r="F78" t="s">
        <v>215</v>
      </c>
      <c r="G78" t="s">
        <v>216</v>
      </c>
      <c r="H78" s="1">
        <v>45899</v>
      </c>
      <c r="I78">
        <v>20</v>
      </c>
      <c r="J78">
        <v>176.7</v>
      </c>
      <c r="K78">
        <v>3534</v>
      </c>
      <c r="L78">
        <v>0.15</v>
      </c>
      <c r="M78">
        <v>0.02</v>
      </c>
      <c r="N78" t="s">
        <v>2775</v>
      </c>
      <c r="O78">
        <v>176.7</v>
      </c>
      <c r="P78" t="s">
        <v>2857</v>
      </c>
      <c r="Q78" t="s">
        <v>2773</v>
      </c>
      <c r="R78">
        <v>3003.9</v>
      </c>
      <c r="S78">
        <v>60.078000000000003</v>
      </c>
      <c r="T78" t="s">
        <v>2774</v>
      </c>
      <c r="U78" t="b">
        <v>1</v>
      </c>
      <c r="V78" t="str">
        <f t="shared" si="2"/>
        <v>Rebate</v>
      </c>
      <c r="W78" s="1" t="str">
        <f t="shared" si="3"/>
        <v>2025-08</v>
      </c>
    </row>
    <row r="79" spans="1:23">
      <c r="A79" t="s">
        <v>1550</v>
      </c>
      <c r="B79" t="s">
        <v>386</v>
      </c>
      <c r="C79" t="s">
        <v>387</v>
      </c>
      <c r="D79" t="s">
        <v>1309</v>
      </c>
      <c r="E79" t="s">
        <v>1310</v>
      </c>
      <c r="F79" t="s">
        <v>240</v>
      </c>
      <c r="G79" t="s">
        <v>241</v>
      </c>
      <c r="H79" s="1">
        <v>45891</v>
      </c>
      <c r="I79">
        <v>2</v>
      </c>
      <c r="J79">
        <v>130.94</v>
      </c>
      <c r="K79">
        <v>261.88</v>
      </c>
      <c r="L79">
        <v>0.09</v>
      </c>
      <c r="M79">
        <v>0.02</v>
      </c>
      <c r="N79" t="s">
        <v>2772</v>
      </c>
      <c r="O79">
        <v>130.94</v>
      </c>
      <c r="P79" t="s">
        <v>2857</v>
      </c>
      <c r="Q79" t="s">
        <v>2773</v>
      </c>
      <c r="R79">
        <v>238.3108</v>
      </c>
      <c r="S79">
        <v>4.766216</v>
      </c>
      <c r="T79" t="s">
        <v>2774</v>
      </c>
      <c r="U79" t="b">
        <v>1</v>
      </c>
      <c r="V79" t="str">
        <f t="shared" si="2"/>
        <v>Rebate</v>
      </c>
      <c r="W79" s="1" t="str">
        <f t="shared" si="3"/>
        <v>2025-08</v>
      </c>
    </row>
    <row r="80" spans="1:23">
      <c r="A80" t="s">
        <v>1573</v>
      </c>
      <c r="B80" t="s">
        <v>81</v>
      </c>
      <c r="C80" t="s">
        <v>82</v>
      </c>
      <c r="D80" t="s">
        <v>545</v>
      </c>
      <c r="E80" t="s">
        <v>546</v>
      </c>
      <c r="F80" t="s">
        <v>114</v>
      </c>
      <c r="G80" t="s">
        <v>115</v>
      </c>
      <c r="H80" s="1">
        <v>45999</v>
      </c>
      <c r="I80">
        <v>3</v>
      </c>
      <c r="J80">
        <v>71.52</v>
      </c>
      <c r="K80">
        <v>214.56</v>
      </c>
      <c r="L80">
        <v>0.12</v>
      </c>
      <c r="M80">
        <v>0.02</v>
      </c>
      <c r="N80" t="s">
        <v>2775</v>
      </c>
      <c r="O80">
        <v>91.13</v>
      </c>
      <c r="P80" t="s">
        <v>2857</v>
      </c>
      <c r="Q80" t="s">
        <v>2773</v>
      </c>
      <c r="R80">
        <v>188.81280000000001</v>
      </c>
      <c r="S80">
        <v>3.7762560000000001</v>
      </c>
      <c r="T80" t="s">
        <v>2774</v>
      </c>
      <c r="U80" t="b">
        <v>1</v>
      </c>
      <c r="V80" t="str">
        <f t="shared" si="2"/>
        <v>Rebate</v>
      </c>
      <c r="W80" s="1" t="str">
        <f t="shared" si="3"/>
        <v>2025-12</v>
      </c>
    </row>
    <row r="81" spans="1:23">
      <c r="A81" t="s">
        <v>1576</v>
      </c>
      <c r="B81" t="s">
        <v>55</v>
      </c>
      <c r="C81" t="s">
        <v>56</v>
      </c>
      <c r="D81" t="s">
        <v>641</v>
      </c>
      <c r="E81" t="s">
        <v>2660</v>
      </c>
      <c r="F81" t="s">
        <v>90</v>
      </c>
      <c r="G81" t="s">
        <v>91</v>
      </c>
      <c r="H81" s="1">
        <v>45870</v>
      </c>
      <c r="I81">
        <v>21</v>
      </c>
      <c r="J81">
        <v>50.51</v>
      </c>
      <c r="K81">
        <v>1060.71</v>
      </c>
      <c r="L81">
        <v>0.05</v>
      </c>
      <c r="M81">
        <v>0.02</v>
      </c>
      <c r="N81" t="s">
        <v>2776</v>
      </c>
      <c r="O81">
        <v>50.51</v>
      </c>
      <c r="P81" t="s">
        <v>2857</v>
      </c>
      <c r="Q81" t="s">
        <v>2773</v>
      </c>
      <c r="R81">
        <v>1007.6745000000001</v>
      </c>
      <c r="S81">
        <v>20.153490000000001</v>
      </c>
      <c r="T81" t="s">
        <v>2774</v>
      </c>
      <c r="U81" t="b">
        <v>1</v>
      </c>
      <c r="V81" t="str">
        <f t="shared" si="2"/>
        <v>Rebate</v>
      </c>
      <c r="W81" s="1" t="str">
        <f t="shared" si="3"/>
        <v>2025-08</v>
      </c>
    </row>
    <row r="82" spans="1:23">
      <c r="A82" t="s">
        <v>1577</v>
      </c>
      <c r="B82" t="s">
        <v>386</v>
      </c>
      <c r="C82" t="s">
        <v>387</v>
      </c>
      <c r="D82" t="s">
        <v>169</v>
      </c>
      <c r="E82" t="s">
        <v>170</v>
      </c>
      <c r="F82" t="s">
        <v>85</v>
      </c>
      <c r="G82" t="s">
        <v>86</v>
      </c>
      <c r="H82" s="1">
        <v>45898</v>
      </c>
      <c r="I82">
        <v>8</v>
      </c>
      <c r="J82">
        <v>72.040000000000006</v>
      </c>
      <c r="K82">
        <v>576.32000000000005</v>
      </c>
      <c r="L82">
        <v>0.08</v>
      </c>
      <c r="M82">
        <v>0.02</v>
      </c>
      <c r="N82" t="s">
        <v>2772</v>
      </c>
      <c r="O82">
        <v>72.040000000000006</v>
      </c>
      <c r="P82" t="s">
        <v>2857</v>
      </c>
      <c r="Q82" t="s">
        <v>2773</v>
      </c>
      <c r="R82">
        <v>530.21440000000007</v>
      </c>
      <c r="S82">
        <v>10.604288000000002</v>
      </c>
      <c r="T82" t="s">
        <v>2774</v>
      </c>
      <c r="U82" t="b">
        <v>1</v>
      </c>
      <c r="V82" t="str">
        <f t="shared" si="2"/>
        <v>Rebate</v>
      </c>
      <c r="W82" s="1" t="str">
        <f t="shared" si="3"/>
        <v>2025-08</v>
      </c>
    </row>
    <row r="83" spans="1:23">
      <c r="A83" t="s">
        <v>1596</v>
      </c>
      <c r="B83" t="s">
        <v>423</v>
      </c>
      <c r="C83" t="s">
        <v>424</v>
      </c>
      <c r="D83" t="s">
        <v>1030</v>
      </c>
      <c r="E83" t="s">
        <v>1031</v>
      </c>
      <c r="F83" t="s">
        <v>356</v>
      </c>
      <c r="G83" t="s">
        <v>357</v>
      </c>
      <c r="H83" s="1">
        <v>45879</v>
      </c>
      <c r="I83">
        <v>4</v>
      </c>
      <c r="J83">
        <v>54.03</v>
      </c>
      <c r="K83">
        <v>216.12</v>
      </c>
      <c r="L83">
        <v>0.02</v>
      </c>
      <c r="M83">
        <v>0.02</v>
      </c>
      <c r="N83" t="s">
        <v>2776</v>
      </c>
      <c r="O83">
        <v>54.03</v>
      </c>
      <c r="P83" t="s">
        <v>2857</v>
      </c>
      <c r="Q83" t="s">
        <v>2773</v>
      </c>
      <c r="R83">
        <v>211.79760000000002</v>
      </c>
      <c r="S83">
        <v>4.2359520000000002</v>
      </c>
      <c r="T83" t="s">
        <v>2774</v>
      </c>
      <c r="U83" t="b">
        <v>1</v>
      </c>
      <c r="V83" t="str">
        <f t="shared" si="2"/>
        <v>Rebate</v>
      </c>
      <c r="W83" s="1" t="str">
        <f t="shared" si="3"/>
        <v>2025-08</v>
      </c>
    </row>
    <row r="84" spans="1:23">
      <c r="A84" t="s">
        <v>1615</v>
      </c>
      <c r="B84" t="s">
        <v>62</v>
      </c>
      <c r="C84" t="s">
        <v>63</v>
      </c>
      <c r="D84" t="s">
        <v>95</v>
      </c>
      <c r="E84" t="s">
        <v>96</v>
      </c>
      <c r="F84" t="s">
        <v>78</v>
      </c>
      <c r="G84" t="s">
        <v>79</v>
      </c>
      <c r="H84" s="1">
        <v>45881</v>
      </c>
      <c r="I84">
        <v>19</v>
      </c>
      <c r="J84">
        <v>139.22</v>
      </c>
      <c r="K84">
        <v>2645.18</v>
      </c>
      <c r="L84">
        <v>0.09</v>
      </c>
      <c r="M84">
        <v>0.02</v>
      </c>
      <c r="N84" t="s">
        <v>2772</v>
      </c>
      <c r="O84">
        <v>139.22</v>
      </c>
      <c r="P84" t="s">
        <v>2857</v>
      </c>
      <c r="Q84" t="s">
        <v>2773</v>
      </c>
      <c r="R84">
        <v>2407.1138000000001</v>
      </c>
      <c r="S84">
        <v>48.142276000000003</v>
      </c>
      <c r="T84" t="s">
        <v>2774</v>
      </c>
      <c r="U84" t="b">
        <v>1</v>
      </c>
      <c r="V84" t="str">
        <f t="shared" si="2"/>
        <v>Rebate</v>
      </c>
      <c r="W84" s="1" t="str">
        <f t="shared" si="3"/>
        <v>2025-08</v>
      </c>
    </row>
    <row r="85" spans="1:23">
      <c r="A85" t="s">
        <v>1622</v>
      </c>
      <c r="B85" t="s">
        <v>230</v>
      </c>
      <c r="C85" t="s">
        <v>231</v>
      </c>
      <c r="D85" t="s">
        <v>561</v>
      </c>
      <c r="E85" t="s">
        <v>562</v>
      </c>
      <c r="F85" t="s">
        <v>90</v>
      </c>
      <c r="G85" t="s">
        <v>91</v>
      </c>
      <c r="H85" s="1">
        <v>45876</v>
      </c>
      <c r="I85">
        <v>18</v>
      </c>
      <c r="J85">
        <v>50.51</v>
      </c>
      <c r="K85">
        <v>909.18</v>
      </c>
      <c r="L85">
        <v>0.08</v>
      </c>
      <c r="M85">
        <v>0.02</v>
      </c>
      <c r="N85" t="s">
        <v>2776</v>
      </c>
      <c r="O85">
        <v>50.51</v>
      </c>
      <c r="P85" t="s">
        <v>2857</v>
      </c>
      <c r="Q85" t="s">
        <v>2773</v>
      </c>
      <c r="R85">
        <v>836.44560000000001</v>
      </c>
      <c r="S85">
        <v>16.728912000000001</v>
      </c>
      <c r="T85" t="s">
        <v>2774</v>
      </c>
      <c r="U85" t="b">
        <v>1</v>
      </c>
      <c r="V85" t="str">
        <f t="shared" si="2"/>
        <v>Rebate</v>
      </c>
      <c r="W85" s="1" t="str">
        <f t="shared" si="3"/>
        <v>2025-08</v>
      </c>
    </row>
    <row r="86" spans="1:23">
      <c r="A86" t="s">
        <v>1625</v>
      </c>
      <c r="B86" t="s">
        <v>35</v>
      </c>
      <c r="C86" t="s">
        <v>36</v>
      </c>
      <c r="D86" t="s">
        <v>270</v>
      </c>
      <c r="E86" t="s">
        <v>271</v>
      </c>
      <c r="F86" t="s">
        <v>100</v>
      </c>
      <c r="G86" t="s">
        <v>101</v>
      </c>
      <c r="H86" s="1">
        <v>45888</v>
      </c>
      <c r="I86">
        <v>25</v>
      </c>
      <c r="J86">
        <v>181.7</v>
      </c>
      <c r="K86">
        <v>4542.5</v>
      </c>
      <c r="L86">
        <v>0.15</v>
      </c>
      <c r="M86">
        <v>0.02</v>
      </c>
      <c r="N86" t="s">
        <v>2775</v>
      </c>
      <c r="O86">
        <v>181.7</v>
      </c>
      <c r="P86" t="s">
        <v>2857</v>
      </c>
      <c r="Q86" t="s">
        <v>2773</v>
      </c>
      <c r="R86">
        <v>3861.125</v>
      </c>
      <c r="S86">
        <v>77.222499999999997</v>
      </c>
      <c r="T86" t="s">
        <v>2774</v>
      </c>
      <c r="U86" t="b">
        <v>1</v>
      </c>
      <c r="V86" t="str">
        <f t="shared" si="2"/>
        <v>Rebate</v>
      </c>
      <c r="W86" s="1" t="str">
        <f t="shared" si="3"/>
        <v>2025-08</v>
      </c>
    </row>
    <row r="87" spans="1:23">
      <c r="A87" t="s">
        <v>1641</v>
      </c>
      <c r="B87" t="s">
        <v>386</v>
      </c>
      <c r="C87" t="s">
        <v>387</v>
      </c>
      <c r="D87" t="s">
        <v>416</v>
      </c>
      <c r="E87" t="s">
        <v>417</v>
      </c>
      <c r="F87" t="s">
        <v>450</v>
      </c>
      <c r="G87" t="s">
        <v>451</v>
      </c>
      <c r="H87" s="1" t="s">
        <v>2860</v>
      </c>
      <c r="I87">
        <v>21</v>
      </c>
      <c r="J87">
        <v>45.4</v>
      </c>
      <c r="K87">
        <v>953.4</v>
      </c>
      <c r="L87">
        <v>0.02</v>
      </c>
      <c r="M87">
        <v>0.02</v>
      </c>
      <c r="N87" t="s">
        <v>2776</v>
      </c>
      <c r="O87">
        <v>45.4</v>
      </c>
      <c r="P87" t="s">
        <v>2857</v>
      </c>
      <c r="Q87" t="s">
        <v>2773</v>
      </c>
      <c r="R87">
        <v>934.33199999999999</v>
      </c>
      <c r="S87">
        <v>18.686640000000001</v>
      </c>
      <c r="T87" t="s">
        <v>2774</v>
      </c>
      <c r="U87" t="b">
        <v>1</v>
      </c>
      <c r="V87" t="str">
        <f t="shared" si="2"/>
        <v>Rebate</v>
      </c>
      <c r="W87" s="1" t="str">
        <f t="shared" si="3"/>
        <v>2025-08</v>
      </c>
    </row>
    <row r="88" spans="1:23">
      <c r="A88" t="s">
        <v>1666</v>
      </c>
      <c r="B88" t="s">
        <v>81</v>
      </c>
      <c r="C88" t="s">
        <v>82</v>
      </c>
      <c r="D88" t="s">
        <v>1397</v>
      </c>
      <c r="E88" t="s">
        <v>1398</v>
      </c>
      <c r="F88" t="s">
        <v>78</v>
      </c>
      <c r="G88" t="s">
        <v>79</v>
      </c>
      <c r="H88" s="1">
        <v>45875</v>
      </c>
      <c r="I88">
        <v>4</v>
      </c>
      <c r="J88">
        <v>101.47</v>
      </c>
      <c r="K88">
        <v>405.88</v>
      </c>
      <c r="L88">
        <v>0.05</v>
      </c>
      <c r="M88">
        <v>0.02</v>
      </c>
      <c r="N88" t="s">
        <v>2772</v>
      </c>
      <c r="O88">
        <v>139.22</v>
      </c>
      <c r="P88" t="s">
        <v>2773</v>
      </c>
      <c r="Q88" t="s">
        <v>2858</v>
      </c>
      <c r="R88">
        <v>385.58600000000001</v>
      </c>
      <c r="S88">
        <v>7.7117200000000006</v>
      </c>
      <c r="T88" t="s">
        <v>2774</v>
      </c>
      <c r="U88" t="b">
        <v>1</v>
      </c>
      <c r="V88" t="str">
        <f t="shared" si="2"/>
        <v>Price</v>
      </c>
      <c r="W88" s="1" t="str">
        <f t="shared" si="3"/>
        <v>2025-08</v>
      </c>
    </row>
    <row r="89" spans="1:23">
      <c r="A89" t="s">
        <v>1673</v>
      </c>
      <c r="B89" t="s">
        <v>135</v>
      </c>
      <c r="C89" t="s">
        <v>136</v>
      </c>
      <c r="D89" t="s">
        <v>23</v>
      </c>
      <c r="E89" t="s">
        <v>24</v>
      </c>
      <c r="F89" t="s">
        <v>107</v>
      </c>
      <c r="G89" t="s">
        <v>108</v>
      </c>
      <c r="H89" s="1">
        <v>45896</v>
      </c>
      <c r="I89">
        <v>25</v>
      </c>
      <c r="J89">
        <v>179.53</v>
      </c>
      <c r="K89">
        <v>4488.25</v>
      </c>
      <c r="L89">
        <v>0.12</v>
      </c>
      <c r="M89">
        <v>0.02</v>
      </c>
      <c r="N89" t="s">
        <v>2775</v>
      </c>
      <c r="O89">
        <v>179.53</v>
      </c>
      <c r="P89" t="s">
        <v>2857</v>
      </c>
      <c r="Q89" t="s">
        <v>2773</v>
      </c>
      <c r="R89">
        <v>3949.66</v>
      </c>
      <c r="S89">
        <v>78.993200000000002</v>
      </c>
      <c r="T89" t="s">
        <v>2774</v>
      </c>
      <c r="U89" t="b">
        <v>1</v>
      </c>
      <c r="V89" t="str">
        <f t="shared" si="2"/>
        <v>Rebate</v>
      </c>
      <c r="W89" s="1" t="str">
        <f t="shared" si="3"/>
        <v>2025-08</v>
      </c>
    </row>
    <row r="90" spans="1:23">
      <c r="A90" t="s">
        <v>1674</v>
      </c>
      <c r="B90" t="s">
        <v>62</v>
      </c>
      <c r="C90" t="s">
        <v>63</v>
      </c>
      <c r="D90" t="s">
        <v>189</v>
      </c>
      <c r="E90" t="s">
        <v>190</v>
      </c>
      <c r="F90" t="s">
        <v>71</v>
      </c>
      <c r="G90" t="s">
        <v>72</v>
      </c>
      <c r="H90" s="1">
        <v>45878</v>
      </c>
      <c r="I90">
        <v>5</v>
      </c>
      <c r="J90">
        <v>123.65</v>
      </c>
      <c r="K90">
        <v>618.25</v>
      </c>
      <c r="L90">
        <v>0.08</v>
      </c>
      <c r="M90">
        <v>0.02</v>
      </c>
      <c r="N90" t="s">
        <v>2772</v>
      </c>
      <c r="O90">
        <v>123.65</v>
      </c>
      <c r="P90" t="s">
        <v>2857</v>
      </c>
      <c r="Q90" t="s">
        <v>2773</v>
      </c>
      <c r="R90">
        <v>568.79</v>
      </c>
      <c r="S90">
        <v>11.3758</v>
      </c>
      <c r="T90" t="s">
        <v>2774</v>
      </c>
      <c r="U90" t="b">
        <v>1</v>
      </c>
      <c r="V90" t="str">
        <f t="shared" si="2"/>
        <v>Rebate</v>
      </c>
      <c r="W90" s="1" t="str">
        <f t="shared" si="3"/>
        <v>2025-08</v>
      </c>
    </row>
    <row r="91" spans="1:23">
      <c r="A91" t="s">
        <v>1689</v>
      </c>
      <c r="B91" t="s">
        <v>62</v>
      </c>
      <c r="C91" t="s">
        <v>63</v>
      </c>
      <c r="D91" t="s">
        <v>202</v>
      </c>
      <c r="E91" t="s">
        <v>2667</v>
      </c>
      <c r="F91" t="s">
        <v>179</v>
      </c>
      <c r="G91" t="s">
        <v>180</v>
      </c>
      <c r="H91" s="1">
        <v>45882</v>
      </c>
      <c r="I91">
        <v>6</v>
      </c>
      <c r="J91">
        <v>125.42</v>
      </c>
      <c r="K91">
        <v>752.52</v>
      </c>
      <c r="L91">
        <v>0.12</v>
      </c>
      <c r="M91">
        <v>0.02</v>
      </c>
      <c r="N91" t="s">
        <v>2775</v>
      </c>
      <c r="O91">
        <v>125.42</v>
      </c>
      <c r="P91" t="s">
        <v>2857</v>
      </c>
      <c r="Q91" t="s">
        <v>2773</v>
      </c>
      <c r="R91">
        <v>662.21759999999995</v>
      </c>
      <c r="S91">
        <v>13.244351999999999</v>
      </c>
      <c r="T91" t="s">
        <v>2774</v>
      </c>
      <c r="U91" t="b">
        <v>1</v>
      </c>
      <c r="V91" t="str">
        <f t="shared" si="2"/>
        <v>Rebate</v>
      </c>
      <c r="W91" s="1" t="str">
        <f t="shared" si="3"/>
        <v>2025-08</v>
      </c>
    </row>
    <row r="92" spans="1:23">
      <c r="A92" t="s">
        <v>1690</v>
      </c>
      <c r="B92" t="s">
        <v>159</v>
      </c>
      <c r="C92" t="s">
        <v>160</v>
      </c>
      <c r="D92" t="s">
        <v>760</v>
      </c>
      <c r="E92" t="s">
        <v>761</v>
      </c>
      <c r="F92" t="s">
        <v>319</v>
      </c>
      <c r="G92" t="s">
        <v>320</v>
      </c>
      <c r="H92" s="1">
        <v>45885</v>
      </c>
      <c r="I92">
        <v>5</v>
      </c>
      <c r="J92">
        <v>93.41</v>
      </c>
      <c r="K92">
        <v>467.05</v>
      </c>
      <c r="L92">
        <v>0.02</v>
      </c>
      <c r="M92">
        <v>0.02</v>
      </c>
      <c r="N92" t="s">
        <v>2776</v>
      </c>
      <c r="O92">
        <v>93.41</v>
      </c>
      <c r="P92" t="s">
        <v>2857</v>
      </c>
      <c r="Q92" t="s">
        <v>2773</v>
      </c>
      <c r="R92">
        <v>457.709</v>
      </c>
      <c r="S92">
        <v>9.1541800000000002</v>
      </c>
      <c r="T92" t="s">
        <v>2774</v>
      </c>
      <c r="U92" t="b">
        <v>1</v>
      </c>
      <c r="V92" t="str">
        <f t="shared" si="2"/>
        <v>Rebate</v>
      </c>
      <c r="W92" s="1" t="str">
        <f t="shared" si="3"/>
        <v>2025-08</v>
      </c>
    </row>
    <row r="93" spans="1:23">
      <c r="A93" t="s">
        <v>1697</v>
      </c>
      <c r="B93" t="s">
        <v>254</v>
      </c>
      <c r="C93" t="s">
        <v>255</v>
      </c>
      <c r="D93" t="s">
        <v>502</v>
      </c>
      <c r="E93" t="s">
        <v>503</v>
      </c>
      <c r="F93" t="s">
        <v>174</v>
      </c>
      <c r="G93" t="s">
        <v>175</v>
      </c>
      <c r="H93" s="1">
        <v>45886</v>
      </c>
      <c r="I93">
        <v>17</v>
      </c>
      <c r="J93">
        <v>183.4</v>
      </c>
      <c r="K93">
        <v>3117.8</v>
      </c>
      <c r="L93">
        <v>0.15</v>
      </c>
      <c r="M93">
        <v>0.02</v>
      </c>
      <c r="N93" t="s">
        <v>2775</v>
      </c>
      <c r="O93">
        <v>183.4</v>
      </c>
      <c r="P93" t="s">
        <v>2857</v>
      </c>
      <c r="Q93" t="s">
        <v>2773</v>
      </c>
      <c r="R93">
        <v>2650.13</v>
      </c>
      <c r="S93">
        <v>53.002600000000001</v>
      </c>
      <c r="T93" t="s">
        <v>2774</v>
      </c>
      <c r="U93" t="b">
        <v>1</v>
      </c>
      <c r="V93" t="str">
        <f t="shared" si="2"/>
        <v>Rebate</v>
      </c>
      <c r="W93" s="1" t="str">
        <f t="shared" si="3"/>
        <v>2025-08</v>
      </c>
    </row>
    <row r="94" spans="1:23">
      <c r="A94" t="s">
        <v>1707</v>
      </c>
      <c r="B94" t="s">
        <v>423</v>
      </c>
      <c r="C94" t="s">
        <v>424</v>
      </c>
      <c r="D94" t="s">
        <v>362</v>
      </c>
      <c r="E94" t="s">
        <v>363</v>
      </c>
      <c r="F94" t="s">
        <v>293</v>
      </c>
      <c r="G94" t="s">
        <v>294</v>
      </c>
      <c r="H94" s="1">
        <v>45895</v>
      </c>
      <c r="I94">
        <v>4</v>
      </c>
      <c r="J94">
        <v>114.99</v>
      </c>
      <c r="K94">
        <v>459.96</v>
      </c>
      <c r="L94">
        <v>0.08</v>
      </c>
      <c r="M94">
        <v>0.02</v>
      </c>
      <c r="N94" t="s">
        <v>2772</v>
      </c>
      <c r="O94">
        <v>114.99</v>
      </c>
      <c r="P94" t="s">
        <v>2857</v>
      </c>
      <c r="Q94" t="s">
        <v>2773</v>
      </c>
      <c r="R94">
        <v>423.16319999999996</v>
      </c>
      <c r="S94">
        <v>8.4632639999999988</v>
      </c>
      <c r="T94" t="s">
        <v>2774</v>
      </c>
      <c r="U94" t="b">
        <v>1</v>
      </c>
      <c r="V94" t="str">
        <f t="shared" si="2"/>
        <v>Rebate</v>
      </c>
      <c r="W94" s="1" t="str">
        <f t="shared" si="3"/>
        <v>2025-08</v>
      </c>
    </row>
    <row r="95" spans="1:23">
      <c r="A95" t="s">
        <v>1715</v>
      </c>
      <c r="B95" t="s">
        <v>230</v>
      </c>
      <c r="C95" t="s">
        <v>231</v>
      </c>
      <c r="D95" t="s">
        <v>828</v>
      </c>
      <c r="E95" t="s">
        <v>829</v>
      </c>
      <c r="F95" t="s">
        <v>293</v>
      </c>
      <c r="G95" t="s">
        <v>294</v>
      </c>
      <c r="H95" s="1">
        <v>45891</v>
      </c>
      <c r="I95">
        <v>13</v>
      </c>
      <c r="J95">
        <v>114.99</v>
      </c>
      <c r="K95">
        <v>1494.87</v>
      </c>
      <c r="L95">
        <v>0.09</v>
      </c>
      <c r="M95">
        <v>0.02</v>
      </c>
      <c r="N95" t="s">
        <v>2772</v>
      </c>
      <c r="O95">
        <v>114.99</v>
      </c>
      <c r="P95" t="s">
        <v>2857</v>
      </c>
      <c r="Q95" t="s">
        <v>2773</v>
      </c>
      <c r="R95">
        <v>1360.3317</v>
      </c>
      <c r="S95">
        <v>27.206634000000001</v>
      </c>
      <c r="T95" t="s">
        <v>2774</v>
      </c>
      <c r="U95" t="b">
        <v>1</v>
      </c>
      <c r="V95" t="str">
        <f t="shared" si="2"/>
        <v>Rebate</v>
      </c>
      <c r="W95" s="1" t="str">
        <f t="shared" si="3"/>
        <v>2025-08</v>
      </c>
    </row>
    <row r="96" spans="1:23">
      <c r="A96" t="s">
        <v>1723</v>
      </c>
      <c r="B96" t="s">
        <v>208</v>
      </c>
      <c r="C96" t="s">
        <v>209</v>
      </c>
      <c r="D96" t="s">
        <v>845</v>
      </c>
      <c r="E96" t="s">
        <v>846</v>
      </c>
      <c r="F96" t="s">
        <v>166</v>
      </c>
      <c r="G96" t="s">
        <v>167</v>
      </c>
      <c r="H96" s="1">
        <v>45897</v>
      </c>
      <c r="I96">
        <v>25</v>
      </c>
      <c r="J96">
        <v>176.86</v>
      </c>
      <c r="K96">
        <v>4421.5</v>
      </c>
      <c r="L96">
        <v>0.15</v>
      </c>
      <c r="M96">
        <v>0.02</v>
      </c>
      <c r="N96" t="s">
        <v>2775</v>
      </c>
      <c r="O96">
        <v>176.86</v>
      </c>
      <c r="P96" t="s">
        <v>2857</v>
      </c>
      <c r="Q96" t="s">
        <v>2773</v>
      </c>
      <c r="R96">
        <v>3758.2750000000001</v>
      </c>
      <c r="S96">
        <v>75.165500000000009</v>
      </c>
      <c r="T96" t="s">
        <v>2774</v>
      </c>
      <c r="U96" t="b">
        <v>1</v>
      </c>
      <c r="V96" t="str">
        <f t="shared" si="2"/>
        <v>Rebate</v>
      </c>
      <c r="W96" s="1" t="str">
        <f t="shared" si="3"/>
        <v>2025-08</v>
      </c>
    </row>
    <row r="97" spans="1:23">
      <c r="A97" t="s">
        <v>1725</v>
      </c>
      <c r="B97" t="s">
        <v>145</v>
      </c>
      <c r="C97" t="s">
        <v>146</v>
      </c>
      <c r="D97" t="s">
        <v>845</v>
      </c>
      <c r="E97" t="s">
        <v>2606</v>
      </c>
      <c r="F97" t="s">
        <v>39</v>
      </c>
      <c r="G97" t="s">
        <v>40</v>
      </c>
      <c r="H97" s="1">
        <v>45897</v>
      </c>
      <c r="I97">
        <v>19</v>
      </c>
      <c r="J97">
        <v>64.23</v>
      </c>
      <c r="K97">
        <v>1220.3699999999999</v>
      </c>
      <c r="L97">
        <v>0</v>
      </c>
      <c r="M97">
        <v>0.02</v>
      </c>
      <c r="N97" t="s">
        <v>2776</v>
      </c>
      <c r="O97">
        <v>87.21</v>
      </c>
      <c r="P97" t="s">
        <v>2773</v>
      </c>
      <c r="Q97" t="s">
        <v>2858</v>
      </c>
      <c r="R97">
        <v>1220.3699999999999</v>
      </c>
      <c r="S97">
        <v>24.407399999999999</v>
      </c>
      <c r="T97" t="s">
        <v>2774</v>
      </c>
      <c r="U97" t="b">
        <v>1</v>
      </c>
      <c r="V97" t="str">
        <f t="shared" si="2"/>
        <v>Price</v>
      </c>
      <c r="W97" s="1" t="str">
        <f t="shared" si="3"/>
        <v>2025-08</v>
      </c>
    </row>
    <row r="98" spans="1:23">
      <c r="A98" t="s">
        <v>1739</v>
      </c>
      <c r="B98" t="s">
        <v>117</v>
      </c>
      <c r="C98" t="s">
        <v>118</v>
      </c>
      <c r="D98" t="s">
        <v>16</v>
      </c>
      <c r="E98" t="s">
        <v>17</v>
      </c>
      <c r="F98" t="s">
        <v>215</v>
      </c>
      <c r="G98" t="s">
        <v>216</v>
      </c>
      <c r="H98" s="1">
        <v>45876</v>
      </c>
      <c r="I98">
        <v>13</v>
      </c>
      <c r="J98">
        <v>176.7</v>
      </c>
      <c r="K98">
        <v>2297.1</v>
      </c>
      <c r="L98">
        <v>0.12</v>
      </c>
      <c r="M98">
        <v>0.02</v>
      </c>
      <c r="N98" t="s">
        <v>2775</v>
      </c>
      <c r="O98">
        <v>176.7</v>
      </c>
      <c r="P98" t="s">
        <v>2857</v>
      </c>
      <c r="Q98" t="s">
        <v>2773</v>
      </c>
      <c r="R98">
        <v>2021.4479999999999</v>
      </c>
      <c r="S98">
        <v>40.428959999999996</v>
      </c>
      <c r="T98" t="s">
        <v>2774</v>
      </c>
      <c r="U98" t="b">
        <v>1</v>
      </c>
      <c r="V98" t="str">
        <f t="shared" si="2"/>
        <v>Rebate</v>
      </c>
      <c r="W98" s="1" t="str">
        <f t="shared" si="3"/>
        <v>2025-08</v>
      </c>
    </row>
    <row r="99" spans="1:23">
      <c r="A99" t="s">
        <v>1755</v>
      </c>
      <c r="B99" t="s">
        <v>159</v>
      </c>
      <c r="C99" t="s">
        <v>160</v>
      </c>
      <c r="D99" t="s">
        <v>910</v>
      </c>
      <c r="E99" t="s">
        <v>911</v>
      </c>
      <c r="F99" t="s">
        <v>100</v>
      </c>
      <c r="G99" t="s">
        <v>101</v>
      </c>
      <c r="H99" s="1">
        <v>45872</v>
      </c>
      <c r="I99">
        <v>3</v>
      </c>
      <c r="J99">
        <v>181.7</v>
      </c>
      <c r="K99">
        <v>545.1</v>
      </c>
      <c r="L99">
        <v>0.12</v>
      </c>
      <c r="M99">
        <v>0.02</v>
      </c>
      <c r="N99" t="s">
        <v>2775</v>
      </c>
      <c r="O99">
        <v>181.7</v>
      </c>
      <c r="P99" t="s">
        <v>2857</v>
      </c>
      <c r="Q99" t="s">
        <v>2773</v>
      </c>
      <c r="R99">
        <v>479.68799999999999</v>
      </c>
      <c r="S99">
        <v>9.5937599999999996</v>
      </c>
      <c r="T99" t="s">
        <v>2774</v>
      </c>
      <c r="U99" t="b">
        <v>1</v>
      </c>
      <c r="V99" t="str">
        <f t="shared" si="2"/>
        <v>Rebate</v>
      </c>
      <c r="W99" s="1" t="str">
        <f t="shared" si="3"/>
        <v>2025-08</v>
      </c>
    </row>
    <row r="100" spans="1:23">
      <c r="A100" t="s">
        <v>1786</v>
      </c>
      <c r="B100" t="s">
        <v>230</v>
      </c>
      <c r="C100" t="s">
        <v>231</v>
      </c>
      <c r="D100" t="s">
        <v>1035</v>
      </c>
      <c r="E100" t="s">
        <v>1036</v>
      </c>
      <c r="F100" t="s">
        <v>129</v>
      </c>
      <c r="G100" t="s">
        <v>130</v>
      </c>
      <c r="H100" s="1">
        <v>45816</v>
      </c>
      <c r="I100">
        <v>3</v>
      </c>
      <c r="J100">
        <v>69</v>
      </c>
      <c r="K100">
        <v>207</v>
      </c>
      <c r="L100">
        <v>0.05</v>
      </c>
      <c r="M100">
        <v>0.02</v>
      </c>
      <c r="N100" t="s">
        <v>2772</v>
      </c>
      <c r="O100">
        <v>92.19</v>
      </c>
      <c r="P100" t="s">
        <v>2773</v>
      </c>
      <c r="Q100" t="s">
        <v>2858</v>
      </c>
      <c r="R100">
        <v>196.65</v>
      </c>
      <c r="S100">
        <v>3.9330000000000003</v>
      </c>
      <c r="T100" t="s">
        <v>2774</v>
      </c>
      <c r="U100" t="b">
        <v>1</v>
      </c>
      <c r="V100" t="str">
        <f t="shared" si="2"/>
        <v>Price</v>
      </c>
      <c r="W100" s="1" t="str">
        <f t="shared" si="3"/>
        <v>2025-06</v>
      </c>
    </row>
    <row r="101" spans="1:23">
      <c r="A101" t="s">
        <v>1791</v>
      </c>
      <c r="B101" t="s">
        <v>306</v>
      </c>
      <c r="C101" t="s">
        <v>307</v>
      </c>
      <c r="D101" t="s">
        <v>591</v>
      </c>
      <c r="E101" t="s">
        <v>592</v>
      </c>
      <c r="F101" t="s">
        <v>139</v>
      </c>
      <c r="G101" t="s">
        <v>140</v>
      </c>
      <c r="H101" s="1">
        <v>45874</v>
      </c>
      <c r="I101">
        <v>3</v>
      </c>
      <c r="J101">
        <v>113.94</v>
      </c>
      <c r="K101">
        <v>341.82</v>
      </c>
      <c r="L101">
        <v>0.09</v>
      </c>
      <c r="M101">
        <v>0.02</v>
      </c>
      <c r="N101" t="s">
        <v>2772</v>
      </c>
      <c r="O101">
        <v>113.94</v>
      </c>
      <c r="P101" t="s">
        <v>2857</v>
      </c>
      <c r="Q101" t="s">
        <v>2773</v>
      </c>
      <c r="R101">
        <v>311.05619999999999</v>
      </c>
      <c r="S101">
        <v>6.2211239999999997</v>
      </c>
      <c r="T101" t="s">
        <v>2774</v>
      </c>
      <c r="U101" t="b">
        <v>1</v>
      </c>
      <c r="V101" t="str">
        <f t="shared" si="2"/>
        <v>Rebate</v>
      </c>
      <c r="W101" s="1" t="str">
        <f t="shared" si="3"/>
        <v>2025-08</v>
      </c>
    </row>
    <row r="102" spans="1:23">
      <c r="A102" t="s">
        <v>1802</v>
      </c>
      <c r="B102" t="s">
        <v>145</v>
      </c>
      <c r="C102" t="s">
        <v>146</v>
      </c>
      <c r="D102" t="s">
        <v>697</v>
      </c>
      <c r="E102" t="s">
        <v>698</v>
      </c>
      <c r="F102" t="s">
        <v>166</v>
      </c>
      <c r="G102" t="s">
        <v>167</v>
      </c>
      <c r="H102" s="1">
        <v>45893</v>
      </c>
      <c r="I102">
        <v>2</v>
      </c>
      <c r="J102">
        <v>176.86</v>
      </c>
      <c r="K102">
        <v>353.72</v>
      </c>
      <c r="L102">
        <v>0.13</v>
      </c>
      <c r="M102">
        <v>0.02</v>
      </c>
      <c r="N102" t="s">
        <v>2775</v>
      </c>
      <c r="O102">
        <v>176.86</v>
      </c>
      <c r="P102" t="s">
        <v>2857</v>
      </c>
      <c r="Q102" t="s">
        <v>2773</v>
      </c>
      <c r="R102">
        <v>307.7364</v>
      </c>
      <c r="S102">
        <v>6.1547280000000004</v>
      </c>
      <c r="T102" t="s">
        <v>2774</v>
      </c>
      <c r="U102" t="b">
        <v>1</v>
      </c>
      <c r="V102" t="str">
        <f t="shared" si="2"/>
        <v>Rebate</v>
      </c>
      <c r="W102" s="1" t="str">
        <f t="shared" si="3"/>
        <v>2025-08</v>
      </c>
    </row>
    <row r="103" spans="1:23">
      <c r="A103" t="s">
        <v>1806</v>
      </c>
      <c r="B103" t="s">
        <v>81</v>
      </c>
      <c r="C103" t="s">
        <v>82</v>
      </c>
      <c r="D103" t="s">
        <v>243</v>
      </c>
      <c r="E103" t="s">
        <v>244</v>
      </c>
      <c r="F103" t="s">
        <v>139</v>
      </c>
      <c r="G103" t="s">
        <v>140</v>
      </c>
      <c r="H103" s="1">
        <v>45888</v>
      </c>
      <c r="I103">
        <v>9</v>
      </c>
      <c r="J103">
        <v>80.010000000000005</v>
      </c>
      <c r="K103">
        <v>720.09</v>
      </c>
      <c r="L103">
        <v>0.05</v>
      </c>
      <c r="M103">
        <v>0.02</v>
      </c>
      <c r="N103" t="s">
        <v>2772</v>
      </c>
      <c r="O103">
        <v>113.94</v>
      </c>
      <c r="P103" t="s">
        <v>2773</v>
      </c>
      <c r="Q103" t="s">
        <v>2858</v>
      </c>
      <c r="R103">
        <v>684.08550000000002</v>
      </c>
      <c r="S103">
        <v>13.681710000000001</v>
      </c>
      <c r="T103" t="s">
        <v>2774</v>
      </c>
      <c r="U103" t="b">
        <v>1</v>
      </c>
      <c r="V103" t="str">
        <f t="shared" si="2"/>
        <v>Price</v>
      </c>
      <c r="W103" s="1" t="str">
        <f t="shared" si="3"/>
        <v>2025-08</v>
      </c>
    </row>
    <row r="104" spans="1:23">
      <c r="A104" t="s">
        <v>1818</v>
      </c>
      <c r="B104" t="s">
        <v>254</v>
      </c>
      <c r="C104" t="s">
        <v>255</v>
      </c>
      <c r="D104" t="s">
        <v>354</v>
      </c>
      <c r="E104" t="s">
        <v>2676</v>
      </c>
      <c r="F104" t="s">
        <v>129</v>
      </c>
      <c r="G104" t="s">
        <v>130</v>
      </c>
      <c r="H104" s="1">
        <v>45880</v>
      </c>
      <c r="I104">
        <v>12</v>
      </c>
      <c r="J104">
        <v>92.19</v>
      </c>
      <c r="K104">
        <v>1106.28</v>
      </c>
      <c r="L104">
        <v>0.09</v>
      </c>
      <c r="M104">
        <v>0.02</v>
      </c>
      <c r="N104" t="s">
        <v>2772</v>
      </c>
      <c r="O104">
        <v>92.19</v>
      </c>
      <c r="P104" t="s">
        <v>2857</v>
      </c>
      <c r="Q104" t="s">
        <v>2773</v>
      </c>
      <c r="R104">
        <v>1006.7148</v>
      </c>
      <c r="S104">
        <v>20.134295999999999</v>
      </c>
      <c r="T104" t="s">
        <v>2774</v>
      </c>
      <c r="U104" t="b">
        <v>1</v>
      </c>
      <c r="V104" t="str">
        <f t="shared" si="2"/>
        <v>Rebate</v>
      </c>
      <c r="W104" s="1" t="str">
        <f t="shared" si="3"/>
        <v>2025-08</v>
      </c>
    </row>
    <row r="105" spans="1:23">
      <c r="A105" t="s">
        <v>1827</v>
      </c>
      <c r="B105" t="s">
        <v>28</v>
      </c>
      <c r="C105" t="s">
        <v>29</v>
      </c>
      <c r="D105" t="s">
        <v>629</v>
      </c>
      <c r="E105" t="s">
        <v>630</v>
      </c>
      <c r="F105" t="s">
        <v>85</v>
      </c>
      <c r="G105" t="s">
        <v>86</v>
      </c>
      <c r="H105" s="1">
        <v>45880</v>
      </c>
      <c r="I105">
        <v>21</v>
      </c>
      <c r="J105">
        <v>72.040000000000006</v>
      </c>
      <c r="K105">
        <v>1512.84</v>
      </c>
      <c r="L105">
        <v>0.08</v>
      </c>
      <c r="M105">
        <v>0.02</v>
      </c>
      <c r="N105" t="s">
        <v>2772</v>
      </c>
      <c r="O105">
        <v>72.040000000000006</v>
      </c>
      <c r="P105" t="s">
        <v>2857</v>
      </c>
      <c r="Q105" t="s">
        <v>2773</v>
      </c>
      <c r="R105">
        <v>1391.8127999999999</v>
      </c>
      <c r="S105">
        <v>27.836255999999999</v>
      </c>
      <c r="T105" t="s">
        <v>2774</v>
      </c>
      <c r="U105" t="b">
        <v>1</v>
      </c>
      <c r="V105" t="str">
        <f t="shared" si="2"/>
        <v>Rebate</v>
      </c>
      <c r="W105" s="1" t="str">
        <f t="shared" si="3"/>
        <v>2025-08</v>
      </c>
    </row>
    <row r="106" spans="1:23">
      <c r="A106" t="s">
        <v>1830</v>
      </c>
      <c r="B106" t="s">
        <v>386</v>
      </c>
      <c r="C106" t="s">
        <v>387</v>
      </c>
      <c r="D106" t="s">
        <v>119</v>
      </c>
      <c r="E106" t="s">
        <v>120</v>
      </c>
      <c r="F106" t="s">
        <v>129</v>
      </c>
      <c r="G106" t="s">
        <v>130</v>
      </c>
      <c r="H106" s="1">
        <v>45888</v>
      </c>
      <c r="I106">
        <v>2</v>
      </c>
      <c r="J106">
        <v>65.63</v>
      </c>
      <c r="K106">
        <v>131.26</v>
      </c>
      <c r="L106">
        <v>0.05</v>
      </c>
      <c r="M106">
        <v>0.02</v>
      </c>
      <c r="N106" t="s">
        <v>2772</v>
      </c>
      <c r="O106">
        <v>92.19</v>
      </c>
      <c r="P106" t="s">
        <v>2773</v>
      </c>
      <c r="Q106" t="s">
        <v>2858</v>
      </c>
      <c r="R106">
        <v>124.69699999999999</v>
      </c>
      <c r="S106">
        <v>2.4939399999999998</v>
      </c>
      <c r="T106" t="s">
        <v>2774</v>
      </c>
      <c r="U106" t="b">
        <v>1</v>
      </c>
      <c r="V106" t="str">
        <f t="shared" si="2"/>
        <v>Price</v>
      </c>
      <c r="W106" s="1" t="str">
        <f t="shared" si="3"/>
        <v>2025-08</v>
      </c>
    </row>
    <row r="107" spans="1:23">
      <c r="A107" t="s">
        <v>1836</v>
      </c>
      <c r="B107" t="s">
        <v>67</v>
      </c>
      <c r="C107" t="s">
        <v>68</v>
      </c>
      <c r="D107" t="s">
        <v>872</v>
      </c>
      <c r="E107" t="s">
        <v>873</v>
      </c>
      <c r="F107" t="s">
        <v>90</v>
      </c>
      <c r="G107" t="s">
        <v>91</v>
      </c>
      <c r="H107" s="1">
        <v>45871</v>
      </c>
      <c r="I107">
        <v>23</v>
      </c>
      <c r="J107">
        <v>50.51</v>
      </c>
      <c r="K107">
        <v>1161.73</v>
      </c>
      <c r="L107">
        <v>0.08</v>
      </c>
      <c r="M107">
        <v>0.02</v>
      </c>
      <c r="N107" t="s">
        <v>2776</v>
      </c>
      <c r="O107">
        <v>50.51</v>
      </c>
      <c r="P107" t="s">
        <v>2857</v>
      </c>
      <c r="Q107" t="s">
        <v>2773</v>
      </c>
      <c r="R107">
        <v>1068.7916</v>
      </c>
      <c r="S107">
        <v>21.375831999999999</v>
      </c>
      <c r="T107" t="s">
        <v>2774</v>
      </c>
      <c r="U107" t="b">
        <v>1</v>
      </c>
      <c r="V107" t="str">
        <f t="shared" si="2"/>
        <v>Rebate</v>
      </c>
      <c r="W107" s="1" t="str">
        <f t="shared" si="3"/>
        <v>2025-08</v>
      </c>
    </row>
    <row r="108" spans="1:23">
      <c r="A108" t="s">
        <v>1841</v>
      </c>
      <c r="B108" t="s">
        <v>135</v>
      </c>
      <c r="C108" t="s">
        <v>136</v>
      </c>
      <c r="D108" t="s">
        <v>57</v>
      </c>
      <c r="E108" t="s">
        <v>58</v>
      </c>
      <c r="F108" t="s">
        <v>32</v>
      </c>
      <c r="G108" t="s">
        <v>33</v>
      </c>
      <c r="H108" s="1">
        <v>45893</v>
      </c>
      <c r="I108">
        <v>18</v>
      </c>
      <c r="J108">
        <v>63.01</v>
      </c>
      <c r="K108">
        <v>1134.18</v>
      </c>
      <c r="L108">
        <v>0</v>
      </c>
      <c r="M108">
        <v>0.02</v>
      </c>
      <c r="N108" t="s">
        <v>2776</v>
      </c>
      <c r="O108">
        <v>88.32</v>
      </c>
      <c r="P108" t="s">
        <v>2773</v>
      </c>
      <c r="Q108" t="s">
        <v>2858</v>
      </c>
      <c r="R108">
        <v>1134.18</v>
      </c>
      <c r="S108">
        <v>22.683600000000002</v>
      </c>
      <c r="T108" t="s">
        <v>2774</v>
      </c>
      <c r="U108" t="b">
        <v>1</v>
      </c>
      <c r="V108" t="str">
        <f t="shared" si="2"/>
        <v>Price</v>
      </c>
      <c r="W108" s="1" t="str">
        <f t="shared" si="3"/>
        <v>2025-08</v>
      </c>
    </row>
    <row r="109" spans="1:23">
      <c r="A109" t="s">
        <v>1870</v>
      </c>
      <c r="B109" t="s">
        <v>93</v>
      </c>
      <c r="C109" t="s">
        <v>94</v>
      </c>
      <c r="D109" t="s">
        <v>1459</v>
      </c>
      <c r="E109" t="s">
        <v>1460</v>
      </c>
      <c r="F109" t="s">
        <v>100</v>
      </c>
      <c r="G109" t="s">
        <v>101</v>
      </c>
      <c r="H109" s="1">
        <v>45877</v>
      </c>
      <c r="I109">
        <v>3</v>
      </c>
      <c r="J109">
        <v>181.7</v>
      </c>
      <c r="K109">
        <v>545.1</v>
      </c>
      <c r="L109">
        <v>0.15</v>
      </c>
      <c r="M109">
        <v>0.02</v>
      </c>
      <c r="N109" t="s">
        <v>2775</v>
      </c>
      <c r="O109">
        <v>181.7</v>
      </c>
      <c r="P109" t="s">
        <v>2857</v>
      </c>
      <c r="Q109" t="s">
        <v>2773</v>
      </c>
      <c r="R109">
        <v>463.33500000000004</v>
      </c>
      <c r="S109">
        <v>9.2667000000000002</v>
      </c>
      <c r="T109" t="s">
        <v>2774</v>
      </c>
      <c r="U109" t="b">
        <v>1</v>
      </c>
      <c r="V109" t="str">
        <f t="shared" si="2"/>
        <v>Rebate</v>
      </c>
      <c r="W109" s="1" t="str">
        <f t="shared" si="3"/>
        <v>2025-08</v>
      </c>
    </row>
    <row r="110" spans="1:23">
      <c r="A110" t="s">
        <v>1874</v>
      </c>
      <c r="B110" t="s">
        <v>81</v>
      </c>
      <c r="C110" t="s">
        <v>82</v>
      </c>
      <c r="D110" t="s">
        <v>700</v>
      </c>
      <c r="E110" t="s">
        <v>701</v>
      </c>
      <c r="F110" t="s">
        <v>179</v>
      </c>
      <c r="G110" t="s">
        <v>180</v>
      </c>
      <c r="H110" s="1">
        <v>45874</v>
      </c>
      <c r="I110">
        <v>25</v>
      </c>
      <c r="J110">
        <v>125.42</v>
      </c>
      <c r="K110">
        <v>3135.5</v>
      </c>
      <c r="L110">
        <v>0.15</v>
      </c>
      <c r="M110">
        <v>0.02</v>
      </c>
      <c r="N110" t="s">
        <v>2775</v>
      </c>
      <c r="O110">
        <v>125.42</v>
      </c>
      <c r="P110" t="s">
        <v>2857</v>
      </c>
      <c r="Q110" t="s">
        <v>2773</v>
      </c>
      <c r="R110">
        <v>2665.1750000000002</v>
      </c>
      <c r="S110">
        <v>53.303500000000007</v>
      </c>
      <c r="T110" t="s">
        <v>2774</v>
      </c>
      <c r="U110" t="b">
        <v>1</v>
      </c>
      <c r="V110" t="str">
        <f t="shared" si="2"/>
        <v>Rebate</v>
      </c>
      <c r="W110" s="1" t="str">
        <f t="shared" si="3"/>
        <v>2025-08</v>
      </c>
    </row>
    <row r="111" spans="1:23">
      <c r="A111" t="s">
        <v>1881</v>
      </c>
      <c r="B111" t="s">
        <v>187</v>
      </c>
      <c r="C111" t="s">
        <v>188</v>
      </c>
      <c r="D111" t="s">
        <v>660</v>
      </c>
      <c r="E111" t="s">
        <v>661</v>
      </c>
      <c r="F111" t="s">
        <v>275</v>
      </c>
      <c r="G111" t="s">
        <v>276</v>
      </c>
      <c r="H111" s="1">
        <v>45896</v>
      </c>
      <c r="I111">
        <v>20</v>
      </c>
      <c r="J111">
        <v>44.71</v>
      </c>
      <c r="K111">
        <v>894.2</v>
      </c>
      <c r="L111">
        <v>0.08</v>
      </c>
      <c r="M111">
        <v>0.02</v>
      </c>
      <c r="N111" t="s">
        <v>2776</v>
      </c>
      <c r="O111">
        <v>44.71</v>
      </c>
      <c r="P111" t="s">
        <v>2857</v>
      </c>
      <c r="Q111" t="s">
        <v>2773</v>
      </c>
      <c r="R111">
        <v>822.66399999999999</v>
      </c>
      <c r="S111">
        <v>16.453279999999999</v>
      </c>
      <c r="T111" t="s">
        <v>2774</v>
      </c>
      <c r="U111" t="b">
        <v>1</v>
      </c>
      <c r="V111" t="str">
        <f t="shared" si="2"/>
        <v>Rebate</v>
      </c>
      <c r="W111" s="1" t="str">
        <f t="shared" si="3"/>
        <v>2025-08</v>
      </c>
    </row>
    <row r="112" spans="1:23">
      <c r="A112" t="s">
        <v>1883</v>
      </c>
      <c r="B112" t="s">
        <v>42</v>
      </c>
      <c r="C112" t="s">
        <v>43</v>
      </c>
      <c r="D112" t="s">
        <v>742</v>
      </c>
      <c r="E112" t="s">
        <v>743</v>
      </c>
      <c r="F112" t="s">
        <v>59</v>
      </c>
      <c r="G112" t="s">
        <v>60</v>
      </c>
      <c r="H112" s="1">
        <v>45881</v>
      </c>
      <c r="I112">
        <v>22</v>
      </c>
      <c r="J112">
        <v>71.86</v>
      </c>
      <c r="K112">
        <v>1580.92</v>
      </c>
      <c r="L112">
        <v>0.08</v>
      </c>
      <c r="M112">
        <v>0.02</v>
      </c>
      <c r="N112" t="s">
        <v>2772</v>
      </c>
      <c r="O112">
        <v>71.86</v>
      </c>
      <c r="P112" t="s">
        <v>2857</v>
      </c>
      <c r="Q112" t="s">
        <v>2773</v>
      </c>
      <c r="R112">
        <v>1454.4464</v>
      </c>
      <c r="S112">
        <v>29.088928000000003</v>
      </c>
      <c r="T112" t="s">
        <v>2774</v>
      </c>
      <c r="U112" t="b">
        <v>1</v>
      </c>
      <c r="V112" t="str">
        <f t="shared" si="2"/>
        <v>Rebate</v>
      </c>
      <c r="W112" s="1" t="str">
        <f t="shared" si="3"/>
        <v>2025-08</v>
      </c>
    </row>
    <row r="113" spans="1:23">
      <c r="A113" t="s">
        <v>1888</v>
      </c>
      <c r="B113" t="s">
        <v>122</v>
      </c>
      <c r="C113" t="s">
        <v>123</v>
      </c>
      <c r="D113" t="s">
        <v>1103</v>
      </c>
      <c r="E113" t="s">
        <v>1104</v>
      </c>
      <c r="F113" t="s">
        <v>59</v>
      </c>
      <c r="G113" t="s">
        <v>60</v>
      </c>
      <c r="H113" s="1">
        <v>45876</v>
      </c>
      <c r="I113">
        <v>18</v>
      </c>
      <c r="J113">
        <v>71.86</v>
      </c>
      <c r="K113">
        <v>1293.48</v>
      </c>
      <c r="L113">
        <v>7.0000000000000007E-2</v>
      </c>
      <c r="M113">
        <v>0.02</v>
      </c>
      <c r="N113" t="s">
        <v>2772</v>
      </c>
      <c r="O113">
        <v>71.86</v>
      </c>
      <c r="P113" t="s">
        <v>2857</v>
      </c>
      <c r="Q113" t="s">
        <v>2773</v>
      </c>
      <c r="R113">
        <v>1202.9364</v>
      </c>
      <c r="S113">
        <v>24.058728000000002</v>
      </c>
      <c r="T113" t="s">
        <v>2774</v>
      </c>
      <c r="U113" t="b">
        <v>1</v>
      </c>
      <c r="V113" t="str">
        <f t="shared" si="2"/>
        <v>Rebate</v>
      </c>
      <c r="W113" s="1" t="str">
        <f t="shared" si="3"/>
        <v>2025-08</v>
      </c>
    </row>
    <row r="114" spans="1:23">
      <c r="A114" t="s">
        <v>1898</v>
      </c>
      <c r="B114" t="s">
        <v>67</v>
      </c>
      <c r="C114" t="s">
        <v>68</v>
      </c>
      <c r="D114" t="s">
        <v>1071</v>
      </c>
      <c r="E114" t="s">
        <v>1072</v>
      </c>
      <c r="F114" t="s">
        <v>396</v>
      </c>
      <c r="G114" t="s">
        <v>397</v>
      </c>
      <c r="H114" s="1">
        <v>45887</v>
      </c>
      <c r="I114">
        <v>20</v>
      </c>
      <c r="J114">
        <v>194.87</v>
      </c>
      <c r="K114">
        <v>3897.4</v>
      </c>
      <c r="L114">
        <v>0.13</v>
      </c>
      <c r="M114">
        <v>0.02</v>
      </c>
      <c r="N114" t="s">
        <v>2775</v>
      </c>
      <c r="O114">
        <v>194.87</v>
      </c>
      <c r="P114" t="s">
        <v>2857</v>
      </c>
      <c r="Q114" t="s">
        <v>2773</v>
      </c>
      <c r="R114">
        <v>3390.7380000000003</v>
      </c>
      <c r="S114">
        <v>67.814760000000007</v>
      </c>
      <c r="T114" t="s">
        <v>2774</v>
      </c>
      <c r="U114" t="b">
        <v>1</v>
      </c>
      <c r="V114" t="str">
        <f t="shared" si="2"/>
        <v>Rebate</v>
      </c>
      <c r="W114" s="1" t="str">
        <f t="shared" si="3"/>
        <v>2025-08</v>
      </c>
    </row>
    <row r="115" spans="1:23">
      <c r="A115" t="s">
        <v>1903</v>
      </c>
      <c r="B115" t="s">
        <v>159</v>
      </c>
      <c r="C115" t="s">
        <v>160</v>
      </c>
      <c r="D115" t="s">
        <v>532</v>
      </c>
      <c r="E115" t="s">
        <v>533</v>
      </c>
      <c r="F115" t="s">
        <v>59</v>
      </c>
      <c r="G115" t="s">
        <v>60</v>
      </c>
      <c r="H115" s="1">
        <v>45878</v>
      </c>
      <c r="I115">
        <v>17</v>
      </c>
      <c r="J115">
        <v>71.86</v>
      </c>
      <c r="K115">
        <v>1221.6199999999999</v>
      </c>
      <c r="L115">
        <v>7.0000000000000007E-2</v>
      </c>
      <c r="M115">
        <v>0.02</v>
      </c>
      <c r="N115" t="s">
        <v>2772</v>
      </c>
      <c r="O115">
        <v>71.86</v>
      </c>
      <c r="P115" t="s">
        <v>2857</v>
      </c>
      <c r="Q115" t="s">
        <v>2773</v>
      </c>
      <c r="R115">
        <v>1136.1065999999998</v>
      </c>
      <c r="S115">
        <v>22.722131999999998</v>
      </c>
      <c r="T115" t="s">
        <v>2774</v>
      </c>
      <c r="U115" t="b">
        <v>1</v>
      </c>
      <c r="V115" t="str">
        <f t="shared" si="2"/>
        <v>Rebate</v>
      </c>
      <c r="W115" s="1" t="str">
        <f t="shared" si="3"/>
        <v>2025-08</v>
      </c>
    </row>
    <row r="116" spans="1:23">
      <c r="A116" t="s">
        <v>1918</v>
      </c>
      <c r="B116" t="s">
        <v>145</v>
      </c>
      <c r="C116" t="s">
        <v>146</v>
      </c>
      <c r="D116" t="s">
        <v>369</v>
      </c>
      <c r="E116" t="s">
        <v>370</v>
      </c>
      <c r="F116" t="s">
        <v>302</v>
      </c>
      <c r="G116" t="s">
        <v>303</v>
      </c>
      <c r="H116" s="1">
        <v>45870</v>
      </c>
      <c r="I116">
        <v>24</v>
      </c>
      <c r="J116">
        <v>39.090000000000003</v>
      </c>
      <c r="K116">
        <v>938.16</v>
      </c>
      <c r="L116">
        <v>0.02</v>
      </c>
      <c r="M116">
        <v>0.02</v>
      </c>
      <c r="N116" t="s">
        <v>2776</v>
      </c>
      <c r="O116">
        <v>39.090000000000003</v>
      </c>
      <c r="P116" t="s">
        <v>2857</v>
      </c>
      <c r="Q116" t="s">
        <v>2773</v>
      </c>
      <c r="R116">
        <v>919.39679999999998</v>
      </c>
      <c r="S116">
        <v>18.387936</v>
      </c>
      <c r="T116" t="s">
        <v>2774</v>
      </c>
      <c r="U116" t="b">
        <v>1</v>
      </c>
      <c r="V116" t="str">
        <f t="shared" si="2"/>
        <v>Rebate</v>
      </c>
      <c r="W116" s="1" t="str">
        <f t="shared" si="3"/>
        <v>2025-08</v>
      </c>
    </row>
    <row r="117" spans="1:23">
      <c r="A117" t="s">
        <v>1959</v>
      </c>
      <c r="B117" t="s">
        <v>246</v>
      </c>
      <c r="C117" t="s">
        <v>247</v>
      </c>
      <c r="D117" t="s">
        <v>760</v>
      </c>
      <c r="E117" t="s">
        <v>2647</v>
      </c>
      <c r="F117" t="s">
        <v>166</v>
      </c>
      <c r="G117" t="s">
        <v>167</v>
      </c>
      <c r="H117" s="1">
        <v>45877</v>
      </c>
      <c r="I117">
        <v>16</v>
      </c>
      <c r="J117">
        <v>132.12</v>
      </c>
      <c r="K117">
        <v>2113.92</v>
      </c>
      <c r="L117">
        <v>0.1</v>
      </c>
      <c r="M117">
        <v>0.02</v>
      </c>
      <c r="N117" t="s">
        <v>2775</v>
      </c>
      <c r="O117">
        <v>176.86</v>
      </c>
      <c r="P117" t="s">
        <v>2773</v>
      </c>
      <c r="Q117" t="s">
        <v>2858</v>
      </c>
      <c r="R117">
        <v>1902.528</v>
      </c>
      <c r="S117">
        <v>38.050560000000004</v>
      </c>
      <c r="T117" t="s">
        <v>2774</v>
      </c>
      <c r="U117" t="b">
        <v>1</v>
      </c>
      <c r="V117" t="str">
        <f t="shared" si="2"/>
        <v>Price</v>
      </c>
      <c r="W117" s="1" t="str">
        <f t="shared" si="3"/>
        <v>2025-08</v>
      </c>
    </row>
    <row r="118" spans="1:23">
      <c r="A118" t="s">
        <v>1961</v>
      </c>
      <c r="B118" t="s">
        <v>306</v>
      </c>
      <c r="C118" t="s">
        <v>307</v>
      </c>
      <c r="D118" t="s">
        <v>153</v>
      </c>
      <c r="E118" t="s">
        <v>154</v>
      </c>
      <c r="F118" t="s">
        <v>166</v>
      </c>
      <c r="G118" t="s">
        <v>167</v>
      </c>
      <c r="H118" s="1">
        <v>45877</v>
      </c>
      <c r="I118">
        <v>1</v>
      </c>
      <c r="J118">
        <v>176.86</v>
      </c>
      <c r="K118">
        <v>176.86</v>
      </c>
      <c r="L118">
        <v>0.13</v>
      </c>
      <c r="M118">
        <v>0.02</v>
      </c>
      <c r="N118" t="s">
        <v>2775</v>
      </c>
      <c r="O118">
        <v>176.86</v>
      </c>
      <c r="P118" t="s">
        <v>2857</v>
      </c>
      <c r="Q118" t="s">
        <v>2773</v>
      </c>
      <c r="R118">
        <v>153.8682</v>
      </c>
      <c r="S118">
        <v>3.0773640000000002</v>
      </c>
      <c r="T118" t="s">
        <v>2774</v>
      </c>
      <c r="U118" t="b">
        <v>1</v>
      </c>
      <c r="V118" t="str">
        <f t="shared" si="2"/>
        <v>Rebate</v>
      </c>
      <c r="W118" s="1" t="str">
        <f t="shared" si="3"/>
        <v>2025-08</v>
      </c>
    </row>
    <row r="119" spans="1:23">
      <c r="A119" t="s">
        <v>1965</v>
      </c>
      <c r="B119" t="s">
        <v>14</v>
      </c>
      <c r="C119" t="s">
        <v>15</v>
      </c>
      <c r="D119" t="s">
        <v>632</v>
      </c>
      <c r="E119" t="s">
        <v>633</v>
      </c>
      <c r="F119" t="s">
        <v>100</v>
      </c>
      <c r="G119" t="s">
        <v>101</v>
      </c>
      <c r="H119" s="1">
        <v>45938</v>
      </c>
      <c r="I119">
        <v>20</v>
      </c>
      <c r="J119">
        <v>181.7</v>
      </c>
      <c r="K119">
        <v>3634</v>
      </c>
      <c r="L119">
        <v>0.13</v>
      </c>
      <c r="M119">
        <v>0.02</v>
      </c>
      <c r="N119" t="s">
        <v>2775</v>
      </c>
      <c r="O119">
        <v>181.7</v>
      </c>
      <c r="P119" t="s">
        <v>2857</v>
      </c>
      <c r="Q119" t="s">
        <v>2773</v>
      </c>
      <c r="R119">
        <v>3161.58</v>
      </c>
      <c r="S119">
        <v>63.2316</v>
      </c>
      <c r="T119" t="s">
        <v>2774</v>
      </c>
      <c r="U119" t="b">
        <v>1</v>
      </c>
      <c r="V119" t="str">
        <f t="shared" si="2"/>
        <v>Rebate</v>
      </c>
      <c r="W119" s="1" t="str">
        <f t="shared" si="3"/>
        <v>2025-10</v>
      </c>
    </row>
    <row r="120" spans="1:23">
      <c r="A120" t="s">
        <v>1972</v>
      </c>
      <c r="B120" t="s">
        <v>187</v>
      </c>
      <c r="C120" t="s">
        <v>188</v>
      </c>
      <c r="D120" t="s">
        <v>927</v>
      </c>
      <c r="E120" t="s">
        <v>928</v>
      </c>
      <c r="F120" t="s">
        <v>78</v>
      </c>
      <c r="G120" t="s">
        <v>79</v>
      </c>
      <c r="H120" s="1">
        <v>45897</v>
      </c>
      <c r="I120">
        <v>23</v>
      </c>
      <c r="J120">
        <v>139.22</v>
      </c>
      <c r="K120">
        <v>3202.06</v>
      </c>
      <c r="L120">
        <v>0.08</v>
      </c>
      <c r="M120">
        <v>0.02</v>
      </c>
      <c r="N120" t="s">
        <v>2772</v>
      </c>
      <c r="O120">
        <v>139.22</v>
      </c>
      <c r="P120" t="s">
        <v>2857</v>
      </c>
      <c r="Q120" t="s">
        <v>2773</v>
      </c>
      <c r="R120">
        <v>2945.8951999999999</v>
      </c>
      <c r="S120">
        <v>58.917904</v>
      </c>
      <c r="T120" t="s">
        <v>2774</v>
      </c>
      <c r="U120" t="b">
        <v>1</v>
      </c>
      <c r="V120" t="str">
        <f t="shared" si="2"/>
        <v>Rebate</v>
      </c>
      <c r="W120" s="1" t="str">
        <f t="shared" si="3"/>
        <v>2025-08</v>
      </c>
    </row>
    <row r="121" spans="1:23">
      <c r="A121" t="s">
        <v>1976</v>
      </c>
      <c r="B121" t="s">
        <v>110</v>
      </c>
      <c r="C121" t="s">
        <v>111</v>
      </c>
      <c r="D121" t="s">
        <v>359</v>
      </c>
      <c r="E121" t="s">
        <v>360</v>
      </c>
      <c r="F121" t="s">
        <v>166</v>
      </c>
      <c r="G121" t="s">
        <v>167</v>
      </c>
      <c r="H121" s="1">
        <v>45879</v>
      </c>
      <c r="I121">
        <v>23</v>
      </c>
      <c r="J121">
        <v>176.86</v>
      </c>
      <c r="K121">
        <v>4067.78</v>
      </c>
      <c r="L121">
        <v>0.12</v>
      </c>
      <c r="M121">
        <v>0.02</v>
      </c>
      <c r="N121" t="s">
        <v>2775</v>
      </c>
      <c r="O121">
        <v>176.86</v>
      </c>
      <c r="P121" t="s">
        <v>2857</v>
      </c>
      <c r="Q121" t="s">
        <v>2773</v>
      </c>
      <c r="R121">
        <v>3579.6464000000001</v>
      </c>
      <c r="S121">
        <v>71.592928000000001</v>
      </c>
      <c r="T121" t="s">
        <v>2774</v>
      </c>
      <c r="U121" t="b">
        <v>1</v>
      </c>
      <c r="V121" t="str">
        <f t="shared" si="2"/>
        <v>Rebate</v>
      </c>
      <c r="W121" s="1" t="str">
        <f t="shared" si="3"/>
        <v>2025-08</v>
      </c>
    </row>
    <row r="122" spans="1:23">
      <c r="A122" t="s">
        <v>2012</v>
      </c>
      <c r="B122" t="s">
        <v>414</v>
      </c>
      <c r="C122" t="s">
        <v>415</v>
      </c>
      <c r="D122" t="s">
        <v>498</v>
      </c>
      <c r="E122" t="s">
        <v>499</v>
      </c>
      <c r="F122" t="s">
        <v>191</v>
      </c>
      <c r="G122" t="s">
        <v>192</v>
      </c>
      <c r="H122" s="1">
        <v>45870</v>
      </c>
      <c r="I122">
        <v>10</v>
      </c>
      <c r="J122">
        <v>144.35</v>
      </c>
      <c r="K122">
        <v>1443.5</v>
      </c>
      <c r="L122">
        <v>0.13</v>
      </c>
      <c r="M122">
        <v>0.02</v>
      </c>
      <c r="N122" t="s">
        <v>2775</v>
      </c>
      <c r="O122">
        <v>144.35</v>
      </c>
      <c r="P122" t="s">
        <v>2857</v>
      </c>
      <c r="Q122" t="s">
        <v>2773</v>
      </c>
      <c r="R122">
        <v>1255.845</v>
      </c>
      <c r="S122">
        <v>25.116900000000001</v>
      </c>
      <c r="T122" t="s">
        <v>2774</v>
      </c>
      <c r="U122" t="b">
        <v>1</v>
      </c>
      <c r="V122" t="str">
        <f t="shared" si="2"/>
        <v>Rebate</v>
      </c>
      <c r="W122" s="1" t="str">
        <f t="shared" si="3"/>
        <v>2025-08</v>
      </c>
    </row>
    <row r="123" spans="1:23">
      <c r="A123" t="s">
        <v>2018</v>
      </c>
      <c r="B123" t="s">
        <v>145</v>
      </c>
      <c r="C123" t="s">
        <v>146</v>
      </c>
      <c r="D123" t="s">
        <v>224</v>
      </c>
      <c r="E123" t="s">
        <v>225</v>
      </c>
      <c r="F123" t="s">
        <v>78</v>
      </c>
      <c r="G123" t="s">
        <v>79</v>
      </c>
      <c r="H123" s="1">
        <v>45895</v>
      </c>
      <c r="I123">
        <v>23</v>
      </c>
      <c r="J123">
        <v>139.22</v>
      </c>
      <c r="K123">
        <v>3202.06</v>
      </c>
      <c r="L123">
        <v>7.0000000000000007E-2</v>
      </c>
      <c r="M123">
        <v>0.02</v>
      </c>
      <c r="N123" t="s">
        <v>2772</v>
      </c>
      <c r="O123">
        <v>139.22</v>
      </c>
      <c r="P123" t="s">
        <v>2857</v>
      </c>
      <c r="Q123" t="s">
        <v>2773</v>
      </c>
      <c r="R123">
        <v>2977.9157999999998</v>
      </c>
      <c r="S123">
        <v>59.558315999999998</v>
      </c>
      <c r="T123" t="s">
        <v>2774</v>
      </c>
      <c r="U123" t="b">
        <v>1</v>
      </c>
      <c r="V123" t="str">
        <f t="shared" si="2"/>
        <v>Rebate</v>
      </c>
      <c r="W123" s="1" t="str">
        <f t="shared" si="3"/>
        <v>2025-08</v>
      </c>
    </row>
    <row r="124" spans="1:23">
      <c r="A124" t="s">
        <v>2020</v>
      </c>
      <c r="B124" t="s">
        <v>28</v>
      </c>
      <c r="C124" t="s">
        <v>29</v>
      </c>
      <c r="D124" t="s">
        <v>513</v>
      </c>
      <c r="E124" t="s">
        <v>514</v>
      </c>
      <c r="F124" t="s">
        <v>114</v>
      </c>
      <c r="G124" t="s">
        <v>115</v>
      </c>
      <c r="H124" s="1">
        <v>45874</v>
      </c>
      <c r="I124">
        <v>2</v>
      </c>
      <c r="J124">
        <v>65.14</v>
      </c>
      <c r="K124">
        <v>130.28</v>
      </c>
      <c r="L124">
        <v>0.1</v>
      </c>
      <c r="M124">
        <v>0.02</v>
      </c>
      <c r="N124" t="s">
        <v>2775</v>
      </c>
      <c r="O124">
        <v>91.13</v>
      </c>
      <c r="P124" t="s">
        <v>2773</v>
      </c>
      <c r="Q124" t="s">
        <v>2858</v>
      </c>
      <c r="R124">
        <v>117.252</v>
      </c>
      <c r="S124">
        <v>2.34504</v>
      </c>
      <c r="T124" t="s">
        <v>2774</v>
      </c>
      <c r="U124" t="b">
        <v>1</v>
      </c>
      <c r="V124" t="str">
        <f t="shared" si="2"/>
        <v>Price</v>
      </c>
      <c r="W124" s="1" t="str">
        <f t="shared" si="3"/>
        <v>2025-08</v>
      </c>
    </row>
    <row r="125" spans="1:23">
      <c r="A125" t="s">
        <v>2039</v>
      </c>
      <c r="B125" t="s">
        <v>74</v>
      </c>
      <c r="C125" t="s">
        <v>75</v>
      </c>
      <c r="D125" t="s">
        <v>839</v>
      </c>
      <c r="E125" t="s">
        <v>840</v>
      </c>
      <c r="F125" t="s">
        <v>85</v>
      </c>
      <c r="G125" t="s">
        <v>86</v>
      </c>
      <c r="H125" s="1">
        <v>45888</v>
      </c>
      <c r="I125">
        <v>23</v>
      </c>
      <c r="J125">
        <v>72.040000000000006</v>
      </c>
      <c r="K125">
        <v>1656.92</v>
      </c>
      <c r="L125">
        <v>0.08</v>
      </c>
      <c r="M125">
        <v>0.02</v>
      </c>
      <c r="N125" t="s">
        <v>2772</v>
      </c>
      <c r="O125">
        <v>72.040000000000006</v>
      </c>
      <c r="P125" t="s">
        <v>2857</v>
      </c>
      <c r="Q125" t="s">
        <v>2773</v>
      </c>
      <c r="R125">
        <v>1524.3664000000001</v>
      </c>
      <c r="S125">
        <v>30.487328000000002</v>
      </c>
      <c r="T125" t="s">
        <v>2774</v>
      </c>
      <c r="U125" t="b">
        <v>1</v>
      </c>
      <c r="V125" t="str">
        <f t="shared" si="2"/>
        <v>Rebate</v>
      </c>
      <c r="W125" s="1" t="str">
        <f t="shared" si="3"/>
        <v>2025-08</v>
      </c>
    </row>
    <row r="126" spans="1:23">
      <c r="A126" t="s">
        <v>2102</v>
      </c>
      <c r="B126" t="s">
        <v>14</v>
      </c>
      <c r="C126" t="s">
        <v>15</v>
      </c>
      <c r="D126" t="s">
        <v>596</v>
      </c>
      <c r="E126" t="s">
        <v>597</v>
      </c>
      <c r="F126" t="s">
        <v>326</v>
      </c>
      <c r="G126" t="s">
        <v>327</v>
      </c>
      <c r="H126" s="1">
        <v>45881</v>
      </c>
      <c r="I126">
        <v>21</v>
      </c>
      <c r="J126">
        <v>63.32</v>
      </c>
      <c r="K126">
        <v>1329.72</v>
      </c>
      <c r="L126">
        <v>0.05</v>
      </c>
      <c r="M126">
        <v>0.02</v>
      </c>
      <c r="N126" t="s">
        <v>2776</v>
      </c>
      <c r="O126">
        <v>63.32</v>
      </c>
      <c r="P126" t="s">
        <v>2857</v>
      </c>
      <c r="Q126" t="s">
        <v>2773</v>
      </c>
      <c r="R126">
        <v>1263.2339999999999</v>
      </c>
      <c r="S126">
        <v>25.264679999999998</v>
      </c>
      <c r="T126" t="s">
        <v>2774</v>
      </c>
      <c r="U126" t="b">
        <v>1</v>
      </c>
      <c r="V126" t="str">
        <f t="shared" si="2"/>
        <v>Rebate</v>
      </c>
      <c r="W126" s="1" t="str">
        <f t="shared" si="3"/>
        <v>2025-08</v>
      </c>
    </row>
    <row r="127" spans="1:23">
      <c r="A127" t="s">
        <v>2111</v>
      </c>
      <c r="B127" t="s">
        <v>230</v>
      </c>
      <c r="C127" t="s">
        <v>231</v>
      </c>
      <c r="D127" t="s">
        <v>291</v>
      </c>
      <c r="E127" t="s">
        <v>292</v>
      </c>
      <c r="F127" t="s">
        <v>139</v>
      </c>
      <c r="G127" t="s">
        <v>140</v>
      </c>
      <c r="H127" s="1">
        <v>45872</v>
      </c>
      <c r="I127">
        <v>20</v>
      </c>
      <c r="J127">
        <v>113.94</v>
      </c>
      <c r="K127">
        <v>2278.8000000000002</v>
      </c>
      <c r="L127">
        <v>0.09</v>
      </c>
      <c r="M127">
        <v>0.02</v>
      </c>
      <c r="N127" t="s">
        <v>2772</v>
      </c>
      <c r="O127">
        <v>113.94</v>
      </c>
      <c r="P127" t="s">
        <v>2857</v>
      </c>
      <c r="Q127" t="s">
        <v>2773</v>
      </c>
      <c r="R127">
        <v>2073.7080000000001</v>
      </c>
      <c r="S127">
        <v>41.474160000000005</v>
      </c>
      <c r="T127" t="s">
        <v>2774</v>
      </c>
      <c r="U127" t="b">
        <v>1</v>
      </c>
      <c r="V127" t="str">
        <f t="shared" si="2"/>
        <v>Rebate</v>
      </c>
      <c r="W127" s="1" t="str">
        <f t="shared" si="3"/>
        <v>2025-08</v>
      </c>
    </row>
    <row r="128" spans="1:23">
      <c r="A128" t="s">
        <v>2114</v>
      </c>
      <c r="B128" t="s">
        <v>47</v>
      </c>
      <c r="C128" t="s">
        <v>48</v>
      </c>
      <c r="D128" t="s">
        <v>668</v>
      </c>
      <c r="E128" t="s">
        <v>669</v>
      </c>
      <c r="F128" t="s">
        <v>78</v>
      </c>
      <c r="G128" t="s">
        <v>79</v>
      </c>
      <c r="H128" s="1">
        <v>45894</v>
      </c>
      <c r="I128">
        <v>22</v>
      </c>
      <c r="J128">
        <v>139.22</v>
      </c>
      <c r="K128">
        <v>3062.84</v>
      </c>
      <c r="L128">
        <v>7.0000000000000007E-2</v>
      </c>
      <c r="M128">
        <v>0.02</v>
      </c>
      <c r="N128" t="s">
        <v>2772</v>
      </c>
      <c r="O128">
        <v>139.22</v>
      </c>
      <c r="P128" t="s">
        <v>2857</v>
      </c>
      <c r="Q128" t="s">
        <v>2773</v>
      </c>
      <c r="R128">
        <v>2848.4412000000002</v>
      </c>
      <c r="S128">
        <v>56.968824000000005</v>
      </c>
      <c r="T128" t="s">
        <v>2774</v>
      </c>
      <c r="U128" t="b">
        <v>1</v>
      </c>
      <c r="V128" t="str">
        <f t="shared" si="2"/>
        <v>Rebate</v>
      </c>
      <c r="W128" s="1" t="str">
        <f t="shared" si="3"/>
        <v>2025-08</v>
      </c>
    </row>
    <row r="129" spans="1:23">
      <c r="A129" t="s">
        <v>2120</v>
      </c>
      <c r="B129" t="s">
        <v>93</v>
      </c>
      <c r="C129" t="s">
        <v>94</v>
      </c>
      <c r="D129" t="s">
        <v>1183</v>
      </c>
      <c r="E129" t="s">
        <v>1184</v>
      </c>
      <c r="F129" t="s">
        <v>240</v>
      </c>
      <c r="G129" t="s">
        <v>241</v>
      </c>
      <c r="H129" s="1">
        <v>45871</v>
      </c>
      <c r="I129">
        <v>11</v>
      </c>
      <c r="J129">
        <v>98.1</v>
      </c>
      <c r="K129">
        <v>1079.0999999999999</v>
      </c>
      <c r="L129">
        <v>0.05</v>
      </c>
      <c r="M129">
        <v>0.02</v>
      </c>
      <c r="N129" t="s">
        <v>2772</v>
      </c>
      <c r="O129">
        <v>130.94</v>
      </c>
      <c r="P129" t="s">
        <v>2773</v>
      </c>
      <c r="Q129" t="s">
        <v>2858</v>
      </c>
      <c r="R129">
        <v>1025.145</v>
      </c>
      <c r="S129">
        <v>20.5029</v>
      </c>
      <c r="T129" t="s">
        <v>2774</v>
      </c>
      <c r="U129" t="b">
        <v>1</v>
      </c>
      <c r="V129" t="str">
        <f t="shared" si="2"/>
        <v>Price</v>
      </c>
      <c r="W129" s="1" t="str">
        <f t="shared" si="3"/>
        <v>2025-08</v>
      </c>
    </row>
    <row r="130" spans="1:23">
      <c r="A130" t="s">
        <v>2130</v>
      </c>
      <c r="B130" t="s">
        <v>93</v>
      </c>
      <c r="C130" t="s">
        <v>94</v>
      </c>
      <c r="D130" t="s">
        <v>264</v>
      </c>
      <c r="E130" t="s">
        <v>265</v>
      </c>
      <c r="F130" t="s">
        <v>25</v>
      </c>
      <c r="G130" t="s">
        <v>26</v>
      </c>
      <c r="H130" s="1">
        <v>45897</v>
      </c>
      <c r="I130">
        <v>13</v>
      </c>
      <c r="J130">
        <v>120.83</v>
      </c>
      <c r="K130">
        <v>1570.79</v>
      </c>
      <c r="L130">
        <v>0.13</v>
      </c>
      <c r="M130">
        <v>0.02</v>
      </c>
      <c r="N130" t="s">
        <v>2775</v>
      </c>
      <c r="O130">
        <v>120.83</v>
      </c>
      <c r="P130" t="s">
        <v>2857</v>
      </c>
      <c r="Q130" t="s">
        <v>2773</v>
      </c>
      <c r="R130">
        <v>1366.5872999999999</v>
      </c>
      <c r="S130">
        <v>27.331745999999999</v>
      </c>
      <c r="T130" t="s">
        <v>2774</v>
      </c>
      <c r="U130" t="b">
        <v>1</v>
      </c>
      <c r="V130" t="str">
        <f t="shared" ref="V130:V193" si="4">IF((($T130="No")+($P130="Rebate_Error")+($Q130="Price_Breach"))&gt;1,"Multiple",
 IF($T130="No","ERP Missing",
 IF($P130="Rebate_Error","Rebate",
 IF($Q130="Price_Breach","Price",""))))</f>
        <v>Rebate</v>
      </c>
      <c r="W130" s="1" t="str">
        <f t="shared" ref="W130:W193" si="5">TEXT($H130, "yyyy-mm")</f>
        <v>2025-08</v>
      </c>
    </row>
    <row r="131" spans="1:23">
      <c r="A131" t="s">
        <v>2137</v>
      </c>
      <c r="B131" t="s">
        <v>187</v>
      </c>
      <c r="C131" t="s">
        <v>188</v>
      </c>
      <c r="D131" t="s">
        <v>818</v>
      </c>
      <c r="E131" t="s">
        <v>819</v>
      </c>
      <c r="F131" t="s">
        <v>59</v>
      </c>
      <c r="G131" t="s">
        <v>60</v>
      </c>
      <c r="H131" s="1">
        <v>45871</v>
      </c>
      <c r="I131">
        <v>18</v>
      </c>
      <c r="J131">
        <v>71.86</v>
      </c>
      <c r="K131">
        <v>1293.48</v>
      </c>
      <c r="L131">
        <v>0.09</v>
      </c>
      <c r="M131">
        <v>0.02</v>
      </c>
      <c r="N131" t="s">
        <v>2772</v>
      </c>
      <c r="O131">
        <v>71.86</v>
      </c>
      <c r="P131" t="s">
        <v>2857</v>
      </c>
      <c r="Q131" t="s">
        <v>2773</v>
      </c>
      <c r="R131">
        <v>1177.0668000000001</v>
      </c>
      <c r="S131">
        <v>23.541336000000001</v>
      </c>
      <c r="T131" t="s">
        <v>2774</v>
      </c>
      <c r="U131" t="b">
        <v>1</v>
      </c>
      <c r="V131" t="str">
        <f t="shared" si="4"/>
        <v>Rebate</v>
      </c>
      <c r="W131" s="1" t="str">
        <f t="shared" si="5"/>
        <v>2025-08</v>
      </c>
    </row>
    <row r="132" spans="1:23">
      <c r="A132" t="s">
        <v>2148</v>
      </c>
      <c r="B132" t="s">
        <v>42</v>
      </c>
      <c r="C132" t="s">
        <v>43</v>
      </c>
      <c r="D132" t="s">
        <v>314</v>
      </c>
      <c r="E132" t="s">
        <v>315</v>
      </c>
      <c r="F132" t="s">
        <v>139</v>
      </c>
      <c r="G132" t="s">
        <v>140</v>
      </c>
      <c r="H132" s="1">
        <v>45885</v>
      </c>
      <c r="I132">
        <v>5</v>
      </c>
      <c r="J132">
        <v>80.45</v>
      </c>
      <c r="K132">
        <v>402.25</v>
      </c>
      <c r="L132">
        <v>0.05</v>
      </c>
      <c r="M132">
        <v>0.02</v>
      </c>
      <c r="N132" t="s">
        <v>2772</v>
      </c>
      <c r="O132">
        <v>113.94</v>
      </c>
      <c r="P132" t="s">
        <v>2773</v>
      </c>
      <c r="Q132" t="s">
        <v>2858</v>
      </c>
      <c r="R132">
        <v>382.13749999999999</v>
      </c>
      <c r="S132">
        <v>7.6427499999999995</v>
      </c>
      <c r="T132" t="s">
        <v>2774</v>
      </c>
      <c r="U132" t="b">
        <v>1</v>
      </c>
      <c r="V132" t="str">
        <f t="shared" si="4"/>
        <v>Price</v>
      </c>
      <c r="W132" s="1" t="str">
        <f t="shared" si="5"/>
        <v>2025-08</v>
      </c>
    </row>
    <row r="133" spans="1:23">
      <c r="A133" t="s">
        <v>2150</v>
      </c>
      <c r="B133" t="s">
        <v>117</v>
      </c>
      <c r="C133" t="s">
        <v>118</v>
      </c>
      <c r="D133" t="s">
        <v>278</v>
      </c>
      <c r="E133" t="s">
        <v>279</v>
      </c>
      <c r="F133" t="s">
        <v>191</v>
      </c>
      <c r="G133" t="s">
        <v>192</v>
      </c>
      <c r="H133" s="1">
        <v>45875</v>
      </c>
      <c r="I133">
        <v>1</v>
      </c>
      <c r="J133">
        <v>144.35</v>
      </c>
      <c r="K133">
        <v>144.35</v>
      </c>
      <c r="L133">
        <v>0.13</v>
      </c>
      <c r="M133">
        <v>0.02</v>
      </c>
      <c r="N133" t="s">
        <v>2775</v>
      </c>
      <c r="O133">
        <v>144.35</v>
      </c>
      <c r="P133" t="s">
        <v>2857</v>
      </c>
      <c r="Q133" t="s">
        <v>2773</v>
      </c>
      <c r="R133">
        <v>125.58449999999999</v>
      </c>
      <c r="S133">
        <v>2.5116899999999998</v>
      </c>
      <c r="T133" t="s">
        <v>2774</v>
      </c>
      <c r="U133" t="b">
        <v>1</v>
      </c>
      <c r="V133" t="str">
        <f t="shared" si="4"/>
        <v>Rebate</v>
      </c>
      <c r="W133" s="1" t="str">
        <f t="shared" si="5"/>
        <v>2025-08</v>
      </c>
    </row>
    <row r="134" spans="1:23">
      <c r="A134" t="s">
        <v>2157</v>
      </c>
      <c r="B134" t="s">
        <v>259</v>
      </c>
      <c r="C134" t="s">
        <v>260</v>
      </c>
      <c r="D134" t="s">
        <v>757</v>
      </c>
      <c r="E134" t="s">
        <v>758</v>
      </c>
      <c r="F134" t="s">
        <v>85</v>
      </c>
      <c r="G134" t="s">
        <v>86</v>
      </c>
      <c r="H134" s="1">
        <v>45894</v>
      </c>
      <c r="I134">
        <v>7</v>
      </c>
      <c r="J134">
        <v>72.040000000000006</v>
      </c>
      <c r="K134">
        <v>504.28</v>
      </c>
      <c r="L134">
        <v>7.0000000000000007E-2</v>
      </c>
      <c r="M134">
        <v>0.02</v>
      </c>
      <c r="N134" t="s">
        <v>2772</v>
      </c>
      <c r="O134">
        <v>72.040000000000006</v>
      </c>
      <c r="P134" t="s">
        <v>2857</v>
      </c>
      <c r="Q134" t="s">
        <v>2773</v>
      </c>
      <c r="R134">
        <v>468.98039999999997</v>
      </c>
      <c r="S134">
        <v>9.3796079999999993</v>
      </c>
      <c r="T134" t="s">
        <v>2774</v>
      </c>
      <c r="U134" t="b">
        <v>1</v>
      </c>
      <c r="V134" t="str">
        <f t="shared" si="4"/>
        <v>Rebate</v>
      </c>
      <c r="W134" s="1" t="str">
        <f t="shared" si="5"/>
        <v>2025-08</v>
      </c>
    </row>
    <row r="135" spans="1:23">
      <c r="A135" t="s">
        <v>2159</v>
      </c>
      <c r="B135" t="s">
        <v>230</v>
      </c>
      <c r="C135" t="s">
        <v>231</v>
      </c>
      <c r="D135" t="s">
        <v>516</v>
      </c>
      <c r="E135" t="s">
        <v>517</v>
      </c>
      <c r="F135" t="s">
        <v>107</v>
      </c>
      <c r="G135" t="s">
        <v>108</v>
      </c>
      <c r="H135" s="1">
        <v>45892</v>
      </c>
      <c r="I135">
        <v>6</v>
      </c>
      <c r="J135">
        <v>179.53</v>
      </c>
      <c r="K135">
        <v>1077.18</v>
      </c>
      <c r="L135">
        <v>0.12</v>
      </c>
      <c r="M135">
        <v>0.02</v>
      </c>
      <c r="N135" t="s">
        <v>2775</v>
      </c>
      <c r="O135">
        <v>179.53</v>
      </c>
      <c r="P135" t="s">
        <v>2857</v>
      </c>
      <c r="Q135" t="s">
        <v>2773</v>
      </c>
      <c r="R135">
        <v>947.91840000000002</v>
      </c>
      <c r="S135">
        <v>18.958368</v>
      </c>
      <c r="T135" t="s">
        <v>2774</v>
      </c>
      <c r="U135" t="b">
        <v>1</v>
      </c>
      <c r="V135" t="str">
        <f t="shared" si="4"/>
        <v>Rebate</v>
      </c>
      <c r="W135" s="1" t="str">
        <f t="shared" si="5"/>
        <v>2025-08</v>
      </c>
    </row>
    <row r="136" spans="1:23">
      <c r="A136" t="s">
        <v>2170</v>
      </c>
      <c r="B136" t="s">
        <v>81</v>
      </c>
      <c r="C136" t="s">
        <v>82</v>
      </c>
      <c r="D136" t="s">
        <v>760</v>
      </c>
      <c r="E136" t="s">
        <v>761</v>
      </c>
      <c r="F136" t="s">
        <v>114</v>
      </c>
      <c r="G136" t="s">
        <v>115</v>
      </c>
      <c r="H136" s="1">
        <v>45873</v>
      </c>
      <c r="I136">
        <v>7</v>
      </c>
      <c r="J136">
        <v>91.13</v>
      </c>
      <c r="K136">
        <v>637.91</v>
      </c>
      <c r="L136">
        <v>0.12</v>
      </c>
      <c r="M136">
        <v>0.02</v>
      </c>
      <c r="N136" t="s">
        <v>2775</v>
      </c>
      <c r="O136">
        <v>91.13</v>
      </c>
      <c r="P136" t="s">
        <v>2857</v>
      </c>
      <c r="Q136" t="s">
        <v>2773</v>
      </c>
      <c r="R136">
        <v>561.36079999999993</v>
      </c>
      <c r="S136">
        <v>11.227215999999999</v>
      </c>
      <c r="T136" t="s">
        <v>2774</v>
      </c>
      <c r="U136" t="b">
        <v>1</v>
      </c>
      <c r="V136" t="str">
        <f t="shared" si="4"/>
        <v>Rebate</v>
      </c>
      <c r="W136" s="1" t="str">
        <f t="shared" si="5"/>
        <v>2025-08</v>
      </c>
    </row>
    <row r="137" spans="1:23">
      <c r="A137" t="s">
        <v>2181</v>
      </c>
      <c r="B137" t="s">
        <v>145</v>
      </c>
      <c r="C137" t="s">
        <v>146</v>
      </c>
      <c r="D137" t="s">
        <v>569</v>
      </c>
      <c r="E137" t="s">
        <v>570</v>
      </c>
      <c r="F137" t="s">
        <v>129</v>
      </c>
      <c r="G137" t="s">
        <v>130</v>
      </c>
      <c r="H137" s="1">
        <v>45898</v>
      </c>
      <c r="I137">
        <v>22</v>
      </c>
      <c r="J137">
        <v>92.19</v>
      </c>
      <c r="K137">
        <v>2028.18</v>
      </c>
      <c r="L137">
        <v>7.0000000000000007E-2</v>
      </c>
      <c r="M137">
        <v>0.02</v>
      </c>
      <c r="N137" t="s">
        <v>2772</v>
      </c>
      <c r="O137">
        <v>92.19</v>
      </c>
      <c r="P137" t="s">
        <v>2857</v>
      </c>
      <c r="Q137" t="s">
        <v>2773</v>
      </c>
      <c r="R137">
        <v>1886.2074</v>
      </c>
      <c r="S137">
        <v>37.724148</v>
      </c>
      <c r="T137" t="s">
        <v>2774</v>
      </c>
      <c r="U137" t="b">
        <v>1</v>
      </c>
      <c r="V137" t="str">
        <f t="shared" si="4"/>
        <v>Rebate</v>
      </c>
      <c r="W137" s="1" t="str">
        <f t="shared" si="5"/>
        <v>2025-08</v>
      </c>
    </row>
    <row r="138" spans="1:23">
      <c r="A138" t="s">
        <v>2192</v>
      </c>
      <c r="B138" t="s">
        <v>28</v>
      </c>
      <c r="C138" t="s">
        <v>29</v>
      </c>
      <c r="D138" t="s">
        <v>660</v>
      </c>
      <c r="E138" t="s">
        <v>661</v>
      </c>
      <c r="F138" t="s">
        <v>100</v>
      </c>
      <c r="G138" t="s">
        <v>101</v>
      </c>
      <c r="H138" s="1">
        <v>45897</v>
      </c>
      <c r="I138">
        <v>18</v>
      </c>
      <c r="J138">
        <v>181.7</v>
      </c>
      <c r="K138">
        <v>3270.6</v>
      </c>
      <c r="L138">
        <v>0.12</v>
      </c>
      <c r="M138">
        <v>0.02</v>
      </c>
      <c r="N138" t="s">
        <v>2775</v>
      </c>
      <c r="O138">
        <v>181.7</v>
      </c>
      <c r="P138" t="s">
        <v>2857</v>
      </c>
      <c r="Q138" t="s">
        <v>2773</v>
      </c>
      <c r="R138">
        <v>2878.1279999999997</v>
      </c>
      <c r="S138">
        <v>57.562559999999998</v>
      </c>
      <c r="T138" t="s">
        <v>2774</v>
      </c>
      <c r="U138" t="b">
        <v>1</v>
      </c>
      <c r="V138" t="str">
        <f t="shared" si="4"/>
        <v>Rebate</v>
      </c>
      <c r="W138" s="1" t="str">
        <f t="shared" si="5"/>
        <v>2025-08</v>
      </c>
    </row>
    <row r="139" spans="1:23">
      <c r="A139" t="s">
        <v>2239</v>
      </c>
      <c r="B139" t="s">
        <v>259</v>
      </c>
      <c r="C139" t="s">
        <v>260</v>
      </c>
      <c r="D139" t="s">
        <v>64</v>
      </c>
      <c r="E139" t="s">
        <v>65</v>
      </c>
      <c r="F139" t="s">
        <v>129</v>
      </c>
      <c r="G139" t="s">
        <v>130</v>
      </c>
      <c r="H139" s="1">
        <v>45896</v>
      </c>
      <c r="I139">
        <v>6</v>
      </c>
      <c r="J139">
        <v>92.19</v>
      </c>
      <c r="K139">
        <v>553.14</v>
      </c>
      <c r="L139">
        <v>0.08</v>
      </c>
      <c r="M139">
        <v>0.02</v>
      </c>
      <c r="N139" t="s">
        <v>2772</v>
      </c>
      <c r="O139">
        <v>92.19</v>
      </c>
      <c r="P139" t="s">
        <v>2857</v>
      </c>
      <c r="Q139" t="s">
        <v>2773</v>
      </c>
      <c r="R139">
        <v>508.8888</v>
      </c>
      <c r="S139">
        <v>10.177776</v>
      </c>
      <c r="T139" t="s">
        <v>2774</v>
      </c>
      <c r="U139" t="b">
        <v>1</v>
      </c>
      <c r="V139" t="str">
        <f t="shared" si="4"/>
        <v>Rebate</v>
      </c>
      <c r="W139" s="1" t="str">
        <f t="shared" si="5"/>
        <v>2025-08</v>
      </c>
    </row>
    <row r="140" spans="1:23">
      <c r="A140" t="s">
        <v>2240</v>
      </c>
      <c r="B140" t="s">
        <v>62</v>
      </c>
      <c r="C140" t="s">
        <v>63</v>
      </c>
      <c r="D140" t="s">
        <v>76</v>
      </c>
      <c r="E140" t="s">
        <v>77</v>
      </c>
      <c r="F140" t="s">
        <v>326</v>
      </c>
      <c r="G140" t="s">
        <v>327</v>
      </c>
      <c r="H140" s="1">
        <v>45875</v>
      </c>
      <c r="I140">
        <v>5</v>
      </c>
      <c r="J140">
        <v>63.32</v>
      </c>
      <c r="K140">
        <v>316.60000000000002</v>
      </c>
      <c r="L140">
        <v>0.05</v>
      </c>
      <c r="M140">
        <v>0.02</v>
      </c>
      <c r="N140" t="s">
        <v>2776</v>
      </c>
      <c r="O140">
        <v>63.32</v>
      </c>
      <c r="P140" t="s">
        <v>2857</v>
      </c>
      <c r="Q140" t="s">
        <v>2773</v>
      </c>
      <c r="R140">
        <v>300.77000000000004</v>
      </c>
      <c r="S140">
        <v>6.0154000000000005</v>
      </c>
      <c r="T140" t="s">
        <v>2774</v>
      </c>
      <c r="U140" t="b">
        <v>1</v>
      </c>
      <c r="V140" t="str">
        <f t="shared" si="4"/>
        <v>Rebate</v>
      </c>
      <c r="W140" s="1" t="str">
        <f t="shared" si="5"/>
        <v>2025-08</v>
      </c>
    </row>
    <row r="141" spans="1:23">
      <c r="A141" t="s">
        <v>2241</v>
      </c>
      <c r="B141" t="s">
        <v>117</v>
      </c>
      <c r="C141" t="s">
        <v>118</v>
      </c>
      <c r="D141" t="s">
        <v>408</v>
      </c>
      <c r="E141" t="s">
        <v>409</v>
      </c>
      <c r="F141" t="s">
        <v>196</v>
      </c>
      <c r="G141" t="s">
        <v>197</v>
      </c>
      <c r="H141" s="1">
        <v>45888</v>
      </c>
      <c r="I141">
        <v>11</v>
      </c>
      <c r="J141">
        <v>77.5</v>
      </c>
      <c r="K141">
        <v>852.5</v>
      </c>
      <c r="L141">
        <v>0.09</v>
      </c>
      <c r="M141">
        <v>0.02</v>
      </c>
      <c r="N141" t="s">
        <v>2772</v>
      </c>
      <c r="O141">
        <v>77.5</v>
      </c>
      <c r="P141" t="s">
        <v>2857</v>
      </c>
      <c r="Q141" t="s">
        <v>2773</v>
      </c>
      <c r="R141">
        <v>775.77499999999998</v>
      </c>
      <c r="S141">
        <v>15.515499999999999</v>
      </c>
      <c r="T141" t="s">
        <v>2774</v>
      </c>
      <c r="U141" t="b">
        <v>1</v>
      </c>
      <c r="V141" t="str">
        <f t="shared" si="4"/>
        <v>Rebate</v>
      </c>
      <c r="W141" s="1" t="str">
        <f t="shared" si="5"/>
        <v>2025-08</v>
      </c>
    </row>
    <row r="142" spans="1:23">
      <c r="A142" t="s">
        <v>2242</v>
      </c>
      <c r="B142" t="s">
        <v>21</v>
      </c>
      <c r="C142" t="s">
        <v>22</v>
      </c>
      <c r="D142" t="s">
        <v>694</v>
      </c>
      <c r="E142" t="s">
        <v>695</v>
      </c>
      <c r="F142" t="s">
        <v>18</v>
      </c>
      <c r="G142" t="s">
        <v>19</v>
      </c>
      <c r="H142" s="1">
        <v>45876</v>
      </c>
      <c r="I142">
        <v>6</v>
      </c>
      <c r="J142">
        <v>52.65</v>
      </c>
      <c r="K142">
        <v>315.89999999999998</v>
      </c>
      <c r="L142">
        <v>7.0000000000000007E-2</v>
      </c>
      <c r="M142">
        <v>0.02</v>
      </c>
      <c r="N142" t="s">
        <v>2772</v>
      </c>
      <c r="O142">
        <v>52.65</v>
      </c>
      <c r="P142" t="s">
        <v>2857</v>
      </c>
      <c r="Q142" t="s">
        <v>2773</v>
      </c>
      <c r="R142">
        <v>293.78699999999998</v>
      </c>
      <c r="S142">
        <v>5.8757399999999995</v>
      </c>
      <c r="T142" t="s">
        <v>2774</v>
      </c>
      <c r="U142" t="b">
        <v>1</v>
      </c>
      <c r="V142" t="str">
        <f t="shared" si="4"/>
        <v>Rebate</v>
      </c>
      <c r="W142" s="1" t="str">
        <f t="shared" si="5"/>
        <v>2025-08</v>
      </c>
    </row>
    <row r="143" spans="1:23">
      <c r="A143" t="s">
        <v>2250</v>
      </c>
      <c r="B143" t="s">
        <v>208</v>
      </c>
      <c r="C143" t="s">
        <v>209</v>
      </c>
      <c r="D143" t="s">
        <v>470</v>
      </c>
      <c r="E143" t="s">
        <v>471</v>
      </c>
      <c r="F143" t="s">
        <v>174</v>
      </c>
      <c r="G143" t="s">
        <v>175</v>
      </c>
      <c r="H143" s="1">
        <v>45899</v>
      </c>
      <c r="I143">
        <v>24</v>
      </c>
      <c r="J143">
        <v>183.4</v>
      </c>
      <c r="K143">
        <v>4401.6000000000004</v>
      </c>
      <c r="L143">
        <v>0.12</v>
      </c>
      <c r="M143">
        <v>0.02</v>
      </c>
      <c r="N143" t="s">
        <v>2775</v>
      </c>
      <c r="O143">
        <v>183.4</v>
      </c>
      <c r="P143" t="s">
        <v>2857</v>
      </c>
      <c r="Q143" t="s">
        <v>2773</v>
      </c>
      <c r="R143">
        <v>3873.4080000000004</v>
      </c>
      <c r="S143">
        <v>77.468160000000012</v>
      </c>
      <c r="T143" t="s">
        <v>2774</v>
      </c>
      <c r="U143" t="b">
        <v>1</v>
      </c>
      <c r="V143" t="str">
        <f t="shared" si="4"/>
        <v>Rebate</v>
      </c>
      <c r="W143" s="1" t="str">
        <f t="shared" si="5"/>
        <v>2025-08</v>
      </c>
    </row>
    <row r="144" spans="1:23">
      <c r="A144" t="s">
        <v>2263</v>
      </c>
      <c r="B144" t="s">
        <v>81</v>
      </c>
      <c r="C144" t="s">
        <v>82</v>
      </c>
      <c r="D144" t="s">
        <v>23</v>
      </c>
      <c r="E144" t="s">
        <v>24</v>
      </c>
      <c r="F144" t="s">
        <v>25</v>
      </c>
      <c r="G144" t="s">
        <v>26</v>
      </c>
      <c r="H144" s="1">
        <v>45895</v>
      </c>
      <c r="I144">
        <v>6</v>
      </c>
      <c r="J144">
        <v>120.83</v>
      </c>
      <c r="K144">
        <v>724.98</v>
      </c>
      <c r="L144">
        <v>0.15</v>
      </c>
      <c r="M144">
        <v>0.02</v>
      </c>
      <c r="N144" t="s">
        <v>2775</v>
      </c>
      <c r="O144">
        <v>120.83</v>
      </c>
      <c r="P144" t="s">
        <v>2857</v>
      </c>
      <c r="Q144" t="s">
        <v>2773</v>
      </c>
      <c r="R144">
        <v>616.23300000000006</v>
      </c>
      <c r="S144">
        <v>12.324660000000002</v>
      </c>
      <c r="T144" t="s">
        <v>2774</v>
      </c>
      <c r="U144" t="b">
        <v>1</v>
      </c>
      <c r="V144" t="str">
        <f t="shared" si="4"/>
        <v>Rebate</v>
      </c>
      <c r="W144" s="1" t="str">
        <f t="shared" si="5"/>
        <v>2025-08</v>
      </c>
    </row>
    <row r="145" spans="1:23">
      <c r="A145" t="s">
        <v>2265</v>
      </c>
      <c r="B145" t="s">
        <v>35</v>
      </c>
      <c r="C145" t="s">
        <v>36</v>
      </c>
      <c r="D145" t="s">
        <v>557</v>
      </c>
      <c r="E145" t="s">
        <v>558</v>
      </c>
      <c r="F145" t="s">
        <v>100</v>
      </c>
      <c r="G145" t="s">
        <v>101</v>
      </c>
      <c r="H145" s="1">
        <v>45876</v>
      </c>
      <c r="I145">
        <v>5</v>
      </c>
      <c r="J145">
        <v>181.7</v>
      </c>
      <c r="K145">
        <v>908.5</v>
      </c>
      <c r="L145">
        <v>0.12</v>
      </c>
      <c r="M145">
        <v>0.02</v>
      </c>
      <c r="N145" t="s">
        <v>2775</v>
      </c>
      <c r="O145">
        <v>181.7</v>
      </c>
      <c r="P145" t="s">
        <v>2857</v>
      </c>
      <c r="Q145" t="s">
        <v>2773</v>
      </c>
      <c r="R145">
        <v>799.48</v>
      </c>
      <c r="S145">
        <v>15.989600000000001</v>
      </c>
      <c r="T145" t="s">
        <v>2774</v>
      </c>
      <c r="U145" t="b">
        <v>1</v>
      </c>
      <c r="V145" t="str">
        <f t="shared" si="4"/>
        <v>Rebate</v>
      </c>
      <c r="W145" s="1" t="str">
        <f t="shared" si="5"/>
        <v>2025-08</v>
      </c>
    </row>
    <row r="146" spans="1:23">
      <c r="A146" t="s">
        <v>2272</v>
      </c>
      <c r="B146" t="s">
        <v>135</v>
      </c>
      <c r="C146" t="s">
        <v>136</v>
      </c>
      <c r="D146" t="s">
        <v>532</v>
      </c>
      <c r="E146" t="s">
        <v>533</v>
      </c>
      <c r="F146" t="s">
        <v>396</v>
      </c>
      <c r="G146" t="s">
        <v>397</v>
      </c>
      <c r="H146" s="1">
        <v>45884</v>
      </c>
      <c r="I146">
        <v>24</v>
      </c>
      <c r="J146">
        <v>194.87</v>
      </c>
      <c r="K146">
        <v>4676.88</v>
      </c>
      <c r="L146">
        <v>0.12</v>
      </c>
      <c r="M146">
        <v>0.02</v>
      </c>
      <c r="N146" t="s">
        <v>2775</v>
      </c>
      <c r="O146">
        <v>194.87</v>
      </c>
      <c r="P146" t="s">
        <v>2857</v>
      </c>
      <c r="Q146" t="s">
        <v>2773</v>
      </c>
      <c r="R146">
        <v>4115.6544000000004</v>
      </c>
      <c r="S146">
        <v>82.313088000000008</v>
      </c>
      <c r="T146" t="s">
        <v>2774</v>
      </c>
      <c r="U146" t="b">
        <v>1</v>
      </c>
      <c r="V146" t="str">
        <f t="shared" si="4"/>
        <v>Rebate</v>
      </c>
      <c r="W146" s="1" t="str">
        <f t="shared" si="5"/>
        <v>2025-08</v>
      </c>
    </row>
    <row r="147" spans="1:23">
      <c r="A147" t="s">
        <v>2274</v>
      </c>
      <c r="B147" t="s">
        <v>187</v>
      </c>
      <c r="C147" t="s">
        <v>188</v>
      </c>
      <c r="D147" t="s">
        <v>52</v>
      </c>
      <c r="E147" t="s">
        <v>53</v>
      </c>
      <c r="F147" t="s">
        <v>90</v>
      </c>
      <c r="G147" t="s">
        <v>91</v>
      </c>
      <c r="H147" s="1">
        <v>45873</v>
      </c>
      <c r="I147">
        <v>16</v>
      </c>
      <c r="J147">
        <v>36.75</v>
      </c>
      <c r="K147">
        <v>588</v>
      </c>
      <c r="L147">
        <v>0</v>
      </c>
      <c r="M147">
        <v>0.02</v>
      </c>
      <c r="N147" t="s">
        <v>2776</v>
      </c>
      <c r="O147">
        <v>50.51</v>
      </c>
      <c r="P147" t="s">
        <v>2773</v>
      </c>
      <c r="Q147" t="s">
        <v>2858</v>
      </c>
      <c r="R147">
        <v>588</v>
      </c>
      <c r="S147">
        <v>11.76</v>
      </c>
      <c r="T147" t="s">
        <v>2774</v>
      </c>
      <c r="U147" t="b">
        <v>1</v>
      </c>
      <c r="V147" t="str">
        <f t="shared" si="4"/>
        <v>Price</v>
      </c>
      <c r="W147" s="1" t="str">
        <f t="shared" si="5"/>
        <v>2025-08</v>
      </c>
    </row>
    <row r="148" spans="1:23">
      <c r="A148" t="s">
        <v>2308</v>
      </c>
      <c r="B148" t="s">
        <v>67</v>
      </c>
      <c r="C148" t="s">
        <v>68</v>
      </c>
      <c r="D148" t="s">
        <v>791</v>
      </c>
      <c r="E148" t="s">
        <v>792</v>
      </c>
      <c r="F148" t="s">
        <v>129</v>
      </c>
      <c r="G148" t="s">
        <v>130</v>
      </c>
      <c r="H148" s="1">
        <v>45870</v>
      </c>
      <c r="I148">
        <v>12</v>
      </c>
      <c r="J148">
        <v>92.19</v>
      </c>
      <c r="K148">
        <v>1106.28</v>
      </c>
      <c r="L148">
        <v>7.0000000000000007E-2</v>
      </c>
      <c r="M148">
        <v>0.02</v>
      </c>
      <c r="N148" t="s">
        <v>2772</v>
      </c>
      <c r="O148">
        <v>92.19</v>
      </c>
      <c r="P148" t="s">
        <v>2857</v>
      </c>
      <c r="Q148" t="s">
        <v>2773</v>
      </c>
      <c r="R148">
        <v>1028.8404</v>
      </c>
      <c r="S148">
        <v>20.576808</v>
      </c>
      <c r="T148" t="s">
        <v>2774</v>
      </c>
      <c r="U148" t="b">
        <v>1</v>
      </c>
      <c r="V148" t="str">
        <f t="shared" si="4"/>
        <v>Rebate</v>
      </c>
      <c r="W148" s="1" t="str">
        <f t="shared" si="5"/>
        <v>2025-08</v>
      </c>
    </row>
    <row r="149" spans="1:23">
      <c r="A149" t="s">
        <v>2328</v>
      </c>
      <c r="B149" t="s">
        <v>423</v>
      </c>
      <c r="C149" t="s">
        <v>424</v>
      </c>
      <c r="D149" t="s">
        <v>281</v>
      </c>
      <c r="E149" t="s">
        <v>282</v>
      </c>
      <c r="F149" t="s">
        <v>78</v>
      </c>
      <c r="G149" t="s">
        <v>79</v>
      </c>
      <c r="H149" s="1">
        <v>45892</v>
      </c>
      <c r="I149">
        <v>13</v>
      </c>
      <c r="J149">
        <v>101.79</v>
      </c>
      <c r="K149">
        <v>1323.27</v>
      </c>
      <c r="L149">
        <v>0.05</v>
      </c>
      <c r="M149">
        <v>0.02</v>
      </c>
      <c r="N149" t="s">
        <v>2772</v>
      </c>
      <c r="O149">
        <v>139.22</v>
      </c>
      <c r="P149" t="s">
        <v>2773</v>
      </c>
      <c r="Q149" t="s">
        <v>2858</v>
      </c>
      <c r="R149">
        <v>1257.1064999999999</v>
      </c>
      <c r="S149">
        <v>25.142129999999998</v>
      </c>
      <c r="T149" t="s">
        <v>2774</v>
      </c>
      <c r="U149" t="b">
        <v>1</v>
      </c>
      <c r="V149" t="str">
        <f t="shared" si="4"/>
        <v>Price</v>
      </c>
      <c r="W149" s="1" t="str">
        <f t="shared" si="5"/>
        <v>2025-08</v>
      </c>
    </row>
    <row r="150" spans="1:23">
      <c r="A150" t="s">
        <v>2342</v>
      </c>
      <c r="B150" t="s">
        <v>246</v>
      </c>
      <c r="C150" t="s">
        <v>247</v>
      </c>
      <c r="D150" t="s">
        <v>227</v>
      </c>
      <c r="E150" t="s">
        <v>228</v>
      </c>
      <c r="F150" t="s">
        <v>59</v>
      </c>
      <c r="G150" t="s">
        <v>60</v>
      </c>
      <c r="H150" s="1">
        <v>45885</v>
      </c>
      <c r="I150">
        <v>22</v>
      </c>
      <c r="J150">
        <v>71.86</v>
      </c>
      <c r="K150">
        <v>1580.92</v>
      </c>
      <c r="L150">
        <v>0.08</v>
      </c>
      <c r="M150">
        <v>0.02</v>
      </c>
      <c r="N150" t="s">
        <v>2772</v>
      </c>
      <c r="O150">
        <v>71.86</v>
      </c>
      <c r="P150" t="s">
        <v>2857</v>
      </c>
      <c r="Q150" t="s">
        <v>2773</v>
      </c>
      <c r="R150">
        <v>1454.4464</v>
      </c>
      <c r="S150">
        <v>29.088928000000003</v>
      </c>
      <c r="T150" t="s">
        <v>2774</v>
      </c>
      <c r="U150" t="b">
        <v>1</v>
      </c>
      <c r="V150" t="str">
        <f t="shared" si="4"/>
        <v>Rebate</v>
      </c>
      <c r="W150" s="1" t="str">
        <f t="shared" si="5"/>
        <v>2025-08</v>
      </c>
    </row>
    <row r="151" spans="1:23">
      <c r="A151" t="s">
        <v>2363</v>
      </c>
      <c r="B151" t="s">
        <v>135</v>
      </c>
      <c r="C151" t="s">
        <v>136</v>
      </c>
      <c r="D151" t="s">
        <v>164</v>
      </c>
      <c r="E151" t="s">
        <v>165</v>
      </c>
      <c r="F151" t="s">
        <v>275</v>
      </c>
      <c r="G151" t="s">
        <v>276</v>
      </c>
      <c r="H151" s="1">
        <v>45888</v>
      </c>
      <c r="I151">
        <v>13</v>
      </c>
      <c r="J151">
        <v>44.71</v>
      </c>
      <c r="K151">
        <v>581.23</v>
      </c>
      <c r="L151">
        <v>0.02</v>
      </c>
      <c r="M151">
        <v>0.02</v>
      </c>
      <c r="N151" t="s">
        <v>2776</v>
      </c>
      <c r="O151">
        <v>44.71</v>
      </c>
      <c r="P151" t="s">
        <v>2857</v>
      </c>
      <c r="Q151" t="s">
        <v>2773</v>
      </c>
      <c r="R151">
        <v>569.60540000000003</v>
      </c>
      <c r="S151">
        <v>11.392108</v>
      </c>
      <c r="T151" t="s">
        <v>2774</v>
      </c>
      <c r="U151" t="b">
        <v>1</v>
      </c>
      <c r="V151" t="str">
        <f t="shared" si="4"/>
        <v>Rebate</v>
      </c>
      <c r="W151" s="1" t="str">
        <f t="shared" si="5"/>
        <v>2025-08</v>
      </c>
    </row>
    <row r="152" spans="1:23">
      <c r="A152" t="s">
        <v>2387</v>
      </c>
      <c r="B152" t="s">
        <v>182</v>
      </c>
      <c r="C152" t="s">
        <v>183</v>
      </c>
      <c r="D152" t="s">
        <v>172</v>
      </c>
      <c r="E152" t="s">
        <v>173</v>
      </c>
      <c r="F152" t="s">
        <v>179</v>
      </c>
      <c r="G152" t="s">
        <v>180</v>
      </c>
      <c r="H152" s="1">
        <v>45882</v>
      </c>
      <c r="I152">
        <v>8</v>
      </c>
      <c r="J152">
        <v>125.42</v>
      </c>
      <c r="K152">
        <v>1003.36</v>
      </c>
      <c r="L152">
        <v>0.15</v>
      </c>
      <c r="M152">
        <v>0.02</v>
      </c>
      <c r="N152" t="s">
        <v>2775</v>
      </c>
      <c r="O152">
        <v>125.42</v>
      </c>
      <c r="P152" t="s">
        <v>2857</v>
      </c>
      <c r="Q152" t="s">
        <v>2773</v>
      </c>
      <c r="R152">
        <v>852.85599999999999</v>
      </c>
      <c r="S152">
        <v>17.057120000000001</v>
      </c>
      <c r="T152" t="s">
        <v>2774</v>
      </c>
      <c r="U152" t="b">
        <v>1</v>
      </c>
      <c r="V152" t="str">
        <f t="shared" si="4"/>
        <v>Rebate</v>
      </c>
      <c r="W152" s="1" t="str">
        <f t="shared" si="5"/>
        <v>2025-08</v>
      </c>
    </row>
    <row r="153" spans="1:23">
      <c r="A153" t="s">
        <v>2392</v>
      </c>
      <c r="B153" t="s">
        <v>246</v>
      </c>
      <c r="C153" t="s">
        <v>247</v>
      </c>
      <c r="D153" t="s">
        <v>1144</v>
      </c>
      <c r="E153" t="s">
        <v>1145</v>
      </c>
      <c r="F153" t="s">
        <v>191</v>
      </c>
      <c r="G153" t="s">
        <v>192</v>
      </c>
      <c r="H153" s="1">
        <v>45890</v>
      </c>
      <c r="I153">
        <v>6</v>
      </c>
      <c r="J153">
        <v>128.69</v>
      </c>
      <c r="K153">
        <v>772.14</v>
      </c>
      <c r="L153">
        <v>0.12</v>
      </c>
      <c r="M153">
        <v>0.02</v>
      </c>
      <c r="N153" t="s">
        <v>2775</v>
      </c>
      <c r="O153">
        <v>144.35</v>
      </c>
      <c r="P153" t="s">
        <v>2857</v>
      </c>
      <c r="Q153" t="s">
        <v>2773</v>
      </c>
      <c r="R153">
        <v>679.48320000000001</v>
      </c>
      <c r="S153">
        <v>13.589664000000001</v>
      </c>
      <c r="T153" t="s">
        <v>2774</v>
      </c>
      <c r="U153" t="b">
        <v>1</v>
      </c>
      <c r="V153" t="str">
        <f t="shared" si="4"/>
        <v>Rebate</v>
      </c>
      <c r="W153" s="1" t="str">
        <f t="shared" si="5"/>
        <v>2025-08</v>
      </c>
    </row>
    <row r="154" spans="1:23">
      <c r="A154" t="s">
        <v>2396</v>
      </c>
      <c r="B154" t="s">
        <v>103</v>
      </c>
      <c r="C154" t="s">
        <v>104</v>
      </c>
      <c r="D154" t="s">
        <v>169</v>
      </c>
      <c r="E154" t="s">
        <v>170</v>
      </c>
      <c r="F154" t="s">
        <v>191</v>
      </c>
      <c r="G154" t="s">
        <v>192</v>
      </c>
      <c r="H154" s="1">
        <v>45882</v>
      </c>
      <c r="I154">
        <v>3</v>
      </c>
      <c r="J154">
        <v>144.35</v>
      </c>
      <c r="K154">
        <v>433.05</v>
      </c>
      <c r="L154">
        <v>0.15</v>
      </c>
      <c r="M154">
        <v>0.02</v>
      </c>
      <c r="N154" t="s">
        <v>2775</v>
      </c>
      <c r="O154">
        <v>144.35</v>
      </c>
      <c r="P154" t="s">
        <v>2857</v>
      </c>
      <c r="Q154" t="s">
        <v>2773</v>
      </c>
      <c r="R154">
        <v>368.09250000000003</v>
      </c>
      <c r="S154">
        <v>7.3618500000000004</v>
      </c>
      <c r="T154" t="s">
        <v>2774</v>
      </c>
      <c r="U154" t="b">
        <v>1</v>
      </c>
      <c r="V154" t="str">
        <f t="shared" si="4"/>
        <v>Rebate</v>
      </c>
      <c r="W154" s="1" t="str">
        <f t="shared" si="5"/>
        <v>2025-08</v>
      </c>
    </row>
    <row r="155" spans="1:23">
      <c r="A155" t="s">
        <v>2399</v>
      </c>
      <c r="B155" t="s">
        <v>208</v>
      </c>
      <c r="C155" t="s">
        <v>209</v>
      </c>
      <c r="D155" t="s">
        <v>853</v>
      </c>
      <c r="E155" t="s">
        <v>854</v>
      </c>
      <c r="F155" t="s">
        <v>100</v>
      </c>
      <c r="G155" t="s">
        <v>101</v>
      </c>
      <c r="H155" s="1">
        <v>45899</v>
      </c>
      <c r="I155">
        <v>25</v>
      </c>
      <c r="J155">
        <v>181.7</v>
      </c>
      <c r="K155">
        <v>4542.5</v>
      </c>
      <c r="L155">
        <v>0.13</v>
      </c>
      <c r="M155">
        <v>0.02</v>
      </c>
      <c r="N155" t="s">
        <v>2775</v>
      </c>
      <c r="O155">
        <v>181.7</v>
      </c>
      <c r="P155" t="s">
        <v>2857</v>
      </c>
      <c r="Q155" t="s">
        <v>2773</v>
      </c>
      <c r="R155">
        <v>3951.9749999999999</v>
      </c>
      <c r="S155">
        <v>79.039500000000004</v>
      </c>
      <c r="T155" t="s">
        <v>2774</v>
      </c>
      <c r="U155" t="b">
        <v>1</v>
      </c>
      <c r="V155" t="str">
        <f t="shared" si="4"/>
        <v>Rebate</v>
      </c>
      <c r="W155" s="1" t="str">
        <f t="shared" si="5"/>
        <v>2025-08</v>
      </c>
    </row>
    <row r="156" spans="1:23">
      <c r="A156" t="s">
        <v>2412</v>
      </c>
      <c r="B156" t="s">
        <v>62</v>
      </c>
      <c r="C156" t="s">
        <v>63</v>
      </c>
      <c r="D156" t="s">
        <v>218</v>
      </c>
      <c r="E156" t="s">
        <v>219</v>
      </c>
      <c r="F156" t="s">
        <v>326</v>
      </c>
      <c r="G156" t="s">
        <v>327</v>
      </c>
      <c r="H156" s="1">
        <v>45873</v>
      </c>
      <c r="I156">
        <v>22</v>
      </c>
      <c r="J156">
        <v>63.32</v>
      </c>
      <c r="K156">
        <v>1393.04</v>
      </c>
      <c r="L156">
        <v>0.05</v>
      </c>
      <c r="M156">
        <v>0.02</v>
      </c>
      <c r="N156" t="s">
        <v>2776</v>
      </c>
      <c r="O156">
        <v>63.32</v>
      </c>
      <c r="P156" t="s">
        <v>2857</v>
      </c>
      <c r="Q156" t="s">
        <v>2773</v>
      </c>
      <c r="R156">
        <v>1323.3879999999999</v>
      </c>
      <c r="S156">
        <v>26.467759999999998</v>
      </c>
      <c r="T156" t="s">
        <v>2774</v>
      </c>
      <c r="U156" t="b">
        <v>1</v>
      </c>
      <c r="V156" t="str">
        <f t="shared" si="4"/>
        <v>Rebate</v>
      </c>
      <c r="W156" s="1" t="str">
        <f t="shared" si="5"/>
        <v>2025-08</v>
      </c>
    </row>
    <row r="157" spans="1:23">
      <c r="A157" t="s">
        <v>2415</v>
      </c>
      <c r="B157" t="s">
        <v>423</v>
      </c>
      <c r="C157" t="s">
        <v>424</v>
      </c>
      <c r="D157" t="s">
        <v>525</v>
      </c>
      <c r="E157" t="s">
        <v>526</v>
      </c>
      <c r="F157" t="s">
        <v>107</v>
      </c>
      <c r="G157" t="s">
        <v>108</v>
      </c>
      <c r="H157" s="1">
        <v>45876</v>
      </c>
      <c r="I157">
        <v>10</v>
      </c>
      <c r="J157">
        <v>179.53</v>
      </c>
      <c r="K157">
        <v>1795.3</v>
      </c>
      <c r="L157">
        <v>0.12</v>
      </c>
      <c r="M157">
        <v>0.02</v>
      </c>
      <c r="N157" t="s">
        <v>2775</v>
      </c>
      <c r="O157">
        <v>179.53</v>
      </c>
      <c r="P157" t="s">
        <v>2857</v>
      </c>
      <c r="Q157" t="s">
        <v>2773</v>
      </c>
      <c r="R157">
        <v>1579.864</v>
      </c>
      <c r="S157">
        <v>31.597280000000001</v>
      </c>
      <c r="T157" t="s">
        <v>2774</v>
      </c>
      <c r="U157" t="b">
        <v>1</v>
      </c>
      <c r="V157" t="str">
        <f t="shared" si="4"/>
        <v>Rebate</v>
      </c>
      <c r="W157" s="1" t="str">
        <f t="shared" si="5"/>
        <v>2025-08</v>
      </c>
    </row>
    <row r="158" spans="1:23">
      <c r="A158" t="s">
        <v>2423</v>
      </c>
      <c r="B158" t="s">
        <v>62</v>
      </c>
      <c r="C158" t="s">
        <v>63</v>
      </c>
      <c r="D158" t="s">
        <v>814</v>
      </c>
      <c r="E158" t="s">
        <v>815</v>
      </c>
      <c r="F158" t="s">
        <v>174</v>
      </c>
      <c r="G158" t="s">
        <v>175</v>
      </c>
      <c r="H158" s="1">
        <v>45890</v>
      </c>
      <c r="I158">
        <v>21</v>
      </c>
      <c r="J158">
        <v>183.4</v>
      </c>
      <c r="K158">
        <v>3851.4</v>
      </c>
      <c r="L158">
        <v>0.15</v>
      </c>
      <c r="M158">
        <v>0.02</v>
      </c>
      <c r="N158" t="s">
        <v>2775</v>
      </c>
      <c r="O158">
        <v>183.4</v>
      </c>
      <c r="P158" t="s">
        <v>2857</v>
      </c>
      <c r="Q158" t="s">
        <v>2773</v>
      </c>
      <c r="R158">
        <v>3273.69</v>
      </c>
      <c r="S158">
        <v>65.473799999999997</v>
      </c>
      <c r="T158" t="s">
        <v>2774</v>
      </c>
      <c r="U158" t="b">
        <v>1</v>
      </c>
      <c r="V158" t="str">
        <f t="shared" si="4"/>
        <v>Rebate</v>
      </c>
      <c r="W158" s="1" t="str">
        <f t="shared" si="5"/>
        <v>2025-08</v>
      </c>
    </row>
    <row r="159" spans="1:23">
      <c r="A159" t="s">
        <v>2427</v>
      </c>
      <c r="B159" t="s">
        <v>62</v>
      </c>
      <c r="C159" t="s">
        <v>63</v>
      </c>
      <c r="D159" t="s">
        <v>498</v>
      </c>
      <c r="E159" t="s">
        <v>499</v>
      </c>
      <c r="F159" t="s">
        <v>90</v>
      </c>
      <c r="G159" t="s">
        <v>91</v>
      </c>
      <c r="H159" s="1">
        <v>45874</v>
      </c>
      <c r="I159">
        <v>25</v>
      </c>
      <c r="J159">
        <v>50.51</v>
      </c>
      <c r="K159">
        <v>1262.75</v>
      </c>
      <c r="L159">
        <v>0.05</v>
      </c>
      <c r="M159">
        <v>0.02</v>
      </c>
      <c r="N159" t="s">
        <v>2776</v>
      </c>
      <c r="O159">
        <v>50.51</v>
      </c>
      <c r="P159" t="s">
        <v>2857</v>
      </c>
      <c r="Q159" t="s">
        <v>2773</v>
      </c>
      <c r="R159">
        <v>1199.6125</v>
      </c>
      <c r="S159">
        <v>23.992249999999999</v>
      </c>
      <c r="T159" t="s">
        <v>2774</v>
      </c>
      <c r="U159" t="b">
        <v>1</v>
      </c>
      <c r="V159" t="str">
        <f t="shared" si="4"/>
        <v>Rebate</v>
      </c>
      <c r="W159" s="1" t="str">
        <f t="shared" si="5"/>
        <v>2025-08</v>
      </c>
    </row>
    <row r="160" spans="1:23">
      <c r="A160" t="s">
        <v>2456</v>
      </c>
      <c r="B160" t="s">
        <v>145</v>
      </c>
      <c r="C160" t="s">
        <v>146</v>
      </c>
      <c r="D160" t="s">
        <v>1048</v>
      </c>
      <c r="E160" t="s">
        <v>1049</v>
      </c>
      <c r="F160" t="s">
        <v>114</v>
      </c>
      <c r="G160" t="s">
        <v>115</v>
      </c>
      <c r="H160" s="1">
        <v>45878</v>
      </c>
      <c r="I160">
        <v>5</v>
      </c>
      <c r="J160">
        <v>91.13</v>
      </c>
      <c r="K160">
        <v>455.65</v>
      </c>
      <c r="L160">
        <v>0.12</v>
      </c>
      <c r="M160">
        <v>0.02</v>
      </c>
      <c r="N160" t="s">
        <v>2775</v>
      </c>
      <c r="O160">
        <v>91.13</v>
      </c>
      <c r="P160" t="s">
        <v>2857</v>
      </c>
      <c r="Q160" t="s">
        <v>2773</v>
      </c>
      <c r="R160">
        <v>400.97199999999998</v>
      </c>
      <c r="S160">
        <v>8.0194399999999995</v>
      </c>
      <c r="T160" t="s">
        <v>2774</v>
      </c>
      <c r="U160" t="b">
        <v>1</v>
      </c>
      <c r="V160" t="str">
        <f t="shared" si="4"/>
        <v>Rebate</v>
      </c>
      <c r="W160" s="1" t="str">
        <f t="shared" si="5"/>
        <v>2025-08</v>
      </c>
    </row>
    <row r="161" spans="1:23">
      <c r="A161" t="s">
        <v>2460</v>
      </c>
      <c r="B161" t="s">
        <v>35</v>
      </c>
      <c r="C161" t="s">
        <v>36</v>
      </c>
      <c r="D161" t="s">
        <v>261</v>
      </c>
      <c r="E161" t="s">
        <v>262</v>
      </c>
      <c r="F161" t="s">
        <v>356</v>
      </c>
      <c r="G161" t="s">
        <v>357</v>
      </c>
      <c r="H161" s="1">
        <v>45880</v>
      </c>
      <c r="I161">
        <v>17</v>
      </c>
      <c r="J161">
        <v>54.03</v>
      </c>
      <c r="K161">
        <v>918.51</v>
      </c>
      <c r="L161">
        <v>0.02</v>
      </c>
      <c r="M161">
        <v>0.02</v>
      </c>
      <c r="N161" t="s">
        <v>2776</v>
      </c>
      <c r="O161">
        <v>54.03</v>
      </c>
      <c r="P161" t="s">
        <v>2857</v>
      </c>
      <c r="Q161" t="s">
        <v>2773</v>
      </c>
      <c r="R161">
        <v>900.13980000000004</v>
      </c>
      <c r="S161">
        <v>18.002796</v>
      </c>
      <c r="T161" t="s">
        <v>2774</v>
      </c>
      <c r="U161" t="b">
        <v>1</v>
      </c>
      <c r="V161" t="str">
        <f t="shared" si="4"/>
        <v>Rebate</v>
      </c>
      <c r="W161" s="1" t="str">
        <f t="shared" si="5"/>
        <v>2025-08</v>
      </c>
    </row>
    <row r="162" spans="1:23">
      <c r="A162" t="s">
        <v>2476</v>
      </c>
      <c r="B162" t="s">
        <v>145</v>
      </c>
      <c r="C162" t="s">
        <v>146</v>
      </c>
      <c r="D162" t="s">
        <v>411</v>
      </c>
      <c r="E162" t="s">
        <v>412</v>
      </c>
      <c r="F162" t="s">
        <v>139</v>
      </c>
      <c r="G162" t="s">
        <v>140</v>
      </c>
      <c r="H162" s="1">
        <v>45896</v>
      </c>
      <c r="I162">
        <v>15</v>
      </c>
      <c r="J162">
        <v>113.94</v>
      </c>
      <c r="K162">
        <v>1709.1</v>
      </c>
      <c r="L162">
        <v>0.09</v>
      </c>
      <c r="M162">
        <v>0.02</v>
      </c>
      <c r="N162" t="s">
        <v>2772</v>
      </c>
      <c r="O162">
        <v>113.94</v>
      </c>
      <c r="P162" t="s">
        <v>2857</v>
      </c>
      <c r="Q162" t="s">
        <v>2773</v>
      </c>
      <c r="R162">
        <v>1555.2809999999999</v>
      </c>
      <c r="S162">
        <v>31.105619999999998</v>
      </c>
      <c r="T162" t="s">
        <v>2774</v>
      </c>
      <c r="U162" t="b">
        <v>1</v>
      </c>
      <c r="V162" t="str">
        <f t="shared" si="4"/>
        <v>Rebate</v>
      </c>
      <c r="W162" s="1" t="str">
        <f t="shared" si="5"/>
        <v>2025-08</v>
      </c>
    </row>
    <row r="163" spans="1:23">
      <c r="A163" t="s">
        <v>2522</v>
      </c>
      <c r="B163" t="s">
        <v>47</v>
      </c>
      <c r="C163" t="s">
        <v>48</v>
      </c>
      <c r="D163" t="s">
        <v>237</v>
      </c>
      <c r="E163" t="s">
        <v>238</v>
      </c>
      <c r="F163" t="s">
        <v>100</v>
      </c>
      <c r="G163" t="s">
        <v>101</v>
      </c>
      <c r="H163" s="1">
        <v>45879</v>
      </c>
      <c r="I163">
        <v>7</v>
      </c>
      <c r="J163">
        <v>181.7</v>
      </c>
      <c r="K163">
        <v>1271.9000000000001</v>
      </c>
      <c r="L163">
        <v>0.13</v>
      </c>
      <c r="M163">
        <v>0.02</v>
      </c>
      <c r="N163" t="s">
        <v>2775</v>
      </c>
      <c r="O163">
        <v>181.7</v>
      </c>
      <c r="P163" t="s">
        <v>2857</v>
      </c>
      <c r="Q163" t="s">
        <v>2773</v>
      </c>
      <c r="R163">
        <v>1106.5530000000001</v>
      </c>
      <c r="S163">
        <v>22.131060000000002</v>
      </c>
      <c r="T163" t="s">
        <v>2774</v>
      </c>
      <c r="U163" t="b">
        <v>1</v>
      </c>
      <c r="V163" t="str">
        <f t="shared" si="4"/>
        <v>Rebate</v>
      </c>
      <c r="W163" s="1" t="str">
        <f t="shared" si="5"/>
        <v>2025-08</v>
      </c>
    </row>
    <row r="164" spans="1:23">
      <c r="A164" t="s">
        <v>2524</v>
      </c>
      <c r="B164" t="s">
        <v>122</v>
      </c>
      <c r="C164" t="s">
        <v>123</v>
      </c>
      <c r="D164" t="s">
        <v>1130</v>
      </c>
      <c r="E164" t="s">
        <v>1131</v>
      </c>
      <c r="F164" t="s">
        <v>166</v>
      </c>
      <c r="G164" t="s">
        <v>167</v>
      </c>
      <c r="H164" s="1">
        <v>45883</v>
      </c>
      <c r="I164">
        <v>23</v>
      </c>
      <c r="J164">
        <v>176.86</v>
      </c>
      <c r="K164">
        <v>4067.78</v>
      </c>
      <c r="L164">
        <v>0.12</v>
      </c>
      <c r="M164">
        <v>0.02</v>
      </c>
      <c r="N164" t="s">
        <v>2775</v>
      </c>
      <c r="O164">
        <v>176.86</v>
      </c>
      <c r="P164" t="s">
        <v>2857</v>
      </c>
      <c r="Q164" t="s">
        <v>2773</v>
      </c>
      <c r="R164">
        <v>3579.6464000000001</v>
      </c>
      <c r="S164">
        <v>71.592928000000001</v>
      </c>
      <c r="T164" t="s">
        <v>2774</v>
      </c>
      <c r="U164" t="b">
        <v>1</v>
      </c>
      <c r="V164" t="str">
        <f t="shared" si="4"/>
        <v>Rebate</v>
      </c>
      <c r="W164" s="1" t="str">
        <f t="shared" si="5"/>
        <v>2025-08</v>
      </c>
    </row>
    <row r="165" spans="1:23">
      <c r="A165" t="s">
        <v>2548</v>
      </c>
      <c r="B165" t="s">
        <v>67</v>
      </c>
      <c r="C165" t="s">
        <v>68</v>
      </c>
      <c r="D165" t="s">
        <v>317</v>
      </c>
      <c r="E165" t="s">
        <v>318</v>
      </c>
      <c r="F165" t="s">
        <v>234</v>
      </c>
      <c r="G165" t="s">
        <v>235</v>
      </c>
      <c r="H165" s="1">
        <v>45889</v>
      </c>
      <c r="I165">
        <v>17</v>
      </c>
      <c r="J165">
        <v>37.18</v>
      </c>
      <c r="K165">
        <v>632.05999999999995</v>
      </c>
      <c r="L165">
        <v>0.02</v>
      </c>
      <c r="M165">
        <v>0.02</v>
      </c>
      <c r="N165" t="s">
        <v>2776</v>
      </c>
      <c r="O165">
        <v>37.18</v>
      </c>
      <c r="P165" t="s">
        <v>2857</v>
      </c>
      <c r="Q165" t="s">
        <v>2773</v>
      </c>
      <c r="R165">
        <v>619.41879999999992</v>
      </c>
      <c r="S165">
        <v>12.388375999999999</v>
      </c>
      <c r="T165" t="s">
        <v>2774</v>
      </c>
      <c r="U165" t="b">
        <v>1</v>
      </c>
      <c r="V165" t="str">
        <f t="shared" si="4"/>
        <v>Rebate</v>
      </c>
      <c r="W165" s="1" t="str">
        <f t="shared" si="5"/>
        <v>2025-08</v>
      </c>
    </row>
    <row r="166" spans="1:23">
      <c r="A166" t="s">
        <v>2556</v>
      </c>
      <c r="B166" t="s">
        <v>35</v>
      </c>
      <c r="C166" t="s">
        <v>36</v>
      </c>
      <c r="D166" t="s">
        <v>757</v>
      </c>
      <c r="E166" t="s">
        <v>758</v>
      </c>
      <c r="F166" t="s">
        <v>78</v>
      </c>
      <c r="G166" t="s">
        <v>79</v>
      </c>
      <c r="H166" s="1">
        <v>45884</v>
      </c>
      <c r="I166">
        <v>7</v>
      </c>
      <c r="J166">
        <v>139.22</v>
      </c>
      <c r="K166">
        <v>974.54</v>
      </c>
      <c r="L166">
        <v>0.08</v>
      </c>
      <c r="M166">
        <v>0.02</v>
      </c>
      <c r="N166" t="s">
        <v>2772</v>
      </c>
      <c r="O166">
        <v>139.22</v>
      </c>
      <c r="P166" t="s">
        <v>2857</v>
      </c>
      <c r="Q166" t="s">
        <v>2773</v>
      </c>
      <c r="R166">
        <v>896.57679999999993</v>
      </c>
      <c r="S166">
        <v>17.931535999999998</v>
      </c>
      <c r="T166" t="s">
        <v>2774</v>
      </c>
      <c r="U166" t="b">
        <v>1</v>
      </c>
      <c r="V166" t="str">
        <f t="shared" si="4"/>
        <v>Rebate</v>
      </c>
      <c r="W166" s="1" t="str">
        <f t="shared" si="5"/>
        <v>2025-08</v>
      </c>
    </row>
    <row r="167" spans="1:23">
      <c r="A167" t="s">
        <v>2729</v>
      </c>
      <c r="B167" t="s">
        <v>386</v>
      </c>
      <c r="C167" t="s">
        <v>387</v>
      </c>
      <c r="D167" t="s">
        <v>161</v>
      </c>
      <c r="E167" t="s">
        <v>162</v>
      </c>
      <c r="F167" t="s">
        <v>139</v>
      </c>
      <c r="G167" t="s">
        <v>140</v>
      </c>
      <c r="H167" s="1">
        <v>45881</v>
      </c>
      <c r="I167">
        <v>20</v>
      </c>
      <c r="J167">
        <v>113.94</v>
      </c>
      <c r="K167">
        <v>2278.8000000000002</v>
      </c>
      <c r="L167">
        <v>0.05</v>
      </c>
      <c r="M167">
        <v>0.02</v>
      </c>
      <c r="N167" t="s">
        <v>2772</v>
      </c>
      <c r="O167">
        <v>113.94</v>
      </c>
      <c r="P167" t="s">
        <v>2773</v>
      </c>
      <c r="Q167" t="s">
        <v>2773</v>
      </c>
      <c r="R167">
        <v>2164.86</v>
      </c>
      <c r="S167">
        <v>43.297200000000004</v>
      </c>
      <c r="T167" t="s">
        <v>2861</v>
      </c>
      <c r="U167" t="b">
        <v>1</v>
      </c>
      <c r="V167" t="str">
        <f t="shared" si="4"/>
        <v>ERP Missing</v>
      </c>
      <c r="W167" s="1" t="str">
        <f t="shared" si="5"/>
        <v>2025-08</v>
      </c>
    </row>
    <row r="168" spans="1:23">
      <c r="A168" t="s">
        <v>2730</v>
      </c>
      <c r="B168" t="s">
        <v>414</v>
      </c>
      <c r="C168" t="s">
        <v>415</v>
      </c>
      <c r="D168" t="s">
        <v>632</v>
      </c>
      <c r="E168" t="s">
        <v>633</v>
      </c>
      <c r="F168" t="s">
        <v>293</v>
      </c>
      <c r="G168" t="s">
        <v>294</v>
      </c>
      <c r="H168" s="1">
        <v>45881</v>
      </c>
      <c r="I168">
        <v>8</v>
      </c>
      <c r="J168">
        <v>109.24</v>
      </c>
      <c r="K168">
        <v>873.92</v>
      </c>
      <c r="L168">
        <v>0.05</v>
      </c>
      <c r="M168">
        <v>0.02</v>
      </c>
      <c r="N168" t="s">
        <v>2772</v>
      </c>
      <c r="O168">
        <v>114.99</v>
      </c>
      <c r="P168" t="s">
        <v>2773</v>
      </c>
      <c r="Q168" t="s">
        <v>2773</v>
      </c>
      <c r="R168">
        <v>830.22399999999993</v>
      </c>
      <c r="S168">
        <v>16.604479999999999</v>
      </c>
      <c r="T168" t="s">
        <v>2861</v>
      </c>
      <c r="U168" t="b">
        <v>1</v>
      </c>
      <c r="V168" t="str">
        <f t="shared" si="4"/>
        <v>ERP Missing</v>
      </c>
      <c r="W168" s="1" t="str">
        <f t="shared" si="5"/>
        <v>2025-08</v>
      </c>
    </row>
    <row r="169" spans="1:23">
      <c r="A169" t="s">
        <v>2731</v>
      </c>
      <c r="B169" t="s">
        <v>14</v>
      </c>
      <c r="C169" t="s">
        <v>15</v>
      </c>
      <c r="D169" t="s">
        <v>683</v>
      </c>
      <c r="E169" t="s">
        <v>684</v>
      </c>
      <c r="F169" t="s">
        <v>100</v>
      </c>
      <c r="G169" t="s">
        <v>101</v>
      </c>
      <c r="H169" s="1">
        <v>45880</v>
      </c>
      <c r="I169">
        <v>23</v>
      </c>
      <c r="J169">
        <v>181.7</v>
      </c>
      <c r="K169">
        <v>4179.1000000000004</v>
      </c>
      <c r="L169">
        <v>0.1</v>
      </c>
      <c r="M169">
        <v>0.02</v>
      </c>
      <c r="N169" t="s">
        <v>2775</v>
      </c>
      <c r="O169">
        <v>181.7</v>
      </c>
      <c r="P169" t="s">
        <v>2773</v>
      </c>
      <c r="Q169" t="s">
        <v>2773</v>
      </c>
      <c r="R169">
        <v>3761.1900000000005</v>
      </c>
      <c r="S169">
        <v>75.223800000000011</v>
      </c>
      <c r="T169" t="s">
        <v>2861</v>
      </c>
      <c r="U169" t="b">
        <v>1</v>
      </c>
      <c r="V169" t="str">
        <f t="shared" si="4"/>
        <v>ERP Missing</v>
      </c>
      <c r="W169" s="1" t="str">
        <f t="shared" si="5"/>
        <v>2025-08</v>
      </c>
    </row>
    <row r="170" spans="1:23">
      <c r="A170" t="s">
        <v>2732</v>
      </c>
      <c r="B170" t="s">
        <v>47</v>
      </c>
      <c r="C170" t="s">
        <v>48</v>
      </c>
      <c r="D170" t="s">
        <v>444</v>
      </c>
      <c r="E170" t="s">
        <v>445</v>
      </c>
      <c r="F170" t="s">
        <v>302</v>
      </c>
      <c r="G170" t="s">
        <v>303</v>
      </c>
      <c r="H170" s="1">
        <v>45785</v>
      </c>
      <c r="I170">
        <v>15</v>
      </c>
      <c r="J170">
        <v>37.14</v>
      </c>
      <c r="K170">
        <v>557.1</v>
      </c>
      <c r="L170">
        <v>0</v>
      </c>
      <c r="M170">
        <v>0.02</v>
      </c>
      <c r="N170" t="s">
        <v>2776</v>
      </c>
      <c r="O170">
        <v>39.090000000000003</v>
      </c>
      <c r="P170" t="s">
        <v>2773</v>
      </c>
      <c r="Q170" t="s">
        <v>2773</v>
      </c>
      <c r="R170">
        <v>557.1</v>
      </c>
      <c r="S170">
        <v>11.142000000000001</v>
      </c>
      <c r="T170" t="s">
        <v>2861</v>
      </c>
      <c r="U170" t="b">
        <v>1</v>
      </c>
      <c r="V170" t="str">
        <f t="shared" si="4"/>
        <v>ERP Missing</v>
      </c>
      <c r="W170" s="1" t="str">
        <f t="shared" si="5"/>
        <v>2025-05</v>
      </c>
    </row>
    <row r="171" spans="1:23">
      <c r="A171" t="s">
        <v>2733</v>
      </c>
      <c r="B171" t="s">
        <v>35</v>
      </c>
      <c r="C171" t="s">
        <v>36</v>
      </c>
      <c r="D171" t="s">
        <v>506</v>
      </c>
      <c r="E171" t="s">
        <v>507</v>
      </c>
      <c r="F171" t="s">
        <v>356</v>
      </c>
      <c r="G171" t="s">
        <v>357</v>
      </c>
      <c r="H171" s="1">
        <v>45880</v>
      </c>
      <c r="I171">
        <v>16</v>
      </c>
      <c r="J171">
        <v>54.03</v>
      </c>
      <c r="K171">
        <v>864.48</v>
      </c>
      <c r="L171">
        <v>0</v>
      </c>
      <c r="M171">
        <v>0.02</v>
      </c>
      <c r="N171" t="s">
        <v>2776</v>
      </c>
      <c r="O171">
        <v>54.03</v>
      </c>
      <c r="P171" t="s">
        <v>2773</v>
      </c>
      <c r="Q171" t="s">
        <v>2773</v>
      </c>
      <c r="R171">
        <v>864.48</v>
      </c>
      <c r="S171">
        <v>17.2896</v>
      </c>
      <c r="T171" t="s">
        <v>2861</v>
      </c>
      <c r="U171" t="b">
        <v>1</v>
      </c>
      <c r="V171" t="str">
        <f t="shared" si="4"/>
        <v>ERP Missing</v>
      </c>
      <c r="W171" s="1" t="str">
        <f t="shared" si="5"/>
        <v>2025-08</v>
      </c>
    </row>
    <row r="172" spans="1:23">
      <c r="A172" t="s">
        <v>2734</v>
      </c>
      <c r="B172" t="s">
        <v>246</v>
      </c>
      <c r="C172" t="s">
        <v>247</v>
      </c>
      <c r="D172" t="s">
        <v>845</v>
      </c>
      <c r="E172" t="s">
        <v>846</v>
      </c>
      <c r="F172" t="s">
        <v>114</v>
      </c>
      <c r="G172" t="s">
        <v>115</v>
      </c>
      <c r="H172" s="1">
        <v>45886</v>
      </c>
      <c r="I172">
        <v>6</v>
      </c>
      <c r="J172">
        <v>86.57</v>
      </c>
      <c r="K172">
        <v>519.41999999999996</v>
      </c>
      <c r="L172">
        <v>0.1</v>
      </c>
      <c r="M172">
        <v>0.02</v>
      </c>
      <c r="N172" t="s">
        <v>2775</v>
      </c>
      <c r="O172">
        <v>91.13</v>
      </c>
      <c r="P172" t="s">
        <v>2773</v>
      </c>
      <c r="Q172" t="s">
        <v>2773</v>
      </c>
      <c r="R172">
        <v>467.47799999999995</v>
      </c>
      <c r="S172">
        <v>9.3495599999999985</v>
      </c>
      <c r="T172" t="s">
        <v>2861</v>
      </c>
      <c r="U172" t="b">
        <v>1</v>
      </c>
      <c r="V172" t="str">
        <f t="shared" si="4"/>
        <v>ERP Missing</v>
      </c>
      <c r="W172" s="1" t="str">
        <f t="shared" si="5"/>
        <v>2025-08</v>
      </c>
    </row>
    <row r="173" spans="1:23">
      <c r="A173" t="s">
        <v>2735</v>
      </c>
      <c r="B173" t="s">
        <v>386</v>
      </c>
      <c r="C173" t="s">
        <v>387</v>
      </c>
      <c r="D173" t="s">
        <v>825</v>
      </c>
      <c r="E173" t="s">
        <v>826</v>
      </c>
      <c r="F173" t="s">
        <v>326</v>
      </c>
      <c r="G173" t="s">
        <v>327</v>
      </c>
      <c r="H173" s="1">
        <v>45875</v>
      </c>
      <c r="I173">
        <v>8</v>
      </c>
      <c r="J173">
        <v>60.15</v>
      </c>
      <c r="K173">
        <v>481.2</v>
      </c>
      <c r="L173">
        <v>0.05</v>
      </c>
      <c r="M173">
        <v>0.02</v>
      </c>
      <c r="N173" t="s">
        <v>2776</v>
      </c>
      <c r="O173">
        <v>63.32</v>
      </c>
      <c r="P173" t="s">
        <v>2857</v>
      </c>
      <c r="Q173" t="s">
        <v>2773</v>
      </c>
      <c r="R173">
        <v>457.14</v>
      </c>
      <c r="S173">
        <v>9.1427999999999994</v>
      </c>
      <c r="T173" t="s">
        <v>2861</v>
      </c>
      <c r="U173" t="b">
        <v>1</v>
      </c>
      <c r="V173" t="str">
        <f t="shared" si="4"/>
        <v>Multiple</v>
      </c>
      <c r="W173" s="1" t="str">
        <f t="shared" si="5"/>
        <v>2025-08</v>
      </c>
    </row>
    <row r="174" spans="1:23">
      <c r="A174" t="s">
        <v>2736</v>
      </c>
      <c r="B174" t="s">
        <v>259</v>
      </c>
      <c r="C174" t="s">
        <v>260</v>
      </c>
      <c r="D174" t="s">
        <v>663</v>
      </c>
      <c r="E174" t="s">
        <v>664</v>
      </c>
      <c r="F174" t="s">
        <v>114</v>
      </c>
      <c r="G174" t="s">
        <v>115</v>
      </c>
      <c r="H174" s="1">
        <v>45873</v>
      </c>
      <c r="I174">
        <v>19</v>
      </c>
      <c r="J174">
        <v>86.57</v>
      </c>
      <c r="K174">
        <v>1644.83</v>
      </c>
      <c r="L174">
        <v>0.15</v>
      </c>
      <c r="M174">
        <v>0.02</v>
      </c>
      <c r="N174" t="s">
        <v>2775</v>
      </c>
      <c r="O174">
        <v>91.13</v>
      </c>
      <c r="P174" t="s">
        <v>2857</v>
      </c>
      <c r="Q174" t="s">
        <v>2773</v>
      </c>
      <c r="R174">
        <v>1398.1054999999999</v>
      </c>
      <c r="S174">
        <v>27.962109999999999</v>
      </c>
      <c r="T174" t="s">
        <v>2861</v>
      </c>
      <c r="U174" t="b">
        <v>1</v>
      </c>
      <c r="V174" t="str">
        <f t="shared" si="4"/>
        <v>Multiple</v>
      </c>
      <c r="W174" s="1" t="str">
        <f t="shared" si="5"/>
        <v>2025-08</v>
      </c>
    </row>
    <row r="175" spans="1:23">
      <c r="A175" t="s">
        <v>2737</v>
      </c>
      <c r="B175" t="s">
        <v>386</v>
      </c>
      <c r="C175" t="s">
        <v>387</v>
      </c>
      <c r="D175" t="s">
        <v>719</v>
      </c>
      <c r="E175" t="s">
        <v>720</v>
      </c>
      <c r="F175" t="s">
        <v>191</v>
      </c>
      <c r="G175" t="s">
        <v>192</v>
      </c>
      <c r="H175" s="1">
        <v>45898</v>
      </c>
      <c r="I175">
        <v>19</v>
      </c>
      <c r="J175">
        <v>137.13</v>
      </c>
      <c r="K175">
        <v>2605.4699999999998</v>
      </c>
      <c r="L175">
        <v>0.1</v>
      </c>
      <c r="M175">
        <v>0.02</v>
      </c>
      <c r="N175" t="s">
        <v>2775</v>
      </c>
      <c r="O175">
        <v>144.35</v>
      </c>
      <c r="P175" t="s">
        <v>2773</v>
      </c>
      <c r="Q175" t="s">
        <v>2773</v>
      </c>
      <c r="R175">
        <v>2344.9229999999998</v>
      </c>
      <c r="S175">
        <v>46.898459999999993</v>
      </c>
      <c r="T175" t="s">
        <v>2861</v>
      </c>
      <c r="U175" t="b">
        <v>1</v>
      </c>
      <c r="V175" t="str">
        <f t="shared" si="4"/>
        <v>ERP Missing</v>
      </c>
      <c r="W175" s="1" t="str">
        <f t="shared" si="5"/>
        <v>2025-08</v>
      </c>
    </row>
    <row r="176" spans="1:23">
      <c r="A176" t="s">
        <v>2738</v>
      </c>
      <c r="B176" t="s">
        <v>93</v>
      </c>
      <c r="C176" t="s">
        <v>94</v>
      </c>
      <c r="D176" t="s">
        <v>95</v>
      </c>
      <c r="E176" t="s">
        <v>96</v>
      </c>
      <c r="F176" t="s">
        <v>71</v>
      </c>
      <c r="G176" t="s">
        <v>72</v>
      </c>
      <c r="H176" s="1">
        <v>45876</v>
      </c>
      <c r="I176">
        <v>4</v>
      </c>
      <c r="J176">
        <v>123.65</v>
      </c>
      <c r="K176">
        <v>494.6</v>
      </c>
      <c r="L176">
        <v>0.05</v>
      </c>
      <c r="M176">
        <v>0.02</v>
      </c>
      <c r="N176" t="s">
        <v>2772</v>
      </c>
      <c r="O176">
        <v>123.65</v>
      </c>
      <c r="P176" t="s">
        <v>2773</v>
      </c>
      <c r="Q176" t="s">
        <v>2773</v>
      </c>
      <c r="R176">
        <v>469.87</v>
      </c>
      <c r="S176">
        <v>9.3974000000000011</v>
      </c>
      <c r="T176" t="s">
        <v>2861</v>
      </c>
      <c r="U176" t="b">
        <v>1</v>
      </c>
      <c r="V176" t="str">
        <f t="shared" si="4"/>
        <v>ERP Missing</v>
      </c>
      <c r="W176" s="1" t="str">
        <f t="shared" si="5"/>
        <v>2025-08</v>
      </c>
    </row>
    <row r="177" spans="1:23">
      <c r="A177" t="s">
        <v>2739</v>
      </c>
      <c r="B177" t="s">
        <v>74</v>
      </c>
      <c r="C177" t="s">
        <v>75</v>
      </c>
      <c r="D177" t="s">
        <v>142</v>
      </c>
      <c r="E177" t="s">
        <v>143</v>
      </c>
      <c r="F177" t="s">
        <v>100</v>
      </c>
      <c r="G177" t="s">
        <v>101</v>
      </c>
      <c r="H177" s="1">
        <v>45899</v>
      </c>
      <c r="I177">
        <v>24</v>
      </c>
      <c r="J177">
        <v>181.7</v>
      </c>
      <c r="K177">
        <v>4360.8</v>
      </c>
      <c r="L177">
        <v>0.1</v>
      </c>
      <c r="M177">
        <v>0.02</v>
      </c>
      <c r="N177" t="s">
        <v>2775</v>
      </c>
      <c r="O177">
        <v>181.7</v>
      </c>
      <c r="P177" t="s">
        <v>2773</v>
      </c>
      <c r="Q177" t="s">
        <v>2773</v>
      </c>
      <c r="R177">
        <v>3924.7200000000003</v>
      </c>
      <c r="S177">
        <v>78.494400000000013</v>
      </c>
      <c r="T177" t="s">
        <v>2861</v>
      </c>
      <c r="U177" t="b">
        <v>1</v>
      </c>
      <c r="V177" t="str">
        <f t="shared" si="4"/>
        <v>ERP Missing</v>
      </c>
      <c r="W177" s="1" t="str">
        <f t="shared" si="5"/>
        <v>2025-08</v>
      </c>
    </row>
    <row r="178" spans="1:23">
      <c r="A178" t="s">
        <v>2740</v>
      </c>
      <c r="B178" t="s">
        <v>14</v>
      </c>
      <c r="C178" t="s">
        <v>15</v>
      </c>
      <c r="D178" t="s">
        <v>343</v>
      </c>
      <c r="E178" t="s">
        <v>344</v>
      </c>
      <c r="F178" t="s">
        <v>71</v>
      </c>
      <c r="G178" t="s">
        <v>72</v>
      </c>
      <c r="H178" s="1">
        <v>45881</v>
      </c>
      <c r="I178">
        <v>9</v>
      </c>
      <c r="J178">
        <v>123.65</v>
      </c>
      <c r="K178">
        <v>1112.8499999999999</v>
      </c>
      <c r="L178">
        <v>0.05</v>
      </c>
      <c r="M178">
        <v>0.02</v>
      </c>
      <c r="N178" t="s">
        <v>2772</v>
      </c>
      <c r="O178">
        <v>123.65</v>
      </c>
      <c r="P178" t="s">
        <v>2773</v>
      </c>
      <c r="Q178" t="s">
        <v>2773</v>
      </c>
      <c r="R178">
        <v>1057.2075</v>
      </c>
      <c r="S178">
        <v>21.14415</v>
      </c>
      <c r="T178" t="s">
        <v>2861</v>
      </c>
      <c r="U178" t="b">
        <v>1</v>
      </c>
      <c r="V178" t="str">
        <f t="shared" si="4"/>
        <v>ERP Missing</v>
      </c>
      <c r="W178" s="1" t="str">
        <f t="shared" si="5"/>
        <v>2025-08</v>
      </c>
    </row>
    <row r="179" spans="1:23">
      <c r="A179" t="s">
        <v>2741</v>
      </c>
      <c r="B179" t="s">
        <v>55</v>
      </c>
      <c r="C179" t="s">
        <v>56</v>
      </c>
      <c r="D179" t="s">
        <v>791</v>
      </c>
      <c r="E179" t="s">
        <v>792</v>
      </c>
      <c r="F179" t="s">
        <v>166</v>
      </c>
      <c r="G179" t="s">
        <v>167</v>
      </c>
      <c r="H179" s="1">
        <v>45891</v>
      </c>
      <c r="I179">
        <v>6</v>
      </c>
      <c r="J179">
        <v>176.86</v>
      </c>
      <c r="K179">
        <v>1061.1600000000001</v>
      </c>
      <c r="L179">
        <v>0.1</v>
      </c>
      <c r="M179">
        <v>0.02</v>
      </c>
      <c r="N179" t="s">
        <v>2775</v>
      </c>
      <c r="O179">
        <v>176.86</v>
      </c>
      <c r="P179" t="s">
        <v>2773</v>
      </c>
      <c r="Q179" t="s">
        <v>2773</v>
      </c>
      <c r="R179">
        <v>955.0440000000001</v>
      </c>
      <c r="S179">
        <v>19.100880000000004</v>
      </c>
      <c r="T179" t="s">
        <v>2861</v>
      </c>
      <c r="U179" t="b">
        <v>1</v>
      </c>
      <c r="V179" t="str">
        <f t="shared" si="4"/>
        <v>ERP Missing</v>
      </c>
      <c r="W179" s="1" t="str">
        <f t="shared" si="5"/>
        <v>2025-08</v>
      </c>
    </row>
    <row r="180" spans="1:23">
      <c r="A180" t="s">
        <v>2742</v>
      </c>
      <c r="B180" t="s">
        <v>246</v>
      </c>
      <c r="C180" t="s">
        <v>247</v>
      </c>
      <c r="D180" t="s">
        <v>1183</v>
      </c>
      <c r="E180" t="s">
        <v>1184</v>
      </c>
      <c r="F180" t="s">
        <v>166</v>
      </c>
      <c r="G180" t="s">
        <v>167</v>
      </c>
      <c r="H180" s="1">
        <v>45899</v>
      </c>
      <c r="I180">
        <v>13</v>
      </c>
      <c r="J180">
        <v>176.86</v>
      </c>
      <c r="K180">
        <v>2299.1799999999998</v>
      </c>
      <c r="L180">
        <v>0.1</v>
      </c>
      <c r="M180">
        <v>0.02</v>
      </c>
      <c r="N180" t="s">
        <v>2775</v>
      </c>
      <c r="O180">
        <v>176.86</v>
      </c>
      <c r="P180" t="s">
        <v>2773</v>
      </c>
      <c r="Q180" t="s">
        <v>2773</v>
      </c>
      <c r="R180">
        <v>2069.2619999999997</v>
      </c>
      <c r="S180">
        <v>41.385239999999996</v>
      </c>
      <c r="T180" t="s">
        <v>2861</v>
      </c>
      <c r="U180" t="b">
        <v>1</v>
      </c>
      <c r="V180" t="str">
        <f t="shared" si="4"/>
        <v>ERP Missing</v>
      </c>
      <c r="W180" s="1" t="str">
        <f t="shared" si="5"/>
        <v>2025-08</v>
      </c>
    </row>
    <row r="181" spans="1:23">
      <c r="A181" t="s">
        <v>2743</v>
      </c>
      <c r="B181" t="s">
        <v>14</v>
      </c>
      <c r="C181" t="s">
        <v>15</v>
      </c>
      <c r="D181" t="s">
        <v>794</v>
      </c>
      <c r="E181" t="s">
        <v>795</v>
      </c>
      <c r="F181" t="s">
        <v>71</v>
      </c>
      <c r="G181" t="s">
        <v>72</v>
      </c>
      <c r="H181" s="1">
        <v>45884</v>
      </c>
      <c r="I181">
        <v>14</v>
      </c>
      <c r="J181">
        <v>123.65</v>
      </c>
      <c r="K181">
        <v>1731.1</v>
      </c>
      <c r="L181">
        <v>0.05</v>
      </c>
      <c r="M181">
        <v>0.02</v>
      </c>
      <c r="N181" t="s">
        <v>2772</v>
      </c>
      <c r="O181">
        <v>123.65</v>
      </c>
      <c r="P181" t="s">
        <v>2773</v>
      </c>
      <c r="Q181" t="s">
        <v>2773</v>
      </c>
      <c r="R181">
        <v>1644.5449999999998</v>
      </c>
      <c r="S181">
        <v>32.890899999999995</v>
      </c>
      <c r="T181" t="s">
        <v>2861</v>
      </c>
      <c r="U181" t="b">
        <v>1</v>
      </c>
      <c r="V181" t="str">
        <f t="shared" si="4"/>
        <v>ERP Missing</v>
      </c>
      <c r="W181" s="1" t="str">
        <f t="shared" si="5"/>
        <v>2025-08</v>
      </c>
    </row>
    <row r="182" spans="1:23">
      <c r="A182" t="s">
        <v>2744</v>
      </c>
      <c r="B182" t="s">
        <v>254</v>
      </c>
      <c r="C182" t="s">
        <v>255</v>
      </c>
      <c r="D182" t="s">
        <v>232</v>
      </c>
      <c r="E182" t="s">
        <v>233</v>
      </c>
      <c r="F182" t="s">
        <v>166</v>
      </c>
      <c r="G182" t="s">
        <v>167</v>
      </c>
      <c r="H182" s="1">
        <v>45873</v>
      </c>
      <c r="I182">
        <v>17</v>
      </c>
      <c r="J182">
        <v>176.86</v>
      </c>
      <c r="K182">
        <v>3006.62</v>
      </c>
      <c r="L182">
        <v>0.1</v>
      </c>
      <c r="M182">
        <v>0.02</v>
      </c>
      <c r="N182" t="s">
        <v>2775</v>
      </c>
      <c r="O182">
        <v>176.86</v>
      </c>
      <c r="P182" t="s">
        <v>2773</v>
      </c>
      <c r="Q182" t="s">
        <v>2773</v>
      </c>
      <c r="R182">
        <v>2705.9580000000001</v>
      </c>
      <c r="S182">
        <v>54.119160000000001</v>
      </c>
      <c r="T182" t="s">
        <v>2861</v>
      </c>
      <c r="U182" t="b">
        <v>1</v>
      </c>
      <c r="V182" t="str">
        <f t="shared" si="4"/>
        <v>ERP Missing</v>
      </c>
      <c r="W182" s="1" t="str">
        <f t="shared" si="5"/>
        <v>2025-08</v>
      </c>
    </row>
    <row r="183" spans="1:23">
      <c r="A183" t="s">
        <v>2745</v>
      </c>
      <c r="B183" t="s">
        <v>14</v>
      </c>
      <c r="C183" t="s">
        <v>15</v>
      </c>
      <c r="D183" t="s">
        <v>686</v>
      </c>
      <c r="E183" t="s">
        <v>687</v>
      </c>
      <c r="F183" t="s">
        <v>293</v>
      </c>
      <c r="G183" t="s">
        <v>294</v>
      </c>
      <c r="H183" s="1">
        <v>45881</v>
      </c>
      <c r="I183">
        <v>22</v>
      </c>
      <c r="J183">
        <v>114.99</v>
      </c>
      <c r="K183">
        <v>2529.7800000000002</v>
      </c>
      <c r="L183">
        <v>0.05</v>
      </c>
      <c r="M183">
        <v>0.02</v>
      </c>
      <c r="N183" t="s">
        <v>2772</v>
      </c>
      <c r="O183">
        <v>114.99</v>
      </c>
      <c r="P183" t="s">
        <v>2773</v>
      </c>
      <c r="Q183" t="s">
        <v>2773</v>
      </c>
      <c r="R183">
        <v>2403.2910000000002</v>
      </c>
      <c r="S183">
        <v>48.065820000000002</v>
      </c>
      <c r="T183" t="s">
        <v>2861</v>
      </c>
      <c r="U183" t="b">
        <v>1</v>
      </c>
      <c r="V183" t="str">
        <f t="shared" si="4"/>
        <v>ERP Missing</v>
      </c>
      <c r="W183" s="1" t="str">
        <f t="shared" si="5"/>
        <v>2025-08</v>
      </c>
    </row>
    <row r="184" spans="1:23">
      <c r="A184" t="s">
        <v>2746</v>
      </c>
      <c r="B184" t="s">
        <v>145</v>
      </c>
      <c r="C184" t="s">
        <v>146</v>
      </c>
      <c r="D184" t="s">
        <v>346</v>
      </c>
      <c r="E184" t="s">
        <v>347</v>
      </c>
      <c r="F184" t="s">
        <v>396</v>
      </c>
      <c r="G184" t="s">
        <v>397</v>
      </c>
      <c r="H184" s="1">
        <v>45886</v>
      </c>
      <c r="I184">
        <v>9</v>
      </c>
      <c r="J184">
        <v>194.87</v>
      </c>
      <c r="K184">
        <v>1753.83</v>
      </c>
      <c r="L184">
        <v>0.1</v>
      </c>
      <c r="M184">
        <v>0.02</v>
      </c>
      <c r="N184" t="s">
        <v>2775</v>
      </c>
      <c r="O184">
        <v>194.87</v>
      </c>
      <c r="P184" t="s">
        <v>2773</v>
      </c>
      <c r="Q184" t="s">
        <v>2773</v>
      </c>
      <c r="R184">
        <v>1578.4469999999999</v>
      </c>
      <c r="S184">
        <v>31.568939999999998</v>
      </c>
      <c r="T184" t="s">
        <v>2861</v>
      </c>
      <c r="U184" t="b">
        <v>1</v>
      </c>
      <c r="V184" t="str">
        <f t="shared" si="4"/>
        <v>ERP Missing</v>
      </c>
      <c r="W184" s="1" t="str">
        <f t="shared" si="5"/>
        <v>2025-08</v>
      </c>
    </row>
    <row r="185" spans="1:23">
      <c r="A185" t="s">
        <v>2747</v>
      </c>
      <c r="B185" t="s">
        <v>62</v>
      </c>
      <c r="C185" t="s">
        <v>63</v>
      </c>
      <c r="D185" t="s">
        <v>1459</v>
      </c>
      <c r="E185" t="s">
        <v>1460</v>
      </c>
      <c r="F185" t="s">
        <v>107</v>
      </c>
      <c r="G185" t="s">
        <v>108</v>
      </c>
      <c r="H185" s="1">
        <v>45896</v>
      </c>
      <c r="I185">
        <v>24</v>
      </c>
      <c r="J185">
        <v>170.55</v>
      </c>
      <c r="K185">
        <v>4093.2</v>
      </c>
      <c r="L185">
        <v>0.1</v>
      </c>
      <c r="M185">
        <v>0.02</v>
      </c>
      <c r="N185" t="s">
        <v>2775</v>
      </c>
      <c r="O185">
        <v>179.53</v>
      </c>
      <c r="P185" t="s">
        <v>2773</v>
      </c>
      <c r="Q185" t="s">
        <v>2773</v>
      </c>
      <c r="R185">
        <v>3683.8799999999997</v>
      </c>
      <c r="S185">
        <v>73.677599999999998</v>
      </c>
      <c r="T185" t="s">
        <v>2861</v>
      </c>
      <c r="U185" t="b">
        <v>1</v>
      </c>
      <c r="V185" t="str">
        <f t="shared" si="4"/>
        <v>ERP Missing</v>
      </c>
      <c r="W185" s="1" t="str">
        <f t="shared" si="5"/>
        <v>2025-08</v>
      </c>
    </row>
    <row r="186" spans="1:23">
      <c r="A186" t="s">
        <v>2748</v>
      </c>
      <c r="B186" t="s">
        <v>74</v>
      </c>
      <c r="C186" t="s">
        <v>75</v>
      </c>
      <c r="D186" t="s">
        <v>76</v>
      </c>
      <c r="E186" t="s">
        <v>77</v>
      </c>
      <c r="F186" t="s">
        <v>78</v>
      </c>
      <c r="G186" t="s">
        <v>79</v>
      </c>
      <c r="H186" s="1">
        <v>45871</v>
      </c>
      <c r="I186">
        <v>7</v>
      </c>
      <c r="J186">
        <v>139.22</v>
      </c>
      <c r="K186">
        <v>974.54</v>
      </c>
      <c r="L186">
        <v>0.05</v>
      </c>
      <c r="M186">
        <v>0.02</v>
      </c>
      <c r="N186" t="s">
        <v>2772</v>
      </c>
      <c r="O186">
        <v>139.22</v>
      </c>
      <c r="P186" t="s">
        <v>2773</v>
      </c>
      <c r="Q186" t="s">
        <v>2773</v>
      </c>
      <c r="R186">
        <v>925.81299999999999</v>
      </c>
      <c r="S186">
        <v>18.516259999999999</v>
      </c>
      <c r="T186" t="s">
        <v>2861</v>
      </c>
      <c r="U186" t="b">
        <v>1</v>
      </c>
      <c r="V186" t="str">
        <f t="shared" si="4"/>
        <v>ERP Missing</v>
      </c>
      <c r="W186" s="1" t="str">
        <f t="shared" si="5"/>
        <v>2025-08</v>
      </c>
    </row>
    <row r="187" spans="1:23">
      <c r="A187" t="s">
        <v>2749</v>
      </c>
      <c r="B187" t="s">
        <v>81</v>
      </c>
      <c r="C187" t="s">
        <v>82</v>
      </c>
      <c r="D187" t="s">
        <v>1153</v>
      </c>
      <c r="E187" t="s">
        <v>2750</v>
      </c>
      <c r="F187" t="s">
        <v>396</v>
      </c>
      <c r="G187" t="s">
        <v>397</v>
      </c>
      <c r="H187" s="1">
        <v>45892</v>
      </c>
      <c r="I187">
        <v>19</v>
      </c>
      <c r="J187">
        <v>194.87</v>
      </c>
      <c r="K187">
        <v>3702.53</v>
      </c>
      <c r="L187">
        <v>0.1</v>
      </c>
      <c r="M187">
        <v>0.02</v>
      </c>
      <c r="N187" t="s">
        <v>2775</v>
      </c>
      <c r="O187">
        <v>194.87</v>
      </c>
      <c r="P187" t="s">
        <v>2773</v>
      </c>
      <c r="Q187" t="s">
        <v>2773</v>
      </c>
      <c r="R187">
        <v>3332.277</v>
      </c>
      <c r="S187">
        <v>66.645539999999997</v>
      </c>
      <c r="T187" t="s">
        <v>2861</v>
      </c>
      <c r="U187" t="b">
        <v>1</v>
      </c>
      <c r="V187" t="str">
        <f t="shared" si="4"/>
        <v>ERP Missing</v>
      </c>
      <c r="W187" s="1" t="str">
        <f t="shared" si="5"/>
        <v>2025-08</v>
      </c>
    </row>
    <row r="188" spans="1:23">
      <c r="A188" t="s">
        <v>2751</v>
      </c>
      <c r="B188" t="s">
        <v>246</v>
      </c>
      <c r="C188" t="s">
        <v>247</v>
      </c>
      <c r="D188" t="s">
        <v>329</v>
      </c>
      <c r="E188" t="s">
        <v>330</v>
      </c>
      <c r="F188" t="s">
        <v>18</v>
      </c>
      <c r="G188" t="s">
        <v>19</v>
      </c>
      <c r="H188" s="1">
        <v>45877</v>
      </c>
      <c r="I188">
        <v>3</v>
      </c>
      <c r="J188">
        <v>52.65</v>
      </c>
      <c r="K188">
        <v>157.94999999999999</v>
      </c>
      <c r="L188">
        <v>0.05</v>
      </c>
      <c r="M188">
        <v>0.02</v>
      </c>
      <c r="N188" t="s">
        <v>2772</v>
      </c>
      <c r="O188">
        <v>52.65</v>
      </c>
      <c r="P188" t="s">
        <v>2773</v>
      </c>
      <c r="Q188" t="s">
        <v>2773</v>
      </c>
      <c r="R188">
        <v>150.05249999999998</v>
      </c>
      <c r="S188">
        <v>3.0010499999999998</v>
      </c>
      <c r="T188" t="s">
        <v>2861</v>
      </c>
      <c r="U188" t="b">
        <v>1</v>
      </c>
      <c r="V188" t="str">
        <f t="shared" si="4"/>
        <v>ERP Missing</v>
      </c>
      <c r="W188" s="1" t="str">
        <f t="shared" si="5"/>
        <v>2025-08</v>
      </c>
    </row>
    <row r="189" spans="1:23">
      <c r="A189" t="s">
        <v>2752</v>
      </c>
      <c r="B189" t="s">
        <v>81</v>
      </c>
      <c r="C189" t="s">
        <v>82</v>
      </c>
      <c r="D189" t="s">
        <v>105</v>
      </c>
      <c r="E189" t="s">
        <v>2753</v>
      </c>
      <c r="F189" t="s">
        <v>18</v>
      </c>
      <c r="G189" t="s">
        <v>19</v>
      </c>
      <c r="H189" s="1">
        <v>45901</v>
      </c>
      <c r="I189">
        <v>18</v>
      </c>
      <c r="J189">
        <v>50.02</v>
      </c>
      <c r="K189">
        <v>900.36</v>
      </c>
      <c r="L189">
        <v>7.0000000000000007E-2</v>
      </c>
      <c r="M189">
        <v>0.02</v>
      </c>
      <c r="N189" t="s">
        <v>2772</v>
      </c>
      <c r="O189">
        <v>52.65</v>
      </c>
      <c r="P189" t="s">
        <v>2857</v>
      </c>
      <c r="Q189" t="s">
        <v>2773</v>
      </c>
      <c r="R189">
        <v>837.33479999999997</v>
      </c>
      <c r="S189">
        <v>16.746696</v>
      </c>
      <c r="T189" t="s">
        <v>2861</v>
      </c>
      <c r="U189" t="b">
        <v>1</v>
      </c>
      <c r="V189" t="str">
        <f t="shared" si="4"/>
        <v>Multiple</v>
      </c>
      <c r="W189" s="1" t="str">
        <f t="shared" si="5"/>
        <v>2025-09</v>
      </c>
    </row>
    <row r="190" spans="1:23">
      <c r="A190" t="s">
        <v>2754</v>
      </c>
      <c r="B190" t="s">
        <v>414</v>
      </c>
      <c r="C190" t="s">
        <v>415</v>
      </c>
      <c r="D190" t="s">
        <v>221</v>
      </c>
      <c r="E190" t="s">
        <v>2627</v>
      </c>
      <c r="F190" t="s">
        <v>139</v>
      </c>
      <c r="G190" t="s">
        <v>140</v>
      </c>
      <c r="H190" s="1">
        <v>45881</v>
      </c>
      <c r="I190">
        <v>15</v>
      </c>
      <c r="J190">
        <v>113.94</v>
      </c>
      <c r="K190">
        <v>1709.1</v>
      </c>
      <c r="L190">
        <v>0.05</v>
      </c>
      <c r="M190">
        <v>0.02</v>
      </c>
      <c r="N190" t="s">
        <v>2772</v>
      </c>
      <c r="O190">
        <v>113.94</v>
      </c>
      <c r="P190" t="s">
        <v>2773</v>
      </c>
      <c r="Q190" t="s">
        <v>2773</v>
      </c>
      <c r="R190">
        <v>1623.645</v>
      </c>
      <c r="S190">
        <v>32.472900000000003</v>
      </c>
      <c r="T190" t="s">
        <v>2861</v>
      </c>
      <c r="U190" t="b">
        <v>1</v>
      </c>
      <c r="V190" t="str">
        <f t="shared" si="4"/>
        <v>ERP Missing</v>
      </c>
      <c r="W190" s="1" t="str">
        <f t="shared" si="5"/>
        <v>2025-08</v>
      </c>
    </row>
    <row r="191" spans="1:23">
      <c r="A191" t="s">
        <v>2755</v>
      </c>
      <c r="B191" t="s">
        <v>423</v>
      </c>
      <c r="C191" t="s">
        <v>424</v>
      </c>
      <c r="D191" t="s">
        <v>1113</v>
      </c>
      <c r="E191" t="s">
        <v>1114</v>
      </c>
      <c r="F191" t="s">
        <v>129</v>
      </c>
      <c r="G191" t="s">
        <v>130</v>
      </c>
      <c r="H191" s="1">
        <v>45872</v>
      </c>
      <c r="I191">
        <v>4</v>
      </c>
      <c r="J191">
        <v>87.58</v>
      </c>
      <c r="K191">
        <v>350.32</v>
      </c>
      <c r="L191">
        <v>0.05</v>
      </c>
      <c r="M191">
        <v>0.02</v>
      </c>
      <c r="N191" t="s">
        <v>2772</v>
      </c>
      <c r="O191">
        <v>92.19</v>
      </c>
      <c r="P191" t="s">
        <v>2773</v>
      </c>
      <c r="Q191" t="s">
        <v>2773</v>
      </c>
      <c r="R191">
        <v>332.80399999999997</v>
      </c>
      <c r="S191">
        <v>6.6560799999999993</v>
      </c>
      <c r="T191" t="s">
        <v>2861</v>
      </c>
      <c r="U191" t="b">
        <v>1</v>
      </c>
      <c r="V191" t="str">
        <f t="shared" si="4"/>
        <v>ERP Missing</v>
      </c>
      <c r="W191" s="1" t="str">
        <f t="shared" si="5"/>
        <v>2025-08</v>
      </c>
    </row>
    <row r="192" spans="1:23">
      <c r="A192" t="s">
        <v>2756</v>
      </c>
      <c r="B192" t="s">
        <v>259</v>
      </c>
      <c r="C192" t="s">
        <v>260</v>
      </c>
      <c r="D192" t="s">
        <v>502</v>
      </c>
      <c r="E192" t="s">
        <v>503</v>
      </c>
      <c r="F192" t="s">
        <v>396</v>
      </c>
      <c r="G192" t="s">
        <v>397</v>
      </c>
      <c r="H192" s="1">
        <v>45898</v>
      </c>
      <c r="I192">
        <v>13</v>
      </c>
      <c r="J192">
        <v>185.13</v>
      </c>
      <c r="K192">
        <v>2406.69</v>
      </c>
      <c r="L192">
        <v>0.1</v>
      </c>
      <c r="M192">
        <v>0.02</v>
      </c>
      <c r="N192" t="s">
        <v>2775</v>
      </c>
      <c r="O192">
        <v>194.87</v>
      </c>
      <c r="P192" t="s">
        <v>2773</v>
      </c>
      <c r="Q192" t="s">
        <v>2773</v>
      </c>
      <c r="R192">
        <v>2166.0210000000002</v>
      </c>
      <c r="S192">
        <v>43.320420000000006</v>
      </c>
      <c r="T192" t="s">
        <v>2861</v>
      </c>
      <c r="U192" t="b">
        <v>1</v>
      </c>
      <c r="V192" t="str">
        <f t="shared" si="4"/>
        <v>ERP Missing</v>
      </c>
      <c r="W192" s="1" t="str">
        <f t="shared" si="5"/>
        <v>2025-08</v>
      </c>
    </row>
    <row r="193" spans="1:23">
      <c r="A193" t="s">
        <v>2757</v>
      </c>
      <c r="B193" t="s">
        <v>386</v>
      </c>
      <c r="C193" t="s">
        <v>387</v>
      </c>
      <c r="D193" t="s">
        <v>243</v>
      </c>
      <c r="E193" t="s">
        <v>244</v>
      </c>
      <c r="F193" t="s">
        <v>114</v>
      </c>
      <c r="G193" t="s">
        <v>115</v>
      </c>
      <c r="H193" s="1">
        <v>45896</v>
      </c>
      <c r="I193">
        <v>3</v>
      </c>
      <c r="J193">
        <v>86.57</v>
      </c>
      <c r="K193">
        <v>259.70999999999998</v>
      </c>
      <c r="L193">
        <v>0.1</v>
      </c>
      <c r="M193">
        <v>0.02</v>
      </c>
      <c r="N193" t="s">
        <v>2775</v>
      </c>
      <c r="O193">
        <v>91.13</v>
      </c>
      <c r="P193" t="s">
        <v>2773</v>
      </c>
      <c r="Q193" t="s">
        <v>2773</v>
      </c>
      <c r="R193">
        <v>233.73899999999998</v>
      </c>
      <c r="S193">
        <v>4.6747799999999993</v>
      </c>
      <c r="T193" t="s">
        <v>2861</v>
      </c>
      <c r="U193" t="b">
        <v>1</v>
      </c>
      <c r="V193" t="str">
        <f t="shared" si="4"/>
        <v>ERP Missing</v>
      </c>
      <c r="W193" s="1" t="str">
        <f t="shared" si="5"/>
        <v>2025-08</v>
      </c>
    </row>
    <row r="194" spans="1:23">
      <c r="A194" t="s">
        <v>2758</v>
      </c>
      <c r="B194" t="s">
        <v>254</v>
      </c>
      <c r="C194" t="s">
        <v>255</v>
      </c>
      <c r="D194" t="s">
        <v>251</v>
      </c>
      <c r="E194" t="s">
        <v>252</v>
      </c>
      <c r="F194" t="s">
        <v>215</v>
      </c>
      <c r="G194" t="s">
        <v>216</v>
      </c>
      <c r="H194" s="1">
        <v>45896</v>
      </c>
      <c r="I194">
        <v>9</v>
      </c>
      <c r="J194">
        <v>167.86</v>
      </c>
      <c r="K194">
        <v>1510.74</v>
      </c>
      <c r="L194">
        <v>0.1</v>
      </c>
      <c r="M194">
        <v>0.02</v>
      </c>
      <c r="N194" t="s">
        <v>2775</v>
      </c>
      <c r="O194">
        <v>176.7</v>
      </c>
      <c r="P194" t="s">
        <v>2773</v>
      </c>
      <c r="Q194" t="s">
        <v>2773</v>
      </c>
      <c r="R194">
        <v>1359.6659999999999</v>
      </c>
      <c r="S194">
        <v>27.19332</v>
      </c>
      <c r="T194" t="s">
        <v>2861</v>
      </c>
      <c r="U194" t="b">
        <v>1</v>
      </c>
      <c r="V194" t="str">
        <f t="shared" ref="V194:V204" si="6">IF((($T194="No")+($P194="Rebate_Error")+($Q194="Price_Breach"))&gt;1,"Multiple",
 IF($T194="No","ERP Missing",
 IF($P194="Rebate_Error","Rebate",
 IF($Q194="Price_Breach","Price",""))))</f>
        <v>ERP Missing</v>
      </c>
      <c r="W194" s="1" t="str">
        <f t="shared" ref="W194:W204" si="7">TEXT($H194, "yyyy-mm")</f>
        <v>2025-08</v>
      </c>
    </row>
    <row r="195" spans="1:23">
      <c r="A195" t="s">
        <v>2759</v>
      </c>
      <c r="B195" t="s">
        <v>159</v>
      </c>
      <c r="C195" t="s">
        <v>160</v>
      </c>
      <c r="D195" t="s">
        <v>329</v>
      </c>
      <c r="E195" t="s">
        <v>330</v>
      </c>
      <c r="F195" t="s">
        <v>71</v>
      </c>
      <c r="G195" t="s">
        <v>72</v>
      </c>
      <c r="H195" s="1">
        <v>45881</v>
      </c>
      <c r="I195">
        <v>17</v>
      </c>
      <c r="J195">
        <v>117.47</v>
      </c>
      <c r="K195">
        <v>1996.99</v>
      </c>
      <c r="L195">
        <v>0.09</v>
      </c>
      <c r="M195">
        <v>0.02</v>
      </c>
      <c r="N195" t="s">
        <v>2772</v>
      </c>
      <c r="O195">
        <v>123.65</v>
      </c>
      <c r="P195" t="s">
        <v>2857</v>
      </c>
      <c r="Q195" t="s">
        <v>2773</v>
      </c>
      <c r="R195">
        <v>1817.2609</v>
      </c>
      <c r="S195">
        <v>36.345218000000003</v>
      </c>
      <c r="T195" t="s">
        <v>2861</v>
      </c>
      <c r="U195" t="b">
        <v>1</v>
      </c>
      <c r="V195" t="str">
        <f t="shared" si="6"/>
        <v>Multiple</v>
      </c>
      <c r="W195" s="1" t="str">
        <f t="shared" si="7"/>
        <v>2025-08</v>
      </c>
    </row>
    <row r="196" spans="1:23">
      <c r="A196" t="s">
        <v>2760</v>
      </c>
      <c r="B196" t="s">
        <v>386</v>
      </c>
      <c r="C196" t="s">
        <v>387</v>
      </c>
      <c r="D196" t="s">
        <v>683</v>
      </c>
      <c r="E196" t="s">
        <v>684</v>
      </c>
      <c r="F196" t="s">
        <v>25</v>
      </c>
      <c r="G196" t="s">
        <v>26</v>
      </c>
      <c r="H196" s="1">
        <v>45875</v>
      </c>
      <c r="I196">
        <v>5</v>
      </c>
      <c r="J196">
        <v>120.83</v>
      </c>
      <c r="K196">
        <v>604.15</v>
      </c>
      <c r="L196">
        <v>0.1</v>
      </c>
      <c r="M196">
        <v>0.02</v>
      </c>
      <c r="N196" t="s">
        <v>2775</v>
      </c>
      <c r="O196">
        <v>120.83</v>
      </c>
      <c r="P196" t="s">
        <v>2773</v>
      </c>
      <c r="Q196" t="s">
        <v>2773</v>
      </c>
      <c r="R196">
        <v>543.73500000000001</v>
      </c>
      <c r="S196">
        <v>10.874700000000001</v>
      </c>
      <c r="T196" t="s">
        <v>2861</v>
      </c>
      <c r="U196" t="b">
        <v>1</v>
      </c>
      <c r="V196" t="str">
        <f t="shared" si="6"/>
        <v>ERP Missing</v>
      </c>
      <c r="W196" s="1" t="str">
        <f t="shared" si="7"/>
        <v>2025-08</v>
      </c>
    </row>
    <row r="197" spans="1:23">
      <c r="A197" t="s">
        <v>2761</v>
      </c>
      <c r="B197" t="s">
        <v>28</v>
      </c>
      <c r="C197" t="s">
        <v>29</v>
      </c>
      <c r="D197" t="s">
        <v>284</v>
      </c>
      <c r="E197" t="s">
        <v>285</v>
      </c>
      <c r="F197" t="s">
        <v>114</v>
      </c>
      <c r="G197" t="s">
        <v>115</v>
      </c>
      <c r="H197" s="1">
        <v>45894</v>
      </c>
      <c r="I197">
        <v>23</v>
      </c>
      <c r="J197">
        <v>86.57</v>
      </c>
      <c r="K197">
        <v>1991.11</v>
      </c>
      <c r="L197">
        <v>0.1</v>
      </c>
      <c r="M197">
        <v>0.02</v>
      </c>
      <c r="N197" t="s">
        <v>2775</v>
      </c>
      <c r="O197">
        <v>91.13</v>
      </c>
      <c r="P197" t="s">
        <v>2773</v>
      </c>
      <c r="Q197" t="s">
        <v>2773</v>
      </c>
      <c r="R197">
        <v>1791.9989999999998</v>
      </c>
      <c r="S197">
        <v>35.839979999999997</v>
      </c>
      <c r="T197" t="s">
        <v>2861</v>
      </c>
      <c r="U197" t="b">
        <v>1</v>
      </c>
      <c r="V197" t="str">
        <f t="shared" si="6"/>
        <v>ERP Missing</v>
      </c>
      <c r="W197" s="1" t="str">
        <f t="shared" si="7"/>
        <v>2025-08</v>
      </c>
    </row>
    <row r="198" spans="1:23">
      <c r="A198" t="s">
        <v>2762</v>
      </c>
      <c r="B198" t="s">
        <v>208</v>
      </c>
      <c r="C198" t="s">
        <v>209</v>
      </c>
      <c r="D198" t="s">
        <v>308</v>
      </c>
      <c r="E198" t="s">
        <v>309</v>
      </c>
      <c r="F198" t="s">
        <v>356</v>
      </c>
      <c r="G198" t="s">
        <v>357</v>
      </c>
      <c r="H198" s="1">
        <v>45889</v>
      </c>
      <c r="I198">
        <v>20</v>
      </c>
      <c r="J198">
        <v>51.33</v>
      </c>
      <c r="K198">
        <v>1026.5999999999999</v>
      </c>
      <c r="L198">
        <v>0</v>
      </c>
      <c r="M198">
        <v>0.02</v>
      </c>
      <c r="N198" t="s">
        <v>2776</v>
      </c>
      <c r="O198">
        <v>54.03</v>
      </c>
      <c r="P198" t="s">
        <v>2773</v>
      </c>
      <c r="Q198" t="s">
        <v>2773</v>
      </c>
      <c r="R198">
        <v>1026.5999999999999</v>
      </c>
      <c r="S198">
        <v>20.532</v>
      </c>
      <c r="T198" t="s">
        <v>2861</v>
      </c>
      <c r="U198" t="b">
        <v>1</v>
      </c>
      <c r="V198" t="str">
        <f t="shared" si="6"/>
        <v>ERP Missing</v>
      </c>
      <c r="W198" s="1" t="str">
        <f t="shared" si="7"/>
        <v>2025-08</v>
      </c>
    </row>
    <row r="199" spans="1:23">
      <c r="A199" t="s">
        <v>2763</v>
      </c>
      <c r="B199" t="s">
        <v>62</v>
      </c>
      <c r="C199" t="s">
        <v>63</v>
      </c>
      <c r="D199" t="s">
        <v>98</v>
      </c>
      <c r="E199" t="s">
        <v>99</v>
      </c>
      <c r="F199" t="s">
        <v>174</v>
      </c>
      <c r="G199" t="s">
        <v>175</v>
      </c>
      <c r="H199" s="1">
        <v>45871</v>
      </c>
      <c r="I199">
        <v>3</v>
      </c>
      <c r="J199">
        <v>174.23</v>
      </c>
      <c r="K199">
        <v>522.69000000000005</v>
      </c>
      <c r="L199">
        <v>0.1</v>
      </c>
      <c r="M199">
        <v>0.02</v>
      </c>
      <c r="N199" t="s">
        <v>2775</v>
      </c>
      <c r="O199">
        <v>183.4</v>
      </c>
      <c r="P199" t="s">
        <v>2773</v>
      </c>
      <c r="Q199" t="s">
        <v>2773</v>
      </c>
      <c r="R199">
        <v>470.42100000000005</v>
      </c>
      <c r="S199">
        <v>9.4084200000000013</v>
      </c>
      <c r="T199" t="s">
        <v>2861</v>
      </c>
      <c r="U199" t="b">
        <v>1</v>
      </c>
      <c r="V199" t="str">
        <f t="shared" si="6"/>
        <v>ERP Missing</v>
      </c>
      <c r="W199" s="1" t="str">
        <f t="shared" si="7"/>
        <v>2025-08</v>
      </c>
    </row>
    <row r="200" spans="1:23">
      <c r="A200" t="s">
        <v>2764</v>
      </c>
      <c r="B200" t="s">
        <v>182</v>
      </c>
      <c r="C200" t="s">
        <v>183</v>
      </c>
      <c r="D200" t="s">
        <v>1130</v>
      </c>
      <c r="E200" t="s">
        <v>1131</v>
      </c>
      <c r="F200" t="s">
        <v>293</v>
      </c>
      <c r="G200" t="s">
        <v>294</v>
      </c>
      <c r="H200" s="1">
        <v>45891</v>
      </c>
      <c r="I200">
        <v>5</v>
      </c>
      <c r="J200">
        <v>81.78</v>
      </c>
      <c r="K200">
        <v>408.9</v>
      </c>
      <c r="L200">
        <v>0.05</v>
      </c>
      <c r="M200">
        <v>0.02</v>
      </c>
      <c r="N200" t="s">
        <v>2772</v>
      </c>
      <c r="O200">
        <v>114.99</v>
      </c>
      <c r="P200" t="s">
        <v>2773</v>
      </c>
      <c r="Q200" t="s">
        <v>2858</v>
      </c>
      <c r="R200">
        <v>388.45499999999998</v>
      </c>
      <c r="S200">
        <v>7.7690999999999999</v>
      </c>
      <c r="T200" t="s">
        <v>2861</v>
      </c>
      <c r="U200" t="b">
        <v>1</v>
      </c>
      <c r="V200" t="str">
        <f t="shared" si="6"/>
        <v>Multiple</v>
      </c>
      <c r="W200" s="1" t="str">
        <f t="shared" si="7"/>
        <v>2025-08</v>
      </c>
    </row>
    <row r="201" spans="1:23">
      <c r="A201" t="s">
        <v>2765</v>
      </c>
      <c r="B201" t="s">
        <v>306</v>
      </c>
      <c r="C201" t="s">
        <v>307</v>
      </c>
      <c r="D201" t="s">
        <v>340</v>
      </c>
      <c r="E201" t="s">
        <v>341</v>
      </c>
      <c r="F201" t="s">
        <v>114</v>
      </c>
      <c r="G201" t="s">
        <v>115</v>
      </c>
      <c r="H201" s="1">
        <v>45898</v>
      </c>
      <c r="I201">
        <v>25</v>
      </c>
      <c r="J201">
        <v>91.13</v>
      </c>
      <c r="K201">
        <v>2278.25</v>
      </c>
      <c r="L201">
        <v>0.1</v>
      </c>
      <c r="M201">
        <v>0.02</v>
      </c>
      <c r="N201" t="s">
        <v>2775</v>
      </c>
      <c r="O201">
        <v>91.13</v>
      </c>
      <c r="P201" t="s">
        <v>2773</v>
      </c>
      <c r="Q201" t="s">
        <v>2773</v>
      </c>
      <c r="R201">
        <v>2050.4250000000002</v>
      </c>
      <c r="S201">
        <v>41.008500000000005</v>
      </c>
      <c r="T201" t="s">
        <v>2861</v>
      </c>
      <c r="U201" t="b">
        <v>1</v>
      </c>
      <c r="V201" t="str">
        <f t="shared" si="6"/>
        <v>ERP Missing</v>
      </c>
      <c r="W201" s="1" t="str">
        <f t="shared" si="7"/>
        <v>2025-08</v>
      </c>
    </row>
    <row r="202" spans="1:23">
      <c r="A202" t="s">
        <v>2766</v>
      </c>
      <c r="B202" t="s">
        <v>62</v>
      </c>
      <c r="C202" t="s">
        <v>63</v>
      </c>
      <c r="D202" t="s">
        <v>1144</v>
      </c>
      <c r="E202" t="s">
        <v>1145</v>
      </c>
      <c r="F202" t="s">
        <v>71</v>
      </c>
      <c r="G202" t="s">
        <v>72</v>
      </c>
      <c r="H202" s="1">
        <v>45899</v>
      </c>
      <c r="I202">
        <v>8</v>
      </c>
      <c r="J202">
        <v>123.65</v>
      </c>
      <c r="K202">
        <v>989.2</v>
      </c>
      <c r="L202">
        <v>0.05</v>
      </c>
      <c r="M202">
        <v>0.02</v>
      </c>
      <c r="N202" t="s">
        <v>2772</v>
      </c>
      <c r="O202">
        <v>123.65</v>
      </c>
      <c r="P202" t="s">
        <v>2773</v>
      </c>
      <c r="Q202" t="s">
        <v>2773</v>
      </c>
      <c r="R202">
        <v>939.74</v>
      </c>
      <c r="S202">
        <v>18.794800000000002</v>
      </c>
      <c r="T202" t="s">
        <v>2861</v>
      </c>
      <c r="U202" t="b">
        <v>1</v>
      </c>
      <c r="V202" t="str">
        <f t="shared" si="6"/>
        <v>ERP Missing</v>
      </c>
      <c r="W202" s="1" t="str">
        <f t="shared" si="7"/>
        <v>2025-08</v>
      </c>
    </row>
    <row r="203" spans="1:23">
      <c r="A203" t="s">
        <v>2767</v>
      </c>
      <c r="B203" t="s">
        <v>47</v>
      </c>
      <c r="C203" t="s">
        <v>48</v>
      </c>
      <c r="D203" t="s">
        <v>1030</v>
      </c>
      <c r="E203" t="s">
        <v>2768</v>
      </c>
      <c r="F203" t="s">
        <v>32</v>
      </c>
      <c r="G203" t="s">
        <v>33</v>
      </c>
      <c r="H203" s="1">
        <v>45875</v>
      </c>
      <c r="I203">
        <v>16</v>
      </c>
      <c r="J203">
        <v>88.32</v>
      </c>
      <c r="K203">
        <v>1413.12</v>
      </c>
      <c r="L203">
        <v>0</v>
      </c>
      <c r="M203">
        <v>0.02</v>
      </c>
      <c r="N203" t="s">
        <v>2776</v>
      </c>
      <c r="O203">
        <v>88.32</v>
      </c>
      <c r="P203" t="s">
        <v>2773</v>
      </c>
      <c r="Q203" t="s">
        <v>2773</v>
      </c>
      <c r="R203">
        <v>1413.12</v>
      </c>
      <c r="S203">
        <v>28.2624</v>
      </c>
      <c r="T203" t="s">
        <v>2861</v>
      </c>
      <c r="U203" t="b">
        <v>1</v>
      </c>
      <c r="V203" t="str">
        <f t="shared" si="6"/>
        <v>ERP Missing</v>
      </c>
      <c r="W203" s="1" t="str">
        <f t="shared" si="7"/>
        <v>2025-08</v>
      </c>
    </row>
    <row r="204" spans="1:23">
      <c r="A204" t="s">
        <v>2769</v>
      </c>
      <c r="B204" t="s">
        <v>122</v>
      </c>
      <c r="C204" t="s">
        <v>123</v>
      </c>
      <c r="D204" t="s">
        <v>444</v>
      </c>
      <c r="E204" t="s">
        <v>2638</v>
      </c>
      <c r="F204" t="s">
        <v>18</v>
      </c>
      <c r="G204" t="s">
        <v>19</v>
      </c>
      <c r="H204" s="1">
        <v>45892</v>
      </c>
      <c r="I204">
        <v>17</v>
      </c>
      <c r="J204">
        <v>52.65</v>
      </c>
      <c r="K204">
        <v>895.05</v>
      </c>
      <c r="L204">
        <v>0.05</v>
      </c>
      <c r="M204">
        <v>0.02</v>
      </c>
      <c r="N204" t="s">
        <v>2772</v>
      </c>
      <c r="O204">
        <v>52.65</v>
      </c>
      <c r="P204" t="s">
        <v>2773</v>
      </c>
      <c r="Q204" t="s">
        <v>2773</v>
      </c>
      <c r="R204">
        <v>850.2974999999999</v>
      </c>
      <c r="S204">
        <v>17.005949999999999</v>
      </c>
      <c r="T204" t="s">
        <v>2861</v>
      </c>
      <c r="U204" t="b">
        <v>1</v>
      </c>
      <c r="V204" t="str">
        <f t="shared" si="6"/>
        <v>ERP Missing</v>
      </c>
      <c r="W204" s="1" t="str">
        <f t="shared" si="7"/>
        <v>2025-08</v>
      </c>
    </row>
  </sheetData>
  <conditionalFormatting sqref="A1">
    <cfRule type="duplicateValues" dxfId="42" priority="2"/>
  </conditionalFormatting>
  <conditionalFormatting sqref="A2:A204">
    <cfRule type="duplicateValues" dxfId="41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CA7-8D31-45B2-B715-0584A4A679ED}">
  <dimension ref="A2:D34"/>
  <sheetViews>
    <sheetView workbookViewId="0">
      <selection activeCell="D4" sqref="D4"/>
    </sheetView>
  </sheetViews>
  <sheetFormatPr defaultRowHeight="15"/>
  <cols>
    <col min="1" max="1" width="21.28515625" bestFit="1" customWidth="1"/>
    <col min="2" max="2" width="25.5703125" bestFit="1" customWidth="1"/>
    <col min="4" max="4" width="21.85546875" bestFit="1" customWidth="1"/>
  </cols>
  <sheetData>
    <row r="2" spans="1:4">
      <c r="A2" s="35" t="s">
        <v>2862</v>
      </c>
    </row>
    <row r="3" spans="1:4">
      <c r="A3" s="20" t="s">
        <v>2</v>
      </c>
      <c r="B3" t="s">
        <v>2863</v>
      </c>
    </row>
    <row r="4" spans="1:4">
      <c r="A4" t="s">
        <v>123</v>
      </c>
      <c r="B4">
        <v>49</v>
      </c>
      <c r="D4" s="36"/>
    </row>
    <row r="5" spans="1:4">
      <c r="A5" t="s">
        <v>188</v>
      </c>
      <c r="B5">
        <v>67</v>
      </c>
    </row>
    <row r="6" spans="1:4">
      <c r="A6" t="s">
        <v>146</v>
      </c>
      <c r="B6">
        <v>74</v>
      </c>
    </row>
    <row r="7" spans="1:4">
      <c r="A7" t="s">
        <v>104</v>
      </c>
      <c r="B7">
        <v>69</v>
      </c>
    </row>
    <row r="8" spans="1:4">
      <c r="A8" t="s">
        <v>75</v>
      </c>
      <c r="B8">
        <v>59</v>
      </c>
    </row>
    <row r="9" spans="1:4">
      <c r="A9" t="s">
        <v>82</v>
      </c>
      <c r="B9">
        <v>76</v>
      </c>
    </row>
    <row r="10" spans="1:4">
      <c r="A10" t="s">
        <v>307</v>
      </c>
      <c r="B10">
        <v>58</v>
      </c>
    </row>
    <row r="11" spans="1:4">
      <c r="A11" t="s">
        <v>56</v>
      </c>
      <c r="B11">
        <v>71</v>
      </c>
    </row>
    <row r="12" spans="1:4">
      <c r="A12" t="s">
        <v>415</v>
      </c>
      <c r="B12">
        <v>58</v>
      </c>
    </row>
    <row r="13" spans="1:4">
      <c r="A13" t="s">
        <v>260</v>
      </c>
      <c r="B13">
        <v>55</v>
      </c>
    </row>
    <row r="14" spans="1:4">
      <c r="A14" t="s">
        <v>136</v>
      </c>
      <c r="B14">
        <v>63</v>
      </c>
    </row>
    <row r="15" spans="1:4">
      <c r="A15" t="s">
        <v>15</v>
      </c>
      <c r="B15">
        <v>76</v>
      </c>
    </row>
    <row r="16" spans="1:4">
      <c r="A16" t="s">
        <v>29</v>
      </c>
      <c r="B16">
        <v>69</v>
      </c>
    </row>
    <row r="17" spans="1:2">
      <c r="A17" t="s">
        <v>160</v>
      </c>
      <c r="B17">
        <v>78</v>
      </c>
    </row>
    <row r="18" spans="1:2">
      <c r="A18" t="s">
        <v>209</v>
      </c>
      <c r="B18">
        <v>72</v>
      </c>
    </row>
    <row r="19" spans="1:2">
      <c r="A19" t="s">
        <v>63</v>
      </c>
      <c r="B19">
        <v>79</v>
      </c>
    </row>
    <row r="20" spans="1:2">
      <c r="A20" t="s">
        <v>111</v>
      </c>
      <c r="B20">
        <v>61</v>
      </c>
    </row>
    <row r="21" spans="1:2">
      <c r="A21" t="s">
        <v>94</v>
      </c>
      <c r="B21">
        <v>67</v>
      </c>
    </row>
    <row r="22" spans="1:2">
      <c r="A22" t="s">
        <v>247</v>
      </c>
      <c r="B22">
        <v>65</v>
      </c>
    </row>
    <row r="23" spans="1:2">
      <c r="A23" t="s">
        <v>36</v>
      </c>
      <c r="B23">
        <v>64</v>
      </c>
    </row>
    <row r="24" spans="1:2">
      <c r="A24" t="s">
        <v>48</v>
      </c>
      <c r="B24">
        <v>67</v>
      </c>
    </row>
    <row r="25" spans="1:2">
      <c r="A25" t="s">
        <v>68</v>
      </c>
      <c r="B25">
        <v>55</v>
      </c>
    </row>
    <row r="26" spans="1:2">
      <c r="A26" t="s">
        <v>424</v>
      </c>
      <c r="B26">
        <v>58</v>
      </c>
    </row>
    <row r="27" spans="1:2">
      <c r="A27" t="s">
        <v>43</v>
      </c>
      <c r="B27">
        <v>43</v>
      </c>
    </row>
    <row r="28" spans="1:2">
      <c r="A28" t="s">
        <v>387</v>
      </c>
      <c r="B28">
        <v>61</v>
      </c>
    </row>
    <row r="29" spans="1:2">
      <c r="A29" t="s">
        <v>22</v>
      </c>
      <c r="B29">
        <v>70</v>
      </c>
    </row>
    <row r="30" spans="1:2">
      <c r="A30" t="s">
        <v>183</v>
      </c>
      <c r="B30">
        <v>78</v>
      </c>
    </row>
    <row r="31" spans="1:2">
      <c r="A31" t="s">
        <v>255</v>
      </c>
      <c r="B31">
        <v>55</v>
      </c>
    </row>
    <row r="32" spans="1:2">
      <c r="A32" t="s">
        <v>118</v>
      </c>
      <c r="B32">
        <v>59</v>
      </c>
    </row>
    <row r="33" spans="1:2">
      <c r="A33" t="s">
        <v>231</v>
      </c>
      <c r="B33">
        <v>66</v>
      </c>
    </row>
    <row r="34" spans="1:2">
      <c r="A34" t="s">
        <v>2864</v>
      </c>
      <c r="B34">
        <v>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2F9E-E988-48B3-949E-541AAFD284E8}">
  <dimension ref="A1:C25"/>
  <sheetViews>
    <sheetView workbookViewId="0">
      <selection activeCell="C4" sqref="C4"/>
    </sheetView>
  </sheetViews>
  <sheetFormatPr defaultRowHeight="15"/>
  <cols>
    <col min="1" max="1" width="21.28515625" bestFit="1" customWidth="1"/>
    <col min="2" max="2" width="22.42578125" bestFit="1" customWidth="1"/>
    <col min="3" max="3" width="23.85546875" bestFit="1" customWidth="1"/>
  </cols>
  <sheetData>
    <row r="1" spans="1:3">
      <c r="A1" s="20" t="s">
        <v>2579</v>
      </c>
      <c r="B1" t="s">
        <v>2861</v>
      </c>
    </row>
    <row r="3" spans="1:3">
      <c r="A3" s="20" t="s">
        <v>2</v>
      </c>
      <c r="B3" t="s">
        <v>2865</v>
      </c>
      <c r="C3" t="s">
        <v>2866</v>
      </c>
    </row>
    <row r="4" spans="1:3">
      <c r="A4" t="s">
        <v>387</v>
      </c>
      <c r="B4">
        <v>5</v>
      </c>
      <c r="C4">
        <v>5744.3969999999999</v>
      </c>
    </row>
    <row r="5" spans="1:3">
      <c r="A5" t="s">
        <v>15</v>
      </c>
      <c r="B5">
        <v>4</v>
      </c>
      <c r="C5">
        <v>8866.2335000000003</v>
      </c>
    </row>
    <row r="6" spans="1:3">
      <c r="A6" t="s">
        <v>247</v>
      </c>
      <c r="B6">
        <v>3</v>
      </c>
      <c r="C6">
        <v>2686.7924999999996</v>
      </c>
    </row>
    <row r="7" spans="1:3">
      <c r="A7" t="s">
        <v>63</v>
      </c>
      <c r="B7">
        <v>3</v>
      </c>
      <c r="C7">
        <v>5094.0409999999993</v>
      </c>
    </row>
    <row r="8" spans="1:3">
      <c r="A8" t="s">
        <v>75</v>
      </c>
      <c r="B8">
        <v>2</v>
      </c>
      <c r="C8">
        <v>4850.5330000000004</v>
      </c>
    </row>
    <row r="9" spans="1:3">
      <c r="A9" t="s">
        <v>82</v>
      </c>
      <c r="B9">
        <v>2</v>
      </c>
      <c r="C9">
        <v>4169.6117999999997</v>
      </c>
    </row>
    <row r="10" spans="1:3">
      <c r="A10" t="s">
        <v>48</v>
      </c>
      <c r="B10">
        <v>2</v>
      </c>
      <c r="C10">
        <v>1970.2199999999998</v>
      </c>
    </row>
    <row r="11" spans="1:3">
      <c r="A11" t="s">
        <v>415</v>
      </c>
      <c r="B11">
        <v>2</v>
      </c>
      <c r="C11">
        <v>2453.8689999999997</v>
      </c>
    </row>
    <row r="12" spans="1:3">
      <c r="A12" t="s">
        <v>260</v>
      </c>
      <c r="B12">
        <v>2</v>
      </c>
      <c r="C12">
        <v>3564.1265000000003</v>
      </c>
    </row>
    <row r="13" spans="1:3">
      <c r="A13" t="s">
        <v>255</v>
      </c>
      <c r="B13">
        <v>2</v>
      </c>
      <c r="C13">
        <v>4065.6239999999998</v>
      </c>
    </row>
    <row r="14" spans="1:3">
      <c r="A14" t="s">
        <v>424</v>
      </c>
      <c r="B14">
        <v>1</v>
      </c>
      <c r="C14">
        <v>332.80399999999997</v>
      </c>
    </row>
    <row r="15" spans="1:3">
      <c r="A15" t="s">
        <v>36</v>
      </c>
      <c r="B15">
        <v>1</v>
      </c>
      <c r="C15">
        <v>864.48</v>
      </c>
    </row>
    <row r="16" spans="1:3">
      <c r="A16" t="s">
        <v>123</v>
      </c>
      <c r="B16">
        <v>1</v>
      </c>
      <c r="C16">
        <v>850.2974999999999</v>
      </c>
    </row>
    <row r="17" spans="1:3">
      <c r="A17" t="s">
        <v>209</v>
      </c>
      <c r="B17">
        <v>1</v>
      </c>
      <c r="C17">
        <v>1026.5999999999999</v>
      </c>
    </row>
    <row r="18" spans="1:3">
      <c r="A18" t="s">
        <v>56</v>
      </c>
      <c r="B18">
        <v>1</v>
      </c>
      <c r="C18">
        <v>955.0440000000001</v>
      </c>
    </row>
    <row r="19" spans="1:3">
      <c r="A19" t="s">
        <v>146</v>
      </c>
      <c r="B19">
        <v>1</v>
      </c>
      <c r="C19">
        <v>1578.4469999999999</v>
      </c>
    </row>
    <row r="20" spans="1:3">
      <c r="A20" t="s">
        <v>183</v>
      </c>
      <c r="B20">
        <v>1</v>
      </c>
      <c r="C20">
        <v>388.45499999999998</v>
      </c>
    </row>
    <row r="21" spans="1:3">
      <c r="A21" t="s">
        <v>94</v>
      </c>
      <c r="B21">
        <v>1</v>
      </c>
      <c r="C21">
        <v>469.87</v>
      </c>
    </row>
    <row r="22" spans="1:3">
      <c r="A22" t="s">
        <v>307</v>
      </c>
      <c r="B22">
        <v>1</v>
      </c>
      <c r="C22">
        <v>2050.4250000000002</v>
      </c>
    </row>
    <row r="23" spans="1:3">
      <c r="A23" t="s">
        <v>29</v>
      </c>
      <c r="B23">
        <v>1</v>
      </c>
      <c r="C23">
        <v>1791.9989999999998</v>
      </c>
    </row>
    <row r="24" spans="1:3">
      <c r="A24" t="s">
        <v>160</v>
      </c>
      <c r="B24">
        <v>1</v>
      </c>
      <c r="C24">
        <v>1817.2609</v>
      </c>
    </row>
    <row r="25" spans="1:3">
      <c r="A25" t="s">
        <v>2864</v>
      </c>
      <c r="B25">
        <v>38</v>
      </c>
      <c r="C25">
        <v>55591.130700000002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CF2C-DF75-466B-9831-63A261CA384E}">
  <dimension ref="A3:R36"/>
  <sheetViews>
    <sheetView topLeftCell="F1" workbookViewId="0">
      <selection activeCell="O16" sqref="O16"/>
    </sheetView>
  </sheetViews>
  <sheetFormatPr defaultRowHeight="15"/>
  <cols>
    <col min="1" max="1" width="21.28515625" bestFit="1" customWidth="1"/>
    <col min="2" max="2" width="17.5703125" bestFit="1" customWidth="1"/>
    <col min="3" max="3" width="14.7109375" bestFit="1" customWidth="1"/>
    <col min="4" max="4" width="17.5703125" bestFit="1" customWidth="1"/>
    <col min="5" max="5" width="14.7109375" bestFit="1" customWidth="1"/>
    <col min="6" max="6" width="17.5703125" bestFit="1" customWidth="1"/>
    <col min="7" max="7" width="14.7109375" bestFit="1" customWidth="1"/>
    <col min="8" max="8" width="17.5703125" bestFit="1" customWidth="1"/>
    <col min="9" max="9" width="14.7109375" bestFit="1" customWidth="1"/>
    <col min="10" max="10" width="22.7109375" bestFit="1" customWidth="1"/>
    <col min="11" max="11" width="19.7109375" bestFit="1" customWidth="1"/>
    <col min="13" max="13" width="18.7109375" bestFit="1" customWidth="1"/>
    <col min="14" max="14" width="14.42578125" style="21" bestFit="1" customWidth="1"/>
    <col min="16" max="16" width="18.140625" bestFit="1" customWidth="1"/>
    <col min="17" max="17" width="18.7109375" bestFit="1" customWidth="1"/>
    <col min="18" max="18" width="14.42578125" bestFit="1" customWidth="1"/>
  </cols>
  <sheetData>
    <row r="3" spans="1:18">
      <c r="B3" s="20" t="s">
        <v>2856</v>
      </c>
      <c r="C3" s="20" t="s">
        <v>2867</v>
      </c>
    </row>
    <row r="4" spans="1:18">
      <c r="B4" t="s">
        <v>2840</v>
      </c>
      <c r="D4" t="s">
        <v>2868</v>
      </c>
      <c r="F4" t="s">
        <v>2869</v>
      </c>
      <c r="H4" t="s">
        <v>2870</v>
      </c>
      <c r="J4" t="s">
        <v>2871</v>
      </c>
      <c r="K4" t="s">
        <v>2872</v>
      </c>
    </row>
    <row r="5" spans="1:18">
      <c r="A5" s="20" t="s">
        <v>2</v>
      </c>
      <c r="B5" t="s">
        <v>2873</v>
      </c>
      <c r="C5" t="s">
        <v>2874</v>
      </c>
      <c r="D5" t="s">
        <v>2873</v>
      </c>
      <c r="E5" t="s">
        <v>2874</v>
      </c>
      <c r="F5" t="s">
        <v>2873</v>
      </c>
      <c r="G5" t="s">
        <v>2874</v>
      </c>
      <c r="H5" t="s">
        <v>2873</v>
      </c>
      <c r="I5" t="s">
        <v>2874</v>
      </c>
      <c r="L5" s="31"/>
      <c r="M5" s="32"/>
      <c r="N5" s="33"/>
      <c r="P5" s="37" t="s">
        <v>2</v>
      </c>
      <c r="Q5" s="22" t="s">
        <v>2875</v>
      </c>
      <c r="R5" s="23" t="s">
        <v>2834</v>
      </c>
    </row>
    <row r="6" spans="1:18">
      <c r="A6" t="s">
        <v>123</v>
      </c>
      <c r="B6">
        <v>850.2974999999999</v>
      </c>
      <c r="C6">
        <v>1</v>
      </c>
      <c r="H6">
        <v>8733.5378000000001</v>
      </c>
      <c r="I6">
        <v>4</v>
      </c>
      <c r="J6">
        <v>9583.8352999999988</v>
      </c>
      <c r="K6">
        <v>5</v>
      </c>
      <c r="L6" s="34"/>
      <c r="M6" s="32"/>
      <c r="N6" s="33"/>
      <c r="P6" s="38" t="s">
        <v>123</v>
      </c>
      <c r="Q6" s="25">
        <v>49</v>
      </c>
      <c r="R6" s="24">
        <f>$K6/'Agent Exception Rate'!B4</f>
        <v>0.10204081632653061</v>
      </c>
    </row>
    <row r="7" spans="1:18">
      <c r="A7" t="s">
        <v>188</v>
      </c>
      <c r="F7">
        <v>588</v>
      </c>
      <c r="G7">
        <v>1</v>
      </c>
      <c r="H7">
        <v>9713.8461000000007</v>
      </c>
      <c r="I7">
        <v>6</v>
      </c>
      <c r="J7">
        <v>10301.846100000001</v>
      </c>
      <c r="K7">
        <v>7</v>
      </c>
      <c r="L7" s="34"/>
      <c r="M7" s="32"/>
      <c r="N7" s="33"/>
      <c r="P7" s="38" t="s">
        <v>188</v>
      </c>
      <c r="Q7" s="25">
        <v>67</v>
      </c>
      <c r="R7" s="24">
        <f>$K7/'Agent Exception Rate'!B5</f>
        <v>0.1044776119402985</v>
      </c>
    </row>
    <row r="8" spans="1:18">
      <c r="A8" t="s">
        <v>146</v>
      </c>
      <c r="B8">
        <v>1578.4469999999999</v>
      </c>
      <c r="C8">
        <v>1</v>
      </c>
      <c r="F8">
        <v>1936.1669999999999</v>
      </c>
      <c r="G8">
        <v>2</v>
      </c>
      <c r="H8">
        <v>13340.798999999999</v>
      </c>
      <c r="I8">
        <v>11</v>
      </c>
      <c r="J8">
        <v>16855.413</v>
      </c>
      <c r="K8">
        <v>14</v>
      </c>
      <c r="L8" s="34"/>
      <c r="M8" s="32"/>
      <c r="N8" s="33"/>
      <c r="P8" s="38" t="s">
        <v>146</v>
      </c>
      <c r="Q8" s="25">
        <v>74</v>
      </c>
      <c r="R8" s="24">
        <f>$K8/'Agent Exception Rate'!B6</f>
        <v>0.1891891891891892</v>
      </c>
    </row>
    <row r="9" spans="1:18">
      <c r="A9" t="s">
        <v>104</v>
      </c>
      <c r="D9">
        <v>1083.6864</v>
      </c>
      <c r="E9">
        <v>1</v>
      </c>
      <c r="F9">
        <v>681.8</v>
      </c>
      <c r="G9">
        <v>1</v>
      </c>
      <c r="H9">
        <v>1548.6479999999999</v>
      </c>
      <c r="I9">
        <v>2</v>
      </c>
      <c r="J9">
        <v>3314.1344000000004</v>
      </c>
      <c r="K9">
        <v>4</v>
      </c>
      <c r="L9" s="34"/>
      <c r="M9" s="32"/>
      <c r="N9" s="33"/>
      <c r="P9" s="38" t="s">
        <v>104</v>
      </c>
      <c r="Q9" s="25">
        <v>69</v>
      </c>
      <c r="R9" s="24">
        <f>$K9/'Agent Exception Rate'!B7</f>
        <v>5.7971014492753624E-2</v>
      </c>
    </row>
    <row r="10" spans="1:18">
      <c r="A10" t="s">
        <v>75</v>
      </c>
      <c r="B10">
        <v>4850.5330000000004</v>
      </c>
      <c r="C10">
        <v>2</v>
      </c>
      <c r="H10">
        <v>4909.4668000000001</v>
      </c>
      <c r="I10">
        <v>2</v>
      </c>
      <c r="J10">
        <v>9759.9998000000014</v>
      </c>
      <c r="K10">
        <v>4</v>
      </c>
      <c r="L10" s="34"/>
      <c r="M10" s="32"/>
      <c r="N10" s="33"/>
      <c r="P10" s="38" t="s">
        <v>75</v>
      </c>
      <c r="Q10" s="25">
        <v>59</v>
      </c>
      <c r="R10" s="24">
        <f>$K10/'Agent Exception Rate'!B8</f>
        <v>6.7796610169491525E-2</v>
      </c>
    </row>
    <row r="11" spans="1:18">
      <c r="A11" t="s">
        <v>82</v>
      </c>
      <c r="B11">
        <v>3332.277</v>
      </c>
      <c r="C11">
        <v>1</v>
      </c>
      <c r="D11">
        <v>837.33479999999997</v>
      </c>
      <c r="E11">
        <v>1</v>
      </c>
      <c r="F11">
        <v>1069.6714999999999</v>
      </c>
      <c r="G11">
        <v>2</v>
      </c>
      <c r="H11">
        <v>10846.367800000002</v>
      </c>
      <c r="I11">
        <v>7</v>
      </c>
      <c r="J11">
        <v>16085.651100000001</v>
      </c>
      <c r="K11">
        <v>11</v>
      </c>
      <c r="L11" s="34"/>
      <c r="M11" s="32"/>
      <c r="N11" s="33"/>
      <c r="P11" s="38" t="s">
        <v>82</v>
      </c>
      <c r="Q11" s="25">
        <v>76</v>
      </c>
      <c r="R11" s="24">
        <f>$K11/'Agent Exception Rate'!B9</f>
        <v>0.14473684210526316</v>
      </c>
    </row>
    <row r="12" spans="1:18">
      <c r="A12" t="s">
        <v>307</v>
      </c>
      <c r="B12">
        <v>2050.4250000000002</v>
      </c>
      <c r="C12">
        <v>1</v>
      </c>
      <c r="H12">
        <v>3886.2404000000001</v>
      </c>
      <c r="I12">
        <v>4</v>
      </c>
      <c r="J12">
        <v>5936.6654000000008</v>
      </c>
      <c r="K12">
        <v>5</v>
      </c>
      <c r="L12" s="34"/>
      <c r="M12" s="32"/>
      <c r="N12" s="33"/>
      <c r="P12" s="38" t="s">
        <v>307</v>
      </c>
      <c r="Q12" s="25">
        <v>58</v>
      </c>
      <c r="R12" s="24">
        <f>$K12/'Agent Exception Rate'!B10</f>
        <v>8.6206896551724144E-2</v>
      </c>
    </row>
    <row r="13" spans="1:18">
      <c r="A13" t="s">
        <v>56</v>
      </c>
      <c r="B13">
        <v>955.0440000000001</v>
      </c>
      <c r="C13">
        <v>1</v>
      </c>
      <c r="H13">
        <v>4667.5704999999998</v>
      </c>
      <c r="I13">
        <v>3</v>
      </c>
      <c r="J13">
        <v>5622.6144999999997</v>
      </c>
      <c r="K13">
        <v>4</v>
      </c>
      <c r="L13" s="34"/>
      <c r="M13" s="32"/>
      <c r="N13" s="33"/>
      <c r="P13" s="38" t="s">
        <v>56</v>
      </c>
      <c r="Q13" s="25">
        <v>71</v>
      </c>
      <c r="R13" s="24">
        <f>$K13/'Agent Exception Rate'!B11</f>
        <v>5.6338028169014086E-2</v>
      </c>
    </row>
    <row r="14" spans="1:18">
      <c r="A14" t="s">
        <v>415</v>
      </c>
      <c r="B14">
        <v>2453.8689999999997</v>
      </c>
      <c r="C14">
        <v>2</v>
      </c>
      <c r="H14">
        <v>3353.1675000000005</v>
      </c>
      <c r="I14">
        <v>2</v>
      </c>
      <c r="J14">
        <v>5807.0365000000002</v>
      </c>
      <c r="K14">
        <v>4</v>
      </c>
      <c r="L14" s="34"/>
      <c r="M14" s="32"/>
      <c r="N14" s="33"/>
      <c r="P14" s="38" t="s">
        <v>415</v>
      </c>
      <c r="Q14" s="25">
        <v>58</v>
      </c>
      <c r="R14" s="24">
        <f>$K14/'Agent Exception Rate'!B12</f>
        <v>6.8965517241379309E-2</v>
      </c>
    </row>
    <row r="15" spans="1:18">
      <c r="A15" t="s">
        <v>260</v>
      </c>
      <c r="B15">
        <v>2166.0210000000002</v>
      </c>
      <c r="C15">
        <v>1</v>
      </c>
      <c r="D15">
        <v>1398.1054999999999</v>
      </c>
      <c r="E15">
        <v>1</v>
      </c>
      <c r="H15">
        <v>977.86919999999998</v>
      </c>
      <c r="I15">
        <v>2</v>
      </c>
      <c r="J15">
        <v>4541.9957000000004</v>
      </c>
      <c r="K15">
        <v>4</v>
      </c>
      <c r="L15" s="34"/>
      <c r="M15" s="32"/>
      <c r="N15" s="33"/>
      <c r="P15" s="38" t="s">
        <v>260</v>
      </c>
      <c r="Q15" s="25">
        <v>55</v>
      </c>
      <c r="R15" s="24">
        <f>$K15/'Agent Exception Rate'!B13</f>
        <v>7.2727272727272724E-2</v>
      </c>
    </row>
    <row r="16" spans="1:18">
      <c r="A16" t="s">
        <v>136</v>
      </c>
      <c r="F16">
        <v>1134.18</v>
      </c>
      <c r="G16">
        <v>1</v>
      </c>
      <c r="H16">
        <v>12917.586599999999</v>
      </c>
      <c r="I16">
        <v>6</v>
      </c>
      <c r="J16">
        <v>14051.766599999999</v>
      </c>
      <c r="K16">
        <v>7</v>
      </c>
      <c r="L16" s="34"/>
      <c r="M16" s="32"/>
      <c r="N16" s="33"/>
      <c r="P16" s="38" t="s">
        <v>136</v>
      </c>
      <c r="Q16" s="25">
        <v>63</v>
      </c>
      <c r="R16" s="24">
        <f>$K16/'Agent Exception Rate'!B14</f>
        <v>0.1111111111111111</v>
      </c>
    </row>
    <row r="17" spans="1:18">
      <c r="A17" t="s">
        <v>15</v>
      </c>
      <c r="B17">
        <v>8866.2335000000021</v>
      </c>
      <c r="C17">
        <v>4</v>
      </c>
      <c r="F17">
        <v>988.23749999999995</v>
      </c>
      <c r="G17">
        <v>1</v>
      </c>
      <c r="H17">
        <v>9810.4472999999998</v>
      </c>
      <c r="I17">
        <v>6</v>
      </c>
      <c r="J17">
        <v>19664.918300000001</v>
      </c>
      <c r="K17">
        <v>11</v>
      </c>
      <c r="L17" s="34"/>
      <c r="M17" s="32"/>
      <c r="N17" s="33"/>
      <c r="P17" s="38" t="s">
        <v>15</v>
      </c>
      <c r="Q17" s="25">
        <v>76</v>
      </c>
      <c r="R17" s="24">
        <f>$K17/'Agent Exception Rate'!B15</f>
        <v>0.14473684210526316</v>
      </c>
    </row>
    <row r="18" spans="1:18">
      <c r="A18" t="s">
        <v>29</v>
      </c>
      <c r="B18">
        <v>1791.9989999999998</v>
      </c>
      <c r="C18">
        <v>1</v>
      </c>
      <c r="F18">
        <v>117.252</v>
      </c>
      <c r="G18">
        <v>1</v>
      </c>
      <c r="H18">
        <v>5528.5007999999998</v>
      </c>
      <c r="I18">
        <v>3</v>
      </c>
      <c r="J18">
        <v>7437.7517999999991</v>
      </c>
      <c r="K18">
        <v>5</v>
      </c>
      <c r="L18" s="34"/>
      <c r="M18" s="32"/>
      <c r="N18" s="33"/>
      <c r="P18" s="38" t="s">
        <v>29</v>
      </c>
      <c r="Q18" s="25">
        <v>69</v>
      </c>
      <c r="R18" s="24">
        <f>$K18/'Agent Exception Rate'!B16</f>
        <v>7.2463768115942032E-2</v>
      </c>
    </row>
    <row r="19" spans="1:18">
      <c r="A19" t="s">
        <v>160</v>
      </c>
      <c r="D19">
        <v>1817.2609</v>
      </c>
      <c r="E19">
        <v>1</v>
      </c>
      <c r="H19">
        <v>4315.5382</v>
      </c>
      <c r="I19">
        <v>5</v>
      </c>
      <c r="J19">
        <v>6132.7991000000002</v>
      </c>
      <c r="K19">
        <v>6</v>
      </c>
      <c r="L19" s="34"/>
      <c r="M19" s="32"/>
      <c r="N19" s="33"/>
      <c r="P19" s="38" t="s">
        <v>160</v>
      </c>
      <c r="Q19" s="25">
        <v>78</v>
      </c>
      <c r="R19" s="24">
        <f>$K19/'Agent Exception Rate'!B17</f>
        <v>7.6923076923076927E-2</v>
      </c>
    </row>
    <row r="20" spans="1:18">
      <c r="A20" t="s">
        <v>209</v>
      </c>
      <c r="B20">
        <v>1026.5999999999999</v>
      </c>
      <c r="C20">
        <v>1</v>
      </c>
      <c r="F20">
        <v>1384.56</v>
      </c>
      <c r="G20">
        <v>1</v>
      </c>
      <c r="H20">
        <v>11583.658000000001</v>
      </c>
      <c r="I20">
        <v>3</v>
      </c>
      <c r="J20">
        <v>13994.818000000001</v>
      </c>
      <c r="K20">
        <v>5</v>
      </c>
      <c r="L20" s="34"/>
      <c r="M20" s="32"/>
      <c r="N20" s="33"/>
      <c r="P20" s="38" t="s">
        <v>209</v>
      </c>
      <c r="Q20" s="25">
        <v>72</v>
      </c>
      <c r="R20" s="24">
        <f>$K20/'Agent Exception Rate'!B18</f>
        <v>6.9444444444444448E-2</v>
      </c>
    </row>
    <row r="21" spans="1:18">
      <c r="A21" t="s">
        <v>63</v>
      </c>
      <c r="B21">
        <v>5094.0409999999993</v>
      </c>
      <c r="C21">
        <v>3</v>
      </c>
      <c r="H21">
        <v>12352.9067</v>
      </c>
      <c r="I21">
        <v>10</v>
      </c>
      <c r="J21">
        <v>17446.947700000001</v>
      </c>
      <c r="K21">
        <v>13</v>
      </c>
      <c r="L21" s="34"/>
      <c r="M21" s="32"/>
      <c r="N21" s="33"/>
      <c r="P21" s="38" t="s">
        <v>63</v>
      </c>
      <c r="Q21" s="25">
        <v>79</v>
      </c>
      <c r="R21" s="24">
        <f>$K21/'Agent Exception Rate'!B19</f>
        <v>0.16455696202531644</v>
      </c>
    </row>
    <row r="22" spans="1:18">
      <c r="A22" t="s">
        <v>111</v>
      </c>
      <c r="H22">
        <v>8429.6639999999989</v>
      </c>
      <c r="I22">
        <v>4</v>
      </c>
      <c r="J22">
        <v>8429.6639999999989</v>
      </c>
      <c r="K22">
        <v>4</v>
      </c>
      <c r="L22" s="34"/>
      <c r="M22" s="32"/>
      <c r="N22" s="33"/>
      <c r="P22" s="38" t="s">
        <v>111</v>
      </c>
      <c r="Q22" s="25">
        <v>61</v>
      </c>
      <c r="R22" s="24">
        <f>$K22/'Agent Exception Rate'!B20</f>
        <v>6.5573770491803282E-2</v>
      </c>
    </row>
    <row r="23" spans="1:18">
      <c r="A23" t="s">
        <v>94</v>
      </c>
      <c r="B23">
        <v>469.87</v>
      </c>
      <c r="C23">
        <v>1</v>
      </c>
      <c r="F23">
        <v>1025.145</v>
      </c>
      <c r="G23">
        <v>1</v>
      </c>
      <c r="H23">
        <v>7381.9534999999996</v>
      </c>
      <c r="I23">
        <v>6</v>
      </c>
      <c r="J23">
        <v>8876.9685000000009</v>
      </c>
      <c r="K23">
        <v>8</v>
      </c>
      <c r="L23" s="34"/>
      <c r="M23" s="32"/>
      <c r="N23" s="33"/>
      <c r="P23" s="38" t="s">
        <v>94</v>
      </c>
      <c r="Q23" s="25">
        <v>67</v>
      </c>
      <c r="R23" s="24">
        <f>$K23/'Agent Exception Rate'!B21</f>
        <v>0.11940298507462686</v>
      </c>
    </row>
    <row r="24" spans="1:18">
      <c r="A24" t="s">
        <v>247</v>
      </c>
      <c r="B24">
        <v>2686.7924999999996</v>
      </c>
      <c r="C24">
        <v>3</v>
      </c>
      <c r="F24">
        <v>2009.8875</v>
      </c>
      <c r="G24">
        <v>2</v>
      </c>
      <c r="H24">
        <v>2133.9295999999999</v>
      </c>
      <c r="I24">
        <v>2</v>
      </c>
      <c r="J24">
        <v>6830.6095999999989</v>
      </c>
      <c r="K24">
        <v>7</v>
      </c>
      <c r="L24" s="34"/>
      <c r="M24" s="32"/>
      <c r="N24" s="33"/>
      <c r="P24" s="38" t="s">
        <v>247</v>
      </c>
      <c r="Q24" s="25">
        <v>65</v>
      </c>
      <c r="R24" s="24">
        <f>$K24/'Agent Exception Rate'!B22</f>
        <v>0.1076923076923077</v>
      </c>
    </row>
    <row r="25" spans="1:18">
      <c r="A25" t="s">
        <v>36</v>
      </c>
      <c r="B25">
        <v>864.48</v>
      </c>
      <c r="C25">
        <v>1</v>
      </c>
      <c r="F25">
        <v>973.94</v>
      </c>
      <c r="G25">
        <v>1</v>
      </c>
      <c r="H25">
        <v>7165.2741999999998</v>
      </c>
      <c r="I25">
        <v>8</v>
      </c>
      <c r="J25">
        <v>9003.6941999999999</v>
      </c>
      <c r="K25">
        <v>10</v>
      </c>
      <c r="L25" s="34"/>
      <c r="M25" s="32"/>
      <c r="N25" s="33"/>
      <c r="P25" s="38" t="s">
        <v>36</v>
      </c>
      <c r="Q25" s="25">
        <v>64</v>
      </c>
      <c r="R25" s="24">
        <f>$K25/'Agent Exception Rate'!B23</f>
        <v>0.15625</v>
      </c>
    </row>
    <row r="26" spans="1:18">
      <c r="A26" t="s">
        <v>48</v>
      </c>
      <c r="B26">
        <v>1970.2199999999998</v>
      </c>
      <c r="C26">
        <v>2</v>
      </c>
      <c r="H26">
        <v>14024.247599999999</v>
      </c>
      <c r="I26">
        <v>8</v>
      </c>
      <c r="J26">
        <v>15994.4676</v>
      </c>
      <c r="K26">
        <v>10</v>
      </c>
      <c r="L26" s="34"/>
      <c r="M26" s="32"/>
      <c r="N26" s="33"/>
      <c r="P26" s="38" t="s">
        <v>48</v>
      </c>
      <c r="Q26" s="25">
        <v>67</v>
      </c>
      <c r="R26" s="24">
        <f>$K26/'Agent Exception Rate'!B24</f>
        <v>0.14925373134328357</v>
      </c>
    </row>
    <row r="27" spans="1:18">
      <c r="A27" t="s">
        <v>68</v>
      </c>
      <c r="H27">
        <v>12353.964400000001</v>
      </c>
      <c r="I27">
        <v>8</v>
      </c>
      <c r="J27">
        <v>12353.964400000001</v>
      </c>
      <c r="K27">
        <v>8</v>
      </c>
      <c r="L27" s="34"/>
      <c r="M27" s="32"/>
      <c r="N27" s="33"/>
      <c r="P27" s="38" t="s">
        <v>68</v>
      </c>
      <c r="Q27" s="25">
        <v>55</v>
      </c>
      <c r="R27" s="24">
        <f>$K27/'Agent Exception Rate'!B25</f>
        <v>0.14545454545454545</v>
      </c>
    </row>
    <row r="28" spans="1:18">
      <c r="A28" t="s">
        <v>424</v>
      </c>
      <c r="B28">
        <v>332.80399999999997</v>
      </c>
      <c r="C28">
        <v>1</v>
      </c>
      <c r="F28">
        <v>1257.1064999999999</v>
      </c>
      <c r="G28">
        <v>1</v>
      </c>
      <c r="H28">
        <v>6153.4755999999998</v>
      </c>
      <c r="I28">
        <v>5</v>
      </c>
      <c r="J28">
        <v>7743.3860999999997</v>
      </c>
      <c r="K28">
        <v>7</v>
      </c>
      <c r="L28" s="34"/>
      <c r="M28" s="32"/>
      <c r="N28" s="33"/>
      <c r="P28" s="38" t="s">
        <v>424</v>
      </c>
      <c r="Q28" s="25">
        <v>58</v>
      </c>
      <c r="R28" s="24">
        <f>$K28/'Agent Exception Rate'!B26</f>
        <v>0.1206896551724138</v>
      </c>
    </row>
    <row r="29" spans="1:18">
      <c r="A29" t="s">
        <v>43</v>
      </c>
      <c r="F29">
        <v>382.13749999999999</v>
      </c>
      <c r="G29">
        <v>1</v>
      </c>
      <c r="H29">
        <v>1972.5554</v>
      </c>
      <c r="I29">
        <v>2</v>
      </c>
      <c r="J29">
        <v>2354.6929</v>
      </c>
      <c r="K29">
        <v>3</v>
      </c>
      <c r="L29" s="34"/>
      <c r="M29" s="32"/>
      <c r="N29" s="33"/>
      <c r="P29" s="38" t="s">
        <v>43</v>
      </c>
      <c r="Q29" s="25">
        <v>43</v>
      </c>
      <c r="R29" s="24">
        <f>$K29/'Agent Exception Rate'!B27</f>
        <v>6.9767441860465115E-2</v>
      </c>
    </row>
    <row r="30" spans="1:18">
      <c r="A30" t="s">
        <v>387</v>
      </c>
      <c r="B30">
        <v>5287.2569999999987</v>
      </c>
      <c r="C30">
        <v>4</v>
      </c>
      <c r="D30">
        <v>2257.8989999999999</v>
      </c>
      <c r="E30">
        <v>2</v>
      </c>
      <c r="F30">
        <v>831.44899999999996</v>
      </c>
      <c r="G30">
        <v>2</v>
      </c>
      <c r="H30">
        <v>1702.8571999999999</v>
      </c>
      <c r="I30">
        <v>3</v>
      </c>
      <c r="J30">
        <v>10079.4622</v>
      </c>
      <c r="K30">
        <v>11</v>
      </c>
      <c r="L30" s="34"/>
      <c r="M30" s="32"/>
      <c r="N30" s="33"/>
      <c r="P30" s="38" t="s">
        <v>387</v>
      </c>
      <c r="Q30" s="25">
        <v>61</v>
      </c>
      <c r="R30" s="24">
        <f>$K30/'Agent Exception Rate'!B28</f>
        <v>0.18032786885245902</v>
      </c>
    </row>
    <row r="31" spans="1:18">
      <c r="A31" t="s">
        <v>22</v>
      </c>
      <c r="H31">
        <v>293.78699999999998</v>
      </c>
      <c r="I31">
        <v>1</v>
      </c>
      <c r="J31">
        <v>293.78699999999998</v>
      </c>
      <c r="K31">
        <v>1</v>
      </c>
      <c r="L31" s="34"/>
      <c r="M31" s="32"/>
      <c r="N31" s="33"/>
      <c r="P31" s="38" t="s">
        <v>22</v>
      </c>
      <c r="Q31" s="25">
        <v>70</v>
      </c>
      <c r="R31" s="24">
        <f>$K31/'Agent Exception Rate'!B29</f>
        <v>1.4285714285714285E-2</v>
      </c>
    </row>
    <row r="32" spans="1:18">
      <c r="A32" t="s">
        <v>183</v>
      </c>
      <c r="D32">
        <v>388.45499999999998</v>
      </c>
      <c r="E32">
        <v>1</v>
      </c>
      <c r="H32">
        <v>4583.2850000000008</v>
      </c>
      <c r="I32">
        <v>4</v>
      </c>
      <c r="J32">
        <v>4971.74</v>
      </c>
      <c r="K32">
        <v>5</v>
      </c>
      <c r="L32" s="34"/>
      <c r="M32" s="32"/>
      <c r="N32" s="33"/>
      <c r="P32" s="38" t="s">
        <v>183</v>
      </c>
      <c r="Q32" s="25">
        <v>78</v>
      </c>
      <c r="R32" s="24">
        <f>$K32/'Agent Exception Rate'!B30</f>
        <v>6.4102564102564097E-2</v>
      </c>
    </row>
    <row r="33" spans="1:18">
      <c r="A33" t="s">
        <v>255</v>
      </c>
      <c r="B33">
        <v>4065.6239999999998</v>
      </c>
      <c r="C33">
        <v>2</v>
      </c>
      <c r="H33">
        <v>3656.8447999999999</v>
      </c>
      <c r="I33">
        <v>2</v>
      </c>
      <c r="J33">
        <v>7722.4687999999996</v>
      </c>
      <c r="K33">
        <v>4</v>
      </c>
      <c r="L33" s="34"/>
      <c r="M33" s="32"/>
      <c r="N33" s="33"/>
      <c r="P33" s="38" t="s">
        <v>255</v>
      </c>
      <c r="Q33" s="25">
        <v>55</v>
      </c>
      <c r="R33" s="24">
        <f>$K33/'Agent Exception Rate'!B31</f>
        <v>7.2727272727272724E-2</v>
      </c>
    </row>
    <row r="34" spans="1:18">
      <c r="A34" t="s">
        <v>118</v>
      </c>
      <c r="H34">
        <v>5154.3934999999992</v>
      </c>
      <c r="I34">
        <v>7</v>
      </c>
      <c r="J34">
        <v>5154.3934999999992</v>
      </c>
      <c r="K34">
        <v>7</v>
      </c>
      <c r="L34" s="34"/>
      <c r="M34" s="32"/>
      <c r="N34" s="33"/>
      <c r="P34" s="38" t="s">
        <v>118</v>
      </c>
      <c r="Q34" s="25">
        <v>59</v>
      </c>
      <c r="R34" s="24">
        <f>$K34/'Agent Exception Rate'!B32</f>
        <v>0.11864406779661017</v>
      </c>
    </row>
    <row r="35" spans="1:18">
      <c r="A35" t="s">
        <v>231</v>
      </c>
      <c r="F35">
        <v>196.65</v>
      </c>
      <c r="G35">
        <v>1</v>
      </c>
      <c r="H35">
        <v>12333.764200000001</v>
      </c>
      <c r="I35">
        <v>8</v>
      </c>
      <c r="J35">
        <v>12530.414200000001</v>
      </c>
      <c r="K35">
        <v>9</v>
      </c>
      <c r="L35" s="34"/>
      <c r="M35" s="32"/>
      <c r="N35" s="33"/>
      <c r="P35" s="39" t="s">
        <v>231</v>
      </c>
      <c r="Q35" s="26">
        <v>66</v>
      </c>
      <c r="R35" s="27">
        <f>$K35/'Agent Exception Rate'!B33</f>
        <v>0.13636363636363635</v>
      </c>
    </row>
    <row r="36" spans="1:18">
      <c r="A36" t="s">
        <v>2864</v>
      </c>
      <c r="B36">
        <v>50692.834500000012</v>
      </c>
      <c r="C36">
        <v>33</v>
      </c>
      <c r="D36">
        <v>7782.7416000000003</v>
      </c>
      <c r="E36">
        <v>7</v>
      </c>
      <c r="F36">
        <v>14576.183500000003</v>
      </c>
      <c r="G36">
        <v>19</v>
      </c>
      <c r="H36">
        <v>205826.14670000004</v>
      </c>
      <c r="I36">
        <v>144</v>
      </c>
      <c r="J36">
        <v>278877.90629999997</v>
      </c>
      <c r="K36">
        <v>203</v>
      </c>
      <c r="M36" s="28"/>
      <c r="N36" s="29"/>
    </row>
  </sheetData>
  <conditionalFormatting sqref="N1:N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08AD-E18E-462C-8AC1-88CF4A9045D6}">
  <dimension ref="A1:F11"/>
  <sheetViews>
    <sheetView workbookViewId="0">
      <selection activeCell="A2" sqref="A2:A10"/>
    </sheetView>
  </sheetViews>
  <sheetFormatPr defaultRowHeight="15"/>
  <cols>
    <col min="1" max="1" width="22.42578125" bestFit="1" customWidth="1"/>
    <col min="2" max="2" width="11.5703125" bestFit="1" customWidth="1"/>
    <col min="3" max="3" width="8.42578125" bestFit="1" customWidth="1"/>
    <col min="4" max="4" width="5.28515625" bestFit="1" customWidth="1"/>
    <col min="5" max="5" width="7.140625" bestFit="1" customWidth="1"/>
    <col min="6" max="6" width="11.42578125" bestFit="1" customWidth="1"/>
  </cols>
  <sheetData>
    <row r="1" spans="1:6">
      <c r="A1" s="20" t="s">
        <v>2865</v>
      </c>
      <c r="B1" s="20" t="s">
        <v>2856</v>
      </c>
    </row>
    <row r="2" spans="1:6">
      <c r="A2" s="20" t="s">
        <v>2844</v>
      </c>
      <c r="B2" t="s">
        <v>2840</v>
      </c>
      <c r="C2" t="s">
        <v>2868</v>
      </c>
      <c r="D2" t="s">
        <v>2869</v>
      </c>
      <c r="E2" t="s">
        <v>2870</v>
      </c>
      <c r="F2" t="s">
        <v>2864</v>
      </c>
    </row>
    <row r="3" spans="1:6">
      <c r="A3" t="s">
        <v>2846</v>
      </c>
      <c r="B3">
        <v>32</v>
      </c>
      <c r="C3">
        <v>6</v>
      </c>
      <c r="D3">
        <v>18</v>
      </c>
      <c r="E3">
        <v>139</v>
      </c>
      <c r="F3">
        <v>195</v>
      </c>
    </row>
    <row r="4" spans="1:6">
      <c r="A4" t="s">
        <v>2847</v>
      </c>
      <c r="D4">
        <v>1</v>
      </c>
      <c r="E4">
        <v>1</v>
      </c>
      <c r="F4">
        <v>2</v>
      </c>
    </row>
    <row r="5" spans="1:6">
      <c r="A5" t="s">
        <v>2848</v>
      </c>
      <c r="E5">
        <v>1</v>
      </c>
      <c r="F5">
        <v>1</v>
      </c>
    </row>
    <row r="6" spans="1:6">
      <c r="A6" t="s">
        <v>2849</v>
      </c>
      <c r="B6">
        <v>1</v>
      </c>
      <c r="F6">
        <v>1</v>
      </c>
    </row>
    <row r="7" spans="1:6">
      <c r="A7" t="s">
        <v>2850</v>
      </c>
      <c r="E7">
        <v>1</v>
      </c>
      <c r="F7">
        <v>1</v>
      </c>
    </row>
    <row r="8" spans="1:6">
      <c r="A8" t="s">
        <v>2852</v>
      </c>
      <c r="E8">
        <v>1</v>
      </c>
      <c r="F8">
        <v>1</v>
      </c>
    </row>
    <row r="9" spans="1:6">
      <c r="A9" t="s">
        <v>2853</v>
      </c>
      <c r="E9">
        <v>1</v>
      </c>
      <c r="F9">
        <v>1</v>
      </c>
    </row>
    <row r="10" spans="1:6">
      <c r="A10" t="s">
        <v>2854</v>
      </c>
      <c r="C10">
        <v>1</v>
      </c>
      <c r="F10">
        <v>1</v>
      </c>
    </row>
    <row r="11" spans="1:6">
      <c r="A11" t="s">
        <v>2864</v>
      </c>
      <c r="B11">
        <v>33</v>
      </c>
      <c r="C11">
        <v>7</v>
      </c>
      <c r="D11">
        <v>19</v>
      </c>
      <c r="E11">
        <v>144</v>
      </c>
      <c r="F11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F67-C656-485B-BF31-C805FE0A0DCA}">
  <dimension ref="A3:L39"/>
  <sheetViews>
    <sheetView topLeftCell="D1" workbookViewId="0">
      <selection activeCell="L16" sqref="L16"/>
    </sheetView>
  </sheetViews>
  <sheetFormatPr defaultRowHeight="15"/>
  <cols>
    <col min="1" max="1" width="20" bestFit="1" customWidth="1"/>
    <col min="2" max="2" width="17.28515625" bestFit="1" customWidth="1"/>
    <col min="3" max="3" width="22.42578125" bestFit="1" customWidth="1"/>
    <col min="4" max="4" width="23.85546875" bestFit="1" customWidth="1"/>
    <col min="5" max="5" width="22.42578125" bestFit="1" customWidth="1"/>
    <col min="6" max="6" width="23.85546875" bestFit="1" customWidth="1"/>
    <col min="7" max="7" width="22.42578125" bestFit="1" customWidth="1"/>
    <col min="8" max="8" width="23.85546875" bestFit="1" customWidth="1"/>
    <col min="9" max="9" width="22.42578125" bestFit="1" customWidth="1"/>
    <col min="10" max="10" width="23.85546875" bestFit="1" customWidth="1"/>
    <col min="11" max="11" width="27.42578125" bestFit="1" customWidth="1"/>
    <col min="12" max="12" width="28.85546875" bestFit="1" customWidth="1"/>
  </cols>
  <sheetData>
    <row r="3" spans="1:12">
      <c r="C3" s="20" t="s">
        <v>2856</v>
      </c>
      <c r="D3" s="20" t="s">
        <v>2867</v>
      </c>
    </row>
    <row r="4" spans="1:12">
      <c r="C4" t="s">
        <v>2870</v>
      </c>
      <c r="E4" t="s">
        <v>2869</v>
      </c>
      <c r="G4" t="s">
        <v>2868</v>
      </c>
      <c r="I4" t="s">
        <v>2840</v>
      </c>
      <c r="K4" t="s">
        <v>2876</v>
      </c>
      <c r="L4" t="s">
        <v>2877</v>
      </c>
    </row>
    <row r="5" spans="1:12">
      <c r="A5" s="20" t="s">
        <v>2573</v>
      </c>
      <c r="B5" s="20" t="s">
        <v>6</v>
      </c>
      <c r="C5" t="s">
        <v>2865</v>
      </c>
      <c r="D5" t="s">
        <v>2866</v>
      </c>
      <c r="E5" t="s">
        <v>2865</v>
      </c>
      <c r="F5" t="s">
        <v>2866</v>
      </c>
      <c r="G5" t="s">
        <v>2865</v>
      </c>
      <c r="H5" t="s">
        <v>2866</v>
      </c>
      <c r="I5" t="s">
        <v>2865</v>
      </c>
      <c r="J5" t="s">
        <v>2866</v>
      </c>
    </row>
    <row r="6" spans="1:12">
      <c r="A6" t="s">
        <v>2772</v>
      </c>
      <c r="B6" t="s">
        <v>140</v>
      </c>
      <c r="C6">
        <v>7</v>
      </c>
      <c r="D6">
        <v>5204.7791999999999</v>
      </c>
      <c r="E6">
        <v>2</v>
      </c>
      <c r="F6">
        <v>1066.223</v>
      </c>
      <c r="I6">
        <v>2</v>
      </c>
      <c r="J6">
        <v>3788.5050000000001</v>
      </c>
      <c r="K6">
        <v>11</v>
      </c>
      <c r="L6">
        <v>10059.5072</v>
      </c>
    </row>
    <row r="7" spans="1:12">
      <c r="B7" t="s">
        <v>241</v>
      </c>
      <c r="C7">
        <v>5</v>
      </c>
      <c r="D7">
        <v>4241.1466</v>
      </c>
      <c r="E7">
        <v>1</v>
      </c>
      <c r="F7">
        <v>1025.145</v>
      </c>
      <c r="K7">
        <v>6</v>
      </c>
      <c r="L7">
        <v>5266.2916000000005</v>
      </c>
    </row>
    <row r="8" spans="1:12">
      <c r="B8" t="s">
        <v>197</v>
      </c>
      <c r="C8">
        <v>6</v>
      </c>
      <c r="D8">
        <v>3272.8249999999998</v>
      </c>
      <c r="E8">
        <v>1</v>
      </c>
      <c r="F8">
        <v>988.23749999999995</v>
      </c>
      <c r="K8">
        <v>7</v>
      </c>
      <c r="L8">
        <v>4261.0625</v>
      </c>
    </row>
    <row r="9" spans="1:12">
      <c r="B9" t="s">
        <v>72</v>
      </c>
      <c r="C9">
        <v>3</v>
      </c>
      <c r="D9">
        <v>3274.252</v>
      </c>
      <c r="G9">
        <v>1</v>
      </c>
      <c r="H9">
        <v>1817.2609</v>
      </c>
      <c r="I9">
        <v>4</v>
      </c>
      <c r="J9">
        <v>4111.3624999999993</v>
      </c>
      <c r="K9">
        <v>8</v>
      </c>
      <c r="L9">
        <v>9202.875399999999</v>
      </c>
    </row>
    <row r="10" spans="1:12">
      <c r="B10" t="s">
        <v>79</v>
      </c>
      <c r="C10">
        <v>7</v>
      </c>
      <c r="D10">
        <v>15908.669400000001</v>
      </c>
      <c r="E10">
        <v>3</v>
      </c>
      <c r="F10">
        <v>2616.6324999999997</v>
      </c>
      <c r="I10">
        <v>1</v>
      </c>
      <c r="J10">
        <v>925.81299999999999</v>
      </c>
      <c r="K10">
        <v>11</v>
      </c>
      <c r="L10">
        <v>19451.114899999997</v>
      </c>
    </row>
    <row r="11" spans="1:12">
      <c r="B11" t="s">
        <v>130</v>
      </c>
      <c r="C11">
        <v>9</v>
      </c>
      <c r="D11">
        <v>11533.890900000002</v>
      </c>
      <c r="E11">
        <v>2</v>
      </c>
      <c r="F11">
        <v>321.34699999999998</v>
      </c>
      <c r="I11">
        <v>1</v>
      </c>
      <c r="J11">
        <v>332.80399999999997</v>
      </c>
      <c r="K11">
        <v>12</v>
      </c>
      <c r="L11">
        <v>12188.041900000002</v>
      </c>
    </row>
    <row r="12" spans="1:12">
      <c r="B12" t="s">
        <v>60</v>
      </c>
      <c r="C12">
        <v>9</v>
      </c>
      <c r="D12">
        <v>9783.7518</v>
      </c>
      <c r="K12">
        <v>9</v>
      </c>
      <c r="L12">
        <v>9783.7518</v>
      </c>
    </row>
    <row r="13" spans="1:12">
      <c r="B13" t="s">
        <v>19</v>
      </c>
      <c r="C13">
        <v>4</v>
      </c>
      <c r="D13">
        <v>2611.44</v>
      </c>
      <c r="E13">
        <v>1</v>
      </c>
      <c r="F13">
        <v>107.3595</v>
      </c>
      <c r="G13">
        <v>1</v>
      </c>
      <c r="H13">
        <v>837.33479999999997</v>
      </c>
      <c r="I13">
        <v>2</v>
      </c>
      <c r="J13">
        <v>1000.3499999999999</v>
      </c>
      <c r="K13">
        <v>8</v>
      </c>
      <c r="L13">
        <v>4556.4843000000001</v>
      </c>
    </row>
    <row r="14" spans="1:12">
      <c r="B14" t="s">
        <v>294</v>
      </c>
      <c r="C14">
        <v>6</v>
      </c>
      <c r="D14">
        <v>6122.0675999999994</v>
      </c>
      <c r="G14">
        <v>1</v>
      </c>
      <c r="H14">
        <v>388.45499999999998</v>
      </c>
      <c r="I14">
        <v>2</v>
      </c>
      <c r="J14">
        <v>3233.5150000000003</v>
      </c>
      <c r="K14">
        <v>9</v>
      </c>
      <c r="L14">
        <v>9744.0375999999997</v>
      </c>
    </row>
    <row r="15" spans="1:12">
      <c r="B15" t="s">
        <v>86</v>
      </c>
      <c r="C15">
        <v>5</v>
      </c>
      <c r="D15">
        <v>5423.1712000000007</v>
      </c>
      <c r="K15">
        <v>5</v>
      </c>
      <c r="L15">
        <v>5423.1712000000007</v>
      </c>
    </row>
    <row r="16" spans="1:12">
      <c r="A16" t="s">
        <v>2878</v>
      </c>
      <c r="C16">
        <v>61</v>
      </c>
      <c r="D16">
        <v>67375.993700000021</v>
      </c>
      <c r="E16">
        <v>10</v>
      </c>
      <c r="F16">
        <v>6124.9444999999987</v>
      </c>
      <c r="G16">
        <v>3</v>
      </c>
      <c r="H16">
        <v>3043.0506999999998</v>
      </c>
      <c r="I16">
        <v>12</v>
      </c>
      <c r="J16">
        <v>13392.3495</v>
      </c>
      <c r="K16">
        <v>86</v>
      </c>
      <c r="L16">
        <v>89936.338399999993</v>
      </c>
    </row>
    <row r="17" spans="1:12">
      <c r="A17" t="s">
        <v>2775</v>
      </c>
      <c r="B17" t="s">
        <v>216</v>
      </c>
      <c r="C17">
        <v>4</v>
      </c>
      <c r="D17">
        <v>10939.496999999999</v>
      </c>
      <c r="G17">
        <v>1</v>
      </c>
      <c r="H17">
        <v>1800.759</v>
      </c>
      <c r="I17">
        <v>1</v>
      </c>
      <c r="J17">
        <v>1359.6659999999999</v>
      </c>
      <c r="K17">
        <v>6</v>
      </c>
      <c r="L17">
        <v>14099.921999999999</v>
      </c>
    </row>
    <row r="18" spans="1:12">
      <c r="B18" t="s">
        <v>175</v>
      </c>
      <c r="C18">
        <v>5</v>
      </c>
      <c r="D18">
        <v>12192.432000000001</v>
      </c>
      <c r="I18">
        <v>1</v>
      </c>
      <c r="J18">
        <v>470.42100000000005</v>
      </c>
      <c r="K18">
        <v>6</v>
      </c>
      <c r="L18">
        <v>12662.853000000001</v>
      </c>
    </row>
    <row r="19" spans="1:12">
      <c r="B19" t="s">
        <v>26</v>
      </c>
      <c r="C19">
        <v>5</v>
      </c>
      <c r="D19">
        <v>5258.2699000000002</v>
      </c>
      <c r="E19">
        <v>1</v>
      </c>
      <c r="F19">
        <v>715.79700000000003</v>
      </c>
      <c r="I19">
        <v>1</v>
      </c>
      <c r="J19">
        <v>543.73500000000001</v>
      </c>
      <c r="K19">
        <v>7</v>
      </c>
      <c r="L19">
        <v>6517.8018999999995</v>
      </c>
    </row>
    <row r="20" spans="1:12">
      <c r="B20" t="s">
        <v>397</v>
      </c>
      <c r="C20">
        <v>3</v>
      </c>
      <c r="D20">
        <v>11450.5612</v>
      </c>
      <c r="I20">
        <v>3</v>
      </c>
      <c r="J20">
        <v>7076.7450000000008</v>
      </c>
      <c r="K20">
        <v>6</v>
      </c>
      <c r="L20">
        <v>18527.306199999999</v>
      </c>
    </row>
    <row r="21" spans="1:12">
      <c r="B21" t="s">
        <v>115</v>
      </c>
      <c r="C21">
        <v>7</v>
      </c>
      <c r="D21">
        <v>5330.3673999999992</v>
      </c>
      <c r="E21">
        <v>3</v>
      </c>
      <c r="F21">
        <v>2208.5639999999999</v>
      </c>
      <c r="G21">
        <v>1</v>
      </c>
      <c r="H21">
        <v>1398.1054999999999</v>
      </c>
      <c r="I21">
        <v>4</v>
      </c>
      <c r="J21">
        <v>4543.6409999999996</v>
      </c>
      <c r="K21">
        <v>15</v>
      </c>
      <c r="L21">
        <v>13480.677899999999</v>
      </c>
    </row>
    <row r="22" spans="1:12">
      <c r="B22" t="s">
        <v>101</v>
      </c>
      <c r="C22">
        <v>11</v>
      </c>
      <c r="D22">
        <v>26208.408000000003</v>
      </c>
      <c r="I22">
        <v>2</v>
      </c>
      <c r="J22">
        <v>7685.9100000000008</v>
      </c>
      <c r="K22">
        <v>13</v>
      </c>
      <c r="L22">
        <v>33894.318000000007</v>
      </c>
    </row>
    <row r="23" spans="1:12">
      <c r="B23" t="s">
        <v>167</v>
      </c>
      <c r="C23">
        <v>6</v>
      </c>
      <c r="D23">
        <v>14764.272800000001</v>
      </c>
      <c r="E23">
        <v>1</v>
      </c>
      <c r="F23">
        <v>1902.528</v>
      </c>
      <c r="I23">
        <v>3</v>
      </c>
      <c r="J23">
        <v>5730.2639999999992</v>
      </c>
      <c r="K23">
        <v>10</v>
      </c>
      <c r="L23">
        <v>22397.0648</v>
      </c>
    </row>
    <row r="24" spans="1:12">
      <c r="B24" t="s">
        <v>192</v>
      </c>
      <c r="C24">
        <v>6</v>
      </c>
      <c r="D24">
        <v>7510.1252000000004</v>
      </c>
      <c r="I24">
        <v>1</v>
      </c>
      <c r="J24">
        <v>2344.9229999999998</v>
      </c>
      <c r="K24">
        <v>7</v>
      </c>
      <c r="L24">
        <v>9855.0482000000011</v>
      </c>
    </row>
    <row r="25" spans="1:12">
      <c r="B25" t="s">
        <v>180</v>
      </c>
      <c r="C25">
        <v>4</v>
      </c>
      <c r="D25">
        <v>5885.9606000000003</v>
      </c>
      <c r="K25">
        <v>4</v>
      </c>
      <c r="L25">
        <v>5885.9606000000003</v>
      </c>
    </row>
    <row r="26" spans="1:12">
      <c r="B26" t="s">
        <v>108</v>
      </c>
      <c r="C26">
        <v>8</v>
      </c>
      <c r="D26">
        <v>18347.966</v>
      </c>
      <c r="I26">
        <v>1</v>
      </c>
      <c r="J26">
        <v>3683.8799999999997</v>
      </c>
      <c r="K26">
        <v>9</v>
      </c>
      <c r="L26">
        <v>22031.846000000001</v>
      </c>
    </row>
    <row r="27" spans="1:12">
      <c r="A27" t="s">
        <v>2879</v>
      </c>
      <c r="C27">
        <v>59</v>
      </c>
      <c r="D27">
        <v>117887.86009999998</v>
      </c>
      <c r="E27">
        <v>5</v>
      </c>
      <c r="F27">
        <v>4826.8890000000001</v>
      </c>
      <c r="G27">
        <v>2</v>
      </c>
      <c r="H27">
        <v>3198.8644999999997</v>
      </c>
      <c r="I27">
        <v>17</v>
      </c>
      <c r="J27">
        <v>33439.184999999998</v>
      </c>
      <c r="K27">
        <v>83</v>
      </c>
      <c r="L27">
        <v>159352.79859999998</v>
      </c>
    </row>
    <row r="28" spans="1:12">
      <c r="A28" t="s">
        <v>2776</v>
      </c>
      <c r="B28" t="s">
        <v>320</v>
      </c>
      <c r="C28">
        <v>2</v>
      </c>
      <c r="D28">
        <v>1660.8298</v>
      </c>
      <c r="E28">
        <v>1</v>
      </c>
      <c r="F28">
        <v>681.8</v>
      </c>
      <c r="G28">
        <v>1</v>
      </c>
      <c r="H28">
        <v>1083.6864</v>
      </c>
      <c r="K28">
        <v>4</v>
      </c>
      <c r="L28">
        <v>3426.3161999999998</v>
      </c>
    </row>
    <row r="29" spans="1:12">
      <c r="B29" t="s">
        <v>276</v>
      </c>
      <c r="C29">
        <v>5</v>
      </c>
      <c r="D29">
        <v>2831.9313999999999</v>
      </c>
      <c r="K29">
        <v>5</v>
      </c>
      <c r="L29">
        <v>2831.9313999999999</v>
      </c>
    </row>
    <row r="30" spans="1:12">
      <c r="B30" t="s">
        <v>91</v>
      </c>
      <c r="C30">
        <v>4</v>
      </c>
      <c r="D30">
        <v>4112.5241999999998</v>
      </c>
      <c r="E30">
        <v>1</v>
      </c>
      <c r="F30">
        <v>588</v>
      </c>
      <c r="K30">
        <v>5</v>
      </c>
      <c r="L30">
        <v>4700.5241999999998</v>
      </c>
    </row>
    <row r="31" spans="1:12">
      <c r="B31" t="s">
        <v>235</v>
      </c>
      <c r="C31">
        <v>3</v>
      </c>
      <c r="D31">
        <v>2173.5428000000002</v>
      </c>
      <c r="K31">
        <v>3</v>
      </c>
      <c r="L31">
        <v>2173.5428000000002</v>
      </c>
    </row>
    <row r="32" spans="1:12">
      <c r="B32" t="s">
        <v>303</v>
      </c>
      <c r="C32">
        <v>1</v>
      </c>
      <c r="D32">
        <v>919.39679999999998</v>
      </c>
      <c r="I32">
        <v>1</v>
      </c>
      <c r="J32">
        <v>557.1</v>
      </c>
      <c r="K32">
        <v>2</v>
      </c>
      <c r="L32">
        <v>1476.4967999999999</v>
      </c>
    </row>
    <row r="33" spans="1:12">
      <c r="B33" t="s">
        <v>40</v>
      </c>
      <c r="C33">
        <v>1</v>
      </c>
      <c r="D33">
        <v>1491.2909999999999</v>
      </c>
      <c r="E33">
        <v>1</v>
      </c>
      <c r="F33">
        <v>1220.3699999999999</v>
      </c>
      <c r="K33">
        <v>2</v>
      </c>
      <c r="L33">
        <v>2711.6610000000001</v>
      </c>
    </row>
    <row r="34" spans="1:12">
      <c r="B34" t="s">
        <v>327</v>
      </c>
      <c r="C34">
        <v>3</v>
      </c>
      <c r="D34">
        <v>2887.3919999999998</v>
      </c>
      <c r="G34">
        <v>1</v>
      </c>
      <c r="H34">
        <v>457.14</v>
      </c>
      <c r="K34">
        <v>4</v>
      </c>
      <c r="L34">
        <v>3344.5319999999997</v>
      </c>
    </row>
    <row r="35" spans="1:12">
      <c r="B35" t="s">
        <v>357</v>
      </c>
      <c r="C35">
        <v>3</v>
      </c>
      <c r="D35">
        <v>2292.4929000000002</v>
      </c>
      <c r="I35">
        <v>2</v>
      </c>
      <c r="J35">
        <v>1891.08</v>
      </c>
      <c r="K35">
        <v>5</v>
      </c>
      <c r="L35">
        <v>4183.5729000000001</v>
      </c>
    </row>
    <row r="36" spans="1:12">
      <c r="B36" t="s">
        <v>33</v>
      </c>
      <c r="C36">
        <v>1</v>
      </c>
      <c r="D36">
        <v>1258.56</v>
      </c>
      <c r="E36">
        <v>1</v>
      </c>
      <c r="F36">
        <v>1134.18</v>
      </c>
      <c r="I36">
        <v>1</v>
      </c>
      <c r="J36">
        <v>1413.12</v>
      </c>
      <c r="K36">
        <v>3</v>
      </c>
      <c r="L36">
        <v>3805.8599999999997</v>
      </c>
    </row>
    <row r="37" spans="1:12">
      <c r="B37" t="s">
        <v>451</v>
      </c>
      <c r="C37">
        <v>1</v>
      </c>
      <c r="D37">
        <v>934.33199999999999</v>
      </c>
      <c r="K37">
        <v>1</v>
      </c>
      <c r="L37">
        <v>934.33199999999999</v>
      </c>
    </row>
    <row r="38" spans="1:12">
      <c r="A38" t="s">
        <v>2880</v>
      </c>
      <c r="C38">
        <v>24</v>
      </c>
      <c r="D38">
        <v>20562.2929</v>
      </c>
      <c r="E38">
        <v>4</v>
      </c>
      <c r="F38">
        <v>3624.3500000000004</v>
      </c>
      <c r="G38">
        <v>2</v>
      </c>
      <c r="H38">
        <v>1540.8263999999999</v>
      </c>
      <c r="I38">
        <v>4</v>
      </c>
      <c r="J38">
        <v>3861.2999999999997</v>
      </c>
      <c r="K38">
        <v>34</v>
      </c>
      <c r="L38">
        <v>29588.769299999996</v>
      </c>
    </row>
    <row r="39" spans="1:12">
      <c r="A39" t="s">
        <v>2864</v>
      </c>
      <c r="C39">
        <v>144</v>
      </c>
      <c r="D39">
        <v>205826.14669999998</v>
      </c>
      <c r="E39">
        <v>19</v>
      </c>
      <c r="F39">
        <v>14576.183499999999</v>
      </c>
      <c r="G39">
        <v>7</v>
      </c>
      <c r="H39">
        <v>7782.7416000000003</v>
      </c>
      <c r="I39">
        <v>33</v>
      </c>
      <c r="J39">
        <v>50692.834500000004</v>
      </c>
      <c r="K39">
        <v>203</v>
      </c>
      <c r="L39">
        <v>278877.90630000003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1062-E0D7-4E55-9CA4-1500E81E20F9}">
  <dimension ref="A1:B31"/>
  <sheetViews>
    <sheetView topLeftCell="A2" workbookViewId="0">
      <selection activeCell="A2" sqref="A2"/>
    </sheetView>
  </sheetViews>
  <sheetFormatPr defaultRowHeight="15"/>
  <cols>
    <col min="1" max="1" width="21.28515625" bestFit="1" customWidth="1"/>
    <col min="2" max="2" width="25.5703125" bestFit="1" customWidth="1"/>
  </cols>
  <sheetData>
    <row r="1" spans="1:2">
      <c r="A1" t="s">
        <v>2881</v>
      </c>
      <c r="B1" t="s">
        <v>2882</v>
      </c>
    </row>
    <row r="2" spans="1:2">
      <c r="A2" t="s">
        <v>123</v>
      </c>
      <c r="B2">
        <v>49</v>
      </c>
    </row>
    <row r="3" spans="1:2">
      <c r="A3" t="s">
        <v>188</v>
      </c>
      <c r="B3">
        <v>67</v>
      </c>
    </row>
    <row r="4" spans="1:2">
      <c r="A4" t="s">
        <v>146</v>
      </c>
      <c r="B4">
        <v>74</v>
      </c>
    </row>
    <row r="5" spans="1:2">
      <c r="A5" t="s">
        <v>104</v>
      </c>
      <c r="B5">
        <v>69</v>
      </c>
    </row>
    <row r="6" spans="1:2">
      <c r="A6" t="s">
        <v>75</v>
      </c>
      <c r="B6">
        <v>59</v>
      </c>
    </row>
    <row r="7" spans="1:2">
      <c r="A7" t="s">
        <v>82</v>
      </c>
      <c r="B7">
        <v>76</v>
      </c>
    </row>
    <row r="8" spans="1:2">
      <c r="A8" t="s">
        <v>307</v>
      </c>
      <c r="B8">
        <v>58</v>
      </c>
    </row>
    <row r="9" spans="1:2">
      <c r="A9" t="s">
        <v>56</v>
      </c>
      <c r="B9">
        <v>71</v>
      </c>
    </row>
    <row r="10" spans="1:2">
      <c r="A10" t="s">
        <v>415</v>
      </c>
      <c r="B10">
        <v>58</v>
      </c>
    </row>
    <row r="11" spans="1:2">
      <c r="A11" t="s">
        <v>260</v>
      </c>
      <c r="B11">
        <v>55</v>
      </c>
    </row>
    <row r="12" spans="1:2">
      <c r="A12" t="s">
        <v>136</v>
      </c>
      <c r="B12">
        <v>63</v>
      </c>
    </row>
    <row r="13" spans="1:2">
      <c r="A13" t="s">
        <v>15</v>
      </c>
      <c r="B13">
        <v>76</v>
      </c>
    </row>
    <row r="14" spans="1:2">
      <c r="A14" t="s">
        <v>29</v>
      </c>
      <c r="B14">
        <v>69</v>
      </c>
    </row>
    <row r="15" spans="1:2">
      <c r="A15" t="s">
        <v>160</v>
      </c>
      <c r="B15">
        <v>78</v>
      </c>
    </row>
    <row r="16" spans="1:2">
      <c r="A16" t="s">
        <v>209</v>
      </c>
      <c r="B16">
        <v>72</v>
      </c>
    </row>
    <row r="17" spans="1:2">
      <c r="A17" t="s">
        <v>63</v>
      </c>
      <c r="B17">
        <v>79</v>
      </c>
    </row>
    <row r="18" spans="1:2">
      <c r="A18" t="s">
        <v>111</v>
      </c>
      <c r="B18">
        <v>61</v>
      </c>
    </row>
    <row r="19" spans="1:2">
      <c r="A19" t="s">
        <v>94</v>
      </c>
      <c r="B19">
        <v>67</v>
      </c>
    </row>
    <row r="20" spans="1:2">
      <c r="A20" t="s">
        <v>247</v>
      </c>
      <c r="B20">
        <v>65</v>
      </c>
    </row>
    <row r="21" spans="1:2">
      <c r="A21" t="s">
        <v>36</v>
      </c>
      <c r="B21">
        <v>64</v>
      </c>
    </row>
    <row r="22" spans="1:2">
      <c r="A22" t="s">
        <v>48</v>
      </c>
      <c r="B22">
        <v>67</v>
      </c>
    </row>
    <row r="23" spans="1:2">
      <c r="A23" t="s">
        <v>68</v>
      </c>
      <c r="B23">
        <v>55</v>
      </c>
    </row>
    <row r="24" spans="1:2">
      <c r="A24" t="s">
        <v>424</v>
      </c>
      <c r="B24">
        <v>58</v>
      </c>
    </row>
    <row r="25" spans="1:2">
      <c r="A25" t="s">
        <v>43</v>
      </c>
      <c r="B25">
        <v>43</v>
      </c>
    </row>
    <row r="26" spans="1:2">
      <c r="A26" t="s">
        <v>387</v>
      </c>
      <c r="B26">
        <v>61</v>
      </c>
    </row>
    <row r="27" spans="1:2">
      <c r="A27" t="s">
        <v>22</v>
      </c>
      <c r="B27">
        <v>70</v>
      </c>
    </row>
    <row r="28" spans="1:2">
      <c r="A28" t="s">
        <v>183</v>
      </c>
      <c r="B28">
        <v>78</v>
      </c>
    </row>
    <row r="29" spans="1:2">
      <c r="A29" t="s">
        <v>255</v>
      </c>
      <c r="B29">
        <v>55</v>
      </c>
    </row>
    <row r="30" spans="1:2">
      <c r="A30" t="s">
        <v>118</v>
      </c>
      <c r="B30">
        <v>59</v>
      </c>
    </row>
    <row r="31" spans="1:2">
      <c r="A31" t="s">
        <v>231</v>
      </c>
      <c r="B31">
        <v>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C1C2-C622-449A-A8E3-51411E4F8F20}">
  <dimension ref="A1:D32"/>
  <sheetViews>
    <sheetView workbookViewId="0"/>
  </sheetViews>
  <sheetFormatPr defaultRowHeight="15"/>
  <cols>
    <col min="1" max="1" width="10.42578125" bestFit="1" customWidth="1"/>
    <col min="2" max="2" width="9.28515625" bestFit="1" customWidth="1"/>
    <col min="4" max="4" width="12" customWidth="1"/>
  </cols>
  <sheetData>
    <row r="1" spans="1:4">
      <c r="A1" s="2" t="s">
        <v>2883</v>
      </c>
      <c r="B1" s="2" t="s">
        <v>2844</v>
      </c>
      <c r="C1" s="2" t="s">
        <v>2884</v>
      </c>
      <c r="D1" s="2" t="s">
        <v>2885</v>
      </c>
    </row>
    <row r="2" spans="1:4">
      <c r="A2" s="3">
        <v>45665</v>
      </c>
      <c r="B2" s="2" t="s">
        <v>2846</v>
      </c>
      <c r="C2" s="2" t="s">
        <v>2886</v>
      </c>
      <c r="D2" s="2" t="s">
        <v>2887</v>
      </c>
    </row>
    <row r="3" spans="1:4">
      <c r="A3" s="3">
        <v>45696</v>
      </c>
      <c r="B3" s="2" t="s">
        <v>2846</v>
      </c>
      <c r="C3" s="2" t="s">
        <v>2886</v>
      </c>
      <c r="D3" s="2" t="s">
        <v>2887</v>
      </c>
    </row>
    <row r="4" spans="1:4">
      <c r="A4" s="3">
        <v>45724</v>
      </c>
      <c r="B4" s="2" t="s">
        <v>2846</v>
      </c>
      <c r="C4" s="2" t="s">
        <v>2888</v>
      </c>
      <c r="D4" s="2" t="s">
        <v>2887</v>
      </c>
    </row>
    <row r="5" spans="1:4">
      <c r="A5" s="3">
        <v>45755</v>
      </c>
      <c r="B5" s="2" t="s">
        <v>2846</v>
      </c>
      <c r="C5" s="2" t="s">
        <v>2888</v>
      </c>
      <c r="D5" s="2" t="s">
        <v>2887</v>
      </c>
    </row>
    <row r="6" spans="1:4">
      <c r="A6" s="3">
        <v>45785</v>
      </c>
      <c r="B6" s="2" t="s">
        <v>2846</v>
      </c>
      <c r="C6" s="2" t="s">
        <v>2888</v>
      </c>
      <c r="D6" s="2" t="s">
        <v>2887</v>
      </c>
    </row>
    <row r="7" spans="1:4">
      <c r="A7" s="3">
        <v>45816</v>
      </c>
      <c r="B7" s="2" t="s">
        <v>2846</v>
      </c>
      <c r="C7" s="2" t="s">
        <v>2888</v>
      </c>
      <c r="D7" s="2" t="s">
        <v>2887</v>
      </c>
    </row>
    <row r="8" spans="1:4">
      <c r="A8" s="3">
        <v>45846</v>
      </c>
      <c r="B8" s="2" t="s">
        <v>2846</v>
      </c>
      <c r="C8" s="2" t="s">
        <v>2888</v>
      </c>
      <c r="D8" s="2" t="s">
        <v>2887</v>
      </c>
    </row>
    <row r="9" spans="1:4">
      <c r="A9" s="3">
        <v>45877</v>
      </c>
      <c r="B9" s="2" t="s">
        <v>2846</v>
      </c>
      <c r="C9" s="2" t="s">
        <v>2888</v>
      </c>
      <c r="D9" s="2" t="s">
        <v>2887</v>
      </c>
    </row>
    <row r="10" spans="1:4">
      <c r="A10" s="3">
        <v>45908</v>
      </c>
      <c r="B10" s="2" t="s">
        <v>2846</v>
      </c>
      <c r="C10" s="2" t="s">
        <v>2888</v>
      </c>
      <c r="D10" s="2" t="s">
        <v>2887</v>
      </c>
    </row>
    <row r="11" spans="1:4">
      <c r="A11" s="3">
        <v>45938</v>
      </c>
      <c r="B11" s="2" t="s">
        <v>2846</v>
      </c>
      <c r="C11" s="2" t="s">
        <v>2889</v>
      </c>
      <c r="D11" s="2" t="s">
        <v>2887</v>
      </c>
    </row>
    <row r="12" spans="1:4">
      <c r="A12" s="3">
        <v>45969</v>
      </c>
      <c r="B12" s="2" t="s">
        <v>2846</v>
      </c>
      <c r="C12" s="2" t="s">
        <v>2889</v>
      </c>
      <c r="D12" s="2" t="s">
        <v>2887</v>
      </c>
    </row>
    <row r="13" spans="1:4">
      <c r="A13" s="3">
        <v>45999</v>
      </c>
      <c r="B13" s="2" t="s">
        <v>2846</v>
      </c>
      <c r="C13" s="2" t="s">
        <v>2889</v>
      </c>
      <c r="D13" s="2" t="s">
        <v>2887</v>
      </c>
    </row>
    <row r="14" spans="1:4">
      <c r="A14" s="2" t="s">
        <v>2890</v>
      </c>
      <c r="B14" s="2" t="s">
        <v>2846</v>
      </c>
      <c r="C14" s="2" t="s">
        <v>2889</v>
      </c>
      <c r="D14" s="2" t="s">
        <v>2887</v>
      </c>
    </row>
    <row r="15" spans="1:4">
      <c r="A15" s="2" t="s">
        <v>2891</v>
      </c>
      <c r="B15" s="2" t="s">
        <v>2846</v>
      </c>
      <c r="C15" s="2" t="s">
        <v>2889</v>
      </c>
      <c r="D15" s="2" t="s">
        <v>2887</v>
      </c>
    </row>
    <row r="16" spans="1:4">
      <c r="A16" s="2" t="s">
        <v>2892</v>
      </c>
      <c r="B16" s="2" t="s">
        <v>2846</v>
      </c>
      <c r="C16" s="2" t="s">
        <v>2889</v>
      </c>
      <c r="D16" s="2" t="s">
        <v>2887</v>
      </c>
    </row>
    <row r="17" spans="1:4">
      <c r="A17" s="2" t="s">
        <v>2893</v>
      </c>
      <c r="B17" s="2" t="s">
        <v>2846</v>
      </c>
      <c r="C17" s="2" t="s">
        <v>2889</v>
      </c>
      <c r="D17" s="2" t="s">
        <v>2887</v>
      </c>
    </row>
    <row r="18" spans="1:4">
      <c r="A18" s="2" t="s">
        <v>2894</v>
      </c>
      <c r="B18" s="2" t="s">
        <v>2846</v>
      </c>
      <c r="C18" s="2" t="s">
        <v>2895</v>
      </c>
      <c r="D18" s="2" t="s">
        <v>2887</v>
      </c>
    </row>
    <row r="19" spans="1:4">
      <c r="A19" s="2" t="s">
        <v>2896</v>
      </c>
      <c r="B19" s="2" t="s">
        <v>2846</v>
      </c>
      <c r="C19" s="2" t="s">
        <v>2895</v>
      </c>
      <c r="D19" s="2" t="s">
        <v>2887</v>
      </c>
    </row>
    <row r="20" spans="1:4">
      <c r="A20" s="2" t="s">
        <v>2897</v>
      </c>
      <c r="B20" s="2" t="s">
        <v>2846</v>
      </c>
      <c r="C20" s="2" t="s">
        <v>2895</v>
      </c>
      <c r="D20" s="2" t="s">
        <v>2887</v>
      </c>
    </row>
    <row r="21" spans="1:4">
      <c r="A21" s="2" t="s">
        <v>2898</v>
      </c>
      <c r="B21" s="2" t="s">
        <v>2846</v>
      </c>
      <c r="C21" s="2" t="s">
        <v>2895</v>
      </c>
      <c r="D21" s="2" t="s">
        <v>2887</v>
      </c>
    </row>
    <row r="22" spans="1:4">
      <c r="A22" s="2" t="s">
        <v>2899</v>
      </c>
      <c r="B22" s="2" t="s">
        <v>2846</v>
      </c>
      <c r="C22" s="2" t="s">
        <v>2895</v>
      </c>
      <c r="D22" s="2" t="s">
        <v>2887</v>
      </c>
    </row>
    <row r="23" spans="1:4">
      <c r="A23" s="2" t="s">
        <v>2900</v>
      </c>
      <c r="B23" s="2" t="s">
        <v>2846</v>
      </c>
      <c r="C23" s="2" t="s">
        <v>2895</v>
      </c>
      <c r="D23" s="2" t="s">
        <v>2887</v>
      </c>
    </row>
    <row r="24" spans="1:4">
      <c r="A24" s="2" t="s">
        <v>2901</v>
      </c>
      <c r="B24" s="2" t="s">
        <v>2846</v>
      </c>
      <c r="C24" s="2" t="s">
        <v>2895</v>
      </c>
      <c r="D24" s="2" t="s">
        <v>2887</v>
      </c>
    </row>
    <row r="25" spans="1:4">
      <c r="A25" s="2" t="s">
        <v>2902</v>
      </c>
      <c r="B25" s="2" t="s">
        <v>2846</v>
      </c>
      <c r="C25" s="2" t="s">
        <v>2903</v>
      </c>
      <c r="D25" s="2" t="s">
        <v>2887</v>
      </c>
    </row>
    <row r="26" spans="1:4">
      <c r="A26" s="2" t="s">
        <v>2904</v>
      </c>
      <c r="B26" s="2" t="s">
        <v>2846</v>
      </c>
      <c r="C26" s="2" t="s">
        <v>2903</v>
      </c>
      <c r="D26" s="2" t="s">
        <v>2887</v>
      </c>
    </row>
    <row r="27" spans="1:4">
      <c r="A27" s="2" t="s">
        <v>2905</v>
      </c>
      <c r="B27" s="2" t="s">
        <v>2846</v>
      </c>
      <c r="C27" s="2" t="s">
        <v>2903</v>
      </c>
      <c r="D27" s="2" t="s">
        <v>2887</v>
      </c>
    </row>
    <row r="28" spans="1:4">
      <c r="A28" s="2" t="s">
        <v>2906</v>
      </c>
      <c r="B28" s="2" t="s">
        <v>2846</v>
      </c>
      <c r="C28" s="2" t="s">
        <v>2903</v>
      </c>
      <c r="D28" s="2" t="s">
        <v>2887</v>
      </c>
    </row>
    <row r="29" spans="1:4">
      <c r="A29" s="2" t="s">
        <v>2907</v>
      </c>
      <c r="B29" s="2" t="s">
        <v>2846</v>
      </c>
      <c r="C29" s="2" t="s">
        <v>2903</v>
      </c>
      <c r="D29" s="2" t="s">
        <v>2887</v>
      </c>
    </row>
    <row r="30" spans="1:4">
      <c r="A30" s="2" t="s">
        <v>2908</v>
      </c>
      <c r="B30" s="2" t="s">
        <v>2846</v>
      </c>
      <c r="C30" s="2" t="s">
        <v>2903</v>
      </c>
      <c r="D30" s="2" t="s">
        <v>2887</v>
      </c>
    </row>
    <row r="31" spans="1:4">
      <c r="A31" s="2" t="s">
        <v>2909</v>
      </c>
      <c r="B31" s="2" t="s">
        <v>2846</v>
      </c>
      <c r="C31" s="2" t="s">
        <v>2903</v>
      </c>
      <c r="D31" s="2" t="s">
        <v>2887</v>
      </c>
    </row>
    <row r="32" spans="1:4">
      <c r="A32" s="2" t="s">
        <v>2910</v>
      </c>
      <c r="B32" s="2" t="s">
        <v>2846</v>
      </c>
      <c r="C32" s="2" t="s">
        <v>2911</v>
      </c>
      <c r="D32" s="2" t="s">
        <v>2912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FB77-2919-4898-88A6-EA5694775123}">
  <dimension ref="A1:E31"/>
  <sheetViews>
    <sheetView topLeftCell="A8" workbookViewId="0">
      <selection activeCell="B8" sqref="B8"/>
    </sheetView>
  </sheetViews>
  <sheetFormatPr defaultRowHeight="15"/>
  <cols>
    <col min="1" max="1" width="12.85546875" customWidth="1"/>
    <col min="2" max="2" width="16.28515625" customWidth="1"/>
    <col min="3" max="3" width="11" customWidth="1"/>
    <col min="4" max="4" width="16.42578125" customWidth="1"/>
  </cols>
  <sheetData>
    <row r="1" spans="1:5">
      <c r="A1" s="2" t="s">
        <v>5</v>
      </c>
      <c r="B1" s="2" t="s">
        <v>6</v>
      </c>
      <c r="C1" s="2" t="s">
        <v>2913</v>
      </c>
      <c r="D1" s="2" t="s">
        <v>2914</v>
      </c>
      <c r="E1" s="2" t="s">
        <v>2915</v>
      </c>
    </row>
    <row r="2" spans="1:5">
      <c r="A2" s="2" t="s">
        <v>139</v>
      </c>
      <c r="B2" s="2" t="s">
        <v>140</v>
      </c>
      <c r="C2" s="2" t="s">
        <v>2772</v>
      </c>
      <c r="D2" s="2">
        <v>113.94</v>
      </c>
      <c r="E2" s="2">
        <v>57.68</v>
      </c>
    </row>
    <row r="3" spans="1:5">
      <c r="A3" s="2" t="s">
        <v>196</v>
      </c>
      <c r="B3" s="2" t="s">
        <v>197</v>
      </c>
      <c r="C3" s="2" t="s">
        <v>2772</v>
      </c>
      <c r="D3" s="2">
        <v>77.5</v>
      </c>
      <c r="E3" s="2">
        <v>43.07</v>
      </c>
    </row>
    <row r="4" spans="1:5">
      <c r="A4" s="2" t="s">
        <v>71</v>
      </c>
      <c r="B4" s="2" t="s">
        <v>72</v>
      </c>
      <c r="C4" s="2" t="s">
        <v>2772</v>
      </c>
      <c r="D4" s="2">
        <v>123.65</v>
      </c>
      <c r="E4" s="2">
        <v>82.74</v>
      </c>
    </row>
    <row r="5" spans="1:5">
      <c r="A5" s="2" t="s">
        <v>78</v>
      </c>
      <c r="B5" s="2" t="s">
        <v>79</v>
      </c>
      <c r="C5" s="2" t="s">
        <v>2772</v>
      </c>
      <c r="D5" s="2">
        <v>139.22</v>
      </c>
      <c r="E5" s="2">
        <v>72.64</v>
      </c>
    </row>
    <row r="6" spans="1:5">
      <c r="A6" s="2" t="s">
        <v>129</v>
      </c>
      <c r="B6" s="2" t="s">
        <v>130</v>
      </c>
      <c r="C6" s="2" t="s">
        <v>2772</v>
      </c>
      <c r="D6" s="2">
        <v>92.19</v>
      </c>
      <c r="E6" s="2">
        <v>46.78</v>
      </c>
    </row>
    <row r="7" spans="1:5">
      <c r="A7" s="2" t="s">
        <v>59</v>
      </c>
      <c r="B7" s="2" t="s">
        <v>60</v>
      </c>
      <c r="C7" s="2" t="s">
        <v>2772</v>
      </c>
      <c r="D7" s="2">
        <v>71.86</v>
      </c>
      <c r="E7" s="2">
        <v>45.01</v>
      </c>
    </row>
    <row r="8" spans="1:5">
      <c r="A8" s="2" t="s">
        <v>18</v>
      </c>
      <c r="B8" s="2" t="s">
        <v>19</v>
      </c>
      <c r="C8" s="2" t="s">
        <v>2772</v>
      </c>
      <c r="D8" s="2">
        <v>52.65</v>
      </c>
      <c r="E8" s="2">
        <v>28.94</v>
      </c>
    </row>
    <row r="9" spans="1:5">
      <c r="A9" s="2" t="s">
        <v>293</v>
      </c>
      <c r="B9" s="2" t="s">
        <v>294</v>
      </c>
      <c r="C9" s="2" t="s">
        <v>2772</v>
      </c>
      <c r="D9" s="2">
        <v>114.99</v>
      </c>
      <c r="E9" s="2">
        <v>73.16</v>
      </c>
    </row>
    <row r="10" spans="1:5">
      <c r="A10" s="2" t="s">
        <v>85</v>
      </c>
      <c r="B10" s="2" t="s">
        <v>86</v>
      </c>
      <c r="C10" s="2" t="s">
        <v>2772</v>
      </c>
      <c r="D10" s="2">
        <v>72.040000000000006</v>
      </c>
      <c r="E10" s="2">
        <v>46.63</v>
      </c>
    </row>
    <row r="11" spans="1:5">
      <c r="A11" s="2" t="s">
        <v>240</v>
      </c>
      <c r="B11" s="2" t="s">
        <v>241</v>
      </c>
      <c r="C11" s="2" t="s">
        <v>2772</v>
      </c>
      <c r="D11" s="2">
        <v>130.94</v>
      </c>
      <c r="E11" s="2">
        <v>65.680000000000007</v>
      </c>
    </row>
    <row r="12" spans="1:5">
      <c r="A12" s="2" t="s">
        <v>215</v>
      </c>
      <c r="B12" s="2" t="s">
        <v>216</v>
      </c>
      <c r="C12" s="2" t="s">
        <v>2775</v>
      </c>
      <c r="D12" s="2">
        <v>176.7</v>
      </c>
      <c r="E12" s="2">
        <v>119.19</v>
      </c>
    </row>
    <row r="13" spans="1:5">
      <c r="A13" s="2" t="s">
        <v>25</v>
      </c>
      <c r="B13" s="2" t="s">
        <v>26</v>
      </c>
      <c r="C13" s="2" t="s">
        <v>2775</v>
      </c>
      <c r="D13" s="2">
        <v>120.83</v>
      </c>
      <c r="E13" s="2">
        <v>65.11</v>
      </c>
    </row>
    <row r="14" spans="1:5">
      <c r="A14" s="2" t="s">
        <v>396</v>
      </c>
      <c r="B14" s="2" t="s">
        <v>397</v>
      </c>
      <c r="C14" s="2" t="s">
        <v>2775</v>
      </c>
      <c r="D14" s="2">
        <v>194.87</v>
      </c>
      <c r="E14" s="2">
        <v>113.83</v>
      </c>
    </row>
    <row r="15" spans="1:5">
      <c r="A15" s="2" t="s">
        <v>114</v>
      </c>
      <c r="B15" s="2" t="s">
        <v>115</v>
      </c>
      <c r="C15" s="2" t="s">
        <v>2775</v>
      </c>
      <c r="D15" s="2">
        <v>91.13</v>
      </c>
      <c r="E15" s="2">
        <v>47.77</v>
      </c>
    </row>
    <row r="16" spans="1:5">
      <c r="A16" s="2" t="s">
        <v>100</v>
      </c>
      <c r="B16" s="2" t="s">
        <v>101</v>
      </c>
      <c r="C16" s="2" t="s">
        <v>2775</v>
      </c>
      <c r="D16" s="2">
        <v>181.7</v>
      </c>
      <c r="E16" s="2">
        <v>118.27</v>
      </c>
    </row>
    <row r="17" spans="1:5">
      <c r="A17" s="2" t="s">
        <v>166</v>
      </c>
      <c r="B17" s="2" t="s">
        <v>167</v>
      </c>
      <c r="C17" s="2" t="s">
        <v>2775</v>
      </c>
      <c r="D17" s="2">
        <v>176.86</v>
      </c>
      <c r="E17" s="2">
        <v>120.7</v>
      </c>
    </row>
    <row r="18" spans="1:5">
      <c r="A18" s="2" t="s">
        <v>191</v>
      </c>
      <c r="B18" s="2" t="s">
        <v>192</v>
      </c>
      <c r="C18" s="2" t="s">
        <v>2775</v>
      </c>
      <c r="D18" s="2">
        <v>144.35</v>
      </c>
      <c r="E18" s="2">
        <v>107.29</v>
      </c>
    </row>
    <row r="19" spans="1:5">
      <c r="A19" s="2" t="s">
        <v>179</v>
      </c>
      <c r="B19" s="2" t="s">
        <v>180</v>
      </c>
      <c r="C19" s="2" t="s">
        <v>2775</v>
      </c>
      <c r="D19" s="2">
        <v>125.42</v>
      </c>
      <c r="E19" s="2">
        <v>80.02</v>
      </c>
    </row>
    <row r="20" spans="1:5">
      <c r="A20" s="2" t="s">
        <v>107</v>
      </c>
      <c r="B20" s="2" t="s">
        <v>108</v>
      </c>
      <c r="C20" s="2" t="s">
        <v>2775</v>
      </c>
      <c r="D20" s="2">
        <v>179.53</v>
      </c>
      <c r="E20" s="2">
        <v>117.53</v>
      </c>
    </row>
    <row r="21" spans="1:5">
      <c r="A21" s="2" t="s">
        <v>174</v>
      </c>
      <c r="B21" s="2" t="s">
        <v>175</v>
      </c>
      <c r="C21" s="2" t="s">
        <v>2775</v>
      </c>
      <c r="D21" s="2">
        <v>183.4</v>
      </c>
      <c r="E21" s="2">
        <v>118.17</v>
      </c>
    </row>
    <row r="22" spans="1:5">
      <c r="A22" s="2" t="s">
        <v>319</v>
      </c>
      <c r="B22" s="2" t="s">
        <v>320</v>
      </c>
      <c r="C22" s="2" t="s">
        <v>2776</v>
      </c>
      <c r="D22" s="2">
        <v>93.41</v>
      </c>
      <c r="E22" s="2">
        <v>47.78</v>
      </c>
    </row>
    <row r="23" spans="1:5">
      <c r="A23" s="2" t="s">
        <v>90</v>
      </c>
      <c r="B23" s="2" t="s">
        <v>91</v>
      </c>
      <c r="C23" s="2" t="s">
        <v>2776</v>
      </c>
      <c r="D23" s="2">
        <v>50.51</v>
      </c>
      <c r="E23" s="2">
        <v>28.91</v>
      </c>
    </row>
    <row r="24" spans="1:5">
      <c r="A24" s="2" t="s">
        <v>234</v>
      </c>
      <c r="B24" s="2" t="s">
        <v>235</v>
      </c>
      <c r="C24" s="2" t="s">
        <v>2776</v>
      </c>
      <c r="D24" s="2">
        <v>37.18</v>
      </c>
      <c r="E24" s="2">
        <v>20.75</v>
      </c>
    </row>
    <row r="25" spans="1:5">
      <c r="A25" s="2" t="s">
        <v>302</v>
      </c>
      <c r="B25" s="2" t="s">
        <v>303</v>
      </c>
      <c r="C25" s="2" t="s">
        <v>2776</v>
      </c>
      <c r="D25" s="2">
        <v>39.090000000000003</v>
      </c>
      <c r="E25" s="2">
        <v>22.26</v>
      </c>
    </row>
    <row r="26" spans="1:5">
      <c r="A26" s="2" t="s">
        <v>39</v>
      </c>
      <c r="B26" s="2" t="s">
        <v>40</v>
      </c>
      <c r="C26" s="2" t="s">
        <v>2776</v>
      </c>
      <c r="D26" s="2">
        <v>87.21</v>
      </c>
      <c r="E26" s="2">
        <v>51.56</v>
      </c>
    </row>
    <row r="27" spans="1:5">
      <c r="A27" s="2" t="s">
        <v>326</v>
      </c>
      <c r="B27" s="2" t="s">
        <v>327</v>
      </c>
      <c r="C27" s="2" t="s">
        <v>2776</v>
      </c>
      <c r="D27" s="2">
        <v>63.32</v>
      </c>
      <c r="E27" s="2">
        <v>34.979999999999997</v>
      </c>
    </row>
    <row r="28" spans="1:5">
      <c r="A28" s="2" t="s">
        <v>356</v>
      </c>
      <c r="B28" s="2" t="s">
        <v>357</v>
      </c>
      <c r="C28" s="2" t="s">
        <v>2776</v>
      </c>
      <c r="D28" s="2">
        <v>54.03</v>
      </c>
      <c r="E28" s="2">
        <v>39.67</v>
      </c>
    </row>
    <row r="29" spans="1:5">
      <c r="A29" s="2" t="s">
        <v>32</v>
      </c>
      <c r="B29" s="2" t="s">
        <v>33</v>
      </c>
      <c r="C29" s="2" t="s">
        <v>2776</v>
      </c>
      <c r="D29" s="2">
        <v>88.32</v>
      </c>
      <c r="E29" s="2">
        <v>57.61</v>
      </c>
    </row>
    <row r="30" spans="1:5">
      <c r="A30" s="2" t="s">
        <v>450</v>
      </c>
      <c r="B30" s="2" t="s">
        <v>451</v>
      </c>
      <c r="C30" s="2" t="s">
        <v>2776</v>
      </c>
      <c r="D30" s="2">
        <v>45.4</v>
      </c>
      <c r="E30" s="2">
        <v>30.98</v>
      </c>
    </row>
    <row r="31" spans="1:5">
      <c r="A31" s="2" t="s">
        <v>275</v>
      </c>
      <c r="B31" s="2" t="s">
        <v>276</v>
      </c>
      <c r="C31" s="2" t="s">
        <v>2776</v>
      </c>
      <c r="D31" s="2">
        <v>44.71</v>
      </c>
      <c r="E31" s="2">
        <v>26.6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78B-C4FC-4F92-9CA0-CE558DAB6528}">
  <dimension ref="A1:E221"/>
  <sheetViews>
    <sheetView workbookViewId="0"/>
  </sheetViews>
  <sheetFormatPr defaultRowHeight="15"/>
  <cols>
    <col min="1" max="1" width="14.5703125" customWidth="1"/>
    <col min="2" max="2" width="18" customWidth="1"/>
    <col min="3" max="3" width="11" customWidth="1"/>
    <col min="4" max="4" width="9.28515625" customWidth="1"/>
  </cols>
  <sheetData>
    <row r="1" spans="1:5">
      <c r="A1" s="2" t="s">
        <v>3</v>
      </c>
      <c r="B1" s="2" t="s">
        <v>4</v>
      </c>
      <c r="C1" s="2" t="s">
        <v>2916</v>
      </c>
      <c r="D1" s="2" t="s">
        <v>2917</v>
      </c>
      <c r="E1" s="2"/>
    </row>
    <row r="2" spans="1:5">
      <c r="A2" s="2" t="s">
        <v>773</v>
      </c>
      <c r="B2" s="2" t="s">
        <v>774</v>
      </c>
      <c r="C2" s="2" t="s">
        <v>2918</v>
      </c>
      <c r="D2" s="2" t="s">
        <v>2919</v>
      </c>
      <c r="E2" s="2"/>
    </row>
    <row r="3" spans="1:5">
      <c r="A3" s="2" t="s">
        <v>760</v>
      </c>
      <c r="B3" s="2" t="s">
        <v>761</v>
      </c>
      <c r="C3" s="2" t="s">
        <v>2920</v>
      </c>
      <c r="D3" s="2" t="s">
        <v>2921</v>
      </c>
      <c r="E3" s="2"/>
    </row>
    <row r="4" spans="1:5">
      <c r="A4" s="2" t="s">
        <v>893</v>
      </c>
      <c r="B4" s="2" t="s">
        <v>894</v>
      </c>
      <c r="C4" s="2" t="s">
        <v>2920</v>
      </c>
      <c r="D4" s="2" t="s">
        <v>2922</v>
      </c>
      <c r="E4" s="2"/>
    </row>
    <row r="5" spans="1:5">
      <c r="A5" s="2" t="s">
        <v>296</v>
      </c>
      <c r="B5" s="2" t="s">
        <v>297</v>
      </c>
      <c r="C5" s="2" t="s">
        <v>2920</v>
      </c>
      <c r="D5" s="2" t="s">
        <v>2921</v>
      </c>
      <c r="E5" s="2"/>
    </row>
    <row r="6" spans="1:5">
      <c r="A6" s="2" t="s">
        <v>566</v>
      </c>
      <c r="B6" s="2" t="s">
        <v>567</v>
      </c>
      <c r="C6" s="2" t="s">
        <v>2923</v>
      </c>
      <c r="D6" s="2" t="s">
        <v>2921</v>
      </c>
      <c r="E6" s="2"/>
    </row>
    <row r="7" spans="1:5">
      <c r="A7" s="2" t="s">
        <v>164</v>
      </c>
      <c r="B7" s="2" t="s">
        <v>165</v>
      </c>
      <c r="C7" s="2" t="s">
        <v>2920</v>
      </c>
      <c r="D7" s="2" t="s">
        <v>2922</v>
      </c>
      <c r="E7" s="2"/>
    </row>
    <row r="8" spans="1:5">
      <c r="A8" s="2" t="s">
        <v>1309</v>
      </c>
      <c r="B8" s="2" t="s">
        <v>1310</v>
      </c>
      <c r="C8" s="2" t="s">
        <v>2918</v>
      </c>
      <c r="D8" s="2" t="s">
        <v>2921</v>
      </c>
      <c r="E8" s="2"/>
    </row>
    <row r="9" spans="1:5">
      <c r="A9" s="2" t="s">
        <v>814</v>
      </c>
      <c r="B9" s="2" t="s">
        <v>815</v>
      </c>
      <c r="C9" s="2" t="s">
        <v>2920</v>
      </c>
      <c r="D9" s="2" t="s">
        <v>2924</v>
      </c>
      <c r="E9" s="2"/>
    </row>
    <row r="10" spans="1:5">
      <c r="A10" s="2" t="s">
        <v>502</v>
      </c>
      <c r="B10" s="2" t="s">
        <v>503</v>
      </c>
      <c r="C10" s="2" t="s">
        <v>2923</v>
      </c>
      <c r="D10" s="2" t="s">
        <v>2924</v>
      </c>
      <c r="E10" s="2"/>
    </row>
    <row r="11" spans="1:5">
      <c r="A11" s="2" t="s">
        <v>683</v>
      </c>
      <c r="B11" s="2" t="s">
        <v>684</v>
      </c>
      <c r="C11" s="2" t="s">
        <v>2920</v>
      </c>
      <c r="D11" s="2" t="s">
        <v>2921</v>
      </c>
      <c r="E11" s="2"/>
    </row>
    <row r="12" spans="1:5">
      <c r="A12" s="2" t="s">
        <v>161</v>
      </c>
      <c r="B12" s="2" t="s">
        <v>162</v>
      </c>
      <c r="C12" s="2" t="s">
        <v>2920</v>
      </c>
      <c r="D12" s="2" t="s">
        <v>2922</v>
      </c>
      <c r="E12" s="2"/>
    </row>
    <row r="13" spans="1:5">
      <c r="A13" s="2" t="s">
        <v>730</v>
      </c>
      <c r="B13" s="2" t="s">
        <v>731</v>
      </c>
      <c r="C13" s="2" t="s">
        <v>2918</v>
      </c>
      <c r="D13" s="2" t="s">
        <v>2919</v>
      </c>
      <c r="E13" s="2"/>
    </row>
    <row r="14" spans="1:5">
      <c r="A14" s="2" t="s">
        <v>881</v>
      </c>
      <c r="B14" s="2" t="s">
        <v>882</v>
      </c>
      <c r="C14" s="2" t="s">
        <v>2918</v>
      </c>
      <c r="D14" s="2" t="s">
        <v>2921</v>
      </c>
      <c r="E14" s="2"/>
    </row>
    <row r="15" spans="1:5">
      <c r="A15" s="2" t="s">
        <v>299</v>
      </c>
      <c r="B15" s="2" t="s">
        <v>300</v>
      </c>
      <c r="C15" s="2" t="s">
        <v>2918</v>
      </c>
      <c r="D15" s="2" t="s">
        <v>2919</v>
      </c>
      <c r="E15" s="2"/>
    </row>
    <row r="16" spans="1:5">
      <c r="A16" s="2" t="s">
        <v>635</v>
      </c>
      <c r="B16" s="2" t="s">
        <v>636</v>
      </c>
      <c r="C16" s="2" t="s">
        <v>2923</v>
      </c>
      <c r="D16" s="2" t="s">
        <v>2919</v>
      </c>
      <c r="E16" s="2"/>
    </row>
    <row r="17" spans="1:5">
      <c r="A17" s="2" t="s">
        <v>1183</v>
      </c>
      <c r="B17" s="2" t="s">
        <v>1184</v>
      </c>
      <c r="C17" s="2" t="s">
        <v>2923</v>
      </c>
      <c r="D17" s="2" t="s">
        <v>2921</v>
      </c>
      <c r="E17" s="2"/>
    </row>
    <row r="18" spans="1:5">
      <c r="A18" s="2" t="s">
        <v>839</v>
      </c>
      <c r="B18" s="2" t="s">
        <v>840</v>
      </c>
      <c r="C18" s="2" t="s">
        <v>2920</v>
      </c>
      <c r="D18" s="2" t="s">
        <v>2922</v>
      </c>
      <c r="E18" s="2"/>
    </row>
    <row r="19" spans="1:5">
      <c r="A19" s="2" t="s">
        <v>459</v>
      </c>
      <c r="B19" s="2" t="s">
        <v>460</v>
      </c>
      <c r="C19" s="2" t="s">
        <v>2918</v>
      </c>
      <c r="D19" s="2" t="s">
        <v>2924</v>
      </c>
      <c r="E19" s="2"/>
    </row>
    <row r="20" spans="1:5">
      <c r="A20" s="2" t="s">
        <v>314</v>
      </c>
      <c r="B20" s="2" t="s">
        <v>315</v>
      </c>
      <c r="C20" s="2" t="s">
        <v>2920</v>
      </c>
      <c r="D20" s="2" t="s">
        <v>2925</v>
      </c>
      <c r="E20" s="2"/>
    </row>
    <row r="21" spans="1:5">
      <c r="A21" s="2" t="s">
        <v>645</v>
      </c>
      <c r="B21" s="2" t="s">
        <v>646</v>
      </c>
      <c r="C21" s="2" t="s">
        <v>2920</v>
      </c>
      <c r="D21" s="2" t="s">
        <v>2922</v>
      </c>
      <c r="E21" s="2"/>
    </row>
    <row r="22" spans="1:5">
      <c r="A22" s="2" t="s">
        <v>153</v>
      </c>
      <c r="B22" s="2" t="s">
        <v>154</v>
      </c>
      <c r="C22" s="2" t="s">
        <v>2918</v>
      </c>
      <c r="D22" s="2" t="s">
        <v>2922</v>
      </c>
      <c r="E22" s="2"/>
    </row>
    <row r="23" spans="1:5">
      <c r="A23" s="2" t="s">
        <v>256</v>
      </c>
      <c r="B23" s="2" t="s">
        <v>257</v>
      </c>
      <c r="C23" s="2" t="s">
        <v>2918</v>
      </c>
      <c r="D23" s="2" t="s">
        <v>2924</v>
      </c>
      <c r="E23" s="2"/>
    </row>
    <row r="24" spans="1:5">
      <c r="A24" s="2" t="s">
        <v>655</v>
      </c>
      <c r="B24" s="2" t="s">
        <v>656</v>
      </c>
      <c r="C24" s="2" t="s">
        <v>2918</v>
      </c>
      <c r="D24" s="2" t="s">
        <v>2925</v>
      </c>
      <c r="E24" s="2"/>
    </row>
    <row r="25" spans="1:5">
      <c r="A25" s="2" t="s">
        <v>618</v>
      </c>
      <c r="B25" s="2" t="s">
        <v>619</v>
      </c>
      <c r="C25" s="2" t="s">
        <v>2923</v>
      </c>
      <c r="D25" s="2" t="s">
        <v>2924</v>
      </c>
      <c r="E25" s="2"/>
    </row>
    <row r="26" spans="1:5">
      <c r="A26" s="2" t="s">
        <v>596</v>
      </c>
      <c r="B26" s="2" t="s">
        <v>597</v>
      </c>
      <c r="C26" s="2" t="s">
        <v>2918</v>
      </c>
      <c r="D26" s="2" t="s">
        <v>2924</v>
      </c>
      <c r="E26" s="2"/>
    </row>
    <row r="27" spans="1:5">
      <c r="A27" s="2" t="s">
        <v>444</v>
      </c>
      <c r="B27" s="2" t="s">
        <v>445</v>
      </c>
      <c r="C27" s="2" t="s">
        <v>2918</v>
      </c>
      <c r="D27" s="2" t="s">
        <v>2921</v>
      </c>
      <c r="E27" s="2"/>
    </row>
    <row r="28" spans="1:5">
      <c r="A28" s="2" t="s">
        <v>1130</v>
      </c>
      <c r="B28" s="2" t="s">
        <v>1131</v>
      </c>
      <c r="C28" s="2" t="s">
        <v>2918</v>
      </c>
      <c r="D28" s="2" t="s">
        <v>2925</v>
      </c>
      <c r="E28" s="2"/>
    </row>
    <row r="29" spans="1:5">
      <c r="A29" s="2" t="s">
        <v>485</v>
      </c>
      <c r="B29" s="2" t="s">
        <v>486</v>
      </c>
      <c r="C29" s="2" t="s">
        <v>2918</v>
      </c>
      <c r="D29" s="2" t="s">
        <v>2925</v>
      </c>
      <c r="E29" s="2"/>
    </row>
    <row r="30" spans="1:5">
      <c r="A30" s="2" t="s">
        <v>916</v>
      </c>
      <c r="B30" s="2" t="s">
        <v>917</v>
      </c>
      <c r="C30" s="2" t="s">
        <v>2918</v>
      </c>
      <c r="D30" s="2" t="s">
        <v>2919</v>
      </c>
      <c r="E30" s="2"/>
    </row>
    <row r="31" spans="1:5">
      <c r="A31" s="2" t="s">
        <v>408</v>
      </c>
      <c r="B31" s="2" t="s">
        <v>409</v>
      </c>
      <c r="C31" s="2" t="s">
        <v>2923</v>
      </c>
      <c r="D31" s="2" t="s">
        <v>2921</v>
      </c>
      <c r="E31" s="2"/>
    </row>
    <row r="32" spans="1:5">
      <c r="A32" s="2" t="s">
        <v>281</v>
      </c>
      <c r="B32" s="2" t="s">
        <v>282</v>
      </c>
      <c r="C32" s="2" t="s">
        <v>2920</v>
      </c>
      <c r="D32" s="2" t="s">
        <v>2921</v>
      </c>
    </row>
    <row r="33" spans="1:4">
      <c r="A33" s="2" t="s">
        <v>765</v>
      </c>
      <c r="B33" s="2" t="s">
        <v>766</v>
      </c>
      <c r="C33" s="2" t="s">
        <v>2923</v>
      </c>
      <c r="D33" s="2" t="s">
        <v>2922</v>
      </c>
    </row>
    <row r="34" spans="1:4">
      <c r="A34" s="2" t="s">
        <v>441</v>
      </c>
      <c r="B34" s="2" t="s">
        <v>442</v>
      </c>
      <c r="C34" s="2" t="s">
        <v>2923</v>
      </c>
      <c r="D34" s="2" t="s">
        <v>2925</v>
      </c>
    </row>
    <row r="35" spans="1:4">
      <c r="A35" s="2" t="s">
        <v>506</v>
      </c>
      <c r="B35" s="2" t="s">
        <v>507</v>
      </c>
      <c r="C35" s="2" t="s">
        <v>2918</v>
      </c>
      <c r="D35" s="2" t="s">
        <v>2921</v>
      </c>
    </row>
    <row r="36" spans="1:4">
      <c r="A36" s="2" t="s">
        <v>834</v>
      </c>
      <c r="B36" s="2" t="s">
        <v>835</v>
      </c>
      <c r="C36" s="2" t="s">
        <v>2918</v>
      </c>
      <c r="D36" s="2" t="s">
        <v>2922</v>
      </c>
    </row>
    <row r="37" spans="1:4">
      <c r="A37" s="2" t="s">
        <v>757</v>
      </c>
      <c r="B37" s="2" t="s">
        <v>758</v>
      </c>
      <c r="C37" s="2" t="s">
        <v>2918</v>
      </c>
      <c r="D37" s="2" t="s">
        <v>2925</v>
      </c>
    </row>
    <row r="38" spans="1:4">
      <c r="A38" s="2" t="s">
        <v>516</v>
      </c>
      <c r="B38" s="2" t="s">
        <v>517</v>
      </c>
      <c r="C38" s="2" t="s">
        <v>2918</v>
      </c>
      <c r="D38" s="2" t="s">
        <v>2921</v>
      </c>
    </row>
    <row r="39" spans="1:4">
      <c r="A39" s="2" t="s">
        <v>470</v>
      </c>
      <c r="B39" s="2" t="s">
        <v>471</v>
      </c>
      <c r="C39" s="2" t="s">
        <v>2918</v>
      </c>
      <c r="D39" s="2" t="s">
        <v>2919</v>
      </c>
    </row>
    <row r="40" spans="1:4">
      <c r="A40" s="2" t="s">
        <v>317</v>
      </c>
      <c r="B40" s="2" t="s">
        <v>318</v>
      </c>
      <c r="C40" s="2" t="s">
        <v>2918</v>
      </c>
      <c r="D40" s="2" t="s">
        <v>2922</v>
      </c>
    </row>
    <row r="41" spans="1:4">
      <c r="A41" s="2" t="s">
        <v>411</v>
      </c>
      <c r="B41" s="2" t="s">
        <v>412</v>
      </c>
      <c r="C41" s="2" t="s">
        <v>2920</v>
      </c>
      <c r="D41" s="2" t="s">
        <v>2921</v>
      </c>
    </row>
    <row r="42" spans="1:4">
      <c r="A42" s="2" t="s">
        <v>697</v>
      </c>
      <c r="B42" s="2" t="s">
        <v>698</v>
      </c>
      <c r="C42" s="2" t="s">
        <v>2920</v>
      </c>
      <c r="D42" s="2" t="s">
        <v>2919</v>
      </c>
    </row>
    <row r="43" spans="1:4">
      <c r="A43" s="2" t="s">
        <v>381</v>
      </c>
      <c r="B43" s="2" t="s">
        <v>382</v>
      </c>
      <c r="C43" s="2" t="s">
        <v>2918</v>
      </c>
      <c r="D43" s="2" t="s">
        <v>2925</v>
      </c>
    </row>
    <row r="44" spans="1:4">
      <c r="A44" s="2" t="s">
        <v>351</v>
      </c>
      <c r="B44" s="2" t="s">
        <v>352</v>
      </c>
      <c r="C44" s="2" t="s">
        <v>2918</v>
      </c>
      <c r="D44" s="2" t="s">
        <v>2921</v>
      </c>
    </row>
    <row r="45" spans="1:4">
      <c r="A45" s="2" t="s">
        <v>660</v>
      </c>
      <c r="B45" s="2" t="s">
        <v>661</v>
      </c>
      <c r="C45" s="2" t="s">
        <v>2923</v>
      </c>
      <c r="D45" s="2" t="s">
        <v>2925</v>
      </c>
    </row>
    <row r="46" spans="1:4">
      <c r="A46" s="2" t="s">
        <v>336</v>
      </c>
      <c r="B46" s="2" t="s">
        <v>337</v>
      </c>
      <c r="C46" s="2" t="s">
        <v>2920</v>
      </c>
      <c r="D46" s="2" t="s">
        <v>2921</v>
      </c>
    </row>
    <row r="47" spans="1:4">
      <c r="A47" s="2" t="s">
        <v>671</v>
      </c>
      <c r="B47" s="2" t="s">
        <v>672</v>
      </c>
      <c r="C47" s="2" t="s">
        <v>2923</v>
      </c>
      <c r="D47" s="2" t="s">
        <v>2922</v>
      </c>
    </row>
    <row r="48" spans="1:4">
      <c r="A48" s="2" t="s">
        <v>719</v>
      </c>
      <c r="B48" s="2" t="s">
        <v>720</v>
      </c>
      <c r="C48" s="2" t="s">
        <v>2920</v>
      </c>
      <c r="D48" s="2" t="s">
        <v>2922</v>
      </c>
    </row>
    <row r="49" spans="1:4">
      <c r="A49" s="2" t="s">
        <v>776</v>
      </c>
      <c r="B49" s="2" t="s">
        <v>777</v>
      </c>
      <c r="C49" s="2" t="s">
        <v>2918</v>
      </c>
      <c r="D49" s="2" t="s">
        <v>2925</v>
      </c>
    </row>
    <row r="50" spans="1:4">
      <c r="A50" s="2" t="s">
        <v>394</v>
      </c>
      <c r="B50" s="2" t="s">
        <v>395</v>
      </c>
      <c r="C50" s="2" t="s">
        <v>2920</v>
      </c>
      <c r="D50" s="2" t="s">
        <v>2924</v>
      </c>
    </row>
    <row r="51" spans="1:4">
      <c r="A51" s="2" t="s">
        <v>291</v>
      </c>
      <c r="B51" s="2" t="s">
        <v>292</v>
      </c>
      <c r="C51" s="2" t="s">
        <v>2920</v>
      </c>
      <c r="D51" s="2" t="s">
        <v>2919</v>
      </c>
    </row>
    <row r="52" spans="1:4">
      <c r="A52" s="2" t="s">
        <v>194</v>
      </c>
      <c r="B52" s="2" t="s">
        <v>195</v>
      </c>
      <c r="C52" s="2" t="s">
        <v>2920</v>
      </c>
      <c r="D52" s="2" t="s">
        <v>2922</v>
      </c>
    </row>
    <row r="53" spans="1:4">
      <c r="A53" s="2" t="s">
        <v>791</v>
      </c>
      <c r="B53" s="2" t="s">
        <v>792</v>
      </c>
      <c r="C53" s="2" t="s">
        <v>2918</v>
      </c>
      <c r="D53" s="2" t="s">
        <v>2924</v>
      </c>
    </row>
    <row r="54" spans="1:4">
      <c r="A54" s="2" t="s">
        <v>88</v>
      </c>
      <c r="B54" s="2" t="s">
        <v>89</v>
      </c>
      <c r="C54" s="2" t="s">
        <v>2918</v>
      </c>
      <c r="D54" s="2" t="s">
        <v>2922</v>
      </c>
    </row>
    <row r="55" spans="1:4">
      <c r="A55" s="2" t="s">
        <v>1113</v>
      </c>
      <c r="B55" s="2" t="s">
        <v>1114</v>
      </c>
      <c r="C55" s="2" t="s">
        <v>2923</v>
      </c>
      <c r="D55" s="2" t="s">
        <v>2919</v>
      </c>
    </row>
    <row r="56" spans="1:4">
      <c r="A56" s="2" t="s">
        <v>147</v>
      </c>
      <c r="B56" s="2" t="s">
        <v>148</v>
      </c>
      <c r="C56" s="2" t="s">
        <v>2918</v>
      </c>
      <c r="D56" s="2" t="s">
        <v>2924</v>
      </c>
    </row>
    <row r="57" spans="1:4">
      <c r="A57" s="2" t="s">
        <v>287</v>
      </c>
      <c r="B57" s="2" t="s">
        <v>288</v>
      </c>
      <c r="C57" s="2" t="s">
        <v>2920</v>
      </c>
      <c r="D57" s="2" t="s">
        <v>2919</v>
      </c>
    </row>
    <row r="58" spans="1:4">
      <c r="A58" s="2" t="s">
        <v>267</v>
      </c>
      <c r="B58" s="2" t="s">
        <v>268</v>
      </c>
      <c r="C58" s="2" t="s">
        <v>2918</v>
      </c>
      <c r="D58" s="2" t="s">
        <v>2922</v>
      </c>
    </row>
    <row r="59" spans="1:4">
      <c r="A59" s="2" t="s">
        <v>752</v>
      </c>
      <c r="B59" s="2" t="s">
        <v>753</v>
      </c>
      <c r="C59" s="2" t="s">
        <v>2918</v>
      </c>
      <c r="D59" s="2" t="s">
        <v>2921</v>
      </c>
    </row>
    <row r="60" spans="1:4">
      <c r="A60" s="2" t="s">
        <v>462</v>
      </c>
      <c r="B60" s="2" t="s">
        <v>463</v>
      </c>
      <c r="C60" s="2" t="s">
        <v>2923</v>
      </c>
      <c r="D60" s="2" t="s">
        <v>2921</v>
      </c>
    </row>
    <row r="61" spans="1:4">
      <c r="A61" s="2" t="s">
        <v>340</v>
      </c>
      <c r="B61" s="2" t="s">
        <v>341</v>
      </c>
      <c r="C61" s="2" t="s">
        <v>2923</v>
      </c>
      <c r="D61" s="2" t="s">
        <v>2919</v>
      </c>
    </row>
    <row r="62" spans="1:4">
      <c r="A62" s="2" t="s">
        <v>542</v>
      </c>
      <c r="B62" s="2" t="s">
        <v>543</v>
      </c>
      <c r="C62" s="2" t="s">
        <v>2923</v>
      </c>
      <c r="D62" s="2" t="s">
        <v>2925</v>
      </c>
    </row>
    <row r="63" spans="1:4">
      <c r="A63" s="2" t="s">
        <v>1057</v>
      </c>
      <c r="B63" s="2" t="s">
        <v>1058</v>
      </c>
      <c r="C63" s="2" t="s">
        <v>2920</v>
      </c>
      <c r="D63" s="2" t="s">
        <v>2922</v>
      </c>
    </row>
    <row r="64" spans="1:4">
      <c r="A64" s="2" t="s">
        <v>199</v>
      </c>
      <c r="B64" s="2" t="s">
        <v>200</v>
      </c>
      <c r="C64" s="2" t="s">
        <v>2920</v>
      </c>
      <c r="D64" s="2" t="s">
        <v>2921</v>
      </c>
    </row>
    <row r="65" spans="1:4">
      <c r="A65" s="2" t="s">
        <v>828</v>
      </c>
      <c r="B65" s="2" t="s">
        <v>829</v>
      </c>
      <c r="C65" s="2" t="s">
        <v>2920</v>
      </c>
      <c r="D65" s="2" t="s">
        <v>2919</v>
      </c>
    </row>
    <row r="66" spans="1:4">
      <c r="A66" s="2" t="s">
        <v>366</v>
      </c>
      <c r="B66" s="2" t="s">
        <v>367</v>
      </c>
      <c r="C66" s="2" t="s">
        <v>2918</v>
      </c>
      <c r="D66" s="2" t="s">
        <v>2922</v>
      </c>
    </row>
    <row r="67" spans="1:4">
      <c r="A67" s="2" t="s">
        <v>172</v>
      </c>
      <c r="B67" s="2" t="s">
        <v>173</v>
      </c>
      <c r="C67" s="2" t="s">
        <v>2918</v>
      </c>
      <c r="D67" s="2" t="s">
        <v>2922</v>
      </c>
    </row>
    <row r="68" spans="1:4">
      <c r="A68" s="2" t="s">
        <v>248</v>
      </c>
      <c r="B68" s="2" t="s">
        <v>249</v>
      </c>
      <c r="C68" s="2" t="s">
        <v>2920</v>
      </c>
      <c r="D68" s="2" t="s">
        <v>2925</v>
      </c>
    </row>
    <row r="69" spans="1:4">
      <c r="A69" s="2" t="s">
        <v>453</v>
      </c>
      <c r="B69" s="2" t="s">
        <v>454</v>
      </c>
      <c r="C69" s="2" t="s">
        <v>2918</v>
      </c>
      <c r="D69" s="2" t="s">
        <v>2925</v>
      </c>
    </row>
    <row r="70" spans="1:4">
      <c r="A70" s="2" t="s">
        <v>1489</v>
      </c>
      <c r="B70" s="2" t="s">
        <v>1490</v>
      </c>
      <c r="C70" s="2" t="s">
        <v>2920</v>
      </c>
      <c r="D70" s="2" t="s">
        <v>2925</v>
      </c>
    </row>
    <row r="71" spans="1:4">
      <c r="A71" s="2" t="s">
        <v>224</v>
      </c>
      <c r="B71" s="2" t="s">
        <v>225</v>
      </c>
      <c r="C71" s="2" t="s">
        <v>2920</v>
      </c>
      <c r="D71" s="2" t="s">
        <v>2921</v>
      </c>
    </row>
    <row r="72" spans="1:4">
      <c r="A72" s="2" t="s">
        <v>251</v>
      </c>
      <c r="B72" s="2" t="s">
        <v>252</v>
      </c>
      <c r="C72" s="2" t="s">
        <v>2920</v>
      </c>
      <c r="D72" s="2" t="s">
        <v>2919</v>
      </c>
    </row>
    <row r="73" spans="1:4">
      <c r="A73" s="2" t="s">
        <v>1144</v>
      </c>
      <c r="B73" s="2" t="s">
        <v>1145</v>
      </c>
      <c r="C73" s="2" t="s">
        <v>2920</v>
      </c>
      <c r="D73" s="2" t="s">
        <v>2921</v>
      </c>
    </row>
    <row r="74" spans="1:4">
      <c r="A74" s="2" t="s">
        <v>629</v>
      </c>
      <c r="B74" s="2" t="s">
        <v>630</v>
      </c>
      <c r="C74" s="2" t="s">
        <v>2918</v>
      </c>
      <c r="D74" s="2" t="s">
        <v>2924</v>
      </c>
    </row>
    <row r="75" spans="1:4">
      <c r="A75" s="2" t="s">
        <v>64</v>
      </c>
      <c r="B75" s="2" t="s">
        <v>65</v>
      </c>
      <c r="C75" s="2" t="s">
        <v>2920</v>
      </c>
      <c r="D75" s="2" t="s">
        <v>2919</v>
      </c>
    </row>
    <row r="76" spans="1:4">
      <c r="A76" s="2" t="s">
        <v>1630</v>
      </c>
      <c r="B76" s="2" t="s">
        <v>1631</v>
      </c>
      <c r="C76" s="2" t="s">
        <v>2920</v>
      </c>
      <c r="D76" s="2" t="s">
        <v>2919</v>
      </c>
    </row>
    <row r="77" spans="1:4">
      <c r="A77" s="2" t="s">
        <v>488</v>
      </c>
      <c r="B77" s="2" t="s">
        <v>489</v>
      </c>
      <c r="C77" s="2" t="s">
        <v>2918</v>
      </c>
      <c r="D77" s="2" t="s">
        <v>2924</v>
      </c>
    </row>
    <row r="78" spans="1:4">
      <c r="A78" s="2" t="s">
        <v>105</v>
      </c>
      <c r="B78" s="2" t="s">
        <v>106</v>
      </c>
      <c r="C78" s="2" t="s">
        <v>2920</v>
      </c>
      <c r="D78" s="2" t="s">
        <v>2924</v>
      </c>
    </row>
    <row r="79" spans="1:4">
      <c r="A79" s="2" t="s">
        <v>532</v>
      </c>
      <c r="B79" s="2" t="s">
        <v>533</v>
      </c>
      <c r="C79" s="2" t="s">
        <v>2923</v>
      </c>
      <c r="D79" s="2" t="s">
        <v>2922</v>
      </c>
    </row>
    <row r="80" spans="1:4">
      <c r="A80" s="2" t="s">
        <v>807</v>
      </c>
      <c r="B80" s="2" t="s">
        <v>808</v>
      </c>
      <c r="C80" s="2" t="s">
        <v>2920</v>
      </c>
      <c r="D80" s="2" t="s">
        <v>2925</v>
      </c>
    </row>
    <row r="81" spans="1:4">
      <c r="A81" s="2" t="s">
        <v>184</v>
      </c>
      <c r="B81" s="2" t="s">
        <v>185</v>
      </c>
      <c r="C81" s="2" t="s">
        <v>2918</v>
      </c>
      <c r="D81" s="2" t="s">
        <v>2924</v>
      </c>
    </row>
    <row r="82" spans="1:4">
      <c r="A82" s="2" t="s">
        <v>1071</v>
      </c>
      <c r="B82" s="2" t="s">
        <v>1072</v>
      </c>
      <c r="C82" s="2" t="s">
        <v>2923</v>
      </c>
      <c r="D82" s="2" t="s">
        <v>2924</v>
      </c>
    </row>
    <row r="83" spans="1:4">
      <c r="A83" s="2" t="s">
        <v>30</v>
      </c>
      <c r="B83" s="2" t="s">
        <v>31</v>
      </c>
      <c r="C83" s="2" t="s">
        <v>2923</v>
      </c>
      <c r="D83" s="2" t="s">
        <v>2924</v>
      </c>
    </row>
    <row r="84" spans="1:4">
      <c r="A84" s="2" t="s">
        <v>232</v>
      </c>
      <c r="B84" s="2" t="s">
        <v>233</v>
      </c>
      <c r="C84" s="2" t="s">
        <v>2918</v>
      </c>
      <c r="D84" s="2" t="s">
        <v>2925</v>
      </c>
    </row>
    <row r="85" spans="1:4">
      <c r="A85" s="2" t="s">
        <v>243</v>
      </c>
      <c r="B85" s="2" t="s">
        <v>244</v>
      </c>
      <c r="C85" s="2" t="s">
        <v>2918</v>
      </c>
      <c r="D85" s="2" t="s">
        <v>2925</v>
      </c>
    </row>
    <row r="86" spans="1:4">
      <c r="A86" s="2" t="s">
        <v>1103</v>
      </c>
      <c r="B86" s="2" t="s">
        <v>1104</v>
      </c>
      <c r="C86" s="2" t="s">
        <v>2920</v>
      </c>
      <c r="D86" s="2" t="s">
        <v>2924</v>
      </c>
    </row>
    <row r="87" spans="1:4">
      <c r="A87" s="2" t="s">
        <v>553</v>
      </c>
      <c r="B87" s="2" t="s">
        <v>554</v>
      </c>
      <c r="C87" s="2" t="s">
        <v>2918</v>
      </c>
      <c r="D87" s="2" t="s">
        <v>2921</v>
      </c>
    </row>
    <row r="88" spans="1:4">
      <c r="A88" s="2" t="s">
        <v>513</v>
      </c>
      <c r="B88" s="2" t="s">
        <v>514</v>
      </c>
      <c r="C88" s="2" t="s">
        <v>2920</v>
      </c>
      <c r="D88" s="2" t="s">
        <v>2922</v>
      </c>
    </row>
    <row r="89" spans="1:4">
      <c r="A89" s="2" t="s">
        <v>308</v>
      </c>
      <c r="B89" s="2" t="s">
        <v>309</v>
      </c>
      <c r="C89" s="2" t="s">
        <v>2920</v>
      </c>
      <c r="D89" s="2" t="s">
        <v>2922</v>
      </c>
    </row>
    <row r="90" spans="1:4">
      <c r="A90" s="2" t="s">
        <v>876</v>
      </c>
      <c r="B90" s="2" t="s">
        <v>877</v>
      </c>
      <c r="C90" s="2" t="s">
        <v>2918</v>
      </c>
      <c r="D90" s="2" t="s">
        <v>2924</v>
      </c>
    </row>
    <row r="91" spans="1:4">
      <c r="A91" s="2" t="s">
        <v>156</v>
      </c>
      <c r="B91" s="2" t="s">
        <v>157</v>
      </c>
      <c r="C91" s="2" t="s">
        <v>2920</v>
      </c>
      <c r="D91" s="2" t="s">
        <v>2924</v>
      </c>
    </row>
    <row r="92" spans="1:4">
      <c r="A92" s="2" t="s">
        <v>680</v>
      </c>
      <c r="B92" s="2" t="s">
        <v>681</v>
      </c>
      <c r="C92" s="2" t="s">
        <v>2920</v>
      </c>
      <c r="D92" s="2" t="s">
        <v>2921</v>
      </c>
    </row>
    <row r="93" spans="1:4">
      <c r="A93" s="2" t="s">
        <v>1030</v>
      </c>
      <c r="B93" s="2" t="s">
        <v>1031</v>
      </c>
      <c r="C93" s="2" t="s">
        <v>2923</v>
      </c>
      <c r="D93" s="2" t="s">
        <v>2922</v>
      </c>
    </row>
    <row r="94" spans="1:4">
      <c r="A94" s="2" t="s">
        <v>218</v>
      </c>
      <c r="B94" s="2" t="s">
        <v>219</v>
      </c>
      <c r="C94" s="2" t="s">
        <v>2920</v>
      </c>
      <c r="D94" s="2" t="s">
        <v>2924</v>
      </c>
    </row>
    <row r="95" spans="1:4">
      <c r="A95" s="2" t="s">
        <v>1520</v>
      </c>
      <c r="B95" s="2" t="s">
        <v>1521</v>
      </c>
      <c r="C95" s="2" t="s">
        <v>2918</v>
      </c>
      <c r="D95" s="2" t="s">
        <v>2925</v>
      </c>
    </row>
    <row r="96" spans="1:4">
      <c r="A96" s="2" t="s">
        <v>210</v>
      </c>
      <c r="B96" s="2" t="s">
        <v>211</v>
      </c>
      <c r="C96" s="2" t="s">
        <v>2920</v>
      </c>
      <c r="D96" s="2" t="s">
        <v>2919</v>
      </c>
    </row>
    <row r="97" spans="1:4">
      <c r="A97" s="2" t="s">
        <v>822</v>
      </c>
      <c r="B97" s="2" t="s">
        <v>823</v>
      </c>
      <c r="C97" s="2" t="s">
        <v>2920</v>
      </c>
      <c r="D97" s="2" t="s">
        <v>2925</v>
      </c>
    </row>
    <row r="98" spans="1:4">
      <c r="A98" s="2" t="s">
        <v>726</v>
      </c>
      <c r="B98" s="2" t="s">
        <v>727</v>
      </c>
      <c r="C98" s="2" t="s">
        <v>2920</v>
      </c>
      <c r="D98" s="2" t="s">
        <v>2922</v>
      </c>
    </row>
    <row r="99" spans="1:4">
      <c r="A99" s="2" t="s">
        <v>150</v>
      </c>
      <c r="B99" s="2" t="s">
        <v>151</v>
      </c>
      <c r="C99" s="2" t="s">
        <v>2923</v>
      </c>
      <c r="D99" s="2" t="s">
        <v>2924</v>
      </c>
    </row>
    <row r="100" spans="1:4">
      <c r="A100" s="2" t="s">
        <v>433</v>
      </c>
      <c r="B100" s="2" t="s">
        <v>434</v>
      </c>
      <c r="C100" s="2" t="s">
        <v>2923</v>
      </c>
      <c r="D100" s="2" t="s">
        <v>2922</v>
      </c>
    </row>
    <row r="101" spans="1:4">
      <c r="A101" s="2" t="s">
        <v>124</v>
      </c>
      <c r="B101" s="2" t="s">
        <v>125</v>
      </c>
      <c r="C101" s="2" t="s">
        <v>2923</v>
      </c>
      <c r="D101" s="2" t="s">
        <v>2925</v>
      </c>
    </row>
    <row r="102" spans="1:4">
      <c r="A102" s="2" t="s">
        <v>710</v>
      </c>
      <c r="B102" s="2" t="s">
        <v>711</v>
      </c>
      <c r="C102" s="2" t="s">
        <v>2920</v>
      </c>
      <c r="D102" s="2" t="s">
        <v>2924</v>
      </c>
    </row>
    <row r="103" spans="1:4">
      <c r="A103" s="2" t="s">
        <v>548</v>
      </c>
      <c r="B103" s="2" t="s">
        <v>549</v>
      </c>
      <c r="C103" s="2" t="s">
        <v>2920</v>
      </c>
      <c r="D103" s="2" t="s">
        <v>2924</v>
      </c>
    </row>
    <row r="104" spans="1:4">
      <c r="A104" s="2" t="s">
        <v>615</v>
      </c>
      <c r="B104" s="2" t="s">
        <v>616</v>
      </c>
      <c r="C104" s="2" t="s">
        <v>2923</v>
      </c>
      <c r="D104" s="2" t="s">
        <v>2924</v>
      </c>
    </row>
    <row r="105" spans="1:4">
      <c r="A105" s="2" t="s">
        <v>648</v>
      </c>
      <c r="B105" s="2" t="s">
        <v>649</v>
      </c>
      <c r="C105" s="2" t="s">
        <v>2923</v>
      </c>
      <c r="D105" s="2" t="s">
        <v>2924</v>
      </c>
    </row>
    <row r="106" spans="1:4">
      <c r="A106" s="2" t="s">
        <v>83</v>
      </c>
      <c r="B106" s="2" t="s">
        <v>84</v>
      </c>
      <c r="C106" s="2" t="s">
        <v>2918</v>
      </c>
      <c r="D106" s="2" t="s">
        <v>2919</v>
      </c>
    </row>
    <row r="107" spans="1:4">
      <c r="A107" s="2" t="s">
        <v>1035</v>
      </c>
      <c r="B107" s="2" t="s">
        <v>1036</v>
      </c>
      <c r="C107" s="2" t="s">
        <v>2918</v>
      </c>
      <c r="D107" s="2" t="s">
        <v>2924</v>
      </c>
    </row>
    <row r="108" spans="1:4">
      <c r="A108" s="2" t="s">
        <v>872</v>
      </c>
      <c r="B108" s="2" t="s">
        <v>873</v>
      </c>
      <c r="C108" s="2" t="s">
        <v>2920</v>
      </c>
      <c r="D108" s="2" t="s">
        <v>2922</v>
      </c>
    </row>
    <row r="109" spans="1:4">
      <c r="A109" s="2" t="s">
        <v>569</v>
      </c>
      <c r="B109" s="2" t="s">
        <v>570</v>
      </c>
      <c r="C109" s="2" t="s">
        <v>2923</v>
      </c>
      <c r="D109" s="2" t="s">
        <v>2922</v>
      </c>
    </row>
    <row r="110" spans="1:4">
      <c r="A110" s="2" t="s">
        <v>273</v>
      </c>
      <c r="B110" s="2" t="s">
        <v>274</v>
      </c>
      <c r="C110" s="2" t="s">
        <v>2920</v>
      </c>
      <c r="D110" s="2" t="s">
        <v>2919</v>
      </c>
    </row>
    <row r="111" spans="1:4">
      <c r="A111" s="2" t="s">
        <v>329</v>
      </c>
      <c r="B111" s="2" t="s">
        <v>330</v>
      </c>
      <c r="C111" s="2" t="s">
        <v>2918</v>
      </c>
      <c r="D111" s="2" t="s">
        <v>2919</v>
      </c>
    </row>
    <row r="112" spans="1:4">
      <c r="A112" s="2" t="s">
        <v>1083</v>
      </c>
      <c r="B112" s="2" t="s">
        <v>1084</v>
      </c>
      <c r="C112" s="2" t="s">
        <v>2920</v>
      </c>
      <c r="D112" s="2" t="s">
        <v>2921</v>
      </c>
    </row>
    <row r="113" spans="1:4">
      <c r="A113" s="2" t="s">
        <v>221</v>
      </c>
      <c r="B113" s="2" t="s">
        <v>222</v>
      </c>
      <c r="C113" s="2" t="s">
        <v>2920</v>
      </c>
      <c r="D113" s="2" t="s">
        <v>2925</v>
      </c>
    </row>
    <row r="114" spans="1:4">
      <c r="A114" s="2" t="s">
        <v>694</v>
      </c>
      <c r="B114" s="2" t="s">
        <v>695</v>
      </c>
      <c r="C114" s="2" t="s">
        <v>2918</v>
      </c>
      <c r="D114" s="2" t="s">
        <v>2924</v>
      </c>
    </row>
    <row r="115" spans="1:4">
      <c r="A115" s="2" t="s">
        <v>374</v>
      </c>
      <c r="B115" s="2" t="s">
        <v>375</v>
      </c>
      <c r="C115" s="2" t="s">
        <v>2918</v>
      </c>
      <c r="D115" s="2" t="s">
        <v>2919</v>
      </c>
    </row>
    <row r="116" spans="1:4">
      <c r="A116" s="2" t="s">
        <v>572</v>
      </c>
      <c r="B116" s="2" t="s">
        <v>573</v>
      </c>
      <c r="C116" s="2" t="s">
        <v>2920</v>
      </c>
      <c r="D116" s="2" t="s">
        <v>2925</v>
      </c>
    </row>
    <row r="117" spans="1:4">
      <c r="A117" s="2" t="s">
        <v>237</v>
      </c>
      <c r="B117" s="2" t="s">
        <v>238</v>
      </c>
      <c r="C117" s="2" t="s">
        <v>2918</v>
      </c>
      <c r="D117" s="2" t="s">
        <v>2925</v>
      </c>
    </row>
    <row r="118" spans="1:4">
      <c r="A118" s="2" t="s">
        <v>343</v>
      </c>
      <c r="B118" s="2" t="s">
        <v>344</v>
      </c>
      <c r="C118" s="2" t="s">
        <v>2920</v>
      </c>
      <c r="D118" s="2" t="s">
        <v>2925</v>
      </c>
    </row>
    <row r="119" spans="1:4">
      <c r="A119" s="2" t="s">
        <v>476</v>
      </c>
      <c r="B119" s="2" t="s">
        <v>477</v>
      </c>
      <c r="C119" s="2" t="s">
        <v>2918</v>
      </c>
      <c r="D119" s="2" t="s">
        <v>2925</v>
      </c>
    </row>
    <row r="120" spans="1:4">
      <c r="A120" s="2" t="s">
        <v>142</v>
      </c>
      <c r="B120" s="2" t="s">
        <v>143</v>
      </c>
      <c r="C120" s="2" t="s">
        <v>2918</v>
      </c>
      <c r="D120" s="2" t="s">
        <v>2922</v>
      </c>
    </row>
    <row r="121" spans="1:4">
      <c r="A121" s="2" t="s">
        <v>227</v>
      </c>
      <c r="B121" s="2" t="s">
        <v>228</v>
      </c>
      <c r="C121" s="2" t="s">
        <v>2923</v>
      </c>
      <c r="D121" s="2" t="s">
        <v>2925</v>
      </c>
    </row>
    <row r="122" spans="1:4">
      <c r="A122" s="2" t="s">
        <v>927</v>
      </c>
      <c r="B122" s="2" t="s">
        <v>928</v>
      </c>
      <c r="C122" s="2" t="s">
        <v>2918</v>
      </c>
      <c r="D122" s="2" t="s">
        <v>2922</v>
      </c>
    </row>
    <row r="123" spans="1:4">
      <c r="A123" s="2" t="s">
        <v>49</v>
      </c>
      <c r="B123" s="2" t="s">
        <v>50</v>
      </c>
      <c r="C123" s="2" t="s">
        <v>2918</v>
      </c>
      <c r="D123" s="2" t="s">
        <v>2919</v>
      </c>
    </row>
    <row r="124" spans="1:4">
      <c r="A124" s="2" t="s">
        <v>311</v>
      </c>
      <c r="B124" s="2" t="s">
        <v>312</v>
      </c>
      <c r="C124" s="2" t="s">
        <v>2920</v>
      </c>
      <c r="D124" s="2" t="s">
        <v>2919</v>
      </c>
    </row>
    <row r="125" spans="1:4">
      <c r="A125" s="2" t="s">
        <v>510</v>
      </c>
      <c r="B125" s="2" t="s">
        <v>511</v>
      </c>
      <c r="C125" s="2" t="s">
        <v>2920</v>
      </c>
      <c r="D125" s="2" t="s">
        <v>2924</v>
      </c>
    </row>
    <row r="126" spans="1:4">
      <c r="A126" s="2" t="s">
        <v>119</v>
      </c>
      <c r="B126" s="2" t="s">
        <v>120</v>
      </c>
      <c r="C126" s="2" t="s">
        <v>2918</v>
      </c>
      <c r="D126" s="2" t="s">
        <v>2919</v>
      </c>
    </row>
    <row r="127" spans="1:4">
      <c r="A127" s="2" t="s">
        <v>264</v>
      </c>
      <c r="B127" s="2" t="s">
        <v>265</v>
      </c>
      <c r="C127" s="2" t="s">
        <v>2918</v>
      </c>
      <c r="D127" s="2" t="s">
        <v>2919</v>
      </c>
    </row>
    <row r="128" spans="1:4">
      <c r="A128" s="2" t="s">
        <v>845</v>
      </c>
      <c r="B128" s="2" t="s">
        <v>846</v>
      </c>
      <c r="C128" s="2" t="s">
        <v>2923</v>
      </c>
      <c r="D128" s="2" t="s">
        <v>2921</v>
      </c>
    </row>
    <row r="129" spans="1:4">
      <c r="A129" s="2" t="s">
        <v>769</v>
      </c>
      <c r="B129" s="2" t="s">
        <v>770</v>
      </c>
      <c r="C129" s="2" t="s">
        <v>2920</v>
      </c>
      <c r="D129" s="2" t="s">
        <v>2921</v>
      </c>
    </row>
    <row r="130" spans="1:4">
      <c r="A130" s="2" t="s">
        <v>362</v>
      </c>
      <c r="B130" s="2" t="s">
        <v>363</v>
      </c>
      <c r="C130" s="2" t="s">
        <v>2920</v>
      </c>
      <c r="D130" s="2" t="s">
        <v>2921</v>
      </c>
    </row>
    <row r="131" spans="1:4">
      <c r="A131" s="2" t="s">
        <v>585</v>
      </c>
      <c r="B131" s="2" t="s">
        <v>586</v>
      </c>
      <c r="C131" s="2" t="s">
        <v>2923</v>
      </c>
      <c r="D131" s="2" t="s">
        <v>2922</v>
      </c>
    </row>
    <row r="132" spans="1:4">
      <c r="A132" s="2" t="s">
        <v>663</v>
      </c>
      <c r="B132" s="2" t="s">
        <v>664</v>
      </c>
      <c r="C132" s="2" t="s">
        <v>2918</v>
      </c>
      <c r="D132" s="2" t="s">
        <v>2921</v>
      </c>
    </row>
    <row r="133" spans="1:4">
      <c r="A133" s="2" t="s">
        <v>794</v>
      </c>
      <c r="B133" s="2" t="s">
        <v>795</v>
      </c>
      <c r="C133" s="2" t="s">
        <v>2923</v>
      </c>
      <c r="D133" s="2" t="s">
        <v>2921</v>
      </c>
    </row>
    <row r="134" spans="1:4">
      <c r="A134" s="2" t="s">
        <v>802</v>
      </c>
      <c r="B134" s="2" t="s">
        <v>803</v>
      </c>
      <c r="C134" s="2" t="s">
        <v>2920</v>
      </c>
      <c r="D134" s="2" t="s">
        <v>2925</v>
      </c>
    </row>
    <row r="135" spans="1:4">
      <c r="A135" s="2" t="s">
        <v>1272</v>
      </c>
      <c r="B135" s="2" t="s">
        <v>1273</v>
      </c>
      <c r="C135" s="2" t="s">
        <v>2923</v>
      </c>
      <c r="D135" s="2" t="s">
        <v>2919</v>
      </c>
    </row>
    <row r="136" spans="1:4">
      <c r="A136" s="2" t="s">
        <v>1325</v>
      </c>
      <c r="B136" s="2" t="s">
        <v>1326</v>
      </c>
      <c r="C136" s="2" t="s">
        <v>2918</v>
      </c>
      <c r="D136" s="2" t="s">
        <v>2925</v>
      </c>
    </row>
    <row r="137" spans="1:4">
      <c r="A137" s="2" t="s">
        <v>825</v>
      </c>
      <c r="B137" s="2" t="s">
        <v>826</v>
      </c>
      <c r="C137" s="2" t="s">
        <v>2920</v>
      </c>
      <c r="D137" s="2" t="s">
        <v>2919</v>
      </c>
    </row>
    <row r="138" spans="1:4">
      <c r="A138" s="2" t="s">
        <v>1916</v>
      </c>
      <c r="B138" s="2" t="s">
        <v>1917</v>
      </c>
      <c r="C138" s="2" t="s">
        <v>2920</v>
      </c>
      <c r="D138" s="2" t="s">
        <v>2919</v>
      </c>
    </row>
    <row r="139" spans="1:4">
      <c r="A139" s="2" t="s">
        <v>284</v>
      </c>
      <c r="B139" s="2" t="s">
        <v>285</v>
      </c>
      <c r="C139" s="2" t="s">
        <v>2923</v>
      </c>
      <c r="D139" s="2" t="s">
        <v>2922</v>
      </c>
    </row>
    <row r="140" spans="1:4">
      <c r="A140" s="2" t="s">
        <v>69</v>
      </c>
      <c r="B140" s="2" t="s">
        <v>70</v>
      </c>
      <c r="C140" s="2" t="s">
        <v>2923</v>
      </c>
      <c r="D140" s="2" t="s">
        <v>2925</v>
      </c>
    </row>
    <row r="141" spans="1:4">
      <c r="A141" s="2" t="s">
        <v>545</v>
      </c>
      <c r="B141" s="2" t="s">
        <v>546</v>
      </c>
      <c r="C141" s="2" t="s">
        <v>2920</v>
      </c>
      <c r="D141" s="2" t="s">
        <v>2921</v>
      </c>
    </row>
    <row r="142" spans="1:4">
      <c r="A142" s="2" t="s">
        <v>44</v>
      </c>
      <c r="B142" s="2" t="s">
        <v>45</v>
      </c>
      <c r="C142" s="2" t="s">
        <v>2923</v>
      </c>
      <c r="D142" s="2" t="s">
        <v>2922</v>
      </c>
    </row>
    <row r="143" spans="1:4">
      <c r="A143" s="2" t="s">
        <v>429</v>
      </c>
      <c r="B143" s="2" t="s">
        <v>430</v>
      </c>
      <c r="C143" s="2" t="s">
        <v>2923</v>
      </c>
      <c r="D143" s="2" t="s">
        <v>2919</v>
      </c>
    </row>
    <row r="144" spans="1:4">
      <c r="A144" s="2" t="s">
        <v>16</v>
      </c>
      <c r="B144" s="2" t="s">
        <v>17</v>
      </c>
      <c r="C144" s="2" t="s">
        <v>2918</v>
      </c>
      <c r="D144" s="2" t="s">
        <v>2921</v>
      </c>
    </row>
    <row r="145" spans="1:4">
      <c r="A145" s="2" t="s">
        <v>641</v>
      </c>
      <c r="B145" s="2" t="s">
        <v>642</v>
      </c>
      <c r="C145" s="2" t="s">
        <v>2918</v>
      </c>
      <c r="D145" s="2" t="s">
        <v>2919</v>
      </c>
    </row>
    <row r="146" spans="1:4">
      <c r="A146" s="2" t="s">
        <v>675</v>
      </c>
      <c r="B146" s="2" t="s">
        <v>676</v>
      </c>
      <c r="C146" s="2" t="s">
        <v>2920</v>
      </c>
      <c r="D146" s="2" t="s">
        <v>2919</v>
      </c>
    </row>
    <row r="147" spans="1:4">
      <c r="A147" s="2" t="s">
        <v>354</v>
      </c>
      <c r="B147" s="2" t="s">
        <v>355</v>
      </c>
      <c r="C147" s="2" t="s">
        <v>2923</v>
      </c>
      <c r="D147" s="2" t="s">
        <v>2925</v>
      </c>
    </row>
    <row r="148" spans="1:4">
      <c r="A148" s="2" t="s">
        <v>736</v>
      </c>
      <c r="B148" s="2" t="s">
        <v>737</v>
      </c>
      <c r="C148" s="2" t="s">
        <v>2920</v>
      </c>
      <c r="D148" s="2" t="s">
        <v>2921</v>
      </c>
    </row>
    <row r="149" spans="1:4">
      <c r="A149" s="2" t="s">
        <v>189</v>
      </c>
      <c r="B149" s="2" t="s">
        <v>190</v>
      </c>
      <c r="C149" s="2" t="s">
        <v>2920</v>
      </c>
      <c r="D149" s="2" t="s">
        <v>2925</v>
      </c>
    </row>
    <row r="150" spans="1:4">
      <c r="A150" s="2" t="s">
        <v>270</v>
      </c>
      <c r="B150" s="2" t="s">
        <v>271</v>
      </c>
      <c r="C150" s="2" t="s">
        <v>2918</v>
      </c>
      <c r="D150" s="2" t="s">
        <v>2919</v>
      </c>
    </row>
    <row r="151" spans="1:4">
      <c r="A151" s="2" t="s">
        <v>95</v>
      </c>
      <c r="B151" s="2" t="s">
        <v>96</v>
      </c>
      <c r="C151" s="2" t="s">
        <v>2920</v>
      </c>
      <c r="D151" s="2" t="s">
        <v>2921</v>
      </c>
    </row>
    <row r="152" spans="1:4">
      <c r="A152" s="2" t="s">
        <v>557</v>
      </c>
      <c r="B152" s="2" t="s">
        <v>558</v>
      </c>
      <c r="C152" s="2" t="s">
        <v>2923</v>
      </c>
      <c r="D152" s="2" t="s">
        <v>2919</v>
      </c>
    </row>
    <row r="153" spans="1:4">
      <c r="A153" s="2" t="s">
        <v>1153</v>
      </c>
      <c r="B153" s="2" t="s">
        <v>1154</v>
      </c>
      <c r="C153" s="2" t="s">
        <v>2920</v>
      </c>
      <c r="D153" s="2" t="s">
        <v>2921</v>
      </c>
    </row>
    <row r="154" spans="1:4">
      <c r="A154" s="2" t="s">
        <v>1459</v>
      </c>
      <c r="B154" s="2" t="s">
        <v>1460</v>
      </c>
      <c r="C154" s="2" t="s">
        <v>2920</v>
      </c>
      <c r="D154" s="2" t="s">
        <v>2921</v>
      </c>
    </row>
    <row r="155" spans="1:4">
      <c r="A155" s="2" t="s">
        <v>420</v>
      </c>
      <c r="B155" s="2" t="s">
        <v>421</v>
      </c>
      <c r="C155" s="2" t="s">
        <v>2918</v>
      </c>
      <c r="D155" s="2" t="s">
        <v>2924</v>
      </c>
    </row>
    <row r="156" spans="1:4">
      <c r="A156" s="2" t="s">
        <v>668</v>
      </c>
      <c r="B156" s="2" t="s">
        <v>669</v>
      </c>
      <c r="C156" s="2" t="s">
        <v>2923</v>
      </c>
      <c r="D156" s="2" t="s">
        <v>2925</v>
      </c>
    </row>
    <row r="157" spans="1:4">
      <c r="A157" s="2" t="s">
        <v>907</v>
      </c>
      <c r="B157" s="2" t="s">
        <v>908</v>
      </c>
      <c r="C157" s="2" t="s">
        <v>2920</v>
      </c>
      <c r="D157" s="2" t="s">
        <v>2924</v>
      </c>
    </row>
    <row r="158" spans="1:4">
      <c r="A158" s="2" t="s">
        <v>910</v>
      </c>
      <c r="B158" s="2" t="s">
        <v>911</v>
      </c>
      <c r="C158" s="2" t="s">
        <v>2923</v>
      </c>
      <c r="D158" s="2" t="s">
        <v>2925</v>
      </c>
    </row>
    <row r="159" spans="1:4">
      <c r="A159" s="2" t="s">
        <v>609</v>
      </c>
      <c r="B159" s="2" t="s">
        <v>610</v>
      </c>
      <c r="C159" s="2" t="s">
        <v>2920</v>
      </c>
      <c r="D159" s="2" t="s">
        <v>2921</v>
      </c>
    </row>
    <row r="160" spans="1:4">
      <c r="A160" s="2" t="s">
        <v>652</v>
      </c>
      <c r="B160" s="2" t="s">
        <v>653</v>
      </c>
      <c r="C160" s="2" t="s">
        <v>2920</v>
      </c>
      <c r="D160" s="2" t="s">
        <v>2921</v>
      </c>
    </row>
    <row r="161" spans="1:4">
      <c r="A161" s="2" t="s">
        <v>132</v>
      </c>
      <c r="B161" s="2" t="s">
        <v>133</v>
      </c>
      <c r="C161" s="2" t="s">
        <v>2920</v>
      </c>
      <c r="D161" s="2" t="s">
        <v>2924</v>
      </c>
    </row>
    <row r="162" spans="1:4">
      <c r="A162" s="2" t="s">
        <v>57</v>
      </c>
      <c r="B162" s="2" t="s">
        <v>58</v>
      </c>
      <c r="C162" s="2" t="s">
        <v>2918</v>
      </c>
      <c r="D162" s="2" t="s">
        <v>2924</v>
      </c>
    </row>
    <row r="163" spans="1:4">
      <c r="A163" s="2" t="s">
        <v>703</v>
      </c>
      <c r="B163" s="2" t="s">
        <v>704</v>
      </c>
      <c r="C163" s="2" t="s">
        <v>2918</v>
      </c>
      <c r="D163" s="2" t="s">
        <v>2925</v>
      </c>
    </row>
    <row r="164" spans="1:4">
      <c r="A164" s="2" t="s">
        <v>377</v>
      </c>
      <c r="B164" s="2" t="s">
        <v>378</v>
      </c>
      <c r="C164" s="2" t="s">
        <v>2920</v>
      </c>
      <c r="D164" s="2" t="s">
        <v>2925</v>
      </c>
    </row>
    <row r="165" spans="1:4">
      <c r="A165" s="2" t="s">
        <v>52</v>
      </c>
      <c r="B165" s="2" t="s">
        <v>53</v>
      </c>
      <c r="C165" s="2" t="s">
        <v>2918</v>
      </c>
      <c r="D165" s="2" t="s">
        <v>2922</v>
      </c>
    </row>
    <row r="166" spans="1:4">
      <c r="A166" s="2" t="s">
        <v>865</v>
      </c>
      <c r="B166" s="2" t="s">
        <v>866</v>
      </c>
      <c r="C166" s="2" t="s">
        <v>2918</v>
      </c>
      <c r="D166" s="2" t="s">
        <v>2925</v>
      </c>
    </row>
    <row r="167" spans="1:4">
      <c r="A167" s="2" t="s">
        <v>818</v>
      </c>
      <c r="B167" s="2" t="s">
        <v>819</v>
      </c>
      <c r="C167" s="2" t="s">
        <v>2923</v>
      </c>
      <c r="D167" s="2" t="s">
        <v>2919</v>
      </c>
    </row>
    <row r="168" spans="1:4">
      <c r="A168" s="2" t="s">
        <v>438</v>
      </c>
      <c r="B168" s="2" t="s">
        <v>439</v>
      </c>
      <c r="C168" s="2" t="s">
        <v>2918</v>
      </c>
      <c r="D168" s="2" t="s">
        <v>2922</v>
      </c>
    </row>
    <row r="169" spans="1:4">
      <c r="A169" s="2" t="s">
        <v>448</v>
      </c>
      <c r="B169" s="2" t="s">
        <v>449</v>
      </c>
      <c r="C169" s="2" t="s">
        <v>2923</v>
      </c>
      <c r="D169" s="2" t="s">
        <v>2922</v>
      </c>
    </row>
    <row r="170" spans="1:4">
      <c r="A170" s="2" t="s">
        <v>391</v>
      </c>
      <c r="B170" s="2" t="s">
        <v>392</v>
      </c>
      <c r="C170" s="2" t="s">
        <v>2920</v>
      </c>
      <c r="D170" s="2" t="s">
        <v>2921</v>
      </c>
    </row>
    <row r="171" spans="1:4">
      <c r="A171" s="2" t="s">
        <v>137</v>
      </c>
      <c r="B171" s="2" t="s">
        <v>138</v>
      </c>
      <c r="C171" s="2" t="s">
        <v>2923</v>
      </c>
      <c r="D171" s="2" t="s">
        <v>2925</v>
      </c>
    </row>
    <row r="172" spans="1:4">
      <c r="A172" s="2" t="s">
        <v>632</v>
      </c>
      <c r="B172" s="2" t="s">
        <v>633</v>
      </c>
      <c r="C172" s="2" t="s">
        <v>2923</v>
      </c>
      <c r="D172" s="2" t="s">
        <v>2922</v>
      </c>
    </row>
    <row r="173" spans="1:4">
      <c r="A173" s="2" t="s">
        <v>169</v>
      </c>
      <c r="B173" s="2" t="s">
        <v>170</v>
      </c>
      <c r="C173" s="2" t="s">
        <v>2918</v>
      </c>
      <c r="D173" s="2" t="s">
        <v>2922</v>
      </c>
    </row>
    <row r="174" spans="1:4">
      <c r="A174" s="2" t="s">
        <v>522</v>
      </c>
      <c r="B174" s="2" t="s">
        <v>523</v>
      </c>
      <c r="C174" s="2" t="s">
        <v>2918</v>
      </c>
      <c r="D174" s="2" t="s">
        <v>2925</v>
      </c>
    </row>
    <row r="175" spans="1:4">
      <c r="A175" s="2" t="s">
        <v>933</v>
      </c>
      <c r="B175" s="2" t="s">
        <v>934</v>
      </c>
      <c r="C175" s="2" t="s">
        <v>2923</v>
      </c>
      <c r="D175" s="2" t="s">
        <v>2919</v>
      </c>
    </row>
    <row r="176" spans="1:4">
      <c r="A176" s="2" t="s">
        <v>900</v>
      </c>
      <c r="B176" s="2" t="s">
        <v>901</v>
      </c>
      <c r="C176" s="2" t="s">
        <v>2923</v>
      </c>
      <c r="D176" s="2" t="s">
        <v>2919</v>
      </c>
    </row>
    <row r="177" spans="1:4">
      <c r="A177" s="2" t="s">
        <v>202</v>
      </c>
      <c r="B177" s="2" t="s">
        <v>203</v>
      </c>
      <c r="C177" s="2" t="s">
        <v>2918</v>
      </c>
      <c r="D177" s="2" t="s">
        <v>2922</v>
      </c>
    </row>
    <row r="178" spans="1:4">
      <c r="A178" s="2" t="s">
        <v>359</v>
      </c>
      <c r="B178" s="2" t="s">
        <v>360</v>
      </c>
      <c r="C178" s="2" t="s">
        <v>2920</v>
      </c>
      <c r="D178" s="2" t="s">
        <v>2922</v>
      </c>
    </row>
    <row r="179" spans="1:4">
      <c r="A179" s="2" t="s">
        <v>76</v>
      </c>
      <c r="B179" s="2" t="s">
        <v>77</v>
      </c>
      <c r="C179" s="2" t="s">
        <v>2920</v>
      </c>
      <c r="D179" s="2" t="s">
        <v>2924</v>
      </c>
    </row>
    <row r="180" spans="1:4">
      <c r="A180" s="2" t="s">
        <v>401</v>
      </c>
      <c r="B180" s="2" t="s">
        <v>402</v>
      </c>
      <c r="C180" s="2" t="s">
        <v>2920</v>
      </c>
      <c r="D180" s="2" t="s">
        <v>2922</v>
      </c>
    </row>
    <row r="181" spans="1:4">
      <c r="A181" s="2" t="s">
        <v>278</v>
      </c>
      <c r="B181" s="2" t="s">
        <v>279</v>
      </c>
      <c r="C181" s="2" t="s">
        <v>2918</v>
      </c>
      <c r="D181" s="2" t="s">
        <v>2921</v>
      </c>
    </row>
    <row r="182" spans="1:4">
      <c r="A182" s="2" t="s">
        <v>416</v>
      </c>
      <c r="B182" s="2" t="s">
        <v>417</v>
      </c>
      <c r="C182" s="2" t="s">
        <v>2923</v>
      </c>
      <c r="D182" s="2" t="s">
        <v>2922</v>
      </c>
    </row>
    <row r="183" spans="1:4">
      <c r="A183" s="2" t="s">
        <v>1048</v>
      </c>
      <c r="B183" s="2" t="s">
        <v>1049</v>
      </c>
      <c r="C183" s="2" t="s">
        <v>2923</v>
      </c>
      <c r="D183" s="2" t="s">
        <v>2922</v>
      </c>
    </row>
    <row r="184" spans="1:4">
      <c r="A184" s="2" t="s">
        <v>579</v>
      </c>
      <c r="B184" s="2" t="s">
        <v>580</v>
      </c>
      <c r="C184" s="2" t="s">
        <v>2918</v>
      </c>
      <c r="D184" s="2" t="s">
        <v>2925</v>
      </c>
    </row>
    <row r="185" spans="1:4">
      <c r="A185" s="2" t="s">
        <v>983</v>
      </c>
      <c r="B185" s="2" t="s">
        <v>984</v>
      </c>
      <c r="C185" s="2" t="s">
        <v>2923</v>
      </c>
      <c r="D185" s="2" t="s">
        <v>2925</v>
      </c>
    </row>
    <row r="186" spans="1:4">
      <c r="A186" s="2" t="s">
        <v>37</v>
      </c>
      <c r="B186" s="2" t="s">
        <v>38</v>
      </c>
      <c r="C186" s="2" t="s">
        <v>2923</v>
      </c>
      <c r="D186" s="2" t="s">
        <v>2922</v>
      </c>
    </row>
    <row r="187" spans="1:4">
      <c r="A187" s="2" t="s">
        <v>127</v>
      </c>
      <c r="B187" s="2" t="s">
        <v>128</v>
      </c>
      <c r="C187" s="2" t="s">
        <v>2920</v>
      </c>
      <c r="D187" s="2" t="s">
        <v>2924</v>
      </c>
    </row>
    <row r="188" spans="1:4">
      <c r="A188" s="2" t="s">
        <v>591</v>
      </c>
      <c r="B188" s="2" t="s">
        <v>592</v>
      </c>
      <c r="C188" s="2" t="s">
        <v>2923</v>
      </c>
      <c r="D188" s="2" t="s">
        <v>2921</v>
      </c>
    </row>
    <row r="189" spans="1:4">
      <c r="A189" s="2" t="s">
        <v>783</v>
      </c>
      <c r="B189" s="2" t="s">
        <v>784</v>
      </c>
      <c r="C189" s="2" t="s">
        <v>2920</v>
      </c>
      <c r="D189" s="2" t="s">
        <v>2922</v>
      </c>
    </row>
    <row r="190" spans="1:4">
      <c r="A190" s="2" t="s">
        <v>112</v>
      </c>
      <c r="B190" s="2" t="s">
        <v>113</v>
      </c>
      <c r="C190" s="2" t="s">
        <v>2920</v>
      </c>
      <c r="D190" s="2" t="s">
        <v>2922</v>
      </c>
    </row>
    <row r="191" spans="1:4">
      <c r="A191" s="2" t="s">
        <v>332</v>
      </c>
      <c r="B191" s="2" t="s">
        <v>333</v>
      </c>
      <c r="C191" s="2" t="s">
        <v>2923</v>
      </c>
      <c r="D191" s="2" t="s">
        <v>2921</v>
      </c>
    </row>
    <row r="192" spans="1:4">
      <c r="A192" s="2" t="s">
        <v>493</v>
      </c>
      <c r="B192" s="2" t="s">
        <v>494</v>
      </c>
      <c r="C192" s="2" t="s">
        <v>2923</v>
      </c>
      <c r="D192" s="2" t="s">
        <v>2925</v>
      </c>
    </row>
    <row r="193" spans="1:4">
      <c r="A193" s="2" t="s">
        <v>177</v>
      </c>
      <c r="B193" s="2" t="s">
        <v>178</v>
      </c>
      <c r="C193" s="2" t="s">
        <v>2923</v>
      </c>
      <c r="D193" s="2" t="s">
        <v>2921</v>
      </c>
    </row>
    <row r="194" spans="1:4">
      <c r="A194" s="2" t="s">
        <v>601</v>
      </c>
      <c r="B194" s="2" t="s">
        <v>602</v>
      </c>
      <c r="C194" s="2" t="s">
        <v>2918</v>
      </c>
      <c r="D194" s="2" t="s">
        <v>2919</v>
      </c>
    </row>
    <row r="195" spans="1:4">
      <c r="A195" s="2" t="s">
        <v>626</v>
      </c>
      <c r="B195" s="2" t="s">
        <v>627</v>
      </c>
      <c r="C195" s="2" t="s">
        <v>2923</v>
      </c>
      <c r="D195" s="2" t="s">
        <v>2919</v>
      </c>
    </row>
    <row r="196" spans="1:4">
      <c r="A196" s="2" t="s">
        <v>261</v>
      </c>
      <c r="B196" s="2" t="s">
        <v>262</v>
      </c>
      <c r="C196" s="2" t="s">
        <v>2923</v>
      </c>
      <c r="D196" s="2" t="s">
        <v>2925</v>
      </c>
    </row>
    <row r="197" spans="1:4">
      <c r="A197" s="2" t="s">
        <v>98</v>
      </c>
      <c r="B197" s="2" t="s">
        <v>99</v>
      </c>
      <c r="C197" s="2" t="s">
        <v>2920</v>
      </c>
      <c r="D197" s="2" t="s">
        <v>2921</v>
      </c>
    </row>
    <row r="198" spans="1:4">
      <c r="A198" s="2" t="s">
        <v>498</v>
      </c>
      <c r="B198" s="2" t="s">
        <v>499</v>
      </c>
      <c r="C198" s="2" t="s">
        <v>2920</v>
      </c>
      <c r="D198" s="2" t="s">
        <v>2919</v>
      </c>
    </row>
    <row r="199" spans="1:4">
      <c r="A199" s="2" t="s">
        <v>388</v>
      </c>
      <c r="B199" s="2" t="s">
        <v>389</v>
      </c>
      <c r="C199" s="2" t="s">
        <v>2923</v>
      </c>
      <c r="D199" s="2" t="s">
        <v>2925</v>
      </c>
    </row>
    <row r="200" spans="1:4">
      <c r="A200" s="2" t="s">
        <v>700</v>
      </c>
      <c r="B200" s="2" t="s">
        <v>701</v>
      </c>
      <c r="C200" s="2" t="s">
        <v>2920</v>
      </c>
      <c r="D200" s="2" t="s">
        <v>2919</v>
      </c>
    </row>
    <row r="201" spans="1:4">
      <c r="A201" s="2" t="s">
        <v>739</v>
      </c>
      <c r="B201" s="2" t="s">
        <v>740</v>
      </c>
      <c r="C201" s="2" t="s">
        <v>2923</v>
      </c>
      <c r="D201" s="2" t="s">
        <v>2921</v>
      </c>
    </row>
    <row r="202" spans="1:4">
      <c r="A202" s="2" t="s">
        <v>205</v>
      </c>
      <c r="B202" s="2" t="s">
        <v>206</v>
      </c>
      <c r="C202" s="2" t="s">
        <v>2918</v>
      </c>
      <c r="D202" s="2" t="s">
        <v>2921</v>
      </c>
    </row>
    <row r="203" spans="1:4">
      <c r="A203" s="2" t="s">
        <v>346</v>
      </c>
      <c r="B203" s="2" t="s">
        <v>347</v>
      </c>
      <c r="C203" s="2" t="s">
        <v>2923</v>
      </c>
      <c r="D203" s="2" t="s">
        <v>2919</v>
      </c>
    </row>
    <row r="204" spans="1:4">
      <c r="A204" s="2" t="s">
        <v>323</v>
      </c>
      <c r="B204" s="2" t="s">
        <v>324</v>
      </c>
      <c r="C204" s="2" t="s">
        <v>2918</v>
      </c>
      <c r="D204" s="2" t="s">
        <v>2925</v>
      </c>
    </row>
    <row r="205" spans="1:4">
      <c r="A205" s="2" t="s">
        <v>467</v>
      </c>
      <c r="B205" s="2" t="s">
        <v>468</v>
      </c>
      <c r="C205" s="2" t="s">
        <v>2923</v>
      </c>
      <c r="D205" s="2" t="s">
        <v>2919</v>
      </c>
    </row>
    <row r="206" spans="1:4">
      <c r="A206" s="2" t="s">
        <v>404</v>
      </c>
      <c r="B206" s="2" t="s">
        <v>405</v>
      </c>
      <c r="C206" s="2" t="s">
        <v>2920</v>
      </c>
      <c r="D206" s="2" t="s">
        <v>2921</v>
      </c>
    </row>
    <row r="207" spans="1:4">
      <c r="A207" s="2" t="s">
        <v>23</v>
      </c>
      <c r="B207" s="2" t="s">
        <v>24</v>
      </c>
      <c r="C207" s="2" t="s">
        <v>2920</v>
      </c>
      <c r="D207" s="2" t="s">
        <v>2924</v>
      </c>
    </row>
    <row r="208" spans="1:4">
      <c r="A208" s="2" t="s">
        <v>1211</v>
      </c>
      <c r="B208" s="2" t="s">
        <v>1212</v>
      </c>
      <c r="C208" s="2" t="s">
        <v>2920</v>
      </c>
      <c r="D208" s="2" t="s">
        <v>2919</v>
      </c>
    </row>
    <row r="209" spans="1:4">
      <c r="A209" s="2" t="s">
        <v>1312</v>
      </c>
      <c r="B209" s="2" t="s">
        <v>1313</v>
      </c>
      <c r="C209" s="2" t="s">
        <v>2918</v>
      </c>
      <c r="D209" s="2" t="s">
        <v>2922</v>
      </c>
    </row>
    <row r="210" spans="1:4">
      <c r="A210" s="2" t="s">
        <v>714</v>
      </c>
      <c r="B210" s="2" t="s">
        <v>715</v>
      </c>
      <c r="C210" s="2" t="s">
        <v>2923</v>
      </c>
      <c r="D210" s="2" t="s">
        <v>2924</v>
      </c>
    </row>
    <row r="211" spans="1:4">
      <c r="A211" s="2" t="s">
        <v>742</v>
      </c>
      <c r="B211" s="2" t="s">
        <v>743</v>
      </c>
      <c r="C211" s="2" t="s">
        <v>2920</v>
      </c>
      <c r="D211" s="2" t="s">
        <v>2921</v>
      </c>
    </row>
    <row r="212" spans="1:4">
      <c r="A212" s="2" t="s">
        <v>525</v>
      </c>
      <c r="B212" s="2" t="s">
        <v>526</v>
      </c>
      <c r="C212" s="2" t="s">
        <v>2918</v>
      </c>
      <c r="D212" s="2" t="s">
        <v>2921</v>
      </c>
    </row>
    <row r="213" spans="1:4">
      <c r="A213" s="2" t="s">
        <v>1397</v>
      </c>
      <c r="B213" s="2" t="s">
        <v>1398</v>
      </c>
      <c r="C213" s="2" t="s">
        <v>2918</v>
      </c>
      <c r="D213" s="2" t="s">
        <v>2925</v>
      </c>
    </row>
    <row r="214" spans="1:4">
      <c r="A214" s="2" t="s">
        <v>853</v>
      </c>
      <c r="B214" s="2" t="s">
        <v>854</v>
      </c>
      <c r="C214" s="2" t="s">
        <v>2918</v>
      </c>
      <c r="D214" s="2" t="s">
        <v>2921</v>
      </c>
    </row>
    <row r="215" spans="1:4">
      <c r="A215" s="2" t="s">
        <v>538</v>
      </c>
      <c r="B215" s="2" t="s">
        <v>539</v>
      </c>
      <c r="C215" s="2" t="s">
        <v>2918</v>
      </c>
      <c r="D215" s="2" t="s">
        <v>2921</v>
      </c>
    </row>
    <row r="216" spans="1:4">
      <c r="A216" s="2" t="s">
        <v>369</v>
      </c>
      <c r="B216" s="2" t="s">
        <v>370</v>
      </c>
      <c r="C216" s="2" t="s">
        <v>2918</v>
      </c>
      <c r="D216" s="2" t="s">
        <v>2924</v>
      </c>
    </row>
    <row r="217" spans="1:4">
      <c r="A217" s="2" t="s">
        <v>890</v>
      </c>
      <c r="B217" s="2" t="s">
        <v>891</v>
      </c>
      <c r="C217" s="2" t="s">
        <v>2923</v>
      </c>
      <c r="D217" s="2" t="s">
        <v>2924</v>
      </c>
    </row>
    <row r="218" spans="1:4">
      <c r="A218" s="2" t="s">
        <v>482</v>
      </c>
      <c r="B218" s="2" t="s">
        <v>483</v>
      </c>
      <c r="C218" s="2" t="s">
        <v>2918</v>
      </c>
      <c r="D218" s="2" t="s">
        <v>2921</v>
      </c>
    </row>
    <row r="219" spans="1:4">
      <c r="A219" s="2" t="s">
        <v>213</v>
      </c>
      <c r="B219" s="2" t="s">
        <v>214</v>
      </c>
      <c r="C219" s="2" t="s">
        <v>2918</v>
      </c>
      <c r="D219" s="2" t="s">
        <v>2922</v>
      </c>
    </row>
    <row r="220" spans="1:4">
      <c r="A220" s="2" t="s">
        <v>686</v>
      </c>
      <c r="B220" s="2" t="s">
        <v>687</v>
      </c>
      <c r="C220" s="2" t="s">
        <v>2920</v>
      </c>
      <c r="D220" s="2" t="s">
        <v>2924</v>
      </c>
    </row>
    <row r="221" spans="1:4">
      <c r="A221" s="2" t="s">
        <v>561</v>
      </c>
      <c r="B221" s="2" t="s">
        <v>562</v>
      </c>
      <c r="C221" s="2" t="s">
        <v>2918</v>
      </c>
      <c r="D221" s="2" t="s">
        <v>2924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C5E9-3F6F-4119-B1CF-F44E14EDAC9B}">
  <dimension ref="A1:D31"/>
  <sheetViews>
    <sheetView workbookViewId="0">
      <selection activeCell="B5" sqref="B5"/>
    </sheetView>
  </sheetViews>
  <sheetFormatPr defaultRowHeight="15"/>
  <cols>
    <col min="1" max="1" width="12.85546875" customWidth="1"/>
    <col min="2" max="2" width="16.140625" customWidth="1"/>
    <col min="3" max="3" width="16.42578125" customWidth="1"/>
    <col min="4" max="4" width="11" customWidth="1"/>
  </cols>
  <sheetData>
    <row r="1" spans="1:4">
      <c r="A1" s="2" t="s">
        <v>5</v>
      </c>
      <c r="B1" s="2" t="s">
        <v>2926</v>
      </c>
      <c r="C1" s="2" t="s">
        <v>2914</v>
      </c>
      <c r="D1" s="2" t="s">
        <v>2927</v>
      </c>
    </row>
    <row r="2" spans="1:4">
      <c r="A2" s="2" t="s">
        <v>139</v>
      </c>
      <c r="B2" s="3">
        <v>45665</v>
      </c>
      <c r="C2" s="2">
        <v>113.94</v>
      </c>
      <c r="D2" s="2" t="s">
        <v>2928</v>
      </c>
    </row>
    <row r="3" spans="1:4">
      <c r="A3" s="2" t="s">
        <v>196</v>
      </c>
      <c r="B3" s="3">
        <v>45665</v>
      </c>
      <c r="C3" s="2">
        <v>77.5</v>
      </c>
      <c r="D3" s="2" t="s">
        <v>2928</v>
      </c>
    </row>
    <row r="4" spans="1:4">
      <c r="A4" s="2" t="s">
        <v>71</v>
      </c>
      <c r="B4" s="3">
        <v>45665</v>
      </c>
      <c r="C4" s="2">
        <v>123.65</v>
      </c>
      <c r="D4" s="2" t="s">
        <v>2928</v>
      </c>
    </row>
    <row r="5" spans="1:4">
      <c r="A5" s="2" t="s">
        <v>78</v>
      </c>
      <c r="B5" s="3">
        <v>45665</v>
      </c>
      <c r="C5" s="2">
        <v>139.22</v>
      </c>
      <c r="D5" s="2" t="s">
        <v>2928</v>
      </c>
    </row>
    <row r="6" spans="1:4">
      <c r="A6" s="2" t="s">
        <v>129</v>
      </c>
      <c r="B6" s="3">
        <v>45665</v>
      </c>
      <c r="C6" s="2">
        <v>92.19</v>
      </c>
      <c r="D6" s="2" t="s">
        <v>2928</v>
      </c>
    </row>
    <row r="7" spans="1:4">
      <c r="A7" s="2" t="s">
        <v>59</v>
      </c>
      <c r="B7" s="3">
        <v>45665</v>
      </c>
      <c r="C7" s="2">
        <v>71.86</v>
      </c>
      <c r="D7" s="2" t="s">
        <v>2928</v>
      </c>
    </row>
    <row r="8" spans="1:4">
      <c r="A8" s="2" t="s">
        <v>18</v>
      </c>
      <c r="B8" s="3">
        <v>45665</v>
      </c>
      <c r="C8" s="2">
        <v>52.65</v>
      </c>
      <c r="D8" s="2" t="s">
        <v>2928</v>
      </c>
    </row>
    <row r="9" spans="1:4">
      <c r="A9" s="2" t="s">
        <v>293</v>
      </c>
      <c r="B9" s="3">
        <v>45665</v>
      </c>
      <c r="C9" s="2">
        <v>114.99</v>
      </c>
      <c r="D9" s="2" t="s">
        <v>2928</v>
      </c>
    </row>
    <row r="10" spans="1:4">
      <c r="A10" s="2" t="s">
        <v>85</v>
      </c>
      <c r="B10" s="3">
        <v>45665</v>
      </c>
      <c r="C10" s="2">
        <v>72.040000000000006</v>
      </c>
      <c r="D10" s="2" t="s">
        <v>2928</v>
      </c>
    </row>
    <row r="11" spans="1:4">
      <c r="A11" s="2" t="s">
        <v>240</v>
      </c>
      <c r="B11" s="3">
        <v>45665</v>
      </c>
      <c r="C11" s="2">
        <v>130.94</v>
      </c>
      <c r="D11" s="2" t="s">
        <v>2928</v>
      </c>
    </row>
    <row r="12" spans="1:4">
      <c r="A12" s="2" t="s">
        <v>215</v>
      </c>
      <c r="B12" s="3">
        <v>45665</v>
      </c>
      <c r="C12" s="2">
        <v>176.7</v>
      </c>
      <c r="D12" s="2" t="s">
        <v>2928</v>
      </c>
    </row>
    <row r="13" spans="1:4">
      <c r="A13" s="2" t="s">
        <v>25</v>
      </c>
      <c r="B13" s="3">
        <v>45665</v>
      </c>
      <c r="C13" s="2">
        <v>120.83</v>
      </c>
      <c r="D13" s="2" t="s">
        <v>2928</v>
      </c>
    </row>
    <row r="14" spans="1:4">
      <c r="A14" s="2" t="s">
        <v>396</v>
      </c>
      <c r="B14" s="3">
        <v>45665</v>
      </c>
      <c r="C14" s="2">
        <v>194.87</v>
      </c>
      <c r="D14" s="2" t="s">
        <v>2928</v>
      </c>
    </row>
    <row r="15" spans="1:4">
      <c r="A15" s="2" t="s">
        <v>114</v>
      </c>
      <c r="B15" s="3">
        <v>45665</v>
      </c>
      <c r="C15" s="2">
        <v>91.13</v>
      </c>
      <c r="D15" s="2" t="s">
        <v>2928</v>
      </c>
    </row>
    <row r="16" spans="1:4">
      <c r="A16" s="2" t="s">
        <v>100</v>
      </c>
      <c r="B16" s="3">
        <v>45665</v>
      </c>
      <c r="C16" s="2">
        <v>181.7</v>
      </c>
      <c r="D16" s="2" t="s">
        <v>2928</v>
      </c>
    </row>
    <row r="17" spans="1:4">
      <c r="A17" s="2" t="s">
        <v>166</v>
      </c>
      <c r="B17" s="3">
        <v>45665</v>
      </c>
      <c r="C17" s="2">
        <v>176.86</v>
      </c>
      <c r="D17" s="2" t="s">
        <v>2928</v>
      </c>
    </row>
    <row r="18" spans="1:4">
      <c r="A18" s="2" t="s">
        <v>191</v>
      </c>
      <c r="B18" s="3">
        <v>45665</v>
      </c>
      <c r="C18" s="2">
        <v>144.35</v>
      </c>
      <c r="D18" s="2" t="s">
        <v>2928</v>
      </c>
    </row>
    <row r="19" spans="1:4">
      <c r="A19" s="2" t="s">
        <v>179</v>
      </c>
      <c r="B19" s="3">
        <v>45665</v>
      </c>
      <c r="C19" s="2">
        <v>125.42</v>
      </c>
      <c r="D19" s="2" t="s">
        <v>2928</v>
      </c>
    </row>
    <row r="20" spans="1:4">
      <c r="A20" s="2" t="s">
        <v>107</v>
      </c>
      <c r="B20" s="3">
        <v>45665</v>
      </c>
      <c r="C20" s="2">
        <v>179.53</v>
      </c>
      <c r="D20" s="2" t="s">
        <v>2928</v>
      </c>
    </row>
    <row r="21" spans="1:4">
      <c r="A21" s="2" t="s">
        <v>174</v>
      </c>
      <c r="B21" s="3">
        <v>45665</v>
      </c>
      <c r="C21" s="2">
        <v>183.4</v>
      </c>
      <c r="D21" s="2" t="s">
        <v>2928</v>
      </c>
    </row>
    <row r="22" spans="1:4">
      <c r="A22" s="2" t="s">
        <v>319</v>
      </c>
      <c r="B22" s="3">
        <v>45665</v>
      </c>
      <c r="C22" s="2">
        <v>93.41</v>
      </c>
      <c r="D22" s="2" t="s">
        <v>2928</v>
      </c>
    </row>
    <row r="23" spans="1:4">
      <c r="A23" s="2" t="s">
        <v>90</v>
      </c>
      <c r="B23" s="3">
        <v>45665</v>
      </c>
      <c r="C23" s="2">
        <v>50.51</v>
      </c>
      <c r="D23" s="2" t="s">
        <v>2928</v>
      </c>
    </row>
    <row r="24" spans="1:4">
      <c r="A24" s="2" t="s">
        <v>234</v>
      </c>
      <c r="B24" s="3">
        <v>45665</v>
      </c>
      <c r="C24" s="2">
        <v>37.18</v>
      </c>
      <c r="D24" s="2" t="s">
        <v>2928</v>
      </c>
    </row>
    <row r="25" spans="1:4">
      <c r="A25" s="2" t="s">
        <v>302</v>
      </c>
      <c r="B25" s="3">
        <v>45665</v>
      </c>
      <c r="C25" s="2">
        <v>39.090000000000003</v>
      </c>
      <c r="D25" s="2" t="s">
        <v>2928</v>
      </c>
    </row>
    <row r="26" spans="1:4">
      <c r="A26" s="2" t="s">
        <v>39</v>
      </c>
      <c r="B26" s="3">
        <v>45665</v>
      </c>
      <c r="C26" s="2">
        <v>87.21</v>
      </c>
      <c r="D26" s="2" t="s">
        <v>2928</v>
      </c>
    </row>
    <row r="27" spans="1:4">
      <c r="A27" s="2" t="s">
        <v>326</v>
      </c>
      <c r="B27" s="3">
        <v>45665</v>
      </c>
      <c r="C27" s="2">
        <v>63.32</v>
      </c>
      <c r="D27" s="2" t="s">
        <v>2928</v>
      </c>
    </row>
    <row r="28" spans="1:4">
      <c r="A28" s="2" t="s">
        <v>356</v>
      </c>
      <c r="B28" s="3">
        <v>45665</v>
      </c>
      <c r="C28" s="2">
        <v>54.03</v>
      </c>
      <c r="D28" s="2" t="s">
        <v>2928</v>
      </c>
    </row>
    <row r="29" spans="1:4">
      <c r="A29" s="2" t="s">
        <v>32</v>
      </c>
      <c r="B29" s="3">
        <v>45665</v>
      </c>
      <c r="C29" s="2">
        <v>88.32</v>
      </c>
      <c r="D29" s="2" t="s">
        <v>2928</v>
      </c>
    </row>
    <row r="30" spans="1:4">
      <c r="A30" s="2" t="s">
        <v>450</v>
      </c>
      <c r="B30" s="3">
        <v>45665</v>
      </c>
      <c r="C30" s="2">
        <v>45.4</v>
      </c>
      <c r="D30" s="2" t="s">
        <v>2928</v>
      </c>
    </row>
    <row r="31" spans="1:4">
      <c r="A31" s="2" t="s">
        <v>275</v>
      </c>
      <c r="B31" s="3">
        <v>45665</v>
      </c>
      <c r="C31" s="2">
        <v>44.71</v>
      </c>
      <c r="D31" s="2" t="s">
        <v>2928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B76-B663-4EF6-84D1-C0DD9CF594A4}">
  <dimension ref="A1:M39"/>
  <sheetViews>
    <sheetView workbookViewId="0">
      <selection activeCell="E13" sqref="E13"/>
    </sheetView>
  </sheetViews>
  <sheetFormatPr defaultRowHeight="15"/>
  <cols>
    <col min="5" max="5" width="14" bestFit="1" customWidth="1"/>
    <col min="7" max="7" width="11.5703125" bestFit="1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102</v>
      </c>
      <c r="B2" s="8" t="s">
        <v>103</v>
      </c>
      <c r="C2" s="8" t="s">
        <v>104</v>
      </c>
      <c r="D2" s="8" t="s">
        <v>105</v>
      </c>
      <c r="E2" s="8" t="s">
        <v>106</v>
      </c>
      <c r="F2" s="8"/>
      <c r="G2" s="8" t="s">
        <v>108</v>
      </c>
      <c r="H2" s="13">
        <v>45887</v>
      </c>
      <c r="I2" s="8">
        <v>14</v>
      </c>
      <c r="J2" s="8">
        <v>179.53</v>
      </c>
      <c r="K2" s="8">
        <v>2513.42</v>
      </c>
      <c r="L2" s="8">
        <v>0.1</v>
      </c>
      <c r="M2" s="9">
        <v>0.02</v>
      </c>
    </row>
    <row r="3" spans="1:13">
      <c r="A3" s="10" t="s">
        <v>158</v>
      </c>
      <c r="B3" s="11" t="s">
        <v>159</v>
      </c>
      <c r="C3" s="11" t="s">
        <v>160</v>
      </c>
      <c r="D3" s="11" t="s">
        <v>161</v>
      </c>
      <c r="E3" s="11" t="s">
        <v>162</v>
      </c>
      <c r="F3" s="11"/>
      <c r="G3" s="11" t="s">
        <v>108</v>
      </c>
      <c r="H3" s="14">
        <v>45876</v>
      </c>
      <c r="I3" s="11">
        <v>8</v>
      </c>
      <c r="J3" s="11">
        <v>179.53</v>
      </c>
      <c r="K3" s="11">
        <v>1436.24</v>
      </c>
      <c r="L3" s="11">
        <v>0.1</v>
      </c>
      <c r="M3" s="12">
        <v>0.02</v>
      </c>
    </row>
    <row r="4" spans="1:13">
      <c r="A4" s="7" t="s">
        <v>217</v>
      </c>
      <c r="B4" s="8" t="s">
        <v>81</v>
      </c>
      <c r="C4" s="8" t="s">
        <v>82</v>
      </c>
      <c r="D4" s="8" t="s">
        <v>218</v>
      </c>
      <c r="E4" s="8" t="s">
        <v>219</v>
      </c>
      <c r="F4" s="8"/>
      <c r="G4" s="8" t="s">
        <v>167</v>
      </c>
      <c r="H4" s="15">
        <v>45892</v>
      </c>
      <c r="I4" s="8">
        <v>15</v>
      </c>
      <c r="J4" s="8">
        <v>176.86</v>
      </c>
      <c r="K4" s="8">
        <v>2652.9</v>
      </c>
      <c r="L4" s="8">
        <v>0.1</v>
      </c>
      <c r="M4" s="9">
        <v>0.02</v>
      </c>
    </row>
    <row r="5" spans="1:13">
      <c r="A5" s="10" t="s">
        <v>443</v>
      </c>
      <c r="B5" s="11" t="s">
        <v>47</v>
      </c>
      <c r="C5" s="11" t="s">
        <v>48</v>
      </c>
      <c r="D5" s="11" t="s">
        <v>444</v>
      </c>
      <c r="E5" s="11" t="s">
        <v>445</v>
      </c>
      <c r="F5" s="11"/>
      <c r="G5" s="11" t="s">
        <v>303</v>
      </c>
      <c r="H5" s="14">
        <v>45873</v>
      </c>
      <c r="I5" s="11">
        <v>15</v>
      </c>
      <c r="J5" s="11">
        <v>39.090000000000003</v>
      </c>
      <c r="K5" s="11">
        <v>586.35</v>
      </c>
      <c r="L5" s="11">
        <v>0</v>
      </c>
      <c r="M5" s="12">
        <v>0.02</v>
      </c>
    </row>
    <row r="6" spans="1:13">
      <c r="A6" s="7" t="s">
        <v>537</v>
      </c>
      <c r="B6" s="8" t="s">
        <v>386</v>
      </c>
      <c r="C6" s="8" t="s">
        <v>387</v>
      </c>
      <c r="D6" s="8" t="s">
        <v>538</v>
      </c>
      <c r="E6" s="8" t="s">
        <v>539</v>
      </c>
      <c r="F6" s="8"/>
      <c r="G6" s="8" t="s">
        <v>397</v>
      </c>
      <c r="H6" s="13">
        <v>45900</v>
      </c>
      <c r="I6" s="8">
        <v>14</v>
      </c>
      <c r="J6" s="8">
        <v>194.87</v>
      </c>
      <c r="K6" s="8">
        <v>2728.18</v>
      </c>
      <c r="L6" s="8">
        <v>0.1</v>
      </c>
      <c r="M6" s="9">
        <v>0.02</v>
      </c>
    </row>
    <row r="7" spans="1:13">
      <c r="A7" s="10" t="s">
        <v>733</v>
      </c>
      <c r="B7" s="11" t="s">
        <v>246</v>
      </c>
      <c r="C7" s="11" t="s">
        <v>247</v>
      </c>
      <c r="D7" s="11" t="s">
        <v>572</v>
      </c>
      <c r="E7" s="11" t="s">
        <v>573</v>
      </c>
      <c r="F7" s="11"/>
      <c r="G7" s="11" t="s">
        <v>60</v>
      </c>
      <c r="H7" s="14">
        <v>45879</v>
      </c>
      <c r="I7" s="11">
        <v>8</v>
      </c>
      <c r="J7" s="11">
        <v>71.86</v>
      </c>
      <c r="K7" s="11">
        <v>574.88</v>
      </c>
      <c r="L7" s="11">
        <v>0.05</v>
      </c>
      <c r="M7" s="12">
        <v>0.02</v>
      </c>
    </row>
    <row r="8" spans="1:13">
      <c r="A8" s="7" t="s">
        <v>771</v>
      </c>
      <c r="B8" s="8" t="s">
        <v>414</v>
      </c>
      <c r="C8" s="8" t="s">
        <v>415</v>
      </c>
      <c r="D8" s="8" t="s">
        <v>189</v>
      </c>
      <c r="E8" s="8" t="s">
        <v>190</v>
      </c>
      <c r="F8" s="8"/>
      <c r="G8" s="8" t="s">
        <v>19</v>
      </c>
      <c r="H8" s="15">
        <v>45879</v>
      </c>
      <c r="I8" s="8">
        <v>5</v>
      </c>
      <c r="J8" s="8">
        <v>52.65</v>
      </c>
      <c r="K8" s="8">
        <v>263.25</v>
      </c>
      <c r="L8" s="8">
        <v>0.05</v>
      </c>
      <c r="M8" s="9">
        <v>0.02</v>
      </c>
    </row>
    <row r="9" spans="1:13">
      <c r="A9" s="10" t="s">
        <v>954</v>
      </c>
      <c r="B9" s="11" t="s">
        <v>42</v>
      </c>
      <c r="C9" s="11" t="s">
        <v>43</v>
      </c>
      <c r="D9" s="11" t="s">
        <v>336</v>
      </c>
      <c r="E9" s="11" t="s">
        <v>337</v>
      </c>
      <c r="F9" s="11"/>
      <c r="G9" s="11" t="s">
        <v>216</v>
      </c>
      <c r="H9" s="14">
        <v>45899</v>
      </c>
      <c r="I9" s="11">
        <v>6</v>
      </c>
      <c r="J9" s="11">
        <v>176.7</v>
      </c>
      <c r="K9" s="11">
        <v>1060.2</v>
      </c>
      <c r="L9" s="11">
        <v>0.1</v>
      </c>
      <c r="M9" s="12">
        <v>0.02</v>
      </c>
    </row>
    <row r="10" spans="1:13">
      <c r="A10" s="7" t="s">
        <v>998</v>
      </c>
      <c r="B10" s="8" t="s">
        <v>306</v>
      </c>
      <c r="C10" s="8" t="s">
        <v>307</v>
      </c>
      <c r="D10" s="8" t="s">
        <v>522</v>
      </c>
      <c r="E10" s="8" t="s">
        <v>523</v>
      </c>
      <c r="F10" s="8"/>
      <c r="G10" s="8" t="s">
        <v>180</v>
      </c>
      <c r="H10" s="13">
        <v>45887</v>
      </c>
      <c r="I10" s="8">
        <v>14</v>
      </c>
      <c r="J10" s="8">
        <v>125.42</v>
      </c>
      <c r="K10" s="8">
        <v>1755.88</v>
      </c>
      <c r="L10" s="8">
        <v>0.13</v>
      </c>
      <c r="M10" s="9">
        <v>0.02</v>
      </c>
    </row>
    <row r="11" spans="1:13">
      <c r="A11" s="10" t="s">
        <v>1126</v>
      </c>
      <c r="B11" s="11" t="s">
        <v>414</v>
      </c>
      <c r="C11" s="11" t="s">
        <v>415</v>
      </c>
      <c r="D11" s="11" t="s">
        <v>16</v>
      </c>
      <c r="E11" s="11" t="s">
        <v>17</v>
      </c>
      <c r="F11" s="11"/>
      <c r="G11" s="11" t="s">
        <v>101</v>
      </c>
      <c r="H11" s="14">
        <v>45877</v>
      </c>
      <c r="I11" s="11">
        <v>19</v>
      </c>
      <c r="J11" s="11">
        <v>181.7</v>
      </c>
      <c r="K11" s="11">
        <v>3452.3</v>
      </c>
      <c r="L11" s="11">
        <v>0.15</v>
      </c>
      <c r="M11" s="12">
        <v>0.02</v>
      </c>
    </row>
    <row r="12" spans="1:13">
      <c r="A12" s="7" t="s">
        <v>1217</v>
      </c>
      <c r="B12" s="8" t="s">
        <v>110</v>
      </c>
      <c r="C12" s="8" t="s">
        <v>111</v>
      </c>
      <c r="D12" s="8" t="s">
        <v>317</v>
      </c>
      <c r="E12" s="8" t="s">
        <v>318</v>
      </c>
      <c r="F12" s="8"/>
      <c r="G12" s="8" t="s">
        <v>327</v>
      </c>
      <c r="H12" s="13">
        <v>45891</v>
      </c>
      <c r="I12" s="8">
        <v>20</v>
      </c>
      <c r="J12" s="8">
        <v>63.32</v>
      </c>
      <c r="K12" s="8">
        <v>1266.4000000000001</v>
      </c>
      <c r="L12" s="8">
        <v>0</v>
      </c>
      <c r="M12" s="9">
        <v>0.02</v>
      </c>
    </row>
    <row r="13" spans="1:13">
      <c r="A13" s="10" t="s">
        <v>1311</v>
      </c>
      <c r="B13" s="11" t="s">
        <v>67</v>
      </c>
      <c r="C13" s="11" t="s">
        <v>68</v>
      </c>
      <c r="D13" s="11" t="s">
        <v>1312</v>
      </c>
      <c r="E13" s="11" t="s">
        <v>1313</v>
      </c>
      <c r="F13" s="11"/>
      <c r="G13" s="11" t="s">
        <v>175</v>
      </c>
      <c r="H13" s="14">
        <v>45895</v>
      </c>
      <c r="I13" s="11">
        <v>2</v>
      </c>
      <c r="J13" s="11">
        <v>183.4</v>
      </c>
      <c r="K13" s="11">
        <v>366.8</v>
      </c>
      <c r="L13" s="11">
        <v>0.1</v>
      </c>
      <c r="M13" s="12">
        <v>0.02</v>
      </c>
    </row>
    <row r="14" spans="1:13">
      <c r="A14" s="7" t="s">
        <v>1336</v>
      </c>
      <c r="B14" s="8" t="s">
        <v>103</v>
      </c>
      <c r="C14" s="8" t="s">
        <v>104</v>
      </c>
      <c r="D14" s="8" t="s">
        <v>752</v>
      </c>
      <c r="E14" s="8" t="s">
        <v>753</v>
      </c>
      <c r="F14" s="8"/>
      <c r="G14" s="8" t="s">
        <v>192</v>
      </c>
      <c r="H14" s="13">
        <v>45882</v>
      </c>
      <c r="I14" s="8">
        <v>6</v>
      </c>
      <c r="J14" s="8">
        <v>144.35</v>
      </c>
      <c r="K14" s="8">
        <v>866.1</v>
      </c>
      <c r="L14" s="8">
        <v>0.13</v>
      </c>
      <c r="M14" s="9">
        <v>0.02</v>
      </c>
    </row>
    <row r="15" spans="1:13">
      <c r="A15" s="10" t="s">
        <v>1381</v>
      </c>
      <c r="B15" s="11" t="s">
        <v>145</v>
      </c>
      <c r="C15" s="11" t="s">
        <v>2826</v>
      </c>
      <c r="D15" s="11" t="s">
        <v>591</v>
      </c>
      <c r="E15" s="11" t="s">
        <v>2929</v>
      </c>
      <c r="F15" s="11"/>
      <c r="G15" s="11" t="s">
        <v>327</v>
      </c>
      <c r="H15" s="14">
        <v>45872</v>
      </c>
      <c r="I15" s="11">
        <v>3</v>
      </c>
      <c r="J15" s="11">
        <v>63.32</v>
      </c>
      <c r="K15" s="11">
        <v>189.96</v>
      </c>
      <c r="L15" s="11">
        <v>0</v>
      </c>
      <c r="M15" s="12">
        <v>0.02</v>
      </c>
    </row>
    <row r="16" spans="1:13">
      <c r="A16" s="7" t="s">
        <v>1385</v>
      </c>
      <c r="B16" s="8" t="s">
        <v>81</v>
      </c>
      <c r="C16" s="8" t="s">
        <v>82</v>
      </c>
      <c r="D16" s="8" t="s">
        <v>317</v>
      </c>
      <c r="E16" s="8" t="s">
        <v>318</v>
      </c>
      <c r="F16" s="8"/>
      <c r="G16" s="8" t="s">
        <v>79</v>
      </c>
      <c r="H16" s="13">
        <v>45888</v>
      </c>
      <c r="I16" s="8">
        <v>19</v>
      </c>
      <c r="J16" s="8">
        <v>139.22</v>
      </c>
      <c r="K16" s="8">
        <v>2645.18</v>
      </c>
      <c r="L16" s="8">
        <v>0.05</v>
      </c>
      <c r="M16" s="9">
        <v>0.02</v>
      </c>
    </row>
    <row r="17" spans="1:13">
      <c r="A17" s="10" t="s">
        <v>1403</v>
      </c>
      <c r="B17" s="11" t="s">
        <v>21</v>
      </c>
      <c r="C17" s="11" t="s">
        <v>22</v>
      </c>
      <c r="D17" s="11" t="s">
        <v>739</v>
      </c>
      <c r="E17" s="11" t="s">
        <v>740</v>
      </c>
      <c r="F17" s="11"/>
      <c r="G17" s="11" t="s">
        <v>235</v>
      </c>
      <c r="H17" s="14">
        <v>45870</v>
      </c>
      <c r="I17" s="11">
        <v>19</v>
      </c>
      <c r="J17" s="11">
        <v>37.18</v>
      </c>
      <c r="K17" s="11">
        <v>706.42</v>
      </c>
      <c r="L17" s="11">
        <v>0</v>
      </c>
      <c r="M17" s="12">
        <v>0.02</v>
      </c>
    </row>
    <row r="18" spans="1:13">
      <c r="A18" s="7" t="s">
        <v>1436</v>
      </c>
      <c r="B18" s="8" t="s">
        <v>110</v>
      </c>
      <c r="C18" s="8" t="s">
        <v>111</v>
      </c>
      <c r="D18" s="8" t="s">
        <v>1211</v>
      </c>
      <c r="E18" s="8" t="s">
        <v>1212</v>
      </c>
      <c r="F18" s="8"/>
      <c r="G18" s="8" t="s">
        <v>115</v>
      </c>
      <c r="H18" s="13">
        <v>45900</v>
      </c>
      <c r="I18" s="8">
        <v>6</v>
      </c>
      <c r="J18" s="8">
        <v>91.13</v>
      </c>
      <c r="K18" s="8">
        <v>546.78</v>
      </c>
      <c r="L18" s="8">
        <v>0.1</v>
      </c>
      <c r="M18" s="9">
        <v>0.02</v>
      </c>
    </row>
    <row r="19" spans="1:13">
      <c r="A19" s="10" t="s">
        <v>1463</v>
      </c>
      <c r="B19" s="11" t="s">
        <v>117</v>
      </c>
      <c r="C19" s="11" t="s">
        <v>118</v>
      </c>
      <c r="D19" s="11" t="s">
        <v>752</v>
      </c>
      <c r="E19" s="11" t="s">
        <v>753</v>
      </c>
      <c r="F19" s="11"/>
      <c r="G19" s="11" t="s">
        <v>108</v>
      </c>
      <c r="H19" s="14">
        <v>45876</v>
      </c>
      <c r="I19" s="11">
        <v>5</v>
      </c>
      <c r="J19" s="11">
        <v>179.53</v>
      </c>
      <c r="K19" s="11">
        <v>897.65</v>
      </c>
      <c r="L19" s="11">
        <v>0.1</v>
      </c>
      <c r="M19" s="12">
        <v>0.02</v>
      </c>
    </row>
    <row r="20" spans="1:13">
      <c r="A20" s="7" t="s">
        <v>1478</v>
      </c>
      <c r="B20" s="8" t="s">
        <v>55</v>
      </c>
      <c r="C20" s="8" t="s">
        <v>56</v>
      </c>
      <c r="D20" s="8" t="s">
        <v>1113</v>
      </c>
      <c r="E20" s="8" t="s">
        <v>1114</v>
      </c>
      <c r="F20" s="8"/>
      <c r="G20" s="8" t="s">
        <v>180</v>
      </c>
      <c r="H20" s="13">
        <v>45880</v>
      </c>
      <c r="I20" s="8">
        <v>16</v>
      </c>
      <c r="J20" s="8">
        <v>125.42</v>
      </c>
      <c r="K20" s="8">
        <v>2006.72</v>
      </c>
      <c r="L20" s="8">
        <v>0.1</v>
      </c>
      <c r="M20" s="9">
        <v>0.02</v>
      </c>
    </row>
    <row r="21" spans="1:13">
      <c r="A21" s="10" t="s">
        <v>1510</v>
      </c>
      <c r="B21" s="11" t="s">
        <v>74</v>
      </c>
      <c r="C21" s="11" t="s">
        <v>75</v>
      </c>
      <c r="D21" s="11" t="s">
        <v>742</v>
      </c>
      <c r="E21" s="11" t="s">
        <v>743</v>
      </c>
      <c r="F21" s="11"/>
      <c r="G21" s="11" t="s">
        <v>60</v>
      </c>
      <c r="H21" s="11" t="s">
        <v>2930</v>
      </c>
      <c r="I21" s="11">
        <v>15</v>
      </c>
      <c r="J21" s="11">
        <v>71.86</v>
      </c>
      <c r="K21" s="11">
        <v>1077.9000000000001</v>
      </c>
      <c r="L21" s="11">
        <v>0.05</v>
      </c>
      <c r="M21" s="12">
        <v>0.02</v>
      </c>
    </row>
    <row r="22" spans="1:13">
      <c r="A22" s="7" t="s">
        <v>1548</v>
      </c>
      <c r="B22" s="8" t="s">
        <v>208</v>
      </c>
      <c r="C22" s="8" t="s">
        <v>209</v>
      </c>
      <c r="D22" s="8" t="s">
        <v>177</v>
      </c>
      <c r="E22" s="8" t="s">
        <v>178</v>
      </c>
      <c r="F22" s="8"/>
      <c r="G22" s="8" t="s">
        <v>40</v>
      </c>
      <c r="H22" s="13">
        <v>45879</v>
      </c>
      <c r="I22" s="8">
        <v>18</v>
      </c>
      <c r="J22" s="8">
        <v>87.21</v>
      </c>
      <c r="K22" s="8">
        <v>1569.78</v>
      </c>
      <c r="L22" s="8">
        <v>0</v>
      </c>
      <c r="M22" s="9">
        <v>0.02</v>
      </c>
    </row>
    <row r="23" spans="1:13">
      <c r="A23" s="10" t="s">
        <v>1761</v>
      </c>
      <c r="B23" s="11" t="s">
        <v>208</v>
      </c>
      <c r="C23" s="11" t="s">
        <v>209</v>
      </c>
      <c r="D23" s="11" t="s">
        <v>366</v>
      </c>
      <c r="E23" s="11" t="s">
        <v>367</v>
      </c>
      <c r="F23" s="11"/>
      <c r="G23" s="11" t="s">
        <v>33</v>
      </c>
      <c r="H23" s="14">
        <v>45893</v>
      </c>
      <c r="I23" s="11">
        <v>23</v>
      </c>
      <c r="J23" s="11">
        <v>88.32</v>
      </c>
      <c r="K23" s="11">
        <v>2031.36</v>
      </c>
      <c r="L23" s="11">
        <v>0</v>
      </c>
      <c r="M23" s="12">
        <v>0.02</v>
      </c>
    </row>
    <row r="24" spans="1:13">
      <c r="A24" s="7" t="s">
        <v>1798</v>
      </c>
      <c r="B24" s="8" t="s">
        <v>93</v>
      </c>
      <c r="C24" s="8" t="s">
        <v>2830</v>
      </c>
      <c r="D24" s="8" t="s">
        <v>579</v>
      </c>
      <c r="E24" s="8" t="s">
        <v>2629</v>
      </c>
      <c r="F24" s="8"/>
      <c r="G24" s="8" t="s">
        <v>19</v>
      </c>
      <c r="H24" s="13">
        <v>45884</v>
      </c>
      <c r="I24" s="8">
        <v>25</v>
      </c>
      <c r="J24" s="8">
        <v>52.65</v>
      </c>
      <c r="K24" s="8">
        <v>1316.25</v>
      </c>
      <c r="L24" s="8">
        <v>0.05</v>
      </c>
      <c r="M24" s="9">
        <v>0.02</v>
      </c>
    </row>
    <row r="25" spans="1:13">
      <c r="A25" s="10" t="s">
        <v>1919</v>
      </c>
      <c r="B25" s="11" t="s">
        <v>93</v>
      </c>
      <c r="C25" s="11" t="s">
        <v>2830</v>
      </c>
      <c r="D25" s="11" t="s">
        <v>30</v>
      </c>
      <c r="E25" s="11" t="s">
        <v>2931</v>
      </c>
      <c r="F25" s="11"/>
      <c r="G25" s="11" t="s">
        <v>40</v>
      </c>
      <c r="H25" s="14">
        <v>45900</v>
      </c>
      <c r="I25" s="11">
        <v>14</v>
      </c>
      <c r="J25" s="11">
        <v>87.21</v>
      </c>
      <c r="K25" s="11">
        <v>1220.94</v>
      </c>
      <c r="L25" s="11">
        <v>0</v>
      </c>
      <c r="M25" s="12">
        <v>0.02</v>
      </c>
    </row>
    <row r="26" spans="1:13">
      <c r="A26" s="7" t="s">
        <v>1929</v>
      </c>
      <c r="B26" s="8" t="s">
        <v>42</v>
      </c>
      <c r="C26" s="8" t="s">
        <v>43</v>
      </c>
      <c r="D26" s="8" t="s">
        <v>224</v>
      </c>
      <c r="E26" s="8" t="s">
        <v>225</v>
      </c>
      <c r="F26" s="8"/>
      <c r="G26" s="8" t="s">
        <v>33</v>
      </c>
      <c r="H26" s="13">
        <v>45893</v>
      </c>
      <c r="I26" s="8">
        <v>8</v>
      </c>
      <c r="J26" s="8">
        <v>88.32</v>
      </c>
      <c r="K26" s="8">
        <v>706.56</v>
      </c>
      <c r="L26" s="8">
        <v>0</v>
      </c>
      <c r="M26" s="9">
        <v>0.02</v>
      </c>
    </row>
    <row r="27" spans="1:13">
      <c r="A27" s="10" t="s">
        <v>1930</v>
      </c>
      <c r="B27" s="11" t="s">
        <v>208</v>
      </c>
      <c r="C27" s="11" t="s">
        <v>209</v>
      </c>
      <c r="D27" s="11" t="s">
        <v>791</v>
      </c>
      <c r="E27" s="11" t="s">
        <v>792</v>
      </c>
      <c r="F27" s="11"/>
      <c r="G27" s="11" t="s">
        <v>108</v>
      </c>
      <c r="H27" s="14">
        <v>45875</v>
      </c>
      <c r="I27" s="11">
        <v>3</v>
      </c>
      <c r="J27" s="11">
        <v>179.53</v>
      </c>
      <c r="K27" s="11">
        <v>538.59</v>
      </c>
      <c r="L27" s="11">
        <v>0.1</v>
      </c>
      <c r="M27" s="12">
        <v>0.02</v>
      </c>
    </row>
    <row r="28" spans="1:13">
      <c r="A28" s="7" t="s">
        <v>1947</v>
      </c>
      <c r="B28" s="8" t="s">
        <v>254</v>
      </c>
      <c r="C28" s="8" t="s">
        <v>255</v>
      </c>
      <c r="D28" s="8" t="s">
        <v>343</v>
      </c>
      <c r="E28" s="8" t="s">
        <v>344</v>
      </c>
      <c r="F28" s="8"/>
      <c r="G28" s="8" t="s">
        <v>72</v>
      </c>
      <c r="H28" s="13">
        <v>45892</v>
      </c>
      <c r="I28" s="8">
        <v>11</v>
      </c>
      <c r="J28" s="8">
        <v>123.65</v>
      </c>
      <c r="K28" s="8">
        <v>1360.15</v>
      </c>
      <c r="L28" s="8">
        <v>0.05</v>
      </c>
      <c r="M28" s="9">
        <v>0.02</v>
      </c>
    </row>
    <row r="29" spans="1:13">
      <c r="A29" s="10" t="s">
        <v>1971</v>
      </c>
      <c r="B29" s="11" t="s">
        <v>423</v>
      </c>
      <c r="C29" s="11" t="s">
        <v>424</v>
      </c>
      <c r="D29" s="11" t="s">
        <v>261</v>
      </c>
      <c r="E29" s="11" t="s">
        <v>262</v>
      </c>
      <c r="F29" s="11"/>
      <c r="G29" s="11" t="s">
        <v>216</v>
      </c>
      <c r="H29" s="14">
        <v>45872</v>
      </c>
      <c r="I29" s="11">
        <v>18</v>
      </c>
      <c r="J29" s="11">
        <v>176.7</v>
      </c>
      <c r="K29" s="11">
        <v>3180.6</v>
      </c>
      <c r="L29" s="11">
        <v>0.1</v>
      </c>
      <c r="M29" s="12">
        <v>0.02</v>
      </c>
    </row>
    <row r="30" spans="1:13">
      <c r="A30" s="7" t="s">
        <v>2059</v>
      </c>
      <c r="B30" s="8" t="s">
        <v>74</v>
      </c>
      <c r="C30" s="8" t="s">
        <v>75</v>
      </c>
      <c r="D30" s="8" t="s">
        <v>57</v>
      </c>
      <c r="E30" s="8" t="s">
        <v>58</v>
      </c>
      <c r="F30" s="8"/>
      <c r="G30" s="8" t="s">
        <v>294</v>
      </c>
      <c r="H30" s="13">
        <v>45882</v>
      </c>
      <c r="I30" s="8">
        <v>13</v>
      </c>
      <c r="J30" s="8">
        <v>114.99</v>
      </c>
      <c r="K30" s="8">
        <v>1494.87</v>
      </c>
      <c r="L30" s="8">
        <v>0.05</v>
      </c>
      <c r="M30" s="9">
        <v>0.02</v>
      </c>
    </row>
    <row r="31" spans="1:13">
      <c r="A31" s="10" t="s">
        <v>2112</v>
      </c>
      <c r="B31" s="11" t="s">
        <v>14</v>
      </c>
      <c r="C31" s="11" t="s">
        <v>15</v>
      </c>
      <c r="D31" s="11" t="s">
        <v>1459</v>
      </c>
      <c r="E31" s="11" t="s">
        <v>1460</v>
      </c>
      <c r="F31" s="11"/>
      <c r="G31" s="11" t="s">
        <v>192</v>
      </c>
      <c r="H31" s="14">
        <v>45900</v>
      </c>
      <c r="I31" s="11">
        <v>7</v>
      </c>
      <c r="J31" s="11">
        <v>144.35</v>
      </c>
      <c r="K31" s="11">
        <v>1010.45</v>
      </c>
      <c r="L31" s="11">
        <v>0.1</v>
      </c>
      <c r="M31" s="12">
        <v>0.02</v>
      </c>
    </row>
    <row r="32" spans="1:13">
      <c r="A32" s="7" t="s">
        <v>2212</v>
      </c>
      <c r="B32" s="8" t="s">
        <v>42</v>
      </c>
      <c r="C32" s="8" t="s">
        <v>43</v>
      </c>
      <c r="D32" s="8" t="s">
        <v>522</v>
      </c>
      <c r="E32" s="8" t="s">
        <v>523</v>
      </c>
      <c r="F32" s="8"/>
      <c r="G32" s="8" t="s">
        <v>241</v>
      </c>
      <c r="H32" s="13">
        <v>45873</v>
      </c>
      <c r="I32" s="8">
        <v>2</v>
      </c>
      <c r="J32" s="8">
        <v>130.94</v>
      </c>
      <c r="K32" s="8">
        <v>261.88</v>
      </c>
      <c r="L32" s="8">
        <v>0.05</v>
      </c>
      <c r="M32" s="9">
        <v>0.02</v>
      </c>
    </row>
    <row r="33" spans="1:13">
      <c r="A33" s="10" t="s">
        <v>2287</v>
      </c>
      <c r="B33" s="11" t="s">
        <v>259</v>
      </c>
      <c r="C33" s="11" t="s">
        <v>260</v>
      </c>
      <c r="D33" s="11" t="s">
        <v>232</v>
      </c>
      <c r="E33" s="11" t="s">
        <v>233</v>
      </c>
      <c r="F33" s="11"/>
      <c r="G33" s="11" t="s">
        <v>303</v>
      </c>
      <c r="H33" s="11" t="s">
        <v>2932</v>
      </c>
      <c r="I33" s="11">
        <v>22</v>
      </c>
      <c r="J33" s="11">
        <v>39.090000000000003</v>
      </c>
      <c r="K33" s="11">
        <v>859.98</v>
      </c>
      <c r="L33" s="11">
        <v>0</v>
      </c>
      <c r="M33" s="12">
        <v>0.02</v>
      </c>
    </row>
    <row r="34" spans="1:13">
      <c r="A34" s="7" t="s">
        <v>2376</v>
      </c>
      <c r="B34" s="8" t="s">
        <v>81</v>
      </c>
      <c r="C34" s="8" t="s">
        <v>82</v>
      </c>
      <c r="D34" s="8" t="s">
        <v>615</v>
      </c>
      <c r="E34" s="8" t="s">
        <v>616</v>
      </c>
      <c r="F34" s="8"/>
      <c r="G34" s="8" t="s">
        <v>19</v>
      </c>
      <c r="H34" s="13">
        <v>45884</v>
      </c>
      <c r="I34" s="8">
        <v>17</v>
      </c>
      <c r="J34" s="8">
        <v>52.65</v>
      </c>
      <c r="K34" s="8">
        <v>895.05</v>
      </c>
      <c r="L34" s="8">
        <v>0.05</v>
      </c>
      <c r="M34" s="9">
        <v>0.02</v>
      </c>
    </row>
    <row r="35" spans="1:13">
      <c r="A35" s="10" t="s">
        <v>2433</v>
      </c>
      <c r="B35" s="11" t="s">
        <v>122</v>
      </c>
      <c r="C35" s="11" t="s">
        <v>123</v>
      </c>
      <c r="D35" s="11" t="s">
        <v>16</v>
      </c>
      <c r="E35" s="11" t="s">
        <v>17</v>
      </c>
      <c r="F35" s="11"/>
      <c r="G35" s="11" t="s">
        <v>192</v>
      </c>
      <c r="H35" s="14">
        <v>45877</v>
      </c>
      <c r="I35" s="11">
        <v>21</v>
      </c>
      <c r="J35" s="11">
        <v>144.35</v>
      </c>
      <c r="K35" s="11">
        <v>3031.35</v>
      </c>
      <c r="L35" s="11">
        <v>0.1</v>
      </c>
      <c r="M35" s="12">
        <v>0.02</v>
      </c>
    </row>
    <row r="36" spans="1:13">
      <c r="A36" s="7" t="s">
        <v>2483</v>
      </c>
      <c r="B36" s="8" t="s">
        <v>28</v>
      </c>
      <c r="C36" s="8" t="s">
        <v>29</v>
      </c>
      <c r="D36" s="8" t="s">
        <v>150</v>
      </c>
      <c r="E36" s="8" t="s">
        <v>151</v>
      </c>
      <c r="F36" s="8"/>
      <c r="G36" s="8" t="s">
        <v>72</v>
      </c>
      <c r="H36" s="13">
        <v>45875</v>
      </c>
      <c r="I36" s="8">
        <v>9</v>
      </c>
      <c r="J36" s="8">
        <v>123.65</v>
      </c>
      <c r="K36" s="8">
        <v>1112.8499999999999</v>
      </c>
      <c r="L36" s="8">
        <v>0.05</v>
      </c>
      <c r="M36" s="9">
        <v>0.02</v>
      </c>
    </row>
    <row r="37" spans="1:13">
      <c r="A37" s="10" t="s">
        <v>2487</v>
      </c>
      <c r="B37" s="11" t="s">
        <v>386</v>
      </c>
      <c r="C37" s="11" t="s">
        <v>387</v>
      </c>
      <c r="D37" s="11" t="s">
        <v>105</v>
      </c>
      <c r="E37" s="11" t="s">
        <v>106</v>
      </c>
      <c r="F37" s="11"/>
      <c r="G37" s="11" t="s">
        <v>397</v>
      </c>
      <c r="H37" s="14">
        <v>45893</v>
      </c>
      <c r="I37" s="11">
        <v>14</v>
      </c>
      <c r="J37" s="11">
        <v>194.87</v>
      </c>
      <c r="K37" s="11">
        <v>2728.18</v>
      </c>
      <c r="L37" s="11">
        <v>0.1</v>
      </c>
      <c r="M37" s="12">
        <v>0.02</v>
      </c>
    </row>
    <row r="38" spans="1:13">
      <c r="A38" s="7" t="s">
        <v>2521</v>
      </c>
      <c r="B38" s="8" t="s">
        <v>62</v>
      </c>
      <c r="C38" s="8" t="s">
        <v>63</v>
      </c>
      <c r="D38" s="8" t="s">
        <v>374</v>
      </c>
      <c r="E38" s="8" t="s">
        <v>375</v>
      </c>
      <c r="F38" s="8"/>
      <c r="G38" s="8" t="s">
        <v>451</v>
      </c>
      <c r="H38" s="13">
        <v>45870</v>
      </c>
      <c r="I38" s="8">
        <v>16</v>
      </c>
      <c r="J38" s="8">
        <v>45.4</v>
      </c>
      <c r="K38" s="8">
        <v>726.4</v>
      </c>
      <c r="L38" s="8">
        <v>0</v>
      </c>
      <c r="M38" s="9">
        <v>0.02</v>
      </c>
    </row>
    <row r="39" spans="1:13">
      <c r="A39" s="10" t="s">
        <v>2542</v>
      </c>
      <c r="B39" s="11" t="s">
        <v>117</v>
      </c>
      <c r="C39" s="11" t="s">
        <v>118</v>
      </c>
      <c r="D39" s="11" t="s">
        <v>1113</v>
      </c>
      <c r="E39" s="11" t="s">
        <v>1114</v>
      </c>
      <c r="F39" s="11"/>
      <c r="G39" s="11" t="s">
        <v>115</v>
      </c>
      <c r="H39" s="14">
        <v>45881</v>
      </c>
      <c r="I39" s="11">
        <v>1</v>
      </c>
      <c r="J39" s="11">
        <v>91.13</v>
      </c>
      <c r="K39" s="11">
        <v>91.13</v>
      </c>
      <c r="L39" s="11">
        <v>0.1</v>
      </c>
      <c r="M39" s="12">
        <v>0.02</v>
      </c>
    </row>
  </sheetData>
  <conditionalFormatting sqref="A1">
    <cfRule type="duplicateValues" dxfId="5" priority="2"/>
  </conditionalFormatting>
  <conditionalFormatting sqref="A2:A39">
    <cfRule type="duplicateValues" dxfId="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EEAA-7A10-4DBA-9814-E631D9A58F6D}">
  <dimension ref="A1:M61"/>
  <sheetViews>
    <sheetView workbookViewId="0">
      <selection activeCell="D8" sqref="D8"/>
    </sheetView>
  </sheetViews>
  <sheetFormatPr defaultRowHeight="15"/>
  <cols>
    <col min="1" max="1" width="18.42578125" bestFit="1" customWidth="1"/>
    <col min="2" max="2" width="14.85546875" bestFit="1" customWidth="1"/>
    <col min="3" max="3" width="18.42578125" bestFit="1" customWidth="1"/>
    <col min="4" max="4" width="12.42578125" bestFit="1" customWidth="1"/>
    <col min="5" max="5" width="16" bestFit="1" customWidth="1"/>
    <col min="6" max="6" width="10.7109375" bestFit="1" customWidth="1"/>
    <col min="7" max="7" width="14.28515625" bestFit="1" customWidth="1"/>
    <col min="8" max="8" width="12.7109375" bestFit="1" customWidth="1"/>
    <col min="9" max="9" width="10.5703125" bestFit="1" customWidth="1"/>
    <col min="10" max="10" width="10.28515625" bestFit="1" customWidth="1"/>
    <col min="11" max="11" width="18.5703125" bestFit="1" customWidth="1"/>
    <col min="12" max="12" width="22.42578125" bestFit="1" customWidth="1"/>
    <col min="13" max="13" width="24.42578125" bestFit="1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186</v>
      </c>
      <c r="B2" s="8" t="s">
        <v>187</v>
      </c>
      <c r="C2" s="8" t="s">
        <v>188</v>
      </c>
      <c r="D2" s="8"/>
      <c r="E2" s="8" t="s">
        <v>190</v>
      </c>
      <c r="F2" s="8" t="s">
        <v>191</v>
      </c>
      <c r="G2" s="8" t="s">
        <v>192</v>
      </c>
      <c r="H2" s="13">
        <v>45882</v>
      </c>
      <c r="I2" s="8">
        <v>13</v>
      </c>
      <c r="J2" s="8">
        <v>144.35</v>
      </c>
      <c r="K2" s="8">
        <v>1876.55</v>
      </c>
      <c r="L2" s="8">
        <v>0.1</v>
      </c>
      <c r="M2" s="9">
        <v>0.02</v>
      </c>
    </row>
    <row r="3" spans="1:13">
      <c r="A3" s="10" t="s">
        <v>226</v>
      </c>
      <c r="B3" s="11" t="s">
        <v>55</v>
      </c>
      <c r="C3" s="11" t="s">
        <v>56</v>
      </c>
      <c r="D3" s="11"/>
      <c r="E3" s="11" t="s">
        <v>228</v>
      </c>
      <c r="F3" s="11" t="s">
        <v>215</v>
      </c>
      <c r="G3" s="11" t="s">
        <v>216</v>
      </c>
      <c r="H3" s="14">
        <v>45888</v>
      </c>
      <c r="I3" s="11">
        <v>24</v>
      </c>
      <c r="J3" s="11">
        <v>176.7</v>
      </c>
      <c r="K3" s="11">
        <v>4240.8</v>
      </c>
      <c r="L3" s="11">
        <v>0.1</v>
      </c>
      <c r="M3" s="12">
        <v>0.02</v>
      </c>
    </row>
    <row r="4" spans="1:13">
      <c r="A4" s="7" t="s">
        <v>253</v>
      </c>
      <c r="B4" s="8" t="s">
        <v>254</v>
      </c>
      <c r="C4" s="8" t="s">
        <v>255</v>
      </c>
      <c r="D4" s="8"/>
      <c r="E4" s="8" t="s">
        <v>257</v>
      </c>
      <c r="F4" s="8" t="s">
        <v>18</v>
      </c>
      <c r="G4" s="8" t="s">
        <v>19</v>
      </c>
      <c r="H4" s="13">
        <v>45885</v>
      </c>
      <c r="I4" s="8">
        <v>14</v>
      </c>
      <c r="J4" s="8">
        <v>52.65</v>
      </c>
      <c r="K4" s="8">
        <v>737.1</v>
      </c>
      <c r="L4" s="8">
        <v>0.05</v>
      </c>
      <c r="M4" s="9">
        <v>0.02</v>
      </c>
    </row>
    <row r="5" spans="1:13">
      <c r="A5" s="10" t="s">
        <v>407</v>
      </c>
      <c r="B5" s="11" t="s">
        <v>35</v>
      </c>
      <c r="C5" s="11" t="s">
        <v>36</v>
      </c>
      <c r="D5" s="11"/>
      <c r="E5" s="11" t="s">
        <v>409</v>
      </c>
      <c r="F5" s="11" t="s">
        <v>25</v>
      </c>
      <c r="G5" s="11" t="s">
        <v>26</v>
      </c>
      <c r="H5" s="14">
        <v>45890</v>
      </c>
      <c r="I5" s="11">
        <v>4</v>
      </c>
      <c r="J5" s="11">
        <v>120.83</v>
      </c>
      <c r="K5" s="11">
        <v>483.32</v>
      </c>
      <c r="L5" s="11">
        <v>0.1</v>
      </c>
      <c r="M5" s="12">
        <v>0.02</v>
      </c>
    </row>
    <row r="6" spans="1:13">
      <c r="A6" s="7" t="s">
        <v>555</v>
      </c>
      <c r="B6" s="8" t="s">
        <v>135</v>
      </c>
      <c r="C6" s="8" t="s">
        <v>136</v>
      </c>
      <c r="D6" s="8"/>
      <c r="E6" s="8" t="s">
        <v>89</v>
      </c>
      <c r="F6" s="8" t="s">
        <v>196</v>
      </c>
      <c r="G6" s="8" t="s">
        <v>197</v>
      </c>
      <c r="H6" s="13">
        <v>45887</v>
      </c>
      <c r="I6" s="8">
        <v>25</v>
      </c>
      <c r="J6" s="8">
        <v>77.5</v>
      </c>
      <c r="K6" s="8">
        <v>1937.5</v>
      </c>
      <c r="L6" s="8">
        <v>0.05</v>
      </c>
      <c r="M6" s="9">
        <v>0.02</v>
      </c>
    </row>
    <row r="7" spans="1:13">
      <c r="A7" s="10" t="s">
        <v>608</v>
      </c>
      <c r="B7" s="11" t="s">
        <v>28</v>
      </c>
      <c r="C7" s="11" t="s">
        <v>29</v>
      </c>
      <c r="D7" s="11"/>
      <c r="E7" s="11" t="s">
        <v>610</v>
      </c>
      <c r="F7" s="11" t="s">
        <v>191</v>
      </c>
      <c r="G7" s="11" t="s">
        <v>192</v>
      </c>
      <c r="H7" s="14">
        <v>45870</v>
      </c>
      <c r="I7" s="11">
        <v>18</v>
      </c>
      <c r="J7" s="11">
        <v>144.35</v>
      </c>
      <c r="K7" s="11">
        <v>2598.3000000000002</v>
      </c>
      <c r="L7" s="11">
        <v>0.1</v>
      </c>
      <c r="M7" s="12">
        <v>0.02</v>
      </c>
    </row>
    <row r="8" spans="1:13">
      <c r="A8" s="7" t="s">
        <v>624</v>
      </c>
      <c r="B8" s="8" t="s">
        <v>81</v>
      </c>
      <c r="C8" s="8" t="s">
        <v>82</v>
      </c>
      <c r="D8" s="8"/>
      <c r="E8" s="8" t="s">
        <v>120</v>
      </c>
      <c r="F8" s="8" t="s">
        <v>166</v>
      </c>
      <c r="G8" s="8" t="s">
        <v>167</v>
      </c>
      <c r="H8" s="13">
        <v>45878</v>
      </c>
      <c r="I8" s="8">
        <v>14</v>
      </c>
      <c r="J8" s="8">
        <v>176.86</v>
      </c>
      <c r="K8" s="8">
        <v>2476.04</v>
      </c>
      <c r="L8" s="8">
        <v>0.1</v>
      </c>
      <c r="M8" s="9">
        <v>0.02</v>
      </c>
    </row>
    <row r="9" spans="1:13">
      <c r="A9" s="10" t="s">
        <v>637</v>
      </c>
      <c r="B9" s="11" t="s">
        <v>254</v>
      </c>
      <c r="C9" s="11" t="s">
        <v>255</v>
      </c>
      <c r="D9" s="11"/>
      <c r="E9" s="11" t="s">
        <v>499</v>
      </c>
      <c r="F9" s="11" t="s">
        <v>78</v>
      </c>
      <c r="G9" s="11" t="s">
        <v>79</v>
      </c>
      <c r="H9" s="16">
        <v>45879</v>
      </c>
      <c r="I9" s="11">
        <v>9</v>
      </c>
      <c r="J9" s="11">
        <v>105.66</v>
      </c>
      <c r="K9" s="11">
        <v>950.94</v>
      </c>
      <c r="L9" s="11">
        <v>0.05</v>
      </c>
      <c r="M9" s="12">
        <v>0.02</v>
      </c>
    </row>
    <row r="10" spans="1:13">
      <c r="A10" s="7" t="s">
        <v>647</v>
      </c>
      <c r="B10" s="8" t="s">
        <v>135</v>
      </c>
      <c r="C10" s="8" t="s">
        <v>136</v>
      </c>
      <c r="D10" s="8"/>
      <c r="E10" s="8" t="s">
        <v>649</v>
      </c>
      <c r="F10" s="8" t="s">
        <v>179</v>
      </c>
      <c r="G10" s="8" t="s">
        <v>180</v>
      </c>
      <c r="H10" s="15">
        <v>45879</v>
      </c>
      <c r="I10" s="8">
        <v>14</v>
      </c>
      <c r="J10" s="8">
        <v>125.42</v>
      </c>
      <c r="K10" s="8">
        <v>1755.88</v>
      </c>
      <c r="L10" s="8">
        <v>0.1</v>
      </c>
      <c r="M10" s="9">
        <v>0.02</v>
      </c>
    </row>
    <row r="11" spans="1:13">
      <c r="A11" s="10" t="s">
        <v>674</v>
      </c>
      <c r="B11" s="11" t="s">
        <v>208</v>
      </c>
      <c r="C11" s="11" t="s">
        <v>209</v>
      </c>
      <c r="D11" s="11"/>
      <c r="E11" s="11" t="s">
        <v>676</v>
      </c>
      <c r="F11" s="11" t="s">
        <v>191</v>
      </c>
      <c r="G11" s="11" t="s">
        <v>192</v>
      </c>
      <c r="H11" s="14">
        <v>45880</v>
      </c>
      <c r="I11" s="11">
        <v>20</v>
      </c>
      <c r="J11" s="11">
        <v>144.35</v>
      </c>
      <c r="K11" s="11">
        <v>2887</v>
      </c>
      <c r="L11" s="11">
        <v>0.1</v>
      </c>
      <c r="M11" s="12">
        <v>0.02</v>
      </c>
    </row>
    <row r="12" spans="1:13">
      <c r="A12" s="7" t="s">
        <v>716</v>
      </c>
      <c r="B12" s="8" t="s">
        <v>110</v>
      </c>
      <c r="C12" s="8" t="s">
        <v>111</v>
      </c>
      <c r="D12" s="8"/>
      <c r="E12" s="8" t="s">
        <v>203</v>
      </c>
      <c r="F12" s="8" t="s">
        <v>326</v>
      </c>
      <c r="G12" s="8" t="s">
        <v>327</v>
      </c>
      <c r="H12" s="13">
        <v>45890</v>
      </c>
      <c r="I12" s="8">
        <v>3</v>
      </c>
      <c r="J12" s="8">
        <v>63.32</v>
      </c>
      <c r="K12" s="8">
        <v>189.96</v>
      </c>
      <c r="L12" s="8">
        <v>0</v>
      </c>
      <c r="M12" s="9">
        <v>0.02</v>
      </c>
    </row>
    <row r="13" spans="1:13">
      <c r="A13" s="10" t="s">
        <v>725</v>
      </c>
      <c r="B13" s="11" t="s">
        <v>28</v>
      </c>
      <c r="C13" s="11" t="s">
        <v>29</v>
      </c>
      <c r="D13" s="11"/>
      <c r="E13" s="11" t="s">
        <v>727</v>
      </c>
      <c r="F13" s="11" t="s">
        <v>78</v>
      </c>
      <c r="G13" s="11" t="s">
        <v>79</v>
      </c>
      <c r="H13" s="14">
        <v>45896</v>
      </c>
      <c r="I13" s="11">
        <v>6</v>
      </c>
      <c r="J13" s="11">
        <v>139.22</v>
      </c>
      <c r="K13" s="11">
        <v>835.32</v>
      </c>
      <c r="L13" s="11">
        <v>0.05</v>
      </c>
      <c r="M13" s="12">
        <v>0.02</v>
      </c>
    </row>
    <row r="14" spans="1:13">
      <c r="A14" s="7" t="s">
        <v>909</v>
      </c>
      <c r="B14" s="8" t="s">
        <v>42</v>
      </c>
      <c r="C14" s="8" t="s">
        <v>43</v>
      </c>
      <c r="D14" s="8"/>
      <c r="E14" s="8" t="s">
        <v>911</v>
      </c>
      <c r="F14" s="8" t="s">
        <v>293</v>
      </c>
      <c r="G14" s="8" t="s">
        <v>294</v>
      </c>
      <c r="H14" s="13">
        <v>45889</v>
      </c>
      <c r="I14" s="8">
        <v>13</v>
      </c>
      <c r="J14" s="8">
        <v>114.99</v>
      </c>
      <c r="K14" s="8">
        <v>1494.87</v>
      </c>
      <c r="L14" s="8">
        <v>0.05</v>
      </c>
      <c r="M14" s="9">
        <v>0.02</v>
      </c>
    </row>
    <row r="15" spans="1:13">
      <c r="A15" s="10" t="s">
        <v>939</v>
      </c>
      <c r="B15" s="11" t="s">
        <v>42</v>
      </c>
      <c r="C15" s="11" t="s">
        <v>2791</v>
      </c>
      <c r="D15" s="11"/>
      <c r="E15" s="11" t="s">
        <v>2933</v>
      </c>
      <c r="F15" s="11" t="s">
        <v>107</v>
      </c>
      <c r="G15" s="11" t="s">
        <v>108</v>
      </c>
      <c r="H15" s="14">
        <v>45873</v>
      </c>
      <c r="I15" s="11">
        <v>10</v>
      </c>
      <c r="J15" s="11">
        <v>179.53</v>
      </c>
      <c r="K15" s="11">
        <v>1795.3</v>
      </c>
      <c r="L15" s="11">
        <v>0.1</v>
      </c>
      <c r="M15" s="12">
        <v>0.02</v>
      </c>
    </row>
    <row r="16" spans="1:13">
      <c r="A16" s="7" t="s">
        <v>942</v>
      </c>
      <c r="B16" s="8" t="s">
        <v>187</v>
      </c>
      <c r="C16" s="8" t="s">
        <v>188</v>
      </c>
      <c r="D16" s="8"/>
      <c r="E16" s="8" t="s">
        <v>580</v>
      </c>
      <c r="F16" s="8" t="s">
        <v>196</v>
      </c>
      <c r="G16" s="8" t="s">
        <v>197</v>
      </c>
      <c r="H16" s="13">
        <v>45890</v>
      </c>
      <c r="I16" s="8">
        <v>15</v>
      </c>
      <c r="J16" s="8">
        <v>77.5</v>
      </c>
      <c r="K16" s="8">
        <v>1162.5</v>
      </c>
      <c r="L16" s="8">
        <v>0.05</v>
      </c>
      <c r="M16" s="9">
        <v>0.02</v>
      </c>
    </row>
    <row r="17" spans="1:13">
      <c r="A17" s="10" t="s">
        <v>945</v>
      </c>
      <c r="B17" s="11" t="s">
        <v>21</v>
      </c>
      <c r="C17" s="11" t="s">
        <v>22</v>
      </c>
      <c r="D17" s="11"/>
      <c r="E17" s="11" t="s">
        <v>486</v>
      </c>
      <c r="F17" s="11" t="s">
        <v>166</v>
      </c>
      <c r="G17" s="11" t="s">
        <v>167</v>
      </c>
      <c r="H17" s="14">
        <v>45877</v>
      </c>
      <c r="I17" s="11">
        <v>19</v>
      </c>
      <c r="J17" s="11">
        <v>153.08000000000001</v>
      </c>
      <c r="K17" s="11">
        <v>2908.52</v>
      </c>
      <c r="L17" s="11">
        <v>0.1</v>
      </c>
      <c r="M17" s="12">
        <v>0.02</v>
      </c>
    </row>
    <row r="18" spans="1:13">
      <c r="A18" s="7" t="s">
        <v>967</v>
      </c>
      <c r="B18" s="8" t="s">
        <v>74</v>
      </c>
      <c r="C18" s="8" t="s">
        <v>75</v>
      </c>
      <c r="D18" s="8"/>
      <c r="E18" s="8" t="s">
        <v>543</v>
      </c>
      <c r="F18" s="8" t="s">
        <v>25</v>
      </c>
      <c r="G18" s="8" t="s">
        <v>26</v>
      </c>
      <c r="H18" s="15">
        <v>45900</v>
      </c>
      <c r="I18" s="8">
        <v>9</v>
      </c>
      <c r="J18" s="8">
        <v>120.83</v>
      </c>
      <c r="K18" s="8">
        <v>1087.47</v>
      </c>
      <c r="L18" s="8">
        <v>0.1</v>
      </c>
      <c r="M18" s="9">
        <v>0.02</v>
      </c>
    </row>
    <row r="19" spans="1:13">
      <c r="A19" s="10" t="s">
        <v>1047</v>
      </c>
      <c r="B19" s="11" t="s">
        <v>423</v>
      </c>
      <c r="C19" s="11" t="s">
        <v>424</v>
      </c>
      <c r="D19" s="11"/>
      <c r="E19" s="11" t="s">
        <v>1049</v>
      </c>
      <c r="F19" s="11" t="s">
        <v>78</v>
      </c>
      <c r="G19" s="11" t="s">
        <v>79</v>
      </c>
      <c r="H19" s="14">
        <v>45886</v>
      </c>
      <c r="I19" s="11">
        <v>7</v>
      </c>
      <c r="J19" s="11">
        <v>139.22</v>
      </c>
      <c r="K19" s="11">
        <v>974.54</v>
      </c>
      <c r="L19" s="11">
        <v>0.05</v>
      </c>
      <c r="M19" s="12">
        <v>0.02</v>
      </c>
    </row>
    <row r="20" spans="1:13">
      <c r="A20" s="7" t="s">
        <v>1055</v>
      </c>
      <c r="B20" s="8" t="s">
        <v>246</v>
      </c>
      <c r="C20" s="8" t="s">
        <v>247</v>
      </c>
      <c r="D20" s="8"/>
      <c r="E20" s="8" t="s">
        <v>672</v>
      </c>
      <c r="F20" s="8" t="s">
        <v>71</v>
      </c>
      <c r="G20" s="8" t="s">
        <v>72</v>
      </c>
      <c r="H20" s="13">
        <v>45886</v>
      </c>
      <c r="I20" s="8">
        <v>4</v>
      </c>
      <c r="J20" s="8">
        <v>123.65</v>
      </c>
      <c r="K20" s="8">
        <v>494.6</v>
      </c>
      <c r="L20" s="8">
        <v>0.05</v>
      </c>
      <c r="M20" s="9">
        <v>0.02</v>
      </c>
    </row>
    <row r="21" spans="1:13">
      <c r="A21" s="10" t="s">
        <v>1102</v>
      </c>
      <c r="B21" s="11" t="s">
        <v>47</v>
      </c>
      <c r="C21" s="11" t="s">
        <v>48</v>
      </c>
      <c r="D21" s="11"/>
      <c r="E21" s="11" t="s">
        <v>1104</v>
      </c>
      <c r="F21" s="11" t="s">
        <v>25</v>
      </c>
      <c r="G21" s="11" t="s">
        <v>26</v>
      </c>
      <c r="H21" s="11" t="s">
        <v>2860</v>
      </c>
      <c r="I21" s="11">
        <v>14</v>
      </c>
      <c r="J21" s="11">
        <v>120.83</v>
      </c>
      <c r="K21" s="11">
        <v>1691.62</v>
      </c>
      <c r="L21" s="11">
        <v>0.1</v>
      </c>
      <c r="M21" s="12">
        <v>0.02</v>
      </c>
    </row>
    <row r="22" spans="1:13">
      <c r="A22" s="7" t="s">
        <v>1137</v>
      </c>
      <c r="B22" s="8" t="s">
        <v>246</v>
      </c>
      <c r="C22" s="8" t="s">
        <v>247</v>
      </c>
      <c r="D22" s="8"/>
      <c r="E22" s="8" t="s">
        <v>352</v>
      </c>
      <c r="F22" s="8" t="s">
        <v>356</v>
      </c>
      <c r="G22" s="8" t="s">
        <v>357</v>
      </c>
      <c r="H22" s="13">
        <v>45877</v>
      </c>
      <c r="I22" s="8">
        <v>24</v>
      </c>
      <c r="J22" s="8">
        <v>54.03</v>
      </c>
      <c r="K22" s="8">
        <v>1296.72</v>
      </c>
      <c r="L22" s="8">
        <v>0</v>
      </c>
      <c r="M22" s="9">
        <v>0.02</v>
      </c>
    </row>
    <row r="23" spans="1:13">
      <c r="A23" s="10" t="s">
        <v>1141</v>
      </c>
      <c r="B23" s="11" t="s">
        <v>122</v>
      </c>
      <c r="C23" s="11" t="s">
        <v>123</v>
      </c>
      <c r="D23" s="11"/>
      <c r="E23" s="11" t="s">
        <v>113</v>
      </c>
      <c r="F23" s="11" t="s">
        <v>166</v>
      </c>
      <c r="G23" s="11" t="s">
        <v>167</v>
      </c>
      <c r="H23" s="14">
        <v>45884</v>
      </c>
      <c r="I23" s="11">
        <v>7</v>
      </c>
      <c r="J23" s="11">
        <v>176.86</v>
      </c>
      <c r="K23" s="11">
        <v>1238.02</v>
      </c>
      <c r="L23" s="11">
        <v>0.1</v>
      </c>
      <c r="M23" s="12">
        <v>0.02</v>
      </c>
    </row>
    <row r="24" spans="1:13">
      <c r="A24" s="7" t="s">
        <v>1150</v>
      </c>
      <c r="B24" s="8" t="s">
        <v>103</v>
      </c>
      <c r="C24" s="8" t="s">
        <v>104</v>
      </c>
      <c r="D24" s="8"/>
      <c r="E24" s="8" t="s">
        <v>681</v>
      </c>
      <c r="F24" s="8" t="s">
        <v>234</v>
      </c>
      <c r="G24" s="8" t="s">
        <v>235</v>
      </c>
      <c r="H24" s="13">
        <v>45875</v>
      </c>
      <c r="I24" s="8">
        <v>20</v>
      </c>
      <c r="J24" s="8">
        <v>30.95</v>
      </c>
      <c r="K24" s="8">
        <v>619</v>
      </c>
      <c r="L24" s="8">
        <v>0</v>
      </c>
      <c r="M24" s="9">
        <v>0.02</v>
      </c>
    </row>
    <row r="25" spans="1:13">
      <c r="A25" s="10" t="s">
        <v>1320</v>
      </c>
      <c r="B25" s="11" t="s">
        <v>103</v>
      </c>
      <c r="C25" s="11" t="s">
        <v>104</v>
      </c>
      <c r="D25" s="11"/>
      <c r="E25" s="11" t="s">
        <v>1154</v>
      </c>
      <c r="F25" s="11" t="s">
        <v>139</v>
      </c>
      <c r="G25" s="11" t="s">
        <v>140</v>
      </c>
      <c r="H25" s="14">
        <v>45881</v>
      </c>
      <c r="I25" s="11">
        <v>23</v>
      </c>
      <c r="J25" s="11">
        <v>113.94</v>
      </c>
      <c r="K25" s="11">
        <v>2620.62</v>
      </c>
      <c r="L25" s="11">
        <v>0.05</v>
      </c>
      <c r="M25" s="12">
        <v>0.02</v>
      </c>
    </row>
    <row r="26" spans="1:13">
      <c r="A26" s="7" t="s">
        <v>1349</v>
      </c>
      <c r="B26" s="8" t="s">
        <v>259</v>
      </c>
      <c r="C26" s="8" t="s">
        <v>260</v>
      </c>
      <c r="D26" s="8"/>
      <c r="E26" s="8" t="s">
        <v>727</v>
      </c>
      <c r="F26" s="8" t="s">
        <v>71</v>
      </c>
      <c r="G26" s="8" t="s">
        <v>72</v>
      </c>
      <c r="H26" s="13">
        <v>45895</v>
      </c>
      <c r="I26" s="8">
        <v>16</v>
      </c>
      <c r="J26" s="8">
        <v>123.65</v>
      </c>
      <c r="K26" s="8">
        <v>1978.4</v>
      </c>
      <c r="L26" s="8">
        <v>7.0000000000000007E-2</v>
      </c>
      <c r="M26" s="9">
        <v>0.02</v>
      </c>
    </row>
    <row r="27" spans="1:13">
      <c r="A27" s="10" t="s">
        <v>1354</v>
      </c>
      <c r="B27" s="11" t="s">
        <v>423</v>
      </c>
      <c r="C27" s="11" t="s">
        <v>424</v>
      </c>
      <c r="D27" s="11"/>
      <c r="E27" s="11" t="s">
        <v>45</v>
      </c>
      <c r="F27" s="11" t="s">
        <v>32</v>
      </c>
      <c r="G27" s="11" t="s">
        <v>33</v>
      </c>
      <c r="H27" s="14">
        <v>45880</v>
      </c>
      <c r="I27" s="11">
        <v>3</v>
      </c>
      <c r="J27" s="11">
        <v>88.32</v>
      </c>
      <c r="K27" s="11">
        <v>264.95999999999998</v>
      </c>
      <c r="L27" s="11">
        <v>0</v>
      </c>
      <c r="M27" s="12">
        <v>0.02</v>
      </c>
    </row>
    <row r="28" spans="1:13">
      <c r="A28" s="7" t="s">
        <v>1361</v>
      </c>
      <c r="B28" s="8" t="s">
        <v>14</v>
      </c>
      <c r="C28" s="8" t="s">
        <v>15</v>
      </c>
      <c r="D28" s="8"/>
      <c r="E28" s="8" t="s">
        <v>219</v>
      </c>
      <c r="F28" s="8" t="s">
        <v>139</v>
      </c>
      <c r="G28" s="8" t="s">
        <v>140</v>
      </c>
      <c r="H28" s="13">
        <v>45879</v>
      </c>
      <c r="I28" s="8">
        <v>3</v>
      </c>
      <c r="J28" s="8">
        <v>113.94</v>
      </c>
      <c r="K28" s="8">
        <v>341.82</v>
      </c>
      <c r="L28" s="8">
        <v>0.05</v>
      </c>
      <c r="M28" s="9">
        <v>0.02</v>
      </c>
    </row>
    <row r="29" spans="1:13">
      <c r="A29" s="10" t="s">
        <v>1523</v>
      </c>
      <c r="B29" s="11" t="s">
        <v>35</v>
      </c>
      <c r="C29" s="11" t="s">
        <v>2786</v>
      </c>
      <c r="D29" s="11"/>
      <c r="E29" s="11" t="s">
        <v>2934</v>
      </c>
      <c r="F29" s="11" t="s">
        <v>450</v>
      </c>
      <c r="G29" s="11" t="s">
        <v>451</v>
      </c>
      <c r="H29" s="14">
        <v>45887</v>
      </c>
      <c r="I29" s="11">
        <v>10</v>
      </c>
      <c r="J29" s="11">
        <v>45.4</v>
      </c>
      <c r="K29" s="11">
        <v>454</v>
      </c>
      <c r="L29" s="11">
        <v>0</v>
      </c>
      <c r="M29" s="12">
        <v>0.02</v>
      </c>
    </row>
    <row r="30" spans="1:13">
      <c r="A30" s="7" t="s">
        <v>1541</v>
      </c>
      <c r="B30" s="8" t="s">
        <v>187</v>
      </c>
      <c r="C30" s="8" t="s">
        <v>188</v>
      </c>
      <c r="D30" s="8"/>
      <c r="E30" s="8" t="s">
        <v>891</v>
      </c>
      <c r="F30" s="8" t="s">
        <v>179</v>
      </c>
      <c r="G30" s="8" t="s">
        <v>180</v>
      </c>
      <c r="H30" s="13">
        <v>45892</v>
      </c>
      <c r="I30" s="8">
        <v>11</v>
      </c>
      <c r="J30" s="8">
        <v>125.42</v>
      </c>
      <c r="K30" s="8">
        <v>1379.62</v>
      </c>
      <c r="L30" s="8">
        <v>0.1</v>
      </c>
      <c r="M30" s="9">
        <v>0.02</v>
      </c>
    </row>
    <row r="31" spans="1:13">
      <c r="A31" s="10" t="s">
        <v>1564</v>
      </c>
      <c r="B31" s="11" t="s">
        <v>182</v>
      </c>
      <c r="C31" s="11" t="s">
        <v>183</v>
      </c>
      <c r="D31" s="11"/>
      <c r="E31" s="11" t="s">
        <v>901</v>
      </c>
      <c r="F31" s="11" t="s">
        <v>196</v>
      </c>
      <c r="G31" s="11" t="s">
        <v>197</v>
      </c>
      <c r="H31" s="14">
        <v>45893</v>
      </c>
      <c r="I31" s="11">
        <v>6</v>
      </c>
      <c r="J31" s="11">
        <v>77.5</v>
      </c>
      <c r="K31" s="11">
        <v>465</v>
      </c>
      <c r="L31" s="11">
        <v>0.05</v>
      </c>
      <c r="M31" s="12">
        <v>0.02</v>
      </c>
    </row>
    <row r="32" spans="1:13">
      <c r="A32" s="7" t="s">
        <v>1618</v>
      </c>
      <c r="B32" s="8" t="s">
        <v>159</v>
      </c>
      <c r="C32" s="8" t="s">
        <v>160</v>
      </c>
      <c r="D32" s="8"/>
      <c r="E32" s="8" t="s">
        <v>222</v>
      </c>
      <c r="F32" s="8" t="s">
        <v>18</v>
      </c>
      <c r="G32" s="8" t="s">
        <v>19</v>
      </c>
      <c r="H32" s="13">
        <v>45874</v>
      </c>
      <c r="I32" s="8">
        <v>12</v>
      </c>
      <c r="J32" s="8">
        <v>52.65</v>
      </c>
      <c r="K32" s="8">
        <v>631.79999999999995</v>
      </c>
      <c r="L32" s="8">
        <v>0.05</v>
      </c>
      <c r="M32" s="9">
        <v>0.02</v>
      </c>
    </row>
    <row r="33" spans="1:13">
      <c r="A33" s="10" t="s">
        <v>1763</v>
      </c>
      <c r="B33" s="11" t="s">
        <v>423</v>
      </c>
      <c r="C33" s="11" t="s">
        <v>2792</v>
      </c>
      <c r="D33" s="11"/>
      <c r="E33" s="11" t="s">
        <v>2935</v>
      </c>
      <c r="F33" s="11" t="s">
        <v>114</v>
      </c>
      <c r="G33" s="11" t="s">
        <v>115</v>
      </c>
      <c r="H33" s="14">
        <v>45894</v>
      </c>
      <c r="I33" s="11">
        <v>1</v>
      </c>
      <c r="J33" s="11">
        <v>91.13</v>
      </c>
      <c r="K33" s="11">
        <v>91.13</v>
      </c>
      <c r="L33" s="11">
        <v>0.1</v>
      </c>
      <c r="M33" s="12">
        <v>0.02</v>
      </c>
    </row>
    <row r="34" spans="1:13">
      <c r="A34" s="7" t="s">
        <v>1778</v>
      </c>
      <c r="B34" s="8" t="s">
        <v>62</v>
      </c>
      <c r="C34" s="8" t="s">
        <v>63</v>
      </c>
      <c r="D34" s="8"/>
      <c r="E34" s="8" t="s">
        <v>265</v>
      </c>
      <c r="F34" s="8" t="s">
        <v>32</v>
      </c>
      <c r="G34" s="8" t="s">
        <v>33</v>
      </c>
      <c r="H34" s="13">
        <v>45879</v>
      </c>
      <c r="I34" s="8">
        <v>16</v>
      </c>
      <c r="J34" s="8">
        <v>88.32</v>
      </c>
      <c r="K34" s="8">
        <v>1413.12</v>
      </c>
      <c r="L34" s="8">
        <v>0</v>
      </c>
      <c r="M34" s="9">
        <v>0.02</v>
      </c>
    </row>
    <row r="35" spans="1:13">
      <c r="A35" s="10" t="s">
        <v>1835</v>
      </c>
      <c r="B35" s="11" t="s">
        <v>246</v>
      </c>
      <c r="C35" s="11" t="s">
        <v>247</v>
      </c>
      <c r="D35" s="11"/>
      <c r="E35" s="11" t="s">
        <v>53</v>
      </c>
      <c r="F35" s="11" t="s">
        <v>196</v>
      </c>
      <c r="G35" s="11" t="s">
        <v>197</v>
      </c>
      <c r="H35" s="14">
        <v>45893</v>
      </c>
      <c r="I35" s="11">
        <v>18</v>
      </c>
      <c r="J35" s="11">
        <v>77.5</v>
      </c>
      <c r="K35" s="11">
        <v>1395</v>
      </c>
      <c r="L35" s="11">
        <v>0.05</v>
      </c>
      <c r="M35" s="12">
        <v>0.02</v>
      </c>
    </row>
    <row r="36" spans="1:13">
      <c r="A36" s="7" t="s">
        <v>1845</v>
      </c>
      <c r="B36" s="8" t="s">
        <v>74</v>
      </c>
      <c r="C36" s="8" t="s">
        <v>75</v>
      </c>
      <c r="D36" s="8"/>
      <c r="E36" s="8" t="s">
        <v>586</v>
      </c>
      <c r="F36" s="8" t="s">
        <v>85</v>
      </c>
      <c r="G36" s="8" t="s">
        <v>86</v>
      </c>
      <c r="H36" s="8" t="s">
        <v>2936</v>
      </c>
      <c r="I36" s="8">
        <v>6</v>
      </c>
      <c r="J36" s="8">
        <v>72.040000000000006</v>
      </c>
      <c r="K36" s="8">
        <v>432.24</v>
      </c>
      <c r="L36" s="8">
        <v>0.05</v>
      </c>
      <c r="M36" s="9">
        <v>0.02</v>
      </c>
    </row>
    <row r="37" spans="1:13">
      <c r="A37" s="10" t="s">
        <v>1847</v>
      </c>
      <c r="B37" s="11" t="s">
        <v>145</v>
      </c>
      <c r="C37" s="11" t="s">
        <v>146</v>
      </c>
      <c r="D37" s="11"/>
      <c r="E37" s="11" t="s">
        <v>483</v>
      </c>
      <c r="F37" s="11" t="s">
        <v>240</v>
      </c>
      <c r="G37" s="11" t="s">
        <v>241</v>
      </c>
      <c r="H37" s="14">
        <v>45890</v>
      </c>
      <c r="I37" s="11">
        <v>25</v>
      </c>
      <c r="J37" s="11">
        <v>130.94</v>
      </c>
      <c r="K37" s="11">
        <v>3273.5</v>
      </c>
      <c r="L37" s="11">
        <v>0.05</v>
      </c>
      <c r="M37" s="12">
        <v>0.02</v>
      </c>
    </row>
    <row r="38" spans="1:13">
      <c r="A38" s="7" t="s">
        <v>1915</v>
      </c>
      <c r="B38" s="8" t="s">
        <v>259</v>
      </c>
      <c r="C38" s="8" t="s">
        <v>260</v>
      </c>
      <c r="D38" s="8"/>
      <c r="E38" s="8" t="s">
        <v>1917</v>
      </c>
      <c r="F38" s="8" t="s">
        <v>32</v>
      </c>
      <c r="G38" s="8" t="s">
        <v>33</v>
      </c>
      <c r="H38" s="13">
        <v>45875</v>
      </c>
      <c r="I38" s="8">
        <v>4</v>
      </c>
      <c r="J38" s="8">
        <v>88.32</v>
      </c>
      <c r="K38" s="8">
        <v>353.28</v>
      </c>
      <c r="L38" s="8">
        <v>0</v>
      </c>
      <c r="M38" s="9">
        <v>0.02</v>
      </c>
    </row>
    <row r="39" spans="1:13">
      <c r="A39" s="10" t="s">
        <v>1964</v>
      </c>
      <c r="B39" s="11" t="s">
        <v>14</v>
      </c>
      <c r="C39" s="11" t="s">
        <v>2809</v>
      </c>
      <c r="D39" s="11"/>
      <c r="E39" s="11" t="s">
        <v>2937</v>
      </c>
      <c r="F39" s="11" t="s">
        <v>85</v>
      </c>
      <c r="G39" s="11" t="s">
        <v>86</v>
      </c>
      <c r="H39" s="16">
        <v>45897</v>
      </c>
      <c r="I39" s="11">
        <v>5</v>
      </c>
      <c r="J39" s="11">
        <v>72.040000000000006</v>
      </c>
      <c r="K39" s="11">
        <v>360.2</v>
      </c>
      <c r="L39" s="11">
        <v>0.05</v>
      </c>
      <c r="M39" s="12">
        <v>0.02</v>
      </c>
    </row>
    <row r="40" spans="1:13">
      <c r="A40" s="7" t="s">
        <v>1977</v>
      </c>
      <c r="B40" s="8" t="s">
        <v>81</v>
      </c>
      <c r="C40" s="8" t="s">
        <v>82</v>
      </c>
      <c r="D40" s="8"/>
      <c r="E40" s="8" t="s">
        <v>908</v>
      </c>
      <c r="F40" s="8" t="s">
        <v>234</v>
      </c>
      <c r="G40" s="8" t="s">
        <v>235</v>
      </c>
      <c r="H40" s="13">
        <v>45886</v>
      </c>
      <c r="I40" s="8">
        <v>9</v>
      </c>
      <c r="J40" s="8">
        <v>37.18</v>
      </c>
      <c r="K40" s="8">
        <v>334.62</v>
      </c>
      <c r="L40" s="8">
        <v>0</v>
      </c>
      <c r="M40" s="9">
        <v>0.02</v>
      </c>
    </row>
    <row r="41" spans="1:13">
      <c r="A41" s="10" t="s">
        <v>1981</v>
      </c>
      <c r="B41" s="11" t="s">
        <v>62</v>
      </c>
      <c r="C41" s="11" t="s">
        <v>63</v>
      </c>
      <c r="D41" s="11"/>
      <c r="E41" s="11" t="s">
        <v>1631</v>
      </c>
      <c r="F41" s="11" t="s">
        <v>450</v>
      </c>
      <c r="G41" s="11" t="s">
        <v>451</v>
      </c>
      <c r="H41" s="14">
        <v>45755</v>
      </c>
      <c r="I41" s="11">
        <v>1</v>
      </c>
      <c r="J41" s="11">
        <v>45.4</v>
      </c>
      <c r="K41" s="11">
        <v>45.4</v>
      </c>
      <c r="L41" s="11">
        <v>0</v>
      </c>
      <c r="M41" s="12">
        <v>0.02</v>
      </c>
    </row>
    <row r="42" spans="1:13">
      <c r="A42" s="7" t="s">
        <v>2028</v>
      </c>
      <c r="B42" s="8" t="s">
        <v>386</v>
      </c>
      <c r="C42" s="8" t="s">
        <v>387</v>
      </c>
      <c r="D42" s="8"/>
      <c r="E42" s="8" t="s">
        <v>344</v>
      </c>
      <c r="F42" s="8" t="s">
        <v>293</v>
      </c>
      <c r="G42" s="8" t="s">
        <v>294</v>
      </c>
      <c r="H42" s="13">
        <v>45892</v>
      </c>
      <c r="I42" s="8">
        <v>21</v>
      </c>
      <c r="J42" s="8">
        <v>114.99</v>
      </c>
      <c r="K42" s="8">
        <v>2414.79</v>
      </c>
      <c r="L42" s="8">
        <v>0.05</v>
      </c>
      <c r="M42" s="9">
        <v>0.02</v>
      </c>
    </row>
    <row r="43" spans="1:13">
      <c r="A43" s="10" t="s">
        <v>2038</v>
      </c>
      <c r="B43" s="11" t="s">
        <v>117</v>
      </c>
      <c r="C43" s="11" t="s">
        <v>118</v>
      </c>
      <c r="D43" s="11"/>
      <c r="E43" s="11" t="s">
        <v>653</v>
      </c>
      <c r="F43" s="11"/>
      <c r="G43" s="11" t="s">
        <v>19</v>
      </c>
      <c r="H43" s="14">
        <v>45885</v>
      </c>
      <c r="I43" s="11">
        <v>6</v>
      </c>
      <c r="J43" s="11">
        <v>52.65</v>
      </c>
      <c r="K43" s="11">
        <v>315.89999999999998</v>
      </c>
      <c r="L43" s="11">
        <v>0.05</v>
      </c>
      <c r="M43" s="12">
        <v>0.02</v>
      </c>
    </row>
    <row r="44" spans="1:13">
      <c r="A44" s="7" t="s">
        <v>2083</v>
      </c>
      <c r="B44" s="8" t="s">
        <v>135</v>
      </c>
      <c r="C44" s="8" t="s">
        <v>136</v>
      </c>
      <c r="D44" s="8"/>
      <c r="E44" s="8" t="s">
        <v>249</v>
      </c>
      <c r="F44" s="8" t="s">
        <v>196</v>
      </c>
      <c r="G44" s="8" t="s">
        <v>197</v>
      </c>
      <c r="H44" s="13">
        <v>45888</v>
      </c>
      <c r="I44" s="8">
        <v>16</v>
      </c>
      <c r="J44" s="8">
        <v>77.5</v>
      </c>
      <c r="K44" s="8">
        <v>1240</v>
      </c>
      <c r="L44" s="8">
        <v>0.05</v>
      </c>
      <c r="M44" s="9">
        <v>0.02</v>
      </c>
    </row>
    <row r="45" spans="1:13">
      <c r="A45" s="10" t="s">
        <v>2135</v>
      </c>
      <c r="B45" s="11" t="s">
        <v>159</v>
      </c>
      <c r="C45" s="11" t="s">
        <v>160</v>
      </c>
      <c r="D45" s="11"/>
      <c r="E45" s="11" t="s">
        <v>819</v>
      </c>
      <c r="F45" s="11" t="s">
        <v>71</v>
      </c>
      <c r="G45" s="11" t="s">
        <v>72</v>
      </c>
      <c r="H45" s="14">
        <v>45897</v>
      </c>
      <c r="I45" s="11">
        <v>18</v>
      </c>
      <c r="J45" s="11">
        <v>123.65</v>
      </c>
      <c r="K45" s="11">
        <v>2225.6999999999998</v>
      </c>
      <c r="L45" s="11">
        <v>0.05</v>
      </c>
      <c r="M45" s="12">
        <v>0.02</v>
      </c>
    </row>
    <row r="46" spans="1:13">
      <c r="A46" s="7" t="s">
        <v>2145</v>
      </c>
      <c r="B46" s="8" t="s">
        <v>110</v>
      </c>
      <c r="C46" s="8" t="s">
        <v>111</v>
      </c>
      <c r="D46" s="8"/>
      <c r="E46" s="8" t="s">
        <v>162</v>
      </c>
      <c r="F46" s="8" t="s">
        <v>215</v>
      </c>
      <c r="G46" s="8" t="s">
        <v>216</v>
      </c>
      <c r="H46" s="13">
        <v>45895</v>
      </c>
      <c r="I46" s="8">
        <v>7</v>
      </c>
      <c r="J46" s="8">
        <v>138.49</v>
      </c>
      <c r="K46" s="8">
        <v>969.43</v>
      </c>
      <c r="L46" s="8">
        <v>0.1</v>
      </c>
      <c r="M46" s="9">
        <v>0.02</v>
      </c>
    </row>
    <row r="47" spans="1:13">
      <c r="A47" s="10" t="s">
        <v>2218</v>
      </c>
      <c r="B47" s="11" t="s">
        <v>93</v>
      </c>
      <c r="C47" s="11" t="s">
        <v>94</v>
      </c>
      <c r="D47" s="11"/>
      <c r="E47" s="11" t="s">
        <v>494</v>
      </c>
      <c r="F47" s="11" t="s">
        <v>174</v>
      </c>
      <c r="G47" s="11" t="s">
        <v>175</v>
      </c>
      <c r="H47" s="14">
        <v>45881</v>
      </c>
      <c r="I47" s="11">
        <v>11</v>
      </c>
      <c r="J47" s="11">
        <v>183.4</v>
      </c>
      <c r="K47" s="11">
        <v>2017.4</v>
      </c>
      <c r="L47" s="11">
        <v>0.12</v>
      </c>
      <c r="M47" s="12">
        <v>0.02</v>
      </c>
    </row>
    <row r="48" spans="1:13">
      <c r="A48" s="7" t="s">
        <v>2256</v>
      </c>
      <c r="B48" s="8" t="s">
        <v>254</v>
      </c>
      <c r="C48" s="8" t="s">
        <v>255</v>
      </c>
      <c r="D48" s="8"/>
      <c r="E48" s="8" t="s">
        <v>165</v>
      </c>
      <c r="F48" s="8" t="s">
        <v>71</v>
      </c>
      <c r="G48" s="8" t="s">
        <v>72</v>
      </c>
      <c r="H48" s="13">
        <v>45891</v>
      </c>
      <c r="I48" s="8">
        <v>15</v>
      </c>
      <c r="J48" s="8">
        <v>123.65</v>
      </c>
      <c r="K48" s="8">
        <v>1854.75</v>
      </c>
      <c r="L48" s="8">
        <v>0.05</v>
      </c>
      <c r="M48" s="9">
        <v>0.02</v>
      </c>
    </row>
    <row r="49" spans="1:13">
      <c r="A49" s="10" t="s">
        <v>2297</v>
      </c>
      <c r="B49" s="11" t="s">
        <v>187</v>
      </c>
      <c r="C49" s="11" t="s">
        <v>188</v>
      </c>
      <c r="D49" s="11"/>
      <c r="E49" s="11" t="s">
        <v>360</v>
      </c>
      <c r="F49" s="11" t="s">
        <v>240</v>
      </c>
      <c r="G49" s="11" t="s">
        <v>241</v>
      </c>
      <c r="H49" s="14">
        <v>45898</v>
      </c>
      <c r="I49" s="11">
        <v>15</v>
      </c>
      <c r="J49" s="11">
        <v>130.94</v>
      </c>
      <c r="K49" s="11">
        <v>1964.1</v>
      </c>
      <c r="L49" s="11">
        <v>0.05</v>
      </c>
      <c r="M49" s="12">
        <v>0.02</v>
      </c>
    </row>
    <row r="50" spans="1:13">
      <c r="A50" s="7" t="s">
        <v>2301</v>
      </c>
      <c r="B50" s="8" t="s">
        <v>187</v>
      </c>
      <c r="C50" s="8" t="s">
        <v>188</v>
      </c>
      <c r="D50" s="8"/>
      <c r="E50" s="8" t="s">
        <v>442</v>
      </c>
      <c r="F50" s="8" t="s">
        <v>59</v>
      </c>
      <c r="G50" s="8" t="s">
        <v>60</v>
      </c>
      <c r="H50" s="13">
        <v>45883</v>
      </c>
      <c r="I50" s="8">
        <v>3</v>
      </c>
      <c r="J50" s="8">
        <v>71.86</v>
      </c>
      <c r="K50" s="8">
        <v>215.58</v>
      </c>
      <c r="L50" s="8">
        <v>0.05</v>
      </c>
      <c r="M50" s="9">
        <v>0.02</v>
      </c>
    </row>
    <row r="51" spans="1:13">
      <c r="A51" s="10" t="s">
        <v>2326</v>
      </c>
      <c r="B51" s="11" t="s">
        <v>182</v>
      </c>
      <c r="C51" s="11" t="s">
        <v>183</v>
      </c>
      <c r="D51" s="11"/>
      <c r="E51" s="11" t="s">
        <v>297</v>
      </c>
      <c r="F51" s="11" t="s">
        <v>275</v>
      </c>
      <c r="G51" s="11" t="s">
        <v>276</v>
      </c>
      <c r="H51" s="14">
        <v>45891</v>
      </c>
      <c r="I51" s="11">
        <v>16</v>
      </c>
      <c r="J51" s="11">
        <v>44.71</v>
      </c>
      <c r="K51" s="11">
        <v>715.36</v>
      </c>
      <c r="L51" s="11">
        <v>0</v>
      </c>
      <c r="M51" s="12">
        <v>0.02</v>
      </c>
    </row>
    <row r="52" spans="1:13">
      <c r="A52" s="7" t="s">
        <v>2341</v>
      </c>
      <c r="B52" s="8" t="s">
        <v>423</v>
      </c>
      <c r="C52" s="8" t="s">
        <v>424</v>
      </c>
      <c r="D52" s="8"/>
      <c r="E52" s="8" t="s">
        <v>138</v>
      </c>
      <c r="F52" s="8" t="s">
        <v>107</v>
      </c>
      <c r="G52" s="8" t="s">
        <v>108</v>
      </c>
      <c r="H52" s="15">
        <v>45885</v>
      </c>
      <c r="I52" s="8">
        <v>25</v>
      </c>
      <c r="J52" s="8">
        <v>179.53</v>
      </c>
      <c r="K52" s="8">
        <v>4488.25</v>
      </c>
      <c r="L52" s="8">
        <v>0.1</v>
      </c>
      <c r="M52" s="9">
        <v>0.02</v>
      </c>
    </row>
    <row r="53" spans="1:13">
      <c r="A53" s="10" t="s">
        <v>2358</v>
      </c>
      <c r="B53" s="11" t="s">
        <v>117</v>
      </c>
      <c r="C53" s="11" t="s">
        <v>118</v>
      </c>
      <c r="D53" s="11"/>
      <c r="E53" s="11" t="s">
        <v>829</v>
      </c>
      <c r="F53" s="11" t="s">
        <v>59</v>
      </c>
      <c r="G53" s="11" t="s">
        <v>60</v>
      </c>
      <c r="H53" s="11" t="s">
        <v>2938</v>
      </c>
      <c r="I53" s="11">
        <v>10</v>
      </c>
      <c r="J53" s="11">
        <v>71.86</v>
      </c>
      <c r="K53" s="11">
        <v>718.6</v>
      </c>
      <c r="L53" s="11">
        <v>0.05</v>
      </c>
      <c r="M53" s="12">
        <v>0.02</v>
      </c>
    </row>
    <row r="54" spans="1:13">
      <c r="A54" s="7" t="s">
        <v>2394</v>
      </c>
      <c r="B54" s="8" t="s">
        <v>122</v>
      </c>
      <c r="C54" s="8" t="s">
        <v>123</v>
      </c>
      <c r="D54" s="8"/>
      <c r="E54" s="8" t="s">
        <v>636</v>
      </c>
      <c r="F54" s="8" t="s">
        <v>234</v>
      </c>
      <c r="G54" s="8" t="s">
        <v>235</v>
      </c>
      <c r="H54" s="13">
        <v>45880</v>
      </c>
      <c r="I54" s="8">
        <v>3</v>
      </c>
      <c r="J54" s="8">
        <v>37.18</v>
      </c>
      <c r="K54" s="8">
        <v>111.54</v>
      </c>
      <c r="L54" s="8">
        <v>0</v>
      </c>
      <c r="M54" s="9">
        <v>0.02</v>
      </c>
    </row>
    <row r="55" spans="1:13">
      <c r="A55" s="10" t="s">
        <v>2430</v>
      </c>
      <c r="B55" s="11" t="s">
        <v>135</v>
      </c>
      <c r="C55" s="11" t="s">
        <v>136</v>
      </c>
      <c r="D55" s="11"/>
      <c r="E55" s="11" t="s">
        <v>1398</v>
      </c>
      <c r="F55" s="11" t="s">
        <v>85</v>
      </c>
      <c r="G55" s="11" t="s">
        <v>86</v>
      </c>
      <c r="H55" s="14">
        <v>45876</v>
      </c>
      <c r="I55" s="11">
        <v>10</v>
      </c>
      <c r="J55" s="11">
        <v>72.040000000000006</v>
      </c>
      <c r="K55" s="11">
        <v>720.4</v>
      </c>
      <c r="L55" s="11">
        <v>0.05</v>
      </c>
      <c r="M55" s="12">
        <v>0.02</v>
      </c>
    </row>
    <row r="56" spans="1:13">
      <c r="A56" s="7" t="s">
        <v>2432</v>
      </c>
      <c r="B56" s="8" t="s">
        <v>74</v>
      </c>
      <c r="C56" s="8" t="s">
        <v>75</v>
      </c>
      <c r="D56" s="8"/>
      <c r="E56" s="8" t="s">
        <v>539</v>
      </c>
      <c r="F56" s="8" t="s">
        <v>39</v>
      </c>
      <c r="G56" s="8" t="s">
        <v>40</v>
      </c>
      <c r="H56" s="13">
        <v>45870</v>
      </c>
      <c r="I56" s="8">
        <v>8</v>
      </c>
      <c r="J56" s="8">
        <v>87.21</v>
      </c>
      <c r="K56" s="8">
        <v>697.68</v>
      </c>
      <c r="L56" s="8">
        <v>0</v>
      </c>
      <c r="M56" s="9">
        <v>0.02</v>
      </c>
    </row>
    <row r="57" spans="1:13">
      <c r="A57" s="10" t="s">
        <v>2474</v>
      </c>
      <c r="B57" s="11" t="s">
        <v>187</v>
      </c>
      <c r="C57" s="11" t="s">
        <v>2813</v>
      </c>
      <c r="D57" s="11"/>
      <c r="E57" s="11" t="s">
        <v>2939</v>
      </c>
      <c r="F57" s="11" t="s">
        <v>275</v>
      </c>
      <c r="G57" s="11" t="s">
        <v>276</v>
      </c>
      <c r="H57" s="14">
        <v>45882</v>
      </c>
      <c r="I57" s="11">
        <v>4</v>
      </c>
      <c r="J57" s="11">
        <v>44.71</v>
      </c>
      <c r="K57" s="11">
        <v>178.84</v>
      </c>
      <c r="L57" s="11">
        <v>0</v>
      </c>
      <c r="M57" s="12">
        <v>0.02</v>
      </c>
    </row>
    <row r="58" spans="1:13">
      <c r="A58" s="7" t="s">
        <v>2496</v>
      </c>
      <c r="B58" s="8" t="s">
        <v>423</v>
      </c>
      <c r="C58" s="8" t="s">
        <v>424</v>
      </c>
      <c r="D58" s="8"/>
      <c r="E58" s="8" t="s">
        <v>1631</v>
      </c>
      <c r="F58" s="8" t="s">
        <v>25</v>
      </c>
      <c r="G58" s="8" t="s">
        <v>26</v>
      </c>
      <c r="H58" s="13">
        <v>45899</v>
      </c>
      <c r="I58" s="8">
        <v>3</v>
      </c>
      <c r="J58" s="8">
        <v>120.83</v>
      </c>
      <c r="K58" s="8">
        <v>362.49</v>
      </c>
      <c r="L58" s="8">
        <v>0.1</v>
      </c>
      <c r="M58" s="9">
        <v>0.02</v>
      </c>
    </row>
    <row r="59" spans="1:13">
      <c r="A59" s="10" t="s">
        <v>2544</v>
      </c>
      <c r="B59" s="11" t="s">
        <v>35</v>
      </c>
      <c r="C59" s="11" t="s">
        <v>36</v>
      </c>
      <c r="D59" s="11"/>
      <c r="E59" s="11" t="s">
        <v>363</v>
      </c>
      <c r="F59" s="11" t="s">
        <v>139</v>
      </c>
      <c r="G59" s="11" t="s">
        <v>140</v>
      </c>
      <c r="H59" s="14">
        <v>45880</v>
      </c>
      <c r="I59" s="11">
        <v>3</v>
      </c>
      <c r="J59" s="11">
        <v>113.94</v>
      </c>
      <c r="K59" s="11">
        <v>341.82</v>
      </c>
      <c r="L59" s="11">
        <v>0.05</v>
      </c>
      <c r="M59" s="12">
        <v>0.02</v>
      </c>
    </row>
    <row r="60" spans="1:13">
      <c r="A60" s="7" t="s">
        <v>2940</v>
      </c>
      <c r="B60" s="8" t="s">
        <v>182</v>
      </c>
      <c r="C60" s="8" t="s">
        <v>183</v>
      </c>
      <c r="D60" s="8"/>
      <c r="E60" s="8" t="s">
        <v>17</v>
      </c>
      <c r="F60" s="8" t="s">
        <v>129</v>
      </c>
      <c r="G60" s="8" t="s">
        <v>130</v>
      </c>
      <c r="H60" s="13">
        <v>45873</v>
      </c>
      <c r="I60" s="8">
        <v>10</v>
      </c>
      <c r="J60" s="8">
        <v>92.19</v>
      </c>
      <c r="K60" s="8">
        <v>921.9</v>
      </c>
      <c r="L60" s="8">
        <v>0.05</v>
      </c>
      <c r="M60" s="9">
        <v>0.02</v>
      </c>
    </row>
    <row r="61" spans="1:13">
      <c r="A61" s="10" t="s">
        <v>2941</v>
      </c>
      <c r="B61" s="11" t="s">
        <v>259</v>
      </c>
      <c r="C61" s="11" t="s">
        <v>260</v>
      </c>
      <c r="D61" s="11"/>
      <c r="E61" s="11" t="s">
        <v>934</v>
      </c>
      <c r="F61" s="11" t="s">
        <v>90</v>
      </c>
      <c r="G61" s="11" t="s">
        <v>91</v>
      </c>
      <c r="H61" s="14">
        <v>45885</v>
      </c>
      <c r="I61" s="11">
        <v>10</v>
      </c>
      <c r="J61" s="11">
        <v>50.51</v>
      </c>
      <c r="K61" s="11">
        <v>505.1</v>
      </c>
      <c r="L61" s="11">
        <v>0</v>
      </c>
      <c r="M61" s="12">
        <v>0.02</v>
      </c>
    </row>
  </sheetData>
  <conditionalFormatting sqref="A1">
    <cfRule type="duplicateValues" dxfId="3" priority="2"/>
  </conditionalFormatting>
  <conditionalFormatting sqref="A2:A61">
    <cfRule type="duplicateValues" dxfId="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392D-E488-4025-B120-4DE44513A893}">
  <dimension ref="A1:M121"/>
  <sheetViews>
    <sheetView workbookViewId="0"/>
  </sheetViews>
  <sheetFormatPr defaultRowHeight="15"/>
  <cols>
    <col min="5" max="5" width="16" bestFit="1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242</v>
      </c>
      <c r="B2" s="8" t="s">
        <v>47</v>
      </c>
      <c r="C2" s="8" t="s">
        <v>48</v>
      </c>
      <c r="D2" s="8" t="s">
        <v>243</v>
      </c>
      <c r="E2" s="8" t="s">
        <v>244</v>
      </c>
      <c r="F2" s="8" t="s">
        <v>129</v>
      </c>
      <c r="G2" s="8" t="s">
        <v>130</v>
      </c>
      <c r="H2" s="13">
        <v>45881</v>
      </c>
      <c r="I2" s="8">
        <v>7</v>
      </c>
      <c r="J2" s="8">
        <v>92.19</v>
      </c>
      <c r="K2" s="8">
        <v>645.33000000000004</v>
      </c>
      <c r="L2" s="8">
        <v>0.05</v>
      </c>
    </row>
    <row r="3" spans="1:13">
      <c r="A3" s="10" t="s">
        <v>280</v>
      </c>
      <c r="B3" s="11" t="s">
        <v>117</v>
      </c>
      <c r="C3" s="11" t="s">
        <v>118</v>
      </c>
      <c r="D3" s="11" t="s">
        <v>281</v>
      </c>
      <c r="E3" s="11" t="s">
        <v>282</v>
      </c>
      <c r="F3" s="11" t="s">
        <v>107</v>
      </c>
      <c r="G3" s="11" t="s">
        <v>108</v>
      </c>
      <c r="H3" s="14">
        <v>45873</v>
      </c>
      <c r="I3" s="11">
        <v>11</v>
      </c>
      <c r="J3" s="11">
        <v>179.53</v>
      </c>
      <c r="K3" s="11">
        <v>1974.83</v>
      </c>
      <c r="L3" s="11">
        <v>0.1</v>
      </c>
    </row>
    <row r="4" spans="1:13">
      <c r="A4" s="7" t="s">
        <v>334</v>
      </c>
      <c r="B4" s="8" t="s">
        <v>159</v>
      </c>
      <c r="C4" s="8" t="s">
        <v>160</v>
      </c>
      <c r="D4" s="8" t="s">
        <v>147</v>
      </c>
      <c r="E4" s="8" t="s">
        <v>148</v>
      </c>
      <c r="F4" s="8" t="s">
        <v>18</v>
      </c>
      <c r="G4" s="8" t="s">
        <v>19</v>
      </c>
      <c r="H4" s="13">
        <v>45875</v>
      </c>
      <c r="I4" s="8">
        <v>3</v>
      </c>
      <c r="J4" s="8">
        <v>52.65</v>
      </c>
      <c r="K4" s="8">
        <v>157.94999999999999</v>
      </c>
      <c r="L4" s="8">
        <v>0.05</v>
      </c>
    </row>
    <row r="5" spans="1:13">
      <c r="A5" s="10" t="s">
        <v>537</v>
      </c>
      <c r="B5" s="11" t="s">
        <v>386</v>
      </c>
      <c r="C5" s="11" t="s">
        <v>387</v>
      </c>
      <c r="D5" s="11" t="s">
        <v>538</v>
      </c>
      <c r="E5" s="11" t="s">
        <v>539</v>
      </c>
      <c r="F5" s="11"/>
      <c r="G5" s="11" t="s">
        <v>397</v>
      </c>
      <c r="H5" s="14">
        <v>45900</v>
      </c>
      <c r="I5" s="11">
        <v>14</v>
      </c>
      <c r="J5" s="11">
        <v>194.87</v>
      </c>
      <c r="K5" s="11">
        <v>2728.18</v>
      </c>
      <c r="L5" s="11">
        <v>0.1</v>
      </c>
    </row>
    <row r="6" spans="1:13">
      <c r="A6" s="7" t="s">
        <v>575</v>
      </c>
      <c r="B6" s="8" t="s">
        <v>110</v>
      </c>
      <c r="C6" s="8" t="s">
        <v>111</v>
      </c>
      <c r="D6" s="8" t="s">
        <v>205</v>
      </c>
      <c r="E6" s="8" t="s">
        <v>206</v>
      </c>
      <c r="F6" s="8" t="s">
        <v>326</v>
      </c>
      <c r="G6" s="8" t="s">
        <v>327</v>
      </c>
      <c r="H6" s="13">
        <v>45886</v>
      </c>
      <c r="I6" s="8">
        <v>22</v>
      </c>
      <c r="J6" s="8">
        <v>63.32</v>
      </c>
      <c r="K6" s="8">
        <v>1393.04</v>
      </c>
      <c r="L6" s="8">
        <v>0</v>
      </c>
    </row>
    <row r="7" spans="1:13">
      <c r="A7" s="10" t="s">
        <v>693</v>
      </c>
      <c r="B7" s="11" t="s">
        <v>62</v>
      </c>
      <c r="C7" s="11" t="s">
        <v>63</v>
      </c>
      <c r="D7" s="11" t="s">
        <v>694</v>
      </c>
      <c r="E7" s="11" t="s">
        <v>695</v>
      </c>
      <c r="F7" s="11" t="s">
        <v>275</v>
      </c>
      <c r="G7" s="11" t="s">
        <v>276</v>
      </c>
      <c r="H7" s="11" t="s">
        <v>2942</v>
      </c>
      <c r="I7" s="11">
        <v>17</v>
      </c>
      <c r="J7" s="11">
        <v>44.71</v>
      </c>
      <c r="K7" s="11">
        <v>760.07</v>
      </c>
      <c r="L7" s="11">
        <v>0</v>
      </c>
    </row>
    <row r="8" spans="1:13">
      <c r="A8" s="7" t="s">
        <v>767</v>
      </c>
      <c r="B8" s="8" t="s">
        <v>246</v>
      </c>
      <c r="C8" s="8" t="s">
        <v>247</v>
      </c>
      <c r="D8" s="8" t="s">
        <v>132</v>
      </c>
      <c r="E8" s="8" t="s">
        <v>133</v>
      </c>
      <c r="F8" s="8" t="s">
        <v>25</v>
      </c>
      <c r="G8" s="8" t="s">
        <v>26</v>
      </c>
      <c r="H8" s="13">
        <v>45896</v>
      </c>
      <c r="I8" s="8">
        <v>4</v>
      </c>
      <c r="J8" s="8">
        <v>120.83</v>
      </c>
      <c r="K8" s="8">
        <v>483.32</v>
      </c>
      <c r="L8" s="8">
        <v>0.1</v>
      </c>
    </row>
    <row r="9" spans="1:13">
      <c r="A9" s="10" t="s">
        <v>810</v>
      </c>
      <c r="B9" s="11" t="s">
        <v>110</v>
      </c>
      <c r="C9" s="11" t="s">
        <v>111</v>
      </c>
      <c r="D9" s="11" t="s">
        <v>680</v>
      </c>
      <c r="E9" s="11" t="s">
        <v>681</v>
      </c>
      <c r="F9" s="11" t="s">
        <v>166</v>
      </c>
      <c r="G9" s="11" t="s">
        <v>167</v>
      </c>
      <c r="H9" s="14">
        <v>45878</v>
      </c>
      <c r="I9" s="11">
        <v>14</v>
      </c>
      <c r="J9" s="11">
        <v>176.86</v>
      </c>
      <c r="K9" s="11">
        <v>2476.04</v>
      </c>
      <c r="L9" s="11">
        <v>0.1</v>
      </c>
    </row>
    <row r="10" spans="1:13">
      <c r="A10" s="7" t="s">
        <v>925</v>
      </c>
      <c r="B10" s="8" t="s">
        <v>81</v>
      </c>
      <c r="C10" s="8" t="s">
        <v>82</v>
      </c>
      <c r="D10" s="8" t="s">
        <v>359</v>
      </c>
      <c r="E10" s="8" t="s">
        <v>360</v>
      </c>
      <c r="F10" s="8" t="s">
        <v>59</v>
      </c>
      <c r="G10" s="8" t="s">
        <v>60</v>
      </c>
      <c r="H10" s="13">
        <v>45894</v>
      </c>
      <c r="I10" s="8">
        <v>17</v>
      </c>
      <c r="J10" s="8">
        <v>71.86</v>
      </c>
      <c r="K10" s="8">
        <v>1221.6199999999999</v>
      </c>
      <c r="L10" s="8">
        <v>0.09</v>
      </c>
    </row>
    <row r="11" spans="1:13">
      <c r="A11" s="10" t="s">
        <v>945</v>
      </c>
      <c r="B11" s="11" t="s">
        <v>21</v>
      </c>
      <c r="C11" s="11" t="s">
        <v>22</v>
      </c>
      <c r="D11" s="11"/>
      <c r="E11" s="11" t="s">
        <v>486</v>
      </c>
      <c r="F11" s="11" t="s">
        <v>166</v>
      </c>
      <c r="G11" s="11" t="s">
        <v>167</v>
      </c>
      <c r="H11" s="14">
        <v>45877</v>
      </c>
      <c r="I11" s="11">
        <v>19</v>
      </c>
      <c r="J11" s="11">
        <v>153.08000000000001</v>
      </c>
      <c r="K11" s="11">
        <v>2908.52</v>
      </c>
      <c r="L11" s="11">
        <v>0.1</v>
      </c>
    </row>
    <row r="12" spans="1:13">
      <c r="A12" s="7" t="s">
        <v>962</v>
      </c>
      <c r="B12" s="8" t="s">
        <v>182</v>
      </c>
      <c r="C12" s="8" t="s">
        <v>183</v>
      </c>
      <c r="D12" s="8" t="s">
        <v>296</v>
      </c>
      <c r="E12" s="8" t="s">
        <v>297</v>
      </c>
      <c r="F12" s="8" t="s">
        <v>107</v>
      </c>
      <c r="G12" s="8" t="s">
        <v>108</v>
      </c>
      <c r="H12" s="13">
        <v>45888</v>
      </c>
      <c r="I12" s="8">
        <v>10</v>
      </c>
      <c r="J12" s="8">
        <v>179.53</v>
      </c>
      <c r="K12" s="8">
        <v>1795.3</v>
      </c>
      <c r="L12" s="8">
        <v>0.1</v>
      </c>
    </row>
    <row r="13" spans="1:13">
      <c r="A13" s="10" t="s">
        <v>1021</v>
      </c>
      <c r="B13" s="11" t="s">
        <v>230</v>
      </c>
      <c r="C13" s="11" t="s">
        <v>231</v>
      </c>
      <c r="D13" s="11" t="s">
        <v>726</v>
      </c>
      <c r="E13" s="11" t="s">
        <v>727</v>
      </c>
      <c r="F13" s="11" t="s">
        <v>191</v>
      </c>
      <c r="G13" s="11" t="s">
        <v>192</v>
      </c>
      <c r="H13" s="14">
        <v>45871</v>
      </c>
      <c r="I13" s="11">
        <v>20</v>
      </c>
      <c r="J13" s="11">
        <v>144.35</v>
      </c>
      <c r="K13" s="11">
        <v>2887</v>
      </c>
      <c r="L13" s="11">
        <v>0.1</v>
      </c>
    </row>
    <row r="14" spans="1:13">
      <c r="A14" s="7" t="s">
        <v>1064</v>
      </c>
      <c r="B14" s="8" t="s">
        <v>122</v>
      </c>
      <c r="C14" s="8" t="s">
        <v>123</v>
      </c>
      <c r="D14" s="8" t="s">
        <v>278</v>
      </c>
      <c r="E14" s="8" t="s">
        <v>279</v>
      </c>
      <c r="F14" s="8" t="s">
        <v>129</v>
      </c>
      <c r="G14" s="8" t="s">
        <v>130</v>
      </c>
      <c r="H14" s="13">
        <v>45897</v>
      </c>
      <c r="I14" s="8">
        <v>16</v>
      </c>
      <c r="J14" s="8">
        <v>92.19</v>
      </c>
      <c r="K14" s="8">
        <v>1475.04</v>
      </c>
      <c r="L14" s="8">
        <v>0.05</v>
      </c>
    </row>
    <row r="15" spans="1:13">
      <c r="A15" s="10" t="s">
        <v>1124</v>
      </c>
      <c r="B15" s="11" t="s">
        <v>93</v>
      </c>
      <c r="C15" s="11" t="s">
        <v>94</v>
      </c>
      <c r="D15" s="11" t="s">
        <v>1103</v>
      </c>
      <c r="E15" s="11" t="s">
        <v>1104</v>
      </c>
      <c r="F15" s="11" t="s">
        <v>450</v>
      </c>
      <c r="G15" s="11" t="s">
        <v>451</v>
      </c>
      <c r="H15" s="14">
        <v>45873</v>
      </c>
      <c r="I15" s="11">
        <v>14</v>
      </c>
      <c r="J15" s="11">
        <v>45.4</v>
      </c>
      <c r="K15" s="11">
        <v>635.6</v>
      </c>
      <c r="L15" s="11">
        <v>0</v>
      </c>
    </row>
    <row r="16" spans="1:13">
      <c r="A16" s="7" t="s">
        <v>1166</v>
      </c>
      <c r="B16" s="8" t="s">
        <v>14</v>
      </c>
      <c r="C16" s="8" t="s">
        <v>15</v>
      </c>
      <c r="D16" s="8" t="s">
        <v>251</v>
      </c>
      <c r="E16" s="8" t="s">
        <v>252</v>
      </c>
      <c r="F16" s="8" t="s">
        <v>59</v>
      </c>
      <c r="G16" s="8" t="s">
        <v>60</v>
      </c>
      <c r="H16" s="13">
        <v>45875</v>
      </c>
      <c r="I16" s="8">
        <v>10</v>
      </c>
      <c r="J16" s="8">
        <v>71.86</v>
      </c>
      <c r="K16" s="8">
        <v>718.6</v>
      </c>
      <c r="L16" s="8">
        <v>0.05</v>
      </c>
    </row>
    <row r="17" spans="1:12">
      <c r="A17" s="10" t="s">
        <v>1171</v>
      </c>
      <c r="B17" s="11" t="s">
        <v>259</v>
      </c>
      <c r="C17" s="11" t="s">
        <v>260</v>
      </c>
      <c r="D17" s="11" t="s">
        <v>287</v>
      </c>
      <c r="E17" s="11" t="s">
        <v>288</v>
      </c>
      <c r="F17" s="11" t="s">
        <v>275</v>
      </c>
      <c r="G17" s="11" t="s">
        <v>276</v>
      </c>
      <c r="H17" s="14">
        <v>45893</v>
      </c>
      <c r="I17" s="11">
        <v>4</v>
      </c>
      <c r="J17" s="11">
        <v>44.71</v>
      </c>
      <c r="K17" s="11">
        <v>178.84</v>
      </c>
      <c r="L17" s="11">
        <v>0</v>
      </c>
    </row>
    <row r="18" spans="1:12">
      <c r="A18" s="7" t="s">
        <v>1190</v>
      </c>
      <c r="B18" s="8" t="s">
        <v>230</v>
      </c>
      <c r="C18" s="8" t="s">
        <v>231</v>
      </c>
      <c r="D18" s="8" t="s">
        <v>76</v>
      </c>
      <c r="E18" s="8" t="s">
        <v>77</v>
      </c>
      <c r="F18" s="8" t="s">
        <v>356</v>
      </c>
      <c r="G18" s="8" t="s">
        <v>357</v>
      </c>
      <c r="H18" s="13">
        <v>45884</v>
      </c>
      <c r="I18" s="8">
        <v>12</v>
      </c>
      <c r="J18" s="8">
        <v>54.03</v>
      </c>
      <c r="K18" s="8">
        <v>648.36</v>
      </c>
      <c r="L18" s="8">
        <v>0</v>
      </c>
    </row>
    <row r="19" spans="1:12">
      <c r="A19" s="10" t="s">
        <v>1238</v>
      </c>
      <c r="B19" s="11" t="s">
        <v>159</v>
      </c>
      <c r="C19" s="11" t="s">
        <v>2785</v>
      </c>
      <c r="D19" s="11" t="s">
        <v>839</v>
      </c>
      <c r="E19" s="11" t="s">
        <v>2623</v>
      </c>
      <c r="F19" s="11" t="s">
        <v>293</v>
      </c>
      <c r="G19" s="11" t="s">
        <v>294</v>
      </c>
      <c r="H19" s="14">
        <v>45893</v>
      </c>
      <c r="I19" s="11">
        <v>14</v>
      </c>
      <c r="J19" s="11">
        <v>114.99</v>
      </c>
      <c r="K19" s="11">
        <v>1609.86</v>
      </c>
      <c r="L19" s="11">
        <v>0.09</v>
      </c>
    </row>
    <row r="20" spans="1:12">
      <c r="A20" s="7" t="s">
        <v>1250</v>
      </c>
      <c r="B20" s="8" t="s">
        <v>103</v>
      </c>
      <c r="C20" s="8" t="s">
        <v>104</v>
      </c>
      <c r="D20" s="8" t="s">
        <v>697</v>
      </c>
      <c r="E20" s="8" t="s">
        <v>698</v>
      </c>
      <c r="F20" s="8" t="s">
        <v>18</v>
      </c>
      <c r="G20" s="8" t="s">
        <v>19</v>
      </c>
      <c r="H20" s="13">
        <v>45898</v>
      </c>
      <c r="I20" s="8">
        <v>4</v>
      </c>
      <c r="J20" s="8">
        <v>52.65</v>
      </c>
      <c r="K20" s="8">
        <v>210.6</v>
      </c>
      <c r="L20" s="8">
        <v>0.05</v>
      </c>
    </row>
    <row r="21" spans="1:12">
      <c r="A21" s="10" t="s">
        <v>1260</v>
      </c>
      <c r="B21" s="11" t="s">
        <v>47</v>
      </c>
      <c r="C21" s="11" t="s">
        <v>48</v>
      </c>
      <c r="D21" s="11" t="s">
        <v>184</v>
      </c>
      <c r="E21" s="11" t="s">
        <v>185</v>
      </c>
      <c r="F21" s="11" t="s">
        <v>85</v>
      </c>
      <c r="G21" s="11" t="s">
        <v>86</v>
      </c>
      <c r="H21" s="14">
        <v>45884</v>
      </c>
      <c r="I21" s="11">
        <v>18</v>
      </c>
      <c r="J21" s="11">
        <v>72.040000000000006</v>
      </c>
      <c r="K21" s="11">
        <v>1296.72</v>
      </c>
      <c r="L21" s="11">
        <v>0.05</v>
      </c>
    </row>
    <row r="22" spans="1:12">
      <c r="A22" s="7" t="s">
        <v>1359</v>
      </c>
      <c r="B22" s="8" t="s">
        <v>230</v>
      </c>
      <c r="C22" s="8" t="s">
        <v>231</v>
      </c>
      <c r="D22" s="8" t="s">
        <v>137</v>
      </c>
      <c r="E22" s="8" t="s">
        <v>138</v>
      </c>
      <c r="F22" s="8" t="s">
        <v>293</v>
      </c>
      <c r="G22" s="8" t="s">
        <v>294</v>
      </c>
      <c r="H22" s="13">
        <v>45873</v>
      </c>
      <c r="I22" s="8">
        <v>8</v>
      </c>
      <c r="J22" s="8">
        <v>114.99</v>
      </c>
      <c r="K22" s="8">
        <v>919.92</v>
      </c>
      <c r="L22" s="8">
        <v>0.05</v>
      </c>
    </row>
    <row r="23" spans="1:12">
      <c r="A23" s="10" t="s">
        <v>1388</v>
      </c>
      <c r="B23" s="11" t="s">
        <v>103</v>
      </c>
      <c r="C23" s="11" t="s">
        <v>104</v>
      </c>
      <c r="D23" s="11" t="s">
        <v>1035</v>
      </c>
      <c r="E23" s="11" t="s">
        <v>1036</v>
      </c>
      <c r="F23" s="11" t="s">
        <v>18</v>
      </c>
      <c r="G23" s="11" t="s">
        <v>19</v>
      </c>
      <c r="H23" s="14">
        <v>45885</v>
      </c>
      <c r="I23" s="11">
        <v>21</v>
      </c>
      <c r="J23" s="11">
        <v>52.65</v>
      </c>
      <c r="K23" s="11">
        <v>1105.6500000000001</v>
      </c>
      <c r="L23" s="11">
        <v>0.05</v>
      </c>
    </row>
    <row r="24" spans="1:12">
      <c r="A24" s="7" t="s">
        <v>1389</v>
      </c>
      <c r="B24" s="8" t="s">
        <v>135</v>
      </c>
      <c r="C24" s="8" t="s">
        <v>136</v>
      </c>
      <c r="D24" s="8" t="s">
        <v>907</v>
      </c>
      <c r="E24" s="8" t="s">
        <v>908</v>
      </c>
      <c r="F24" s="8" t="s">
        <v>25</v>
      </c>
      <c r="G24" s="8" t="s">
        <v>26</v>
      </c>
      <c r="H24" s="13">
        <v>45878</v>
      </c>
      <c r="I24" s="8">
        <v>6</v>
      </c>
      <c r="J24" s="8">
        <v>108.6</v>
      </c>
      <c r="K24" s="8">
        <v>651.6</v>
      </c>
      <c r="L24" s="8">
        <v>0.1</v>
      </c>
    </row>
    <row r="25" spans="1:12">
      <c r="A25" s="10" t="s">
        <v>1428</v>
      </c>
      <c r="B25" s="11" t="s">
        <v>208</v>
      </c>
      <c r="C25" s="11" t="s">
        <v>209</v>
      </c>
      <c r="D25" s="11" t="s">
        <v>30</v>
      </c>
      <c r="E25" s="11" t="s">
        <v>31</v>
      </c>
      <c r="F25" s="11" t="s">
        <v>179</v>
      </c>
      <c r="G25" s="11" t="s">
        <v>180</v>
      </c>
      <c r="H25" s="14">
        <v>45870</v>
      </c>
      <c r="I25" s="11">
        <v>24</v>
      </c>
      <c r="J25" s="11">
        <v>125.42</v>
      </c>
      <c r="K25" s="11">
        <v>3010.08</v>
      </c>
      <c r="L25" s="11">
        <v>0.1</v>
      </c>
    </row>
    <row r="26" spans="1:12">
      <c r="A26" s="7" t="s">
        <v>1470</v>
      </c>
      <c r="B26" s="8" t="s">
        <v>55</v>
      </c>
      <c r="C26" s="8" t="s">
        <v>56</v>
      </c>
      <c r="D26" s="8" t="s">
        <v>278</v>
      </c>
      <c r="E26" s="8" t="s">
        <v>279</v>
      </c>
      <c r="F26" s="8" t="s">
        <v>78</v>
      </c>
      <c r="G26" s="8" t="s">
        <v>79</v>
      </c>
      <c r="H26" s="13">
        <v>45891</v>
      </c>
      <c r="I26" s="8">
        <v>23</v>
      </c>
      <c r="J26" s="8">
        <v>139.22</v>
      </c>
      <c r="K26" s="8">
        <v>3202.06</v>
      </c>
      <c r="L26" s="8">
        <v>0.05</v>
      </c>
    </row>
    <row r="27" spans="1:12">
      <c r="A27" s="10" t="s">
        <v>1478</v>
      </c>
      <c r="B27" s="11" t="s">
        <v>55</v>
      </c>
      <c r="C27" s="11" t="s">
        <v>56</v>
      </c>
      <c r="D27" s="11" t="s">
        <v>1113</v>
      </c>
      <c r="E27" s="11" t="s">
        <v>1114</v>
      </c>
      <c r="F27" s="11"/>
      <c r="G27" s="11" t="s">
        <v>180</v>
      </c>
      <c r="H27" s="14">
        <v>45880</v>
      </c>
      <c r="I27" s="11">
        <v>16</v>
      </c>
      <c r="J27" s="11">
        <v>125.42</v>
      </c>
      <c r="K27" s="11">
        <v>2006.72</v>
      </c>
      <c r="L27" s="11">
        <v>0.1</v>
      </c>
    </row>
    <row r="28" spans="1:12">
      <c r="A28" s="7" t="s">
        <v>1616</v>
      </c>
      <c r="B28" s="8" t="s">
        <v>246</v>
      </c>
      <c r="C28" s="8" t="s">
        <v>247</v>
      </c>
      <c r="D28" s="8" t="s">
        <v>1071</v>
      </c>
      <c r="E28" s="8" t="s">
        <v>1072</v>
      </c>
      <c r="F28" s="8" t="s">
        <v>32</v>
      </c>
      <c r="G28" s="8" t="s">
        <v>33</v>
      </c>
      <c r="H28" s="13">
        <v>45870</v>
      </c>
      <c r="I28" s="8">
        <v>6</v>
      </c>
      <c r="J28" s="8">
        <v>88.32</v>
      </c>
      <c r="K28" s="8">
        <v>529.91999999999996</v>
      </c>
      <c r="L28" s="8">
        <v>0</v>
      </c>
    </row>
    <row r="29" spans="1:12">
      <c r="A29" s="10" t="s">
        <v>1636</v>
      </c>
      <c r="B29" s="11" t="s">
        <v>21</v>
      </c>
      <c r="C29" s="11" t="s">
        <v>22</v>
      </c>
      <c r="D29" s="11" t="s">
        <v>112</v>
      </c>
      <c r="E29" s="11" t="s">
        <v>113</v>
      </c>
      <c r="F29" s="11" t="s">
        <v>107</v>
      </c>
      <c r="G29" s="11" t="s">
        <v>108</v>
      </c>
      <c r="H29" s="14">
        <v>45871</v>
      </c>
      <c r="I29" s="11">
        <v>12</v>
      </c>
      <c r="J29" s="11">
        <v>179.53</v>
      </c>
      <c r="K29" s="11">
        <v>2154.36</v>
      </c>
      <c r="L29" s="11">
        <v>0.1</v>
      </c>
    </row>
    <row r="30" spans="1:12">
      <c r="A30" s="7" t="s">
        <v>1638</v>
      </c>
      <c r="B30" s="8" t="s">
        <v>103</v>
      </c>
      <c r="C30" s="8" t="s">
        <v>104</v>
      </c>
      <c r="D30" s="8" t="s">
        <v>340</v>
      </c>
      <c r="E30" s="8" t="s">
        <v>341</v>
      </c>
      <c r="F30" s="8" t="s">
        <v>196</v>
      </c>
      <c r="G30" s="8" t="s">
        <v>197</v>
      </c>
      <c r="H30" s="13">
        <v>45886</v>
      </c>
      <c r="I30" s="8">
        <v>7</v>
      </c>
      <c r="J30" s="8">
        <v>77.5</v>
      </c>
      <c r="K30" s="8">
        <v>542.5</v>
      </c>
      <c r="L30" s="8">
        <v>0.05</v>
      </c>
    </row>
    <row r="31" spans="1:12">
      <c r="A31" s="10" t="s">
        <v>1671</v>
      </c>
      <c r="B31" s="11" t="s">
        <v>103</v>
      </c>
      <c r="C31" s="11" t="s">
        <v>104</v>
      </c>
      <c r="D31" s="11" t="s">
        <v>730</v>
      </c>
      <c r="E31" s="11" t="s">
        <v>731</v>
      </c>
      <c r="F31" s="11" t="s">
        <v>179</v>
      </c>
      <c r="G31" s="11" t="s">
        <v>180</v>
      </c>
      <c r="H31" s="14">
        <v>45877</v>
      </c>
      <c r="I31" s="11">
        <v>14</v>
      </c>
      <c r="J31" s="11">
        <v>125.42</v>
      </c>
      <c r="K31" s="11">
        <v>1755.88</v>
      </c>
      <c r="L31" s="11">
        <v>0.1</v>
      </c>
    </row>
    <row r="32" spans="1:12">
      <c r="A32" s="7" t="s">
        <v>1676</v>
      </c>
      <c r="B32" s="8" t="s">
        <v>28</v>
      </c>
      <c r="C32" s="8" t="s">
        <v>29</v>
      </c>
      <c r="D32" s="8" t="s">
        <v>545</v>
      </c>
      <c r="E32" s="8" t="s">
        <v>546</v>
      </c>
      <c r="F32" s="8" t="s">
        <v>215</v>
      </c>
      <c r="G32" s="8" t="s">
        <v>216</v>
      </c>
      <c r="H32" s="13">
        <v>45870</v>
      </c>
      <c r="I32" s="8">
        <v>7</v>
      </c>
      <c r="J32" s="8">
        <v>176.7</v>
      </c>
      <c r="K32" s="8">
        <v>1236.9000000000001</v>
      </c>
      <c r="L32" s="8">
        <v>0.1</v>
      </c>
    </row>
    <row r="33" spans="1:12">
      <c r="A33" s="10" t="s">
        <v>1678</v>
      </c>
      <c r="B33" s="11" t="s">
        <v>386</v>
      </c>
      <c r="C33" s="11" t="s">
        <v>387</v>
      </c>
      <c r="D33" s="11" t="s">
        <v>1272</v>
      </c>
      <c r="E33" s="11" t="s">
        <v>1273</v>
      </c>
      <c r="F33" s="11" t="s">
        <v>139</v>
      </c>
      <c r="G33" s="11" t="s">
        <v>140</v>
      </c>
      <c r="H33" s="14">
        <v>45876</v>
      </c>
      <c r="I33" s="11">
        <v>21</v>
      </c>
      <c r="J33" s="11">
        <v>113.94</v>
      </c>
      <c r="K33" s="11">
        <v>2392.7399999999998</v>
      </c>
      <c r="L33" s="11">
        <v>0.05</v>
      </c>
    </row>
    <row r="34" spans="1:12">
      <c r="A34" s="7" t="s">
        <v>1685</v>
      </c>
      <c r="B34" s="8" t="s">
        <v>103</v>
      </c>
      <c r="C34" s="8" t="s">
        <v>104</v>
      </c>
      <c r="D34" s="8" t="s">
        <v>700</v>
      </c>
      <c r="E34" s="8" t="s">
        <v>701</v>
      </c>
      <c r="F34" s="8" t="s">
        <v>179</v>
      </c>
      <c r="G34" s="8" t="s">
        <v>180</v>
      </c>
      <c r="H34" s="13">
        <v>45874</v>
      </c>
      <c r="I34" s="8">
        <v>24</v>
      </c>
      <c r="J34" s="8">
        <v>125.42</v>
      </c>
      <c r="K34" s="8">
        <v>3010.08</v>
      </c>
      <c r="L34" s="8">
        <v>0.1</v>
      </c>
    </row>
    <row r="35" spans="1:12">
      <c r="A35" s="10" t="s">
        <v>1701</v>
      </c>
      <c r="B35" s="11" t="s">
        <v>74</v>
      </c>
      <c r="C35" s="11" t="s">
        <v>75</v>
      </c>
      <c r="D35" s="11" t="s">
        <v>557</v>
      </c>
      <c r="E35" s="11" t="s">
        <v>558</v>
      </c>
      <c r="F35" s="11" t="s">
        <v>59</v>
      </c>
      <c r="G35" s="11" t="s">
        <v>60</v>
      </c>
      <c r="H35" s="11" t="s">
        <v>2943</v>
      </c>
      <c r="I35" s="11">
        <v>1</v>
      </c>
      <c r="J35" s="11">
        <v>71.86</v>
      </c>
      <c r="K35" s="11">
        <v>71.86</v>
      </c>
      <c r="L35" s="11">
        <v>0.05</v>
      </c>
    </row>
    <row r="36" spans="1:12">
      <c r="A36" s="7" t="s">
        <v>1784</v>
      </c>
      <c r="B36" s="8" t="s">
        <v>93</v>
      </c>
      <c r="C36" s="8" t="s">
        <v>94</v>
      </c>
      <c r="D36" s="8" t="s">
        <v>404</v>
      </c>
      <c r="E36" s="8" t="s">
        <v>405</v>
      </c>
      <c r="F36" s="8" t="s">
        <v>326</v>
      </c>
      <c r="G36" s="8" t="s">
        <v>327</v>
      </c>
      <c r="H36" s="13">
        <v>45891</v>
      </c>
      <c r="I36" s="8">
        <v>23</v>
      </c>
      <c r="J36" s="8">
        <v>63.32</v>
      </c>
      <c r="K36" s="8">
        <v>1456.36</v>
      </c>
      <c r="L36" s="8">
        <v>0</v>
      </c>
    </row>
    <row r="37" spans="1:12">
      <c r="A37" s="10" t="s">
        <v>1837</v>
      </c>
      <c r="B37" s="11" t="s">
        <v>35</v>
      </c>
      <c r="C37" s="11" t="s">
        <v>36</v>
      </c>
      <c r="D37" s="11" t="s">
        <v>609</v>
      </c>
      <c r="E37" s="11" t="s">
        <v>610</v>
      </c>
      <c r="F37" s="11" t="s">
        <v>18</v>
      </c>
      <c r="G37" s="11" t="s">
        <v>19</v>
      </c>
      <c r="H37" s="14">
        <v>45893</v>
      </c>
      <c r="I37" s="11">
        <v>2</v>
      </c>
      <c r="J37" s="11">
        <v>52.65</v>
      </c>
      <c r="K37" s="11">
        <v>105.3</v>
      </c>
      <c r="L37" s="11">
        <v>0.05</v>
      </c>
    </row>
    <row r="38" spans="1:12">
      <c r="A38" s="7" t="s">
        <v>1849</v>
      </c>
      <c r="B38" s="8" t="s">
        <v>135</v>
      </c>
      <c r="C38" s="8" t="s">
        <v>136</v>
      </c>
      <c r="D38" s="8" t="s">
        <v>545</v>
      </c>
      <c r="E38" s="8" t="s">
        <v>546</v>
      </c>
      <c r="F38" s="8" t="s">
        <v>59</v>
      </c>
      <c r="G38" s="8" t="s">
        <v>60</v>
      </c>
      <c r="H38" s="13">
        <v>45887</v>
      </c>
      <c r="I38" s="8">
        <v>25</v>
      </c>
      <c r="J38" s="8">
        <v>71.86</v>
      </c>
      <c r="K38" s="8">
        <v>1796.5</v>
      </c>
      <c r="L38" s="8">
        <v>0.05</v>
      </c>
    </row>
    <row r="39" spans="1:12">
      <c r="A39" s="10" t="s">
        <v>1872</v>
      </c>
      <c r="B39" s="11" t="s">
        <v>145</v>
      </c>
      <c r="C39" s="11" t="s">
        <v>146</v>
      </c>
      <c r="D39" s="11" t="s">
        <v>256</v>
      </c>
      <c r="E39" s="11" t="s">
        <v>257</v>
      </c>
      <c r="F39" s="11" t="s">
        <v>25</v>
      </c>
      <c r="G39" s="11" t="s">
        <v>26</v>
      </c>
      <c r="H39" s="14">
        <v>45871</v>
      </c>
      <c r="I39" s="11">
        <v>24</v>
      </c>
      <c r="J39" s="11">
        <v>120.83</v>
      </c>
      <c r="K39" s="11">
        <v>2899.92</v>
      </c>
      <c r="L39" s="11">
        <v>0.1</v>
      </c>
    </row>
    <row r="40" spans="1:12">
      <c r="A40" s="7" t="s">
        <v>1889</v>
      </c>
      <c r="B40" s="8" t="s">
        <v>254</v>
      </c>
      <c r="C40" s="8" t="s">
        <v>2824</v>
      </c>
      <c r="D40" s="8" t="s">
        <v>545</v>
      </c>
      <c r="E40" s="8" t="s">
        <v>2682</v>
      </c>
      <c r="F40" s="8" t="s">
        <v>114</v>
      </c>
      <c r="G40" s="8" t="s">
        <v>115</v>
      </c>
      <c r="H40" s="13">
        <v>45887</v>
      </c>
      <c r="I40" s="8">
        <v>9</v>
      </c>
      <c r="J40" s="8">
        <v>91.13</v>
      </c>
      <c r="K40" s="8">
        <v>820.17</v>
      </c>
      <c r="L40" s="8">
        <v>0.1</v>
      </c>
    </row>
    <row r="41" spans="1:12">
      <c r="A41" s="10" t="s">
        <v>1899</v>
      </c>
      <c r="B41" s="11" t="s">
        <v>423</v>
      </c>
      <c r="C41" s="11" t="s">
        <v>424</v>
      </c>
      <c r="D41" s="11" t="s">
        <v>776</v>
      </c>
      <c r="E41" s="11" t="s">
        <v>777</v>
      </c>
      <c r="F41" s="11" t="s">
        <v>129</v>
      </c>
      <c r="G41" s="11" t="s">
        <v>130</v>
      </c>
      <c r="H41" s="14">
        <v>45887</v>
      </c>
      <c r="I41" s="11">
        <v>15</v>
      </c>
      <c r="J41" s="11">
        <v>92.19</v>
      </c>
      <c r="K41" s="11">
        <v>1382.85</v>
      </c>
      <c r="L41" s="11">
        <v>0.05</v>
      </c>
    </row>
    <row r="42" spans="1:12">
      <c r="A42" s="7" t="s">
        <v>1906</v>
      </c>
      <c r="B42" s="8" t="s">
        <v>21</v>
      </c>
      <c r="C42" s="8" t="s">
        <v>2821</v>
      </c>
      <c r="D42" s="8" t="s">
        <v>308</v>
      </c>
      <c r="E42" s="8" t="s">
        <v>2683</v>
      </c>
      <c r="F42" s="8" t="s">
        <v>39</v>
      </c>
      <c r="G42" s="8" t="s">
        <v>40</v>
      </c>
      <c r="H42" s="13">
        <v>45874</v>
      </c>
      <c r="I42" s="8">
        <v>22</v>
      </c>
      <c r="J42" s="8">
        <v>87.21</v>
      </c>
      <c r="K42" s="8">
        <v>1918.62</v>
      </c>
      <c r="L42" s="8">
        <v>0</v>
      </c>
    </row>
    <row r="43" spans="1:12">
      <c r="A43" s="10" t="s">
        <v>2001</v>
      </c>
      <c r="B43" s="11" t="s">
        <v>81</v>
      </c>
      <c r="C43" s="11" t="s">
        <v>82</v>
      </c>
      <c r="D43" s="11" t="s">
        <v>655</v>
      </c>
      <c r="E43" s="11" t="s">
        <v>656</v>
      </c>
      <c r="F43" s="11" t="s">
        <v>396</v>
      </c>
      <c r="G43" s="11" t="s">
        <v>397</v>
      </c>
      <c r="H43" s="14">
        <v>45881</v>
      </c>
      <c r="I43" s="11">
        <v>8</v>
      </c>
      <c r="J43" s="11">
        <v>194.87</v>
      </c>
      <c r="K43" s="11">
        <v>1558.96</v>
      </c>
      <c r="L43" s="11">
        <v>0.1</v>
      </c>
    </row>
    <row r="44" spans="1:12">
      <c r="A44" s="7" t="s">
        <v>2007</v>
      </c>
      <c r="B44" s="8" t="s">
        <v>145</v>
      </c>
      <c r="C44" s="8" t="s">
        <v>146</v>
      </c>
      <c r="D44" s="8" t="s">
        <v>516</v>
      </c>
      <c r="E44" s="8" t="s">
        <v>517</v>
      </c>
      <c r="F44" s="8" t="s">
        <v>174</v>
      </c>
      <c r="G44" s="8" t="s">
        <v>175</v>
      </c>
      <c r="H44" s="13">
        <v>45896</v>
      </c>
      <c r="I44" s="8">
        <v>4</v>
      </c>
      <c r="J44" s="8">
        <v>183.4</v>
      </c>
      <c r="K44" s="8">
        <v>733.6</v>
      </c>
      <c r="L44" s="8">
        <v>0.1</v>
      </c>
    </row>
    <row r="45" spans="1:12">
      <c r="A45" s="10" t="s">
        <v>2045</v>
      </c>
      <c r="B45" s="11" t="s">
        <v>187</v>
      </c>
      <c r="C45" s="11" t="s">
        <v>188</v>
      </c>
      <c r="D45" s="11" t="s">
        <v>648</v>
      </c>
      <c r="E45" s="11" t="s">
        <v>649</v>
      </c>
      <c r="F45" s="11" t="s">
        <v>196</v>
      </c>
      <c r="G45" s="11" t="s">
        <v>197</v>
      </c>
      <c r="H45" s="11" t="s">
        <v>2944</v>
      </c>
      <c r="I45" s="11">
        <v>4</v>
      </c>
      <c r="J45" s="11">
        <v>77.5</v>
      </c>
      <c r="K45" s="11">
        <v>310</v>
      </c>
      <c r="L45" s="11">
        <v>0.05</v>
      </c>
    </row>
    <row r="46" spans="1:12">
      <c r="A46" s="7" t="s">
        <v>2058</v>
      </c>
      <c r="B46" s="8" t="s">
        <v>187</v>
      </c>
      <c r="C46" s="8" t="s">
        <v>188</v>
      </c>
      <c r="D46" s="8" t="s">
        <v>814</v>
      </c>
      <c r="E46" s="8" t="s">
        <v>815</v>
      </c>
      <c r="F46" s="8" t="s">
        <v>59</v>
      </c>
      <c r="G46" s="8" t="s">
        <v>60</v>
      </c>
      <c r="H46" s="15">
        <v>45888</v>
      </c>
      <c r="I46" s="8">
        <v>23</v>
      </c>
      <c r="J46" s="8">
        <v>71.86</v>
      </c>
      <c r="K46" s="8">
        <v>1652.78</v>
      </c>
      <c r="L46" s="8">
        <v>0.05</v>
      </c>
    </row>
    <row r="47" spans="1:12">
      <c r="A47" s="10" t="s">
        <v>2060</v>
      </c>
      <c r="B47" s="11" t="s">
        <v>74</v>
      </c>
      <c r="C47" s="11" t="s">
        <v>75</v>
      </c>
      <c r="D47" s="11" t="s">
        <v>221</v>
      </c>
      <c r="E47" s="11" t="s">
        <v>222</v>
      </c>
      <c r="F47" s="11" t="s">
        <v>114</v>
      </c>
      <c r="G47" s="11" t="s">
        <v>115</v>
      </c>
      <c r="H47" s="14">
        <v>45875</v>
      </c>
      <c r="I47" s="11">
        <v>22</v>
      </c>
      <c r="J47" s="11">
        <v>91.13</v>
      </c>
      <c r="K47" s="11">
        <v>2004.86</v>
      </c>
      <c r="L47" s="11">
        <v>0.1</v>
      </c>
    </row>
    <row r="48" spans="1:12">
      <c r="A48" s="7" t="s">
        <v>2088</v>
      </c>
      <c r="B48" s="8" t="s">
        <v>110</v>
      </c>
      <c r="C48" s="8" t="s">
        <v>111</v>
      </c>
      <c r="D48" s="8" t="s">
        <v>916</v>
      </c>
      <c r="E48" s="8" t="s">
        <v>917</v>
      </c>
      <c r="F48" s="8" t="s">
        <v>166</v>
      </c>
      <c r="G48" s="8" t="s">
        <v>167</v>
      </c>
      <c r="H48" s="13">
        <v>45893</v>
      </c>
      <c r="I48" s="8">
        <v>19</v>
      </c>
      <c r="J48" s="8">
        <v>176.86</v>
      </c>
      <c r="K48" s="8">
        <v>3360.34</v>
      </c>
      <c r="L48" s="8">
        <v>0.1</v>
      </c>
    </row>
    <row r="49" spans="1:12">
      <c r="A49" s="10" t="s">
        <v>2123</v>
      </c>
      <c r="B49" s="11" t="s">
        <v>55</v>
      </c>
      <c r="C49" s="11" t="s">
        <v>56</v>
      </c>
      <c r="D49" s="11" t="s">
        <v>485</v>
      </c>
      <c r="E49" s="11" t="s">
        <v>486</v>
      </c>
      <c r="F49" s="11" t="s">
        <v>78</v>
      </c>
      <c r="G49" s="11" t="s">
        <v>79</v>
      </c>
      <c r="H49" s="16">
        <v>45883</v>
      </c>
      <c r="I49" s="11">
        <v>25</v>
      </c>
      <c r="J49" s="11">
        <v>139.22</v>
      </c>
      <c r="K49" s="11">
        <v>3480.5</v>
      </c>
      <c r="L49" s="11">
        <v>0.05</v>
      </c>
    </row>
    <row r="50" spans="1:12">
      <c r="A50" s="7" t="s">
        <v>2158</v>
      </c>
      <c r="B50" s="8" t="s">
        <v>14</v>
      </c>
      <c r="C50" s="8" t="s">
        <v>15</v>
      </c>
      <c r="D50" s="8" t="s">
        <v>1153</v>
      </c>
      <c r="E50" s="8" t="s">
        <v>1154</v>
      </c>
      <c r="F50" s="8" t="s">
        <v>129</v>
      </c>
      <c r="G50" s="8" t="s">
        <v>130</v>
      </c>
      <c r="H50" s="13">
        <v>45873</v>
      </c>
      <c r="I50" s="8">
        <v>3</v>
      </c>
      <c r="J50" s="8">
        <v>92.19</v>
      </c>
      <c r="K50" s="8">
        <v>276.57</v>
      </c>
      <c r="L50" s="8">
        <v>0.05</v>
      </c>
    </row>
    <row r="51" spans="1:12">
      <c r="A51" s="10" t="s">
        <v>2161</v>
      </c>
      <c r="B51" s="11" t="s">
        <v>135</v>
      </c>
      <c r="C51" s="11" t="s">
        <v>136</v>
      </c>
      <c r="D51" s="11" t="s">
        <v>161</v>
      </c>
      <c r="E51" s="11" t="s">
        <v>162</v>
      </c>
      <c r="F51" s="11" t="s">
        <v>78</v>
      </c>
      <c r="G51" s="11" t="s">
        <v>79</v>
      </c>
      <c r="H51" s="14">
        <v>45889</v>
      </c>
      <c r="I51" s="11">
        <v>21</v>
      </c>
      <c r="J51" s="11">
        <v>139.22</v>
      </c>
      <c r="K51" s="11">
        <v>2923.62</v>
      </c>
      <c r="L51" s="11">
        <v>0.05</v>
      </c>
    </row>
    <row r="52" spans="1:12">
      <c r="A52" s="7" t="s">
        <v>2173</v>
      </c>
      <c r="B52" s="8" t="s">
        <v>254</v>
      </c>
      <c r="C52" s="8" t="s">
        <v>2802</v>
      </c>
      <c r="D52" s="8" t="s">
        <v>251</v>
      </c>
      <c r="E52" s="8" t="s">
        <v>2684</v>
      </c>
      <c r="F52" s="8" t="s">
        <v>196</v>
      </c>
      <c r="G52" s="8" t="s">
        <v>197</v>
      </c>
      <c r="H52" s="13">
        <v>45895</v>
      </c>
      <c r="I52" s="8">
        <v>4</v>
      </c>
      <c r="J52" s="8">
        <v>77.5</v>
      </c>
      <c r="K52" s="8">
        <v>310</v>
      </c>
      <c r="L52" s="8">
        <v>0.05</v>
      </c>
    </row>
    <row r="53" spans="1:12">
      <c r="A53" s="10" t="s">
        <v>2187</v>
      </c>
      <c r="B53" s="11" t="s">
        <v>254</v>
      </c>
      <c r="C53" s="11" t="s">
        <v>255</v>
      </c>
      <c r="D53" s="11" t="s">
        <v>703</v>
      </c>
      <c r="E53" s="11" t="s">
        <v>704</v>
      </c>
      <c r="F53" s="11" t="s">
        <v>85</v>
      </c>
      <c r="G53" s="11" t="s">
        <v>86</v>
      </c>
      <c r="H53" s="14">
        <v>45876</v>
      </c>
      <c r="I53" s="11">
        <v>9</v>
      </c>
      <c r="J53" s="11">
        <v>54.44</v>
      </c>
      <c r="K53" s="11">
        <v>489.96</v>
      </c>
      <c r="L53" s="11">
        <v>0.05</v>
      </c>
    </row>
    <row r="54" spans="1:12">
      <c r="A54" s="7" t="s">
        <v>2204</v>
      </c>
      <c r="B54" s="8" t="s">
        <v>62</v>
      </c>
      <c r="C54" s="8" t="s">
        <v>63</v>
      </c>
      <c r="D54" s="8" t="s">
        <v>476</v>
      </c>
      <c r="E54" s="8" t="s">
        <v>477</v>
      </c>
      <c r="F54" s="8" t="s">
        <v>234</v>
      </c>
      <c r="G54" s="8" t="s">
        <v>235</v>
      </c>
      <c r="H54" s="13">
        <v>45888</v>
      </c>
      <c r="I54" s="8">
        <v>24</v>
      </c>
      <c r="J54" s="8">
        <v>37.18</v>
      </c>
      <c r="K54" s="8">
        <v>892.32</v>
      </c>
      <c r="L54" s="8">
        <v>0</v>
      </c>
    </row>
    <row r="55" spans="1:12">
      <c r="A55" s="10" t="s">
        <v>2235</v>
      </c>
      <c r="B55" s="11" t="s">
        <v>135</v>
      </c>
      <c r="C55" s="11" t="s">
        <v>136</v>
      </c>
      <c r="D55" s="11" t="s">
        <v>506</v>
      </c>
      <c r="E55" s="11" t="s">
        <v>507</v>
      </c>
      <c r="F55" s="11" t="s">
        <v>39</v>
      </c>
      <c r="G55" s="11" t="s">
        <v>40</v>
      </c>
      <c r="H55" s="14">
        <v>45875</v>
      </c>
      <c r="I55" s="11">
        <v>10</v>
      </c>
      <c r="J55" s="11">
        <v>87.21</v>
      </c>
      <c r="K55" s="11">
        <v>872.1</v>
      </c>
      <c r="L55" s="11">
        <v>0</v>
      </c>
    </row>
    <row r="56" spans="1:12">
      <c r="A56" s="7" t="s">
        <v>2277</v>
      </c>
      <c r="B56" s="8" t="s">
        <v>93</v>
      </c>
      <c r="C56" s="8" t="s">
        <v>94</v>
      </c>
      <c r="D56" s="8" t="s">
        <v>251</v>
      </c>
      <c r="E56" s="8" t="s">
        <v>252</v>
      </c>
      <c r="F56" s="8" t="s">
        <v>396</v>
      </c>
      <c r="G56" s="8" t="s">
        <v>397</v>
      </c>
      <c r="H56" s="13">
        <v>45889</v>
      </c>
      <c r="I56" s="8">
        <v>3</v>
      </c>
      <c r="J56" s="8">
        <v>194.87</v>
      </c>
      <c r="K56" s="8">
        <v>584.61</v>
      </c>
      <c r="L56" s="8">
        <v>0.1</v>
      </c>
    </row>
    <row r="57" spans="1:12">
      <c r="A57" s="10" t="s">
        <v>2374</v>
      </c>
      <c r="B57" s="11" t="s">
        <v>423</v>
      </c>
      <c r="C57" s="11" t="s">
        <v>424</v>
      </c>
      <c r="D57" s="11" t="s">
        <v>438</v>
      </c>
      <c r="E57" s="11" t="s">
        <v>439</v>
      </c>
      <c r="F57" s="11" t="s">
        <v>90</v>
      </c>
      <c r="G57" s="11" t="s">
        <v>91</v>
      </c>
      <c r="H57" s="14">
        <v>45895</v>
      </c>
      <c r="I57" s="11">
        <v>17</v>
      </c>
      <c r="J57" s="11">
        <v>50.51</v>
      </c>
      <c r="K57" s="11">
        <v>858.67</v>
      </c>
      <c r="L57" s="11">
        <v>0</v>
      </c>
    </row>
    <row r="58" spans="1:12">
      <c r="A58" s="7" t="s">
        <v>2377</v>
      </c>
      <c r="B58" s="8" t="s">
        <v>208</v>
      </c>
      <c r="C58" s="8" t="s">
        <v>209</v>
      </c>
      <c r="D58" s="8" t="s">
        <v>98</v>
      </c>
      <c r="E58" s="8" t="s">
        <v>99</v>
      </c>
      <c r="F58" s="8" t="s">
        <v>114</v>
      </c>
      <c r="G58" s="8" t="s">
        <v>115</v>
      </c>
      <c r="H58" s="13">
        <v>45890</v>
      </c>
      <c r="I58" s="8">
        <v>1</v>
      </c>
      <c r="J58" s="8">
        <v>91.13</v>
      </c>
      <c r="K58" s="8">
        <v>91.13</v>
      </c>
      <c r="L58" s="8">
        <v>0.1</v>
      </c>
    </row>
    <row r="59" spans="1:12">
      <c r="A59" s="10" t="s">
        <v>2390</v>
      </c>
      <c r="B59" s="11" t="s">
        <v>81</v>
      </c>
      <c r="C59" s="11" t="s">
        <v>82</v>
      </c>
      <c r="D59" s="11" t="s">
        <v>273</v>
      </c>
      <c r="E59" s="11" t="s">
        <v>274</v>
      </c>
      <c r="F59" s="11" t="s">
        <v>191</v>
      </c>
      <c r="G59" s="11" t="s">
        <v>192</v>
      </c>
      <c r="H59" s="14">
        <v>45846</v>
      </c>
      <c r="I59" s="11">
        <v>2</v>
      </c>
      <c r="J59" s="11">
        <v>144.35</v>
      </c>
      <c r="K59" s="11">
        <v>288.7</v>
      </c>
      <c r="L59" s="11">
        <v>0.1</v>
      </c>
    </row>
    <row r="60" spans="1:12">
      <c r="A60" s="7" t="s">
        <v>2396</v>
      </c>
      <c r="B60" s="8" t="s">
        <v>103</v>
      </c>
      <c r="C60" s="8" t="s">
        <v>104</v>
      </c>
      <c r="D60" s="8" t="s">
        <v>169</v>
      </c>
      <c r="E60" s="8" t="s">
        <v>170</v>
      </c>
      <c r="F60" s="8" t="s">
        <v>191</v>
      </c>
      <c r="G60" s="8" t="s">
        <v>192</v>
      </c>
      <c r="H60" s="13">
        <v>45882</v>
      </c>
      <c r="I60" s="8">
        <v>3</v>
      </c>
      <c r="J60" s="8">
        <v>144.35</v>
      </c>
      <c r="K60" s="8">
        <v>433.05</v>
      </c>
      <c r="L60" s="8">
        <v>0.15</v>
      </c>
    </row>
    <row r="61" spans="1:12">
      <c r="A61" s="10" t="s">
        <v>2458</v>
      </c>
      <c r="B61" s="11" t="s">
        <v>47</v>
      </c>
      <c r="C61" s="11" t="s">
        <v>48</v>
      </c>
      <c r="D61" s="11" t="s">
        <v>538</v>
      </c>
      <c r="E61" s="11" t="s">
        <v>539</v>
      </c>
      <c r="F61" s="11" t="s">
        <v>293</v>
      </c>
      <c r="G61" s="11" t="s">
        <v>294</v>
      </c>
      <c r="H61" s="14">
        <v>45899</v>
      </c>
      <c r="I61" s="11">
        <v>12</v>
      </c>
      <c r="J61" s="11">
        <v>114.99</v>
      </c>
      <c r="K61" s="11">
        <v>1379.88</v>
      </c>
      <c r="L61" s="11">
        <v>0.05</v>
      </c>
    </row>
    <row r="62" spans="1:12">
      <c r="A62" s="7" t="s">
        <v>2458</v>
      </c>
      <c r="B62" s="8" t="s">
        <v>47</v>
      </c>
      <c r="C62" s="8" t="s">
        <v>48</v>
      </c>
      <c r="D62" s="8" t="s">
        <v>538</v>
      </c>
      <c r="E62" s="8" t="s">
        <v>539</v>
      </c>
      <c r="F62" s="8" t="s">
        <v>293</v>
      </c>
      <c r="G62" s="8" t="s">
        <v>294</v>
      </c>
      <c r="H62" s="13">
        <v>45899</v>
      </c>
      <c r="I62" s="8">
        <v>12</v>
      </c>
      <c r="J62" s="8">
        <v>114.99</v>
      </c>
      <c r="K62" s="8">
        <v>1379.88</v>
      </c>
      <c r="L62" s="8">
        <v>0.05</v>
      </c>
    </row>
    <row r="63" spans="1:12">
      <c r="A63" s="10" t="s">
        <v>767</v>
      </c>
      <c r="B63" s="11" t="s">
        <v>246</v>
      </c>
      <c r="C63" s="11" t="s">
        <v>2787</v>
      </c>
      <c r="D63" s="11" t="s">
        <v>132</v>
      </c>
      <c r="E63" s="11" t="s">
        <v>2945</v>
      </c>
      <c r="F63" s="11" t="s">
        <v>25</v>
      </c>
      <c r="G63" s="11" t="s">
        <v>26</v>
      </c>
      <c r="H63" s="14">
        <v>45896</v>
      </c>
      <c r="I63" s="11">
        <v>4</v>
      </c>
      <c r="J63" s="11">
        <v>120.83</v>
      </c>
      <c r="K63" s="11">
        <v>483.32</v>
      </c>
      <c r="L63" s="11">
        <v>0.1</v>
      </c>
    </row>
    <row r="64" spans="1:12">
      <c r="A64" s="7" t="s">
        <v>2007</v>
      </c>
      <c r="B64" s="8" t="s">
        <v>145</v>
      </c>
      <c r="C64" s="8" t="s">
        <v>2826</v>
      </c>
      <c r="D64" s="8" t="s">
        <v>516</v>
      </c>
      <c r="E64" s="8" t="s">
        <v>2946</v>
      </c>
      <c r="F64" s="8" t="s">
        <v>174</v>
      </c>
      <c r="G64" s="8" t="s">
        <v>175</v>
      </c>
      <c r="H64" s="13">
        <v>45896</v>
      </c>
      <c r="I64" s="8">
        <v>4</v>
      </c>
      <c r="J64" s="8">
        <v>183.4</v>
      </c>
      <c r="K64" s="8">
        <v>733.6</v>
      </c>
      <c r="L64" s="8">
        <v>0.12</v>
      </c>
    </row>
    <row r="65" spans="1:12">
      <c r="A65" s="10" t="s">
        <v>1388</v>
      </c>
      <c r="B65" s="11" t="s">
        <v>103</v>
      </c>
      <c r="C65" s="11" t="s">
        <v>104</v>
      </c>
      <c r="D65" s="11" t="s">
        <v>1035</v>
      </c>
      <c r="E65" s="11" t="s">
        <v>1036</v>
      </c>
      <c r="F65" s="11" t="s">
        <v>18</v>
      </c>
      <c r="G65" s="11" t="s">
        <v>19</v>
      </c>
      <c r="H65" s="14">
        <v>45885</v>
      </c>
      <c r="I65" s="11">
        <v>21</v>
      </c>
      <c r="J65" s="11">
        <v>52.65</v>
      </c>
      <c r="K65" s="11">
        <v>1105.6500000000001</v>
      </c>
      <c r="L65" s="11">
        <v>0.05</v>
      </c>
    </row>
    <row r="66" spans="1:12">
      <c r="A66" s="7" t="s">
        <v>1478</v>
      </c>
      <c r="B66" s="8" t="s">
        <v>55</v>
      </c>
      <c r="C66" s="8" t="s">
        <v>56</v>
      </c>
      <c r="D66" s="8" t="s">
        <v>1113</v>
      </c>
      <c r="E66" s="8" t="s">
        <v>1114</v>
      </c>
      <c r="F66" s="8" t="s">
        <v>179</v>
      </c>
      <c r="G66" s="8" t="s">
        <v>180</v>
      </c>
      <c r="H66" s="13">
        <v>45880</v>
      </c>
      <c r="I66" s="8">
        <v>16</v>
      </c>
      <c r="J66" s="8">
        <v>125.42</v>
      </c>
      <c r="K66" s="8">
        <v>2006.72</v>
      </c>
      <c r="L66" s="8">
        <v>0.1</v>
      </c>
    </row>
    <row r="67" spans="1:12">
      <c r="A67" s="10" t="s">
        <v>1889</v>
      </c>
      <c r="B67" s="11" t="s">
        <v>254</v>
      </c>
      <c r="C67" s="11" t="s">
        <v>255</v>
      </c>
      <c r="D67" s="11" t="s">
        <v>545</v>
      </c>
      <c r="E67" s="11" t="s">
        <v>546</v>
      </c>
      <c r="F67" s="11" t="s">
        <v>114</v>
      </c>
      <c r="G67" s="11" t="s">
        <v>115</v>
      </c>
      <c r="H67" s="11" t="s">
        <v>2936</v>
      </c>
      <c r="I67" s="11">
        <v>9</v>
      </c>
      <c r="J67" s="11">
        <v>91.13</v>
      </c>
      <c r="K67" s="11">
        <v>820.17</v>
      </c>
      <c r="L67" s="11">
        <v>0.1</v>
      </c>
    </row>
    <row r="68" spans="1:12">
      <c r="A68" s="7" t="s">
        <v>945</v>
      </c>
      <c r="B68" s="8" t="s">
        <v>21</v>
      </c>
      <c r="C68" s="8" t="s">
        <v>22</v>
      </c>
      <c r="D68" s="8" t="s">
        <v>485</v>
      </c>
      <c r="E68" s="8" t="s">
        <v>486</v>
      </c>
      <c r="F68" s="8" t="s">
        <v>166</v>
      </c>
      <c r="G68" s="8" t="s">
        <v>167</v>
      </c>
      <c r="H68" s="13">
        <v>45877</v>
      </c>
      <c r="I68" s="8">
        <v>19</v>
      </c>
      <c r="J68" s="8">
        <v>176.86</v>
      </c>
      <c r="K68" s="8">
        <v>3360.34</v>
      </c>
      <c r="L68" s="8">
        <v>0.1</v>
      </c>
    </row>
    <row r="69" spans="1:12">
      <c r="A69" s="10" t="s">
        <v>2390</v>
      </c>
      <c r="B69" s="11" t="s">
        <v>81</v>
      </c>
      <c r="C69" s="11" t="s">
        <v>82</v>
      </c>
      <c r="D69" s="11" t="s">
        <v>273</v>
      </c>
      <c r="E69" s="11" t="s">
        <v>274</v>
      </c>
      <c r="F69" s="11" t="s">
        <v>191</v>
      </c>
      <c r="G69" s="11" t="s">
        <v>192</v>
      </c>
      <c r="H69" s="14">
        <v>45876</v>
      </c>
      <c r="I69" s="11">
        <v>2</v>
      </c>
      <c r="J69" s="11">
        <v>144.35</v>
      </c>
      <c r="K69" s="11">
        <v>288.7</v>
      </c>
      <c r="L69" s="11">
        <v>0.1</v>
      </c>
    </row>
    <row r="70" spans="1:12">
      <c r="A70" s="7" t="s">
        <v>1685</v>
      </c>
      <c r="B70" s="8" t="s">
        <v>103</v>
      </c>
      <c r="C70" s="8" t="s">
        <v>104</v>
      </c>
      <c r="D70" s="8" t="s">
        <v>700</v>
      </c>
      <c r="E70" s="8" t="s">
        <v>701</v>
      </c>
      <c r="F70" s="8" t="s">
        <v>179</v>
      </c>
      <c r="G70" s="8" t="s">
        <v>180</v>
      </c>
      <c r="H70" s="13">
        <v>45874</v>
      </c>
      <c r="I70" s="8">
        <v>24</v>
      </c>
      <c r="J70" s="8">
        <v>125.42</v>
      </c>
      <c r="K70" s="8">
        <v>3010.08</v>
      </c>
      <c r="L70" s="8">
        <v>0.1</v>
      </c>
    </row>
    <row r="71" spans="1:12">
      <c r="A71" s="10" t="s">
        <v>1849</v>
      </c>
      <c r="B71" s="11" t="s">
        <v>135</v>
      </c>
      <c r="C71" s="11" t="s">
        <v>136</v>
      </c>
      <c r="D71" s="11" t="s">
        <v>545</v>
      </c>
      <c r="E71" s="11" t="s">
        <v>546</v>
      </c>
      <c r="F71" s="11" t="s">
        <v>59</v>
      </c>
      <c r="G71" s="11" t="s">
        <v>60</v>
      </c>
      <c r="H71" s="14">
        <v>45887</v>
      </c>
      <c r="I71" s="11">
        <v>25</v>
      </c>
      <c r="J71" s="11">
        <v>55.92</v>
      </c>
      <c r="K71" s="11">
        <v>1398</v>
      </c>
      <c r="L71" s="11">
        <v>0.05</v>
      </c>
    </row>
    <row r="72" spans="1:12">
      <c r="A72" s="7" t="s">
        <v>2187</v>
      </c>
      <c r="B72" s="8" t="s">
        <v>254</v>
      </c>
      <c r="C72" s="8" t="s">
        <v>255</v>
      </c>
      <c r="D72" s="8" t="s">
        <v>703</v>
      </c>
      <c r="E72" s="8" t="s">
        <v>704</v>
      </c>
      <c r="F72" s="8" t="s">
        <v>85</v>
      </c>
      <c r="G72" s="8" t="s">
        <v>86</v>
      </c>
      <c r="H72" s="13">
        <v>45876</v>
      </c>
      <c r="I72" s="8">
        <v>9</v>
      </c>
      <c r="J72" s="8">
        <v>72.040000000000006</v>
      </c>
      <c r="K72" s="8">
        <v>648.36</v>
      </c>
      <c r="L72" s="8">
        <v>0.05</v>
      </c>
    </row>
    <row r="73" spans="1:12">
      <c r="A73" s="10" t="s">
        <v>1837</v>
      </c>
      <c r="B73" s="11" t="s">
        <v>35</v>
      </c>
      <c r="C73" s="11" t="s">
        <v>36</v>
      </c>
      <c r="D73" s="11" t="s">
        <v>609</v>
      </c>
      <c r="E73" s="11" t="s">
        <v>610</v>
      </c>
      <c r="F73" s="11" t="s">
        <v>18</v>
      </c>
      <c r="G73" s="11" t="s">
        <v>19</v>
      </c>
      <c r="H73" s="14">
        <v>45893</v>
      </c>
      <c r="I73" s="11">
        <v>2</v>
      </c>
      <c r="J73" s="11">
        <v>52.65</v>
      </c>
      <c r="K73" s="11">
        <v>105.3</v>
      </c>
      <c r="L73" s="11">
        <v>0.05</v>
      </c>
    </row>
    <row r="74" spans="1:12">
      <c r="A74" s="7" t="s">
        <v>1906</v>
      </c>
      <c r="B74" s="8" t="s">
        <v>21</v>
      </c>
      <c r="C74" s="8" t="s">
        <v>22</v>
      </c>
      <c r="D74" s="8" t="s">
        <v>308</v>
      </c>
      <c r="E74" s="8" t="s">
        <v>309</v>
      </c>
      <c r="F74" s="8" t="s">
        <v>39</v>
      </c>
      <c r="G74" s="8" t="s">
        <v>40</v>
      </c>
      <c r="H74" s="13">
        <v>45874</v>
      </c>
      <c r="I74" s="8">
        <v>22</v>
      </c>
      <c r="J74" s="8">
        <v>87.21</v>
      </c>
      <c r="K74" s="8">
        <v>1918.62</v>
      </c>
      <c r="L74" s="8">
        <v>0</v>
      </c>
    </row>
    <row r="75" spans="1:12">
      <c r="A75" s="10" t="s">
        <v>1470</v>
      </c>
      <c r="B75" s="11" t="s">
        <v>55</v>
      </c>
      <c r="C75" s="11" t="s">
        <v>56</v>
      </c>
      <c r="D75" s="11" t="s">
        <v>278</v>
      </c>
      <c r="E75" s="11" t="s">
        <v>279</v>
      </c>
      <c r="F75" s="11" t="s">
        <v>78</v>
      </c>
      <c r="G75" s="11" t="s">
        <v>79</v>
      </c>
      <c r="H75" s="14">
        <v>45891</v>
      </c>
      <c r="I75" s="11">
        <v>23</v>
      </c>
      <c r="J75" s="11">
        <v>139.22</v>
      </c>
      <c r="K75" s="11">
        <v>3202.06</v>
      </c>
      <c r="L75" s="11">
        <v>0.09</v>
      </c>
    </row>
    <row r="76" spans="1:12">
      <c r="A76" s="7" t="s">
        <v>2001</v>
      </c>
      <c r="B76" s="8" t="s">
        <v>81</v>
      </c>
      <c r="C76" s="8" t="s">
        <v>82</v>
      </c>
      <c r="D76" s="8" t="s">
        <v>655</v>
      </c>
      <c r="E76" s="8" t="s">
        <v>656</v>
      </c>
      <c r="F76" s="8" t="s">
        <v>396</v>
      </c>
      <c r="G76" s="8" t="s">
        <v>397</v>
      </c>
      <c r="H76" s="15">
        <v>45881</v>
      </c>
      <c r="I76" s="8">
        <v>8</v>
      </c>
      <c r="J76" s="8">
        <v>139.49</v>
      </c>
      <c r="K76" s="8">
        <v>1115.92</v>
      </c>
      <c r="L76" s="8">
        <v>0.1</v>
      </c>
    </row>
    <row r="77" spans="1:12">
      <c r="A77" s="10" t="s">
        <v>1260</v>
      </c>
      <c r="B77" s="11" t="s">
        <v>47</v>
      </c>
      <c r="C77" s="11" t="s">
        <v>48</v>
      </c>
      <c r="D77" s="11" t="s">
        <v>184</v>
      </c>
      <c r="E77" s="11" t="s">
        <v>185</v>
      </c>
      <c r="F77" s="11" t="s">
        <v>85</v>
      </c>
      <c r="G77" s="11" t="s">
        <v>86</v>
      </c>
      <c r="H77" s="14">
        <v>45884</v>
      </c>
      <c r="I77" s="11">
        <v>18</v>
      </c>
      <c r="J77" s="11">
        <v>72.040000000000006</v>
      </c>
      <c r="K77" s="11">
        <v>1296.72</v>
      </c>
      <c r="L77" s="11">
        <v>0.05</v>
      </c>
    </row>
    <row r="78" spans="1:12">
      <c r="A78" s="7" t="s">
        <v>2235</v>
      </c>
      <c r="B78" s="8" t="s">
        <v>135</v>
      </c>
      <c r="C78" s="8" t="s">
        <v>136</v>
      </c>
      <c r="D78" s="8" t="s">
        <v>506</v>
      </c>
      <c r="E78" s="8" t="s">
        <v>507</v>
      </c>
      <c r="F78" s="8" t="s">
        <v>39</v>
      </c>
      <c r="G78" s="8" t="s">
        <v>40</v>
      </c>
      <c r="H78" s="13">
        <v>45816</v>
      </c>
      <c r="I78" s="8">
        <v>10</v>
      </c>
      <c r="J78" s="8">
        <v>87.21</v>
      </c>
      <c r="K78" s="8">
        <v>872.1</v>
      </c>
      <c r="L78" s="8">
        <v>0</v>
      </c>
    </row>
    <row r="79" spans="1:12">
      <c r="A79" s="10" t="s">
        <v>2173</v>
      </c>
      <c r="B79" s="11" t="s">
        <v>254</v>
      </c>
      <c r="C79" s="11" t="s">
        <v>255</v>
      </c>
      <c r="D79" s="11" t="s">
        <v>251</v>
      </c>
      <c r="E79" s="11" t="s">
        <v>252</v>
      </c>
      <c r="F79" s="11" t="s">
        <v>196</v>
      </c>
      <c r="G79" s="11" t="s">
        <v>197</v>
      </c>
      <c r="H79" s="14">
        <v>45895</v>
      </c>
      <c r="I79" s="11">
        <v>4</v>
      </c>
      <c r="J79" s="11">
        <v>77.5</v>
      </c>
      <c r="K79" s="11">
        <v>310</v>
      </c>
      <c r="L79" s="11">
        <v>0.05</v>
      </c>
    </row>
    <row r="80" spans="1:12">
      <c r="A80" s="7" t="s">
        <v>1899</v>
      </c>
      <c r="B80" s="8" t="s">
        <v>423</v>
      </c>
      <c r="C80" s="8" t="s">
        <v>424</v>
      </c>
      <c r="D80" s="8" t="s">
        <v>776</v>
      </c>
      <c r="E80" s="8" t="s">
        <v>777</v>
      </c>
      <c r="F80" s="8" t="s">
        <v>129</v>
      </c>
      <c r="G80" s="8" t="s">
        <v>130</v>
      </c>
      <c r="H80" s="13">
        <v>45887</v>
      </c>
      <c r="I80" s="8">
        <v>15</v>
      </c>
      <c r="J80" s="8">
        <v>92.19</v>
      </c>
      <c r="K80" s="8">
        <v>1382.85</v>
      </c>
      <c r="L80" s="8">
        <v>0.05</v>
      </c>
    </row>
    <row r="81" spans="1:12">
      <c r="A81" s="10" t="s">
        <v>1389</v>
      </c>
      <c r="B81" s="11" t="s">
        <v>135</v>
      </c>
      <c r="C81" s="11" t="s">
        <v>136</v>
      </c>
      <c r="D81" s="11" t="s">
        <v>907</v>
      </c>
      <c r="E81" s="11" t="s">
        <v>908</v>
      </c>
      <c r="F81" s="11" t="s">
        <v>25</v>
      </c>
      <c r="G81" s="11" t="s">
        <v>26</v>
      </c>
      <c r="H81" s="14">
        <v>45878</v>
      </c>
      <c r="I81" s="11">
        <v>6</v>
      </c>
      <c r="J81" s="11">
        <v>120.83</v>
      </c>
      <c r="K81" s="11">
        <v>724.98</v>
      </c>
      <c r="L81" s="11">
        <v>0.15</v>
      </c>
    </row>
    <row r="82" spans="1:12">
      <c r="A82" s="7" t="s">
        <v>2161</v>
      </c>
      <c r="B82" s="8" t="s">
        <v>135</v>
      </c>
      <c r="C82" s="8" t="s">
        <v>136</v>
      </c>
      <c r="D82" s="8" t="s">
        <v>161</v>
      </c>
      <c r="E82" s="8" t="s">
        <v>162</v>
      </c>
      <c r="F82" s="8" t="s">
        <v>78</v>
      </c>
      <c r="G82" s="8" t="s">
        <v>79</v>
      </c>
      <c r="H82" s="13">
        <v>45889</v>
      </c>
      <c r="I82" s="8">
        <v>21</v>
      </c>
      <c r="J82" s="8">
        <v>139.22</v>
      </c>
      <c r="K82" s="8">
        <v>2923.62</v>
      </c>
      <c r="L82" s="8">
        <v>0.05</v>
      </c>
    </row>
    <row r="83" spans="1:12">
      <c r="A83" s="10" t="s">
        <v>925</v>
      </c>
      <c r="B83" s="11" t="s">
        <v>81</v>
      </c>
      <c r="C83" s="11" t="s">
        <v>82</v>
      </c>
      <c r="D83" s="11" t="s">
        <v>359</v>
      </c>
      <c r="E83" s="11" t="s">
        <v>360</v>
      </c>
      <c r="F83" s="11" t="s">
        <v>59</v>
      </c>
      <c r="G83" s="11" t="s">
        <v>60</v>
      </c>
      <c r="H83" s="14">
        <v>45894</v>
      </c>
      <c r="I83" s="11">
        <v>17</v>
      </c>
      <c r="J83" s="11">
        <v>71.86</v>
      </c>
      <c r="K83" s="11">
        <v>1221.6199999999999</v>
      </c>
      <c r="L83" s="11">
        <v>0.05</v>
      </c>
    </row>
    <row r="84" spans="1:12">
      <c r="A84" s="7" t="s">
        <v>2377</v>
      </c>
      <c r="B84" s="8" t="s">
        <v>208</v>
      </c>
      <c r="C84" s="8" t="s">
        <v>209</v>
      </c>
      <c r="D84" s="8" t="s">
        <v>98</v>
      </c>
      <c r="E84" s="8" t="s">
        <v>99</v>
      </c>
      <c r="F84" s="8" t="s">
        <v>114</v>
      </c>
      <c r="G84" s="8" t="s">
        <v>115</v>
      </c>
      <c r="H84" s="13">
        <v>45890</v>
      </c>
      <c r="I84" s="8">
        <v>1</v>
      </c>
      <c r="J84" s="8">
        <v>91.13</v>
      </c>
      <c r="K84" s="8">
        <v>91.13</v>
      </c>
      <c r="L84" s="8">
        <v>0.1</v>
      </c>
    </row>
    <row r="85" spans="1:12">
      <c r="A85" s="10" t="s">
        <v>1166</v>
      </c>
      <c r="B85" s="11" t="s">
        <v>14</v>
      </c>
      <c r="C85" s="11" t="s">
        <v>15</v>
      </c>
      <c r="D85" s="11" t="s">
        <v>251</v>
      </c>
      <c r="E85" s="11" t="s">
        <v>252</v>
      </c>
      <c r="F85" s="11" t="s">
        <v>59</v>
      </c>
      <c r="G85" s="11" t="s">
        <v>60</v>
      </c>
      <c r="H85" s="14">
        <v>45875</v>
      </c>
      <c r="I85" s="11">
        <v>10</v>
      </c>
      <c r="J85" s="11">
        <v>71.86</v>
      </c>
      <c r="K85" s="11">
        <v>718.6</v>
      </c>
      <c r="L85" s="11">
        <v>0.05</v>
      </c>
    </row>
    <row r="86" spans="1:12">
      <c r="A86" s="7" t="s">
        <v>537</v>
      </c>
      <c r="B86" s="8" t="s">
        <v>386</v>
      </c>
      <c r="C86" s="8" t="s">
        <v>387</v>
      </c>
      <c r="D86" s="8" t="s">
        <v>538</v>
      </c>
      <c r="E86" s="8" t="s">
        <v>539</v>
      </c>
      <c r="F86" s="8" t="s">
        <v>396</v>
      </c>
      <c r="G86" s="8" t="s">
        <v>397</v>
      </c>
      <c r="H86" s="13">
        <v>45900</v>
      </c>
      <c r="I86" s="8">
        <v>14</v>
      </c>
      <c r="J86" s="8">
        <v>194.87</v>
      </c>
      <c r="K86" s="8">
        <v>2728.18</v>
      </c>
      <c r="L86" s="8">
        <v>0.1</v>
      </c>
    </row>
    <row r="87" spans="1:12">
      <c r="A87" s="10" t="s">
        <v>334</v>
      </c>
      <c r="B87" s="11" t="s">
        <v>159</v>
      </c>
      <c r="C87" s="11" t="s">
        <v>160</v>
      </c>
      <c r="D87" s="11" t="s">
        <v>147</v>
      </c>
      <c r="E87" s="11" t="s">
        <v>148</v>
      </c>
      <c r="F87" s="11" t="s">
        <v>18</v>
      </c>
      <c r="G87" s="11" t="s">
        <v>19</v>
      </c>
      <c r="H87" s="14">
        <v>45875</v>
      </c>
      <c r="I87" s="11">
        <v>3</v>
      </c>
      <c r="J87" s="11">
        <v>52.65</v>
      </c>
      <c r="K87" s="11">
        <v>157.94999999999999</v>
      </c>
      <c r="L87" s="11">
        <v>0.05</v>
      </c>
    </row>
    <row r="88" spans="1:12">
      <c r="A88" s="7" t="s">
        <v>1671</v>
      </c>
      <c r="B88" s="8" t="s">
        <v>103</v>
      </c>
      <c r="C88" s="8" t="s">
        <v>2794</v>
      </c>
      <c r="D88" s="8" t="s">
        <v>730</v>
      </c>
      <c r="E88" s="8" t="s">
        <v>2947</v>
      </c>
      <c r="F88" s="8" t="s">
        <v>179</v>
      </c>
      <c r="G88" s="8" t="s">
        <v>180</v>
      </c>
      <c r="H88" s="13">
        <v>45877</v>
      </c>
      <c r="I88" s="8">
        <v>14</v>
      </c>
      <c r="J88" s="8">
        <v>125.42</v>
      </c>
      <c r="K88" s="8">
        <v>1755.88</v>
      </c>
      <c r="L88" s="8">
        <v>0.1</v>
      </c>
    </row>
    <row r="89" spans="1:12">
      <c r="A89" s="10" t="s">
        <v>1238</v>
      </c>
      <c r="B89" s="11" t="s">
        <v>159</v>
      </c>
      <c r="C89" s="11" t="s">
        <v>160</v>
      </c>
      <c r="D89" s="11" t="s">
        <v>839</v>
      </c>
      <c r="E89" s="11" t="s">
        <v>840</v>
      </c>
      <c r="F89" s="11" t="s">
        <v>293</v>
      </c>
      <c r="G89" s="11" t="s">
        <v>294</v>
      </c>
      <c r="H89" s="14">
        <v>45893</v>
      </c>
      <c r="I89" s="11">
        <v>14</v>
      </c>
      <c r="J89" s="11">
        <v>114.99</v>
      </c>
      <c r="K89" s="11">
        <v>1609.86</v>
      </c>
      <c r="L89" s="11">
        <v>0.05</v>
      </c>
    </row>
    <row r="90" spans="1:12">
      <c r="A90" s="7" t="s">
        <v>1359</v>
      </c>
      <c r="B90" s="8" t="s">
        <v>230</v>
      </c>
      <c r="C90" s="8" t="s">
        <v>231</v>
      </c>
      <c r="D90" s="8" t="s">
        <v>137</v>
      </c>
      <c r="E90" s="8" t="s">
        <v>138</v>
      </c>
      <c r="F90" s="8" t="s">
        <v>293</v>
      </c>
      <c r="G90" s="8" t="s">
        <v>294</v>
      </c>
      <c r="H90" s="13">
        <v>45873</v>
      </c>
      <c r="I90" s="8">
        <v>8</v>
      </c>
      <c r="J90" s="8">
        <v>114.99</v>
      </c>
      <c r="K90" s="8">
        <v>919.92</v>
      </c>
      <c r="L90" s="8">
        <v>0.05</v>
      </c>
    </row>
    <row r="91" spans="1:12">
      <c r="A91" s="10" t="s">
        <v>2058</v>
      </c>
      <c r="B91" s="11" t="s">
        <v>187</v>
      </c>
      <c r="C91" s="11" t="s">
        <v>188</v>
      </c>
      <c r="D91" s="11" t="s">
        <v>814</v>
      </c>
      <c r="E91" s="11" t="s">
        <v>815</v>
      </c>
      <c r="F91" s="11" t="s">
        <v>59</v>
      </c>
      <c r="G91" s="11" t="s">
        <v>60</v>
      </c>
      <c r="H91" s="14">
        <v>45888</v>
      </c>
      <c r="I91" s="11">
        <v>23</v>
      </c>
      <c r="J91" s="11">
        <v>71.86</v>
      </c>
      <c r="K91" s="11">
        <v>1652.78</v>
      </c>
      <c r="L91" s="11">
        <v>0.05</v>
      </c>
    </row>
    <row r="92" spans="1:12">
      <c r="A92" s="7" t="s">
        <v>2045</v>
      </c>
      <c r="B92" s="8" t="s">
        <v>187</v>
      </c>
      <c r="C92" s="8" t="s">
        <v>188</v>
      </c>
      <c r="D92" s="8" t="s">
        <v>648</v>
      </c>
      <c r="E92" s="8" t="s">
        <v>649</v>
      </c>
      <c r="F92" s="8" t="s">
        <v>196</v>
      </c>
      <c r="G92" s="8" t="s">
        <v>197</v>
      </c>
      <c r="H92" s="13">
        <v>45891</v>
      </c>
      <c r="I92" s="8">
        <v>4</v>
      </c>
      <c r="J92" s="8">
        <v>77.5</v>
      </c>
      <c r="K92" s="8">
        <v>310</v>
      </c>
      <c r="L92" s="8">
        <v>0.05</v>
      </c>
    </row>
    <row r="93" spans="1:12">
      <c r="A93" s="10" t="s">
        <v>2088</v>
      </c>
      <c r="B93" s="11" t="s">
        <v>110</v>
      </c>
      <c r="C93" s="11" t="s">
        <v>111</v>
      </c>
      <c r="D93" s="11" t="s">
        <v>916</v>
      </c>
      <c r="E93" s="11" t="s">
        <v>917</v>
      </c>
      <c r="F93" s="11"/>
      <c r="G93" s="11" t="s">
        <v>167</v>
      </c>
      <c r="H93" s="14">
        <v>45893</v>
      </c>
      <c r="I93" s="11">
        <v>19</v>
      </c>
      <c r="J93" s="11">
        <v>176.86</v>
      </c>
      <c r="K93" s="11">
        <v>3360.34</v>
      </c>
      <c r="L93" s="11">
        <v>0.1</v>
      </c>
    </row>
    <row r="94" spans="1:12">
      <c r="A94" s="7" t="s">
        <v>2374</v>
      </c>
      <c r="B94" s="8" t="s">
        <v>423</v>
      </c>
      <c r="C94" s="8" t="s">
        <v>424</v>
      </c>
      <c r="D94" s="8" t="s">
        <v>438</v>
      </c>
      <c r="E94" s="8" t="s">
        <v>439</v>
      </c>
      <c r="F94" s="8" t="s">
        <v>90</v>
      </c>
      <c r="G94" s="8" t="s">
        <v>91</v>
      </c>
      <c r="H94" s="13">
        <v>45895</v>
      </c>
      <c r="I94" s="8">
        <v>17</v>
      </c>
      <c r="J94" s="8">
        <v>50.51</v>
      </c>
      <c r="K94" s="8">
        <v>858.67</v>
      </c>
      <c r="L94" s="8">
        <v>0</v>
      </c>
    </row>
    <row r="95" spans="1:12">
      <c r="A95" s="10" t="s">
        <v>693</v>
      </c>
      <c r="B95" s="11" t="s">
        <v>62</v>
      </c>
      <c r="C95" s="11" t="s">
        <v>63</v>
      </c>
      <c r="D95" s="11" t="s">
        <v>694</v>
      </c>
      <c r="E95" s="11" t="s">
        <v>695</v>
      </c>
      <c r="F95" s="11" t="s">
        <v>275</v>
      </c>
      <c r="G95" s="11" t="s">
        <v>276</v>
      </c>
      <c r="H95" s="14">
        <v>45886</v>
      </c>
      <c r="I95" s="11">
        <v>17</v>
      </c>
      <c r="J95" s="11">
        <v>44.71</v>
      </c>
      <c r="K95" s="11">
        <v>760.07</v>
      </c>
      <c r="L95" s="11">
        <v>0</v>
      </c>
    </row>
    <row r="96" spans="1:12">
      <c r="A96" s="7" t="s">
        <v>1636</v>
      </c>
      <c r="B96" s="8" t="s">
        <v>21</v>
      </c>
      <c r="C96" s="8" t="s">
        <v>22</v>
      </c>
      <c r="D96" s="8" t="s">
        <v>112</v>
      </c>
      <c r="E96" s="8" t="s">
        <v>113</v>
      </c>
      <c r="F96" s="8" t="s">
        <v>107</v>
      </c>
      <c r="G96" s="8" t="s">
        <v>108</v>
      </c>
      <c r="H96" s="13">
        <v>45871</v>
      </c>
      <c r="I96" s="8">
        <v>12</v>
      </c>
      <c r="J96" s="8">
        <v>179.53</v>
      </c>
      <c r="K96" s="8">
        <v>2154.36</v>
      </c>
      <c r="L96" s="8">
        <v>0.1</v>
      </c>
    </row>
    <row r="97" spans="1:12">
      <c r="A97" s="10" t="s">
        <v>1678</v>
      </c>
      <c r="B97" s="11" t="s">
        <v>386</v>
      </c>
      <c r="C97" s="11" t="s">
        <v>387</v>
      </c>
      <c r="D97" s="11" t="s">
        <v>1272</v>
      </c>
      <c r="E97" s="11" t="s">
        <v>1273</v>
      </c>
      <c r="F97" s="11" t="s">
        <v>139</v>
      </c>
      <c r="G97" s="11" t="s">
        <v>140</v>
      </c>
      <c r="H97" s="14">
        <v>45876</v>
      </c>
      <c r="I97" s="11">
        <v>21</v>
      </c>
      <c r="J97" s="11">
        <v>113.94</v>
      </c>
      <c r="K97" s="11">
        <v>2392.7399999999998</v>
      </c>
      <c r="L97" s="11">
        <v>0.05</v>
      </c>
    </row>
    <row r="98" spans="1:12">
      <c r="A98" s="7" t="s">
        <v>1124</v>
      </c>
      <c r="B98" s="8" t="s">
        <v>93</v>
      </c>
      <c r="C98" s="8" t="s">
        <v>94</v>
      </c>
      <c r="D98" s="8" t="s">
        <v>1103</v>
      </c>
      <c r="E98" s="8" t="s">
        <v>1104</v>
      </c>
      <c r="F98" s="8" t="s">
        <v>450</v>
      </c>
      <c r="G98" s="8" t="s">
        <v>451</v>
      </c>
      <c r="H98" s="13">
        <v>45873</v>
      </c>
      <c r="I98" s="8">
        <v>14</v>
      </c>
      <c r="J98" s="8">
        <v>45.4</v>
      </c>
      <c r="K98" s="8">
        <v>635.6</v>
      </c>
      <c r="L98" s="8">
        <v>0</v>
      </c>
    </row>
    <row r="99" spans="1:12">
      <c r="A99" s="10" t="s">
        <v>962</v>
      </c>
      <c r="B99" s="11" t="s">
        <v>182</v>
      </c>
      <c r="C99" s="11" t="s">
        <v>2793</v>
      </c>
      <c r="D99" s="11" t="s">
        <v>296</v>
      </c>
      <c r="E99" s="11" t="s">
        <v>2706</v>
      </c>
      <c r="F99" s="11" t="s">
        <v>107</v>
      </c>
      <c r="G99" s="11" t="s">
        <v>108</v>
      </c>
      <c r="H99" s="14">
        <v>45888</v>
      </c>
      <c r="I99" s="11">
        <v>10</v>
      </c>
      <c r="J99" s="11">
        <v>179.53</v>
      </c>
      <c r="K99" s="11">
        <v>1795.3</v>
      </c>
      <c r="L99" s="11">
        <v>0.1</v>
      </c>
    </row>
    <row r="100" spans="1:12">
      <c r="A100" s="7" t="s">
        <v>575</v>
      </c>
      <c r="B100" s="8" t="s">
        <v>110</v>
      </c>
      <c r="C100" s="8" t="s">
        <v>111</v>
      </c>
      <c r="D100" s="8" t="s">
        <v>205</v>
      </c>
      <c r="E100" s="8" t="s">
        <v>206</v>
      </c>
      <c r="F100" s="8" t="s">
        <v>326</v>
      </c>
      <c r="G100" s="8" t="s">
        <v>327</v>
      </c>
      <c r="H100" s="13">
        <v>45886</v>
      </c>
      <c r="I100" s="8">
        <v>22</v>
      </c>
      <c r="J100" s="8">
        <v>63.32</v>
      </c>
      <c r="K100" s="8">
        <v>1393.04</v>
      </c>
      <c r="L100" s="8">
        <v>0</v>
      </c>
    </row>
    <row r="101" spans="1:12">
      <c r="A101" s="10" t="s">
        <v>1616</v>
      </c>
      <c r="B101" s="11" t="s">
        <v>246</v>
      </c>
      <c r="C101" s="11" t="s">
        <v>247</v>
      </c>
      <c r="D101" s="11" t="s">
        <v>1071</v>
      </c>
      <c r="E101" s="11" t="s">
        <v>1072</v>
      </c>
      <c r="F101" s="11" t="s">
        <v>32</v>
      </c>
      <c r="G101" s="11" t="s">
        <v>33</v>
      </c>
      <c r="H101" s="14">
        <v>45870</v>
      </c>
      <c r="I101" s="11">
        <v>6</v>
      </c>
      <c r="J101" s="11">
        <v>88.32</v>
      </c>
      <c r="K101" s="11">
        <v>529.91999999999996</v>
      </c>
      <c r="L101" s="11">
        <v>0</v>
      </c>
    </row>
    <row r="102" spans="1:12">
      <c r="A102" s="7" t="s">
        <v>1701</v>
      </c>
      <c r="B102" s="8" t="s">
        <v>74</v>
      </c>
      <c r="C102" s="8" t="s">
        <v>75</v>
      </c>
      <c r="D102" s="8" t="s">
        <v>557</v>
      </c>
      <c r="E102" s="8" t="s">
        <v>558</v>
      </c>
      <c r="F102" s="8" t="s">
        <v>59</v>
      </c>
      <c r="G102" s="8" t="s">
        <v>60</v>
      </c>
      <c r="H102" s="15">
        <v>45893</v>
      </c>
      <c r="I102" s="8">
        <v>1</v>
      </c>
      <c r="J102" s="8">
        <v>71.86</v>
      </c>
      <c r="K102" s="8">
        <v>71.86</v>
      </c>
      <c r="L102" s="8">
        <v>0.05</v>
      </c>
    </row>
    <row r="103" spans="1:12">
      <c r="A103" s="10" t="s">
        <v>1190</v>
      </c>
      <c r="B103" s="11" t="s">
        <v>230</v>
      </c>
      <c r="C103" s="11" t="s">
        <v>231</v>
      </c>
      <c r="D103" s="11" t="s">
        <v>76</v>
      </c>
      <c r="E103" s="11" t="s">
        <v>77</v>
      </c>
      <c r="F103" s="11" t="s">
        <v>356</v>
      </c>
      <c r="G103" s="11" t="s">
        <v>357</v>
      </c>
      <c r="H103" s="14">
        <v>45884</v>
      </c>
      <c r="I103" s="11">
        <v>12</v>
      </c>
      <c r="J103" s="11">
        <v>54.03</v>
      </c>
      <c r="K103" s="11">
        <v>648.36</v>
      </c>
      <c r="L103" s="11">
        <v>0</v>
      </c>
    </row>
    <row r="104" spans="1:12">
      <c r="A104" s="7" t="s">
        <v>1638</v>
      </c>
      <c r="B104" s="8" t="s">
        <v>103</v>
      </c>
      <c r="C104" s="8" t="s">
        <v>2794</v>
      </c>
      <c r="D104" s="8" t="s">
        <v>340</v>
      </c>
      <c r="E104" s="8" t="s">
        <v>2948</v>
      </c>
      <c r="F104" s="8" t="s">
        <v>196</v>
      </c>
      <c r="G104" s="8" t="s">
        <v>197</v>
      </c>
      <c r="H104" s="13">
        <v>45886</v>
      </c>
      <c r="I104" s="8">
        <v>7</v>
      </c>
      <c r="J104" s="8">
        <v>77.5</v>
      </c>
      <c r="K104" s="8">
        <v>542.5</v>
      </c>
      <c r="L104" s="8">
        <v>0.05</v>
      </c>
    </row>
    <row r="105" spans="1:12">
      <c r="A105" s="10" t="s">
        <v>1250</v>
      </c>
      <c r="B105" s="11" t="s">
        <v>103</v>
      </c>
      <c r="C105" s="11" t="s">
        <v>104</v>
      </c>
      <c r="D105" s="11" t="s">
        <v>697</v>
      </c>
      <c r="E105" s="11" t="s">
        <v>698</v>
      </c>
      <c r="F105" s="11" t="s">
        <v>18</v>
      </c>
      <c r="G105" s="11" t="s">
        <v>19</v>
      </c>
      <c r="H105" s="14">
        <v>45898</v>
      </c>
      <c r="I105" s="11">
        <v>4</v>
      </c>
      <c r="J105" s="11">
        <v>52.65</v>
      </c>
      <c r="K105" s="11">
        <v>210.6</v>
      </c>
      <c r="L105" s="11">
        <v>0.05</v>
      </c>
    </row>
    <row r="106" spans="1:12">
      <c r="A106" s="7" t="s">
        <v>2123</v>
      </c>
      <c r="B106" s="8" t="s">
        <v>55</v>
      </c>
      <c r="C106" s="8" t="s">
        <v>56</v>
      </c>
      <c r="D106" s="8" t="s">
        <v>485</v>
      </c>
      <c r="E106" s="8" t="s">
        <v>486</v>
      </c>
      <c r="F106" s="8" t="s">
        <v>78</v>
      </c>
      <c r="G106" s="8" t="s">
        <v>79</v>
      </c>
      <c r="H106" s="8" t="s">
        <v>2949</v>
      </c>
      <c r="I106" s="8">
        <v>25</v>
      </c>
      <c r="J106" s="8">
        <v>120.55</v>
      </c>
      <c r="K106" s="8">
        <v>3013.75</v>
      </c>
      <c r="L106" s="8">
        <v>0.05</v>
      </c>
    </row>
    <row r="107" spans="1:12">
      <c r="A107" s="10" t="s">
        <v>1872</v>
      </c>
      <c r="B107" s="11" t="s">
        <v>145</v>
      </c>
      <c r="C107" s="11" t="s">
        <v>146</v>
      </c>
      <c r="D107" s="11" t="s">
        <v>256</v>
      </c>
      <c r="E107" s="11" t="s">
        <v>257</v>
      </c>
      <c r="F107" s="11" t="s">
        <v>25</v>
      </c>
      <c r="G107" s="11" t="s">
        <v>26</v>
      </c>
      <c r="H107" s="14">
        <v>45871</v>
      </c>
      <c r="I107" s="11">
        <v>24</v>
      </c>
      <c r="J107" s="11">
        <v>120.83</v>
      </c>
      <c r="K107" s="11">
        <v>2899.92</v>
      </c>
      <c r="L107" s="11">
        <v>0.1</v>
      </c>
    </row>
    <row r="108" spans="1:12">
      <c r="A108" s="7" t="s">
        <v>810</v>
      </c>
      <c r="B108" s="8" t="s">
        <v>110</v>
      </c>
      <c r="C108" s="8" t="s">
        <v>111</v>
      </c>
      <c r="D108" s="8" t="s">
        <v>680</v>
      </c>
      <c r="E108" s="8" t="s">
        <v>681</v>
      </c>
      <c r="F108" s="8" t="s">
        <v>166</v>
      </c>
      <c r="G108" s="8" t="s">
        <v>167</v>
      </c>
      <c r="H108" s="13">
        <v>45908</v>
      </c>
      <c r="I108" s="8">
        <v>14</v>
      </c>
      <c r="J108" s="8">
        <v>176.86</v>
      </c>
      <c r="K108" s="8">
        <v>2476.04</v>
      </c>
      <c r="L108" s="8">
        <v>0.1</v>
      </c>
    </row>
    <row r="109" spans="1:12">
      <c r="A109" s="10" t="s">
        <v>242</v>
      </c>
      <c r="B109" s="11" t="s">
        <v>47</v>
      </c>
      <c r="C109" s="11" t="s">
        <v>2806</v>
      </c>
      <c r="D109" s="11" t="s">
        <v>243</v>
      </c>
      <c r="E109" s="11" t="s">
        <v>2950</v>
      </c>
      <c r="F109" s="11" t="s">
        <v>129</v>
      </c>
      <c r="G109" s="11" t="s">
        <v>130</v>
      </c>
      <c r="H109" s="14">
        <v>45881</v>
      </c>
      <c r="I109" s="11">
        <v>7</v>
      </c>
      <c r="J109" s="11">
        <v>92.19</v>
      </c>
      <c r="K109" s="11">
        <v>645.33000000000004</v>
      </c>
      <c r="L109" s="11">
        <v>0.05</v>
      </c>
    </row>
    <row r="110" spans="1:12">
      <c r="A110" s="7" t="s">
        <v>280</v>
      </c>
      <c r="B110" s="8" t="s">
        <v>117</v>
      </c>
      <c r="C110" s="8" t="s">
        <v>118</v>
      </c>
      <c r="D110" s="8" t="s">
        <v>281</v>
      </c>
      <c r="E110" s="8" t="s">
        <v>282</v>
      </c>
      <c r="F110" s="8" t="s">
        <v>107</v>
      </c>
      <c r="G110" s="8" t="s">
        <v>108</v>
      </c>
      <c r="H110" s="13">
        <v>45873</v>
      </c>
      <c r="I110" s="8">
        <v>11</v>
      </c>
      <c r="J110" s="8">
        <v>179.53</v>
      </c>
      <c r="K110" s="8">
        <v>1974.83</v>
      </c>
      <c r="L110" s="8">
        <v>0.1</v>
      </c>
    </row>
    <row r="111" spans="1:12">
      <c r="A111" s="10" t="s">
        <v>2396</v>
      </c>
      <c r="B111" s="11" t="s">
        <v>103</v>
      </c>
      <c r="C111" s="11" t="s">
        <v>104</v>
      </c>
      <c r="D111" s="11" t="s">
        <v>169</v>
      </c>
      <c r="E111" s="11" t="s">
        <v>170</v>
      </c>
      <c r="F111" s="11" t="s">
        <v>191</v>
      </c>
      <c r="G111" s="11" t="s">
        <v>192</v>
      </c>
      <c r="H111" s="14">
        <v>45882</v>
      </c>
      <c r="I111" s="11">
        <v>3</v>
      </c>
      <c r="J111" s="11">
        <v>144.35</v>
      </c>
      <c r="K111" s="11">
        <v>433.05</v>
      </c>
      <c r="L111" s="11">
        <v>0.13</v>
      </c>
    </row>
    <row r="112" spans="1:12">
      <c r="A112" s="7" t="s">
        <v>2204</v>
      </c>
      <c r="B112" s="8" t="s">
        <v>62</v>
      </c>
      <c r="C112" s="8" t="s">
        <v>63</v>
      </c>
      <c r="D112" s="8" t="s">
        <v>476</v>
      </c>
      <c r="E112" s="8" t="s">
        <v>477</v>
      </c>
      <c r="F112" s="8" t="s">
        <v>234</v>
      </c>
      <c r="G112" s="8" t="s">
        <v>235</v>
      </c>
      <c r="H112" s="13">
        <v>45888</v>
      </c>
      <c r="I112" s="8">
        <v>24</v>
      </c>
      <c r="J112" s="8">
        <v>37.18</v>
      </c>
      <c r="K112" s="8">
        <v>892.32</v>
      </c>
      <c r="L112" s="8">
        <v>0</v>
      </c>
    </row>
    <row r="113" spans="1:12">
      <c r="A113" s="10" t="s">
        <v>1676</v>
      </c>
      <c r="B113" s="11" t="s">
        <v>28</v>
      </c>
      <c r="C113" s="11" t="s">
        <v>29</v>
      </c>
      <c r="D113" s="11" t="s">
        <v>545</v>
      </c>
      <c r="E113" s="11" t="s">
        <v>546</v>
      </c>
      <c r="F113" s="11" t="s">
        <v>215</v>
      </c>
      <c r="G113" s="11" t="s">
        <v>216</v>
      </c>
      <c r="H113" s="14">
        <v>45870</v>
      </c>
      <c r="I113" s="11">
        <v>7</v>
      </c>
      <c r="J113" s="11">
        <v>176.7</v>
      </c>
      <c r="K113" s="11">
        <v>1236.9000000000001</v>
      </c>
      <c r="L113" s="11">
        <v>0.1</v>
      </c>
    </row>
    <row r="114" spans="1:12">
      <c r="A114" s="7" t="s">
        <v>1784</v>
      </c>
      <c r="B114" s="8" t="s">
        <v>93</v>
      </c>
      <c r="C114" s="8" t="s">
        <v>94</v>
      </c>
      <c r="D114" s="8" t="s">
        <v>404</v>
      </c>
      <c r="E114" s="8" t="s">
        <v>405</v>
      </c>
      <c r="F114" s="8" t="s">
        <v>326</v>
      </c>
      <c r="G114" s="8" t="s">
        <v>327</v>
      </c>
      <c r="H114" s="13">
        <v>45891</v>
      </c>
      <c r="I114" s="8">
        <v>23</v>
      </c>
      <c r="J114" s="8">
        <v>63.32</v>
      </c>
      <c r="K114" s="8">
        <v>1456.36</v>
      </c>
      <c r="L114" s="8">
        <v>0</v>
      </c>
    </row>
    <row r="115" spans="1:12">
      <c r="A115" s="10" t="s">
        <v>1064</v>
      </c>
      <c r="B115" s="11" t="s">
        <v>122</v>
      </c>
      <c r="C115" s="11" t="s">
        <v>123</v>
      </c>
      <c r="D115" s="11" t="s">
        <v>278</v>
      </c>
      <c r="E115" s="11" t="s">
        <v>279</v>
      </c>
      <c r="F115" s="11" t="s">
        <v>129</v>
      </c>
      <c r="G115" s="11" t="s">
        <v>130</v>
      </c>
      <c r="H115" s="14">
        <v>45897</v>
      </c>
      <c r="I115" s="11">
        <v>16</v>
      </c>
      <c r="J115" s="11">
        <v>92.19</v>
      </c>
      <c r="K115" s="11">
        <v>1475.04</v>
      </c>
      <c r="L115" s="11">
        <v>0.05</v>
      </c>
    </row>
    <row r="116" spans="1:12">
      <c r="A116" s="7" t="s">
        <v>1021</v>
      </c>
      <c r="B116" s="8" t="s">
        <v>230</v>
      </c>
      <c r="C116" s="8" t="s">
        <v>231</v>
      </c>
      <c r="D116" s="8" t="s">
        <v>726</v>
      </c>
      <c r="E116" s="8" t="s">
        <v>727</v>
      </c>
      <c r="F116" s="8" t="s">
        <v>191</v>
      </c>
      <c r="G116" s="8" t="s">
        <v>192</v>
      </c>
      <c r="H116" s="13">
        <v>45871</v>
      </c>
      <c r="I116" s="8">
        <v>20</v>
      </c>
      <c r="J116" s="8">
        <v>144.35</v>
      </c>
      <c r="K116" s="8">
        <v>2887</v>
      </c>
      <c r="L116" s="8">
        <v>0.1</v>
      </c>
    </row>
    <row r="117" spans="1:12">
      <c r="A117" s="10" t="s">
        <v>2277</v>
      </c>
      <c r="B117" s="11" t="s">
        <v>93</v>
      </c>
      <c r="C117" s="11" t="s">
        <v>2784</v>
      </c>
      <c r="D117" s="11" t="s">
        <v>251</v>
      </c>
      <c r="E117" s="11" t="s">
        <v>2684</v>
      </c>
      <c r="F117" s="11" t="s">
        <v>396</v>
      </c>
      <c r="G117" s="11" t="s">
        <v>397</v>
      </c>
      <c r="H117" s="14">
        <v>45889</v>
      </c>
      <c r="I117" s="11">
        <v>3</v>
      </c>
      <c r="J117" s="11">
        <v>194.87</v>
      </c>
      <c r="K117" s="11">
        <v>584.61</v>
      </c>
      <c r="L117" s="11">
        <v>0.1</v>
      </c>
    </row>
    <row r="118" spans="1:12">
      <c r="A118" s="7" t="s">
        <v>2158</v>
      </c>
      <c r="B118" s="8" t="s">
        <v>14</v>
      </c>
      <c r="C118" s="8" t="s">
        <v>15</v>
      </c>
      <c r="D118" s="8" t="s">
        <v>1153</v>
      </c>
      <c r="E118" s="8" t="s">
        <v>1154</v>
      </c>
      <c r="F118" s="8" t="s">
        <v>129</v>
      </c>
      <c r="G118" s="8" t="s">
        <v>130</v>
      </c>
      <c r="H118" s="13">
        <v>45755</v>
      </c>
      <c r="I118" s="8">
        <v>3</v>
      </c>
      <c r="J118" s="8">
        <v>92.19</v>
      </c>
      <c r="K118" s="8">
        <v>276.57</v>
      </c>
      <c r="L118" s="8">
        <v>0.05</v>
      </c>
    </row>
    <row r="119" spans="1:12">
      <c r="A119" s="10" t="s">
        <v>1171</v>
      </c>
      <c r="B119" s="11" t="s">
        <v>259</v>
      </c>
      <c r="C119" s="11" t="s">
        <v>260</v>
      </c>
      <c r="D119" s="11" t="s">
        <v>287</v>
      </c>
      <c r="E119" s="11" t="s">
        <v>288</v>
      </c>
      <c r="F119" s="11" t="s">
        <v>275</v>
      </c>
      <c r="G119" s="11" t="s">
        <v>276</v>
      </c>
      <c r="H119" s="14">
        <v>45893</v>
      </c>
      <c r="I119" s="11">
        <v>4</v>
      </c>
      <c r="J119" s="11">
        <v>44.71</v>
      </c>
      <c r="K119" s="11">
        <v>178.84</v>
      </c>
      <c r="L119" s="11">
        <v>0</v>
      </c>
    </row>
    <row r="120" spans="1:12">
      <c r="A120" s="7" t="s">
        <v>2060</v>
      </c>
      <c r="B120" s="8" t="s">
        <v>74</v>
      </c>
      <c r="C120" s="8" t="s">
        <v>75</v>
      </c>
      <c r="D120" s="8" t="s">
        <v>221</v>
      </c>
      <c r="E120" s="8" t="s">
        <v>222</v>
      </c>
      <c r="F120" s="8" t="s">
        <v>114</v>
      </c>
      <c r="G120" s="8" t="s">
        <v>115</v>
      </c>
      <c r="H120" s="13">
        <v>45875</v>
      </c>
      <c r="I120" s="8">
        <v>22</v>
      </c>
      <c r="J120" s="8">
        <v>91.13</v>
      </c>
      <c r="K120" s="8">
        <v>2004.86</v>
      </c>
      <c r="L120" s="8">
        <v>0.12</v>
      </c>
    </row>
    <row r="121" spans="1:12">
      <c r="A121" s="10" t="s">
        <v>1428</v>
      </c>
      <c r="B121" s="11" t="s">
        <v>208</v>
      </c>
      <c r="C121" s="11" t="s">
        <v>209</v>
      </c>
      <c r="D121" s="11" t="s">
        <v>30</v>
      </c>
      <c r="E121" s="11" t="s">
        <v>31</v>
      </c>
      <c r="F121" s="11" t="s">
        <v>179</v>
      </c>
      <c r="G121" s="11" t="s">
        <v>180</v>
      </c>
      <c r="H121" s="14">
        <v>45870</v>
      </c>
      <c r="I121" s="11">
        <v>24</v>
      </c>
      <c r="J121" s="11">
        <v>125.42</v>
      </c>
      <c r="K121" s="11">
        <v>3010.08</v>
      </c>
      <c r="L121" s="11">
        <v>0.1</v>
      </c>
    </row>
  </sheetData>
  <conditionalFormatting sqref="A1">
    <cfRule type="duplicateValues" dxfId="1" priority="2"/>
  </conditionalFormatting>
  <conditionalFormatting sqref="A2:A1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 A S I Q .</dc:creator>
  <cp:keywords/>
  <dc:description/>
  <cp:lastModifiedBy/>
  <cp:revision/>
  <dcterms:created xsi:type="dcterms:W3CDTF">2025-09-06T08:17:59Z</dcterms:created>
  <dcterms:modified xsi:type="dcterms:W3CDTF">2025-09-08T09:17:31Z</dcterms:modified>
  <cp:category/>
  <cp:contentStatus/>
</cp:coreProperties>
</file>