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3.DTRI\Project\The ARB Project\Eval Board\BOM\"/>
    </mc:Choice>
  </mc:AlternateContent>
  <xr:revisionPtr revIDLastSave="0" documentId="13_ncr:1_{F364154C-8327-4F77-845D-A08F16348D3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D Reference" sheetId="2" r:id="rId1"/>
    <sheet name="Development BOM" sheetId="3" r:id="rId2"/>
    <sheet name="Cost Summary" sheetId="4" r:id="rId3"/>
  </sheets>
  <definedNames>
    <definedName name="_xlnm._FilterDatabase" localSheetId="0" hidden="1">'AD Reference'!$A$8:$T$68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F5" i="4"/>
  <c r="F16" i="4"/>
  <c r="F7" i="4"/>
  <c r="F8" i="4"/>
  <c r="F9" i="4"/>
  <c r="F10" i="4"/>
  <c r="F11" i="4"/>
  <c r="F13" i="4"/>
  <c r="F14" i="4"/>
  <c r="F4" i="4"/>
  <c r="E18" i="4"/>
  <c r="D16" i="4"/>
  <c r="D18" i="4" s="1"/>
  <c r="F18" i="4" l="1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Vasudev Balaji</author>
  </authors>
  <commentList>
    <comment ref="J31" authorId="0" shapeId="0" xr:uid="{3708E16C-D1EB-43F8-AA62-68EF09B1452D}">
      <text>
        <r>
          <rPr>
            <b/>
            <sz val="9"/>
            <color indexed="81"/>
            <rFont val="Tahoma"/>
            <family val="2"/>
          </rPr>
          <t>Vasudev Balaji:</t>
        </r>
        <r>
          <rPr>
            <sz val="9"/>
            <color indexed="81"/>
            <rFont val="Tahoma"/>
            <family val="2"/>
          </rPr>
          <t xml:space="preserve">
No Stock in Mouser</t>
        </r>
      </text>
    </comment>
  </commentList>
</comments>
</file>

<file path=xl/sharedStrings.xml><?xml version="1.0" encoding="utf-8"?>
<sst xmlns="http://schemas.openxmlformats.org/spreadsheetml/2006/main" count="1745" uniqueCount="621">
  <si>
    <t>TITLE: Bill of Materials</t>
  </si>
  <si>
    <t>DATE: 03/13/2024</t>
  </si>
  <si>
    <t>DESIGN: 02_064200b_top</t>
  </si>
  <si>
    <t>TEMPLATE: C:\tmp\20_064200b\worklib\02_064200b_top\bom\BOM.bom</t>
  </si>
  <si>
    <t>CALLOUT: C:\tmp\20_064200b\worklib\02_064200b_top\bom\MECH.callouts</t>
  </si>
  <si>
    <t>VARIANT: 064200-02</t>
  </si>
  <si>
    <t>ITEM#</t>
  </si>
  <si>
    <t>Qty</t>
  </si>
  <si>
    <t>WW_PN</t>
  </si>
  <si>
    <t>DESCRIPTION</t>
  </si>
  <si>
    <t xml:space="preserve"> VALUE</t>
  </si>
  <si>
    <t>JEDEC_TYPE</t>
  </si>
  <si>
    <t>TOL</t>
  </si>
  <si>
    <t>VOLTAGE</t>
  </si>
  <si>
    <t>WATTAGE</t>
  </si>
  <si>
    <t>LOCATION</t>
  </si>
  <si>
    <t>Var Status</t>
  </si>
  <si>
    <t>MFG</t>
  </si>
  <si>
    <t xml:space="preserve"> MFG_PN</t>
  </si>
  <si>
    <t>HLM_STATUS</t>
  </si>
  <si>
    <t>STOCKROOM_WL</t>
  </si>
  <si>
    <t>STOCKROOM_GT</t>
  </si>
  <si>
    <t>STOCKROOM_LK</t>
  </si>
  <si>
    <t>STOCKROOM_GBO</t>
  </si>
  <si>
    <t>STOCKROOM_NSH</t>
  </si>
  <si>
    <t>CUSTOM_PART</t>
  </si>
  <si>
    <t>E027519</t>
  </si>
  <si>
    <t>CAP CER 0.1uF 16V 10% X7R 0402</t>
  </si>
  <si>
    <t xml:space="preserve"> 0.1uF</t>
  </si>
  <si>
    <t>C0402</t>
  </si>
  <si>
    <t>16V</t>
  </si>
  <si>
    <t>N/A</t>
  </si>
  <si>
    <t>C1,C2,C3,C4,C7,C10,C12,C14,C16,C17,C18,C21,C22,C23,C24</t>
  </si>
  <si>
    <t>Pref</t>
  </si>
  <si>
    <t>AMERICAN TECHNICAL CERAMICS</t>
  </si>
  <si>
    <t xml:space="preserve"> 530L104KT16T</t>
  </si>
  <si>
    <t>REL</t>
  </si>
  <si>
    <t>?</t>
  </si>
  <si>
    <t>E025263</t>
  </si>
  <si>
    <t>CAP CER 100pF 50V 5% C0G 0402</t>
  </si>
  <si>
    <t xml:space="preserve"> 100pF</t>
  </si>
  <si>
    <t>C0402H22</t>
  </si>
  <si>
    <t>50V</t>
  </si>
  <si>
    <t>C5,C6,C9,C11,C13,C114</t>
  </si>
  <si>
    <t>YAGEO</t>
  </si>
  <si>
    <t xml:space="preserve"> CC0402JRNPO9BN101</t>
  </si>
  <si>
    <t>E034157</t>
  </si>
  <si>
    <t>NRND-CAP CER 0.1uF 16V 10% X5R 0603 AEC-Q200</t>
  </si>
  <si>
    <t>C0603</t>
  </si>
  <si>
    <t>C15,C31,C32</t>
  </si>
  <si>
    <t>TAIYO YUDEN</t>
  </si>
  <si>
    <t xml:space="preserve"> EMK107BJ104KAHT</t>
  </si>
  <si>
    <t>RWC</t>
  </si>
  <si>
    <t>E012549</t>
  </si>
  <si>
    <t>CAP CER 1.5pF 50V 0.25pF C0G 0402 LOW ESR</t>
  </si>
  <si>
    <t xml:space="preserve"> 1.5pF</t>
  </si>
  <si>
    <t>0.25pF</t>
  </si>
  <si>
    <t>C19,C20</t>
  </si>
  <si>
    <t>MURATA</t>
  </si>
  <si>
    <t xml:space="preserve"> GJM1555C1H1R5CB01D</t>
  </si>
  <si>
    <t>E011561</t>
  </si>
  <si>
    <t>CAP CER 1uF 6.3V 10% X5R 0402</t>
  </si>
  <si>
    <t xml:space="preserve"> 1uF</t>
  </si>
  <si>
    <t>6.3V</t>
  </si>
  <si>
    <t>C25</t>
  </si>
  <si>
    <t>AVX</t>
  </si>
  <si>
    <t xml:space="preserve"> 04026D105KAT2A</t>
  </si>
  <si>
    <t>E033068</t>
  </si>
  <si>
    <t>CAP CER 1uF 50V 10% X7R 0805</t>
  </si>
  <si>
    <t>C0805H53</t>
  </si>
  <si>
    <t>C27</t>
  </si>
  <si>
    <t>SAMSUNG</t>
  </si>
  <si>
    <t xml:space="preserve"> CL21B105KBFNNNE</t>
  </si>
  <si>
    <t>E006166</t>
  </si>
  <si>
    <t>CAP CER 10uF 16V 10% X5R 0805</t>
  </si>
  <si>
    <t xml:space="preserve"> 10uF</t>
  </si>
  <si>
    <t>C28,C30</t>
  </si>
  <si>
    <t xml:space="preserve"> GRM21BR61C106KE15L</t>
  </si>
  <si>
    <t>A004-0008-060</t>
  </si>
  <si>
    <t>1447_CAB3</t>
  </si>
  <si>
    <t>E039546</t>
  </si>
  <si>
    <t>CAP CER 2.2uF 6.3V 10% X5R 0603</t>
  </si>
  <si>
    <t xml:space="preserve"> 2.2uF</t>
  </si>
  <si>
    <t>C29</t>
  </si>
  <si>
    <t xml:space="preserve"> CL10A225KQ8NNWC</t>
  </si>
  <si>
    <t>E034361</t>
  </si>
  <si>
    <t>CAP CER 10pF 50V 5% C0G 0603</t>
  </si>
  <si>
    <t xml:space="preserve"> 10pF</t>
  </si>
  <si>
    <t>C33</t>
  </si>
  <si>
    <t xml:space="preserve"> CL10C100JB8NNNC</t>
  </si>
  <si>
    <t>E010425</t>
  </si>
  <si>
    <t>CAP CER 2.2uF 10V 10% X5R 0805</t>
  </si>
  <si>
    <t>C0805</t>
  </si>
  <si>
    <t>10V</t>
  </si>
  <si>
    <t>C34</t>
  </si>
  <si>
    <t xml:space="preserve"> LMK212BJ225KD-T</t>
  </si>
  <si>
    <t>E000406</t>
  </si>
  <si>
    <t>CAP CER 4.7pF 50V 5% C0G 0603</t>
  </si>
  <si>
    <t xml:space="preserve"> 4.7pF</t>
  </si>
  <si>
    <t>C35</t>
  </si>
  <si>
    <t>PHYCOMP (YAGEO)</t>
  </si>
  <si>
    <t xml:space="preserve"> 2238 867 15478</t>
  </si>
  <si>
    <t>A004-0012-071</t>
  </si>
  <si>
    <t>E020593</t>
  </si>
  <si>
    <t>CAP CER 2.2uF 50V 10% X5R 1206</t>
  </si>
  <si>
    <t>C1206H37</t>
  </si>
  <si>
    <t>C36</t>
  </si>
  <si>
    <t xml:space="preserve"> UMK316BJ225KD-T</t>
  </si>
  <si>
    <t>E020112</t>
  </si>
  <si>
    <t>CAP CER 4.7uF 16V 10% X5R 0603 LOW ESR</t>
  </si>
  <si>
    <t xml:space="preserve"> 4.7uF</t>
  </si>
  <si>
    <t>C37,C38,C39,C40,C41,C42</t>
  </si>
  <si>
    <t>TDK</t>
  </si>
  <si>
    <t xml:space="preserve"> C1608X5R1C475K080AC</t>
  </si>
  <si>
    <t>E026560</t>
  </si>
  <si>
    <t>CAP CER 0.1uF 16V 10% X7R 0603</t>
  </si>
  <si>
    <t>C43,C44</t>
  </si>
  <si>
    <t>WURTH ELEKTRONIK</t>
  </si>
  <si>
    <t>E029190</t>
  </si>
  <si>
    <t>CAP CER 0.01uF 25V 10% X7R 0402</t>
  </si>
  <si>
    <t xml:space="preserve"> 0.01uF</t>
  </si>
  <si>
    <t>25V</t>
  </si>
  <si>
    <t>C60</t>
  </si>
  <si>
    <t>KEMET</t>
  </si>
  <si>
    <t xml:space="preserve"> C0402C103K3RACTU</t>
  </si>
  <si>
    <t>E027038</t>
  </si>
  <si>
    <t>DIO ZENER</t>
  </si>
  <si>
    <t xml:space="preserve"> SMBJ5347B-TP</t>
  </si>
  <si>
    <t>DO214AA</t>
  </si>
  <si>
    <t>5W</t>
  </si>
  <si>
    <t>D1</t>
  </si>
  <si>
    <t>MICRO COMMERCIAL COMPONENTS</t>
  </si>
  <si>
    <t>E033706</t>
  </si>
  <si>
    <t>DIO SCHOTTKY RECTIFIER, 2A</t>
  </si>
  <si>
    <t xml:space="preserve"> VSKY20301608-G4-08</t>
  </si>
  <si>
    <t>D0603H12</t>
  </si>
  <si>
    <t>30V</t>
  </si>
  <si>
    <t>D2</t>
  </si>
  <si>
    <t>VISHAY</t>
  </si>
  <si>
    <t>E014445</t>
  </si>
  <si>
    <t>LED LOW CURRENT (GREEN)</t>
  </si>
  <si>
    <t xml:space="preserve"> SML-P11MTT86R</t>
  </si>
  <si>
    <t>LED0402</t>
  </si>
  <si>
    <t>0.054W</t>
  </si>
  <si>
    <t>DS1</t>
  </si>
  <si>
    <t>ROHM</t>
  </si>
  <si>
    <t>E017560</t>
  </si>
  <si>
    <t>IC-ADI LOWER POWER, DIGITAL TO ANALOG CONVERTER AND WAVEFORM GENERATOR</t>
  </si>
  <si>
    <t xml:space="preserve"> AD9102BCPZ</t>
  </si>
  <si>
    <t>QFN32_5X5_PAD3_5X3_5</t>
  </si>
  <si>
    <t>DUT</t>
  </si>
  <si>
    <t>Pref*</t>
  </si>
  <si>
    <t>ANALOG DEVICES INC.</t>
  </si>
  <si>
    <t>E025769</t>
  </si>
  <si>
    <t>IND FERRITE BEAD, 2.2OHM MAX DC RESISTANCE, 0.2A</t>
  </si>
  <si>
    <t xml:space="preserve"> 1.8K OHM AT 100MEGHZ</t>
  </si>
  <si>
    <t>L0402</t>
  </si>
  <si>
    <t>E1,E2,E3,E4</t>
  </si>
  <si>
    <t xml:space="preserve"> BLM15HD182SN1D</t>
  </si>
  <si>
    <t>E000916</t>
  </si>
  <si>
    <t>CONN-PCB COAX SMA ST</t>
  </si>
  <si>
    <t xml:space="preserve"> 142-0701-201</t>
  </si>
  <si>
    <t>CNJOHNSON142-0701-201</t>
  </si>
  <si>
    <t>J10,OUT1</t>
  </si>
  <si>
    <t>CINCH CONNECTIVITY SOLUTIONS</t>
  </si>
  <si>
    <t>A012-0001-033</t>
  </si>
  <si>
    <t>40313JH541</t>
  </si>
  <si>
    <t>E035799</t>
  </si>
  <si>
    <t>IN POWER CHIP 1.3 OHM DCR, 0.17A</t>
  </si>
  <si>
    <t xml:space="preserve"> 47UH</t>
  </si>
  <si>
    <t>L1210H67</t>
  </si>
  <si>
    <t>L1,L2</t>
  </si>
  <si>
    <t xml:space="preserve"> LQH32CN470K53L</t>
  </si>
  <si>
    <t>E027698</t>
  </si>
  <si>
    <t>IND POWER CHIP COIL, 0.25A 0.923OHM DCR</t>
  </si>
  <si>
    <t xml:space="preserve"> 22UH</t>
  </si>
  <si>
    <t>L3</t>
  </si>
  <si>
    <t xml:space="preserve"> LQH32CN220K53L</t>
  </si>
  <si>
    <t>E024171</t>
  </si>
  <si>
    <t>IND POWER COIL</t>
  </si>
  <si>
    <t xml:space="preserve"> 2.2uH</t>
  </si>
  <si>
    <t>L0806H39</t>
  </si>
  <si>
    <t>L4</t>
  </si>
  <si>
    <t xml:space="preserve"> MLP2016V2R2MT0S1</t>
  </si>
  <si>
    <t>E020477</t>
  </si>
  <si>
    <t>CONN-PCB RCPT 25MIL SQ POST 2.54MM PITCH</t>
  </si>
  <si>
    <t xml:space="preserve"> SSQ-106-03-G-S</t>
  </si>
  <si>
    <t>CNSAMTECSSQ-106-XX-X-S</t>
  </si>
  <si>
    <t>P1</t>
  </si>
  <si>
    <t>SAMTEC</t>
  </si>
  <si>
    <t>E019097</t>
  </si>
  <si>
    <t>CONN-PCB HDR 8POS .100 SNGL GOLD</t>
  </si>
  <si>
    <t xml:space="preserve"> TSW-108-08-G-S</t>
  </si>
  <si>
    <t>CNHDR1X8H335</t>
  </si>
  <si>
    <t>P14</t>
  </si>
  <si>
    <t>E010074</t>
  </si>
  <si>
    <t>CONN-PCB DC POWER JACK TH</t>
  </si>
  <si>
    <t xml:space="preserve"> PJ-102AH</t>
  </si>
  <si>
    <t>CNCUI-PJ-102A_SLOTPAD</t>
  </si>
  <si>
    <t>P15</t>
  </si>
  <si>
    <t>CUI</t>
  </si>
  <si>
    <t>E020478</t>
  </si>
  <si>
    <t>CONN-PCB RCPT 25MIL SQ POST 2.54MM P</t>
  </si>
  <si>
    <t xml:space="preserve"> SSQ-108-03-G-S</t>
  </si>
  <si>
    <t>CNSAMTECSSQ-108-XX-X-S</t>
  </si>
  <si>
    <t>P2,P5</t>
  </si>
  <si>
    <t>E020488</t>
  </si>
  <si>
    <t>CONN-PCB  RCPT 25MIL SQ POST DUAL ROW 2.54MM PITCH</t>
  </si>
  <si>
    <t xml:space="preserve"> SSQ-103-03-G-D</t>
  </si>
  <si>
    <t>CNSAMTECSSQ-103-XX-X-D</t>
  </si>
  <si>
    <t>P3</t>
  </si>
  <si>
    <t>E020479</t>
  </si>
  <si>
    <t xml:space="preserve"> SSQ-110-03-G-S</t>
  </si>
  <si>
    <t>CNSAMTECSSQ-110-XX-X-S</t>
  </si>
  <si>
    <t>P4</t>
  </si>
  <si>
    <t>E034483</t>
  </si>
  <si>
    <t>RES SMD 0 Ohm JUMPER 1/10W 0603</t>
  </si>
  <si>
    <t>R0603</t>
  </si>
  <si>
    <t>JUMPER</t>
  </si>
  <si>
    <t>1/10W</t>
  </si>
  <si>
    <t>R8,R9,R83,R86,R91,R100</t>
  </si>
  <si>
    <t xml:space="preserve"> RC0603JR-070RL</t>
  </si>
  <si>
    <t>E003758</t>
  </si>
  <si>
    <t>RES SMD 499 Ohm 1% 1/10W 0402 AEC-Q200</t>
  </si>
  <si>
    <t>R0402</t>
  </si>
  <si>
    <t>R105,R114,R129,R131,R137,R139,R145,R146</t>
  </si>
  <si>
    <t>PANASONIC</t>
  </si>
  <si>
    <t xml:space="preserve"> ERJ-2RKF4990X</t>
  </si>
  <si>
    <t>A003-0035-012</t>
  </si>
  <si>
    <t>750_CAB3</t>
  </si>
  <si>
    <t>E016329</t>
  </si>
  <si>
    <t>RES SMD 100 Ohm 1% 1/10W 0402 AEC-Q200</t>
  </si>
  <si>
    <t>R11,R75</t>
  </si>
  <si>
    <t xml:space="preserve"> ERJ-2RKF1000X</t>
  </si>
  <si>
    <t>E010839</t>
  </si>
  <si>
    <t>RES SMD 30 Ohm 1% 1/10W 0402 AEC-Q200</t>
  </si>
  <si>
    <t>R13,R14,R15,R17,R18</t>
  </si>
  <si>
    <t xml:space="preserve"> ERJ-2RKF30R0X</t>
  </si>
  <si>
    <t>A003-0035-089</t>
  </si>
  <si>
    <t>41816JH1786</t>
  </si>
  <si>
    <t>E025226</t>
  </si>
  <si>
    <t>RES SMD 0 Ohm JUMPER 1/16W 0402 AEC-Q200</t>
  </si>
  <si>
    <t>1/16W</t>
  </si>
  <si>
    <t>R19,R23,R29,R38,R76</t>
  </si>
  <si>
    <t>STACKPOLE ELECTRONICS, INC.</t>
  </si>
  <si>
    <t xml:space="preserve"> RMCF0402ZT0R00</t>
  </si>
  <si>
    <t>E003750</t>
  </si>
  <si>
    <t>RES SMD 49.9 Ohm 1% 1/10W 0402 AEC-Q200</t>
  </si>
  <si>
    <t>R21,R65</t>
  </si>
  <si>
    <t xml:space="preserve"> ERJ-2RKF49R9X</t>
  </si>
  <si>
    <t>A003-0035-003</t>
  </si>
  <si>
    <t>41816DG208</t>
  </si>
  <si>
    <t>1023_CAB3</t>
  </si>
  <si>
    <t>E003796</t>
  </si>
  <si>
    <t>RES SMD 100K Ohm 1% 1/10W 0402 AEC-Q200</t>
  </si>
  <si>
    <t xml:space="preserve"> 100K</t>
  </si>
  <si>
    <t>R22,R26,R27,R31,R34,R36</t>
  </si>
  <si>
    <t xml:space="preserve"> ERJ-2RKF1003X</t>
  </si>
  <si>
    <t>A003-0035-053</t>
  </si>
  <si>
    <t>41816DG575</t>
  </si>
  <si>
    <t>1422_CAB3</t>
  </si>
  <si>
    <t>E005978</t>
  </si>
  <si>
    <t>RES SMD 1K Ohm 0.1% 1/16W 0402 AEC-Q200 SULFUR RESISTANT</t>
  </si>
  <si>
    <t xml:space="preserve"> 1K</t>
  </si>
  <si>
    <t>R7,R25,R64</t>
  </si>
  <si>
    <t>SUSUMU CO, LTD</t>
  </si>
  <si>
    <t xml:space="preserve"> RG1005P-102-B-T5</t>
  </si>
  <si>
    <t>A003-0093-003</t>
  </si>
  <si>
    <t>E004152</t>
  </si>
  <si>
    <t>RES SMD 0 Ohm 1/10W 0805</t>
  </si>
  <si>
    <t>R0805</t>
  </si>
  <si>
    <t>R28</t>
  </si>
  <si>
    <t>MULTICOMP (SPC)</t>
  </si>
  <si>
    <t xml:space="preserve"> MC01W08050R</t>
  </si>
  <si>
    <t>E021385</t>
  </si>
  <si>
    <t>RES SMD 8.06K Ohm 1% 1/10W 0402 AEC-Q200</t>
  </si>
  <si>
    <t xml:space="preserve"> 8.06K</t>
  </si>
  <si>
    <t>R3</t>
  </si>
  <si>
    <t xml:space="preserve"> ERJ-2RKF8061X</t>
  </si>
  <si>
    <t>E003438</t>
  </si>
  <si>
    <t>RES SMD 0 Ohm JUMPER 1/10W 0402 AEC-Q200</t>
  </si>
  <si>
    <t>R40</t>
  </si>
  <si>
    <t xml:space="preserve"> ERJ-2GE0R00X</t>
  </si>
  <si>
    <t>A003-0021-001</t>
  </si>
  <si>
    <t>1138_CAB3</t>
  </si>
  <si>
    <t>E025781</t>
  </si>
  <si>
    <t>RES SMD 249 Ohm 1% 1/10W 0402 AEC-Q200</t>
  </si>
  <si>
    <t>R45,R46</t>
  </si>
  <si>
    <t xml:space="preserve"> ERJ-2RKF2490X</t>
  </si>
  <si>
    <t>E003748</t>
  </si>
  <si>
    <t>RES SMD 75 Ohm 1% 1/10W 0402 AEC-Q200</t>
  </si>
  <si>
    <t>R55</t>
  </si>
  <si>
    <t xml:space="preserve"> ERJ-2RKF75R0X</t>
  </si>
  <si>
    <t>A003-0035-001</t>
  </si>
  <si>
    <t>E003763</t>
  </si>
  <si>
    <t>RES SMD 1K Ohm 1% 1/10W 0402 AEC-Q200</t>
  </si>
  <si>
    <t>R69</t>
  </si>
  <si>
    <t xml:space="preserve"> ERJ-2RKF1001X</t>
  </si>
  <si>
    <t>A003-0035-019</t>
  </si>
  <si>
    <t>751_CAB3</t>
  </si>
  <si>
    <t>E019889</t>
  </si>
  <si>
    <t>RES SMD 499K Ohm 1% 1/10W 0402 AEC-Q200</t>
  </si>
  <si>
    <t xml:space="preserve"> 499K</t>
  </si>
  <si>
    <t>R71</t>
  </si>
  <si>
    <t xml:space="preserve"> ERJ-2RKF4993X</t>
  </si>
  <si>
    <t>E006342</t>
  </si>
  <si>
    <t>RES SMD 140K Ohm 1% 1/10W 0402 AEC-Q200</t>
  </si>
  <si>
    <t xml:space="preserve"> 140K</t>
  </si>
  <si>
    <t>R74</t>
  </si>
  <si>
    <t xml:space="preserve"> ERJ-2RKF1403X</t>
  </si>
  <si>
    <t>41816JH1146</t>
  </si>
  <si>
    <t>E017262</t>
  </si>
  <si>
    <t>RES SMD 210K Ohm 1% 1/10W 0603 AEC-Q200</t>
  </si>
  <si>
    <t xml:space="preserve"> 210K</t>
  </si>
  <si>
    <t>R77</t>
  </si>
  <si>
    <t xml:space="preserve"> ERJ-3EKF2103V</t>
  </si>
  <si>
    <t>E028116</t>
  </si>
  <si>
    <t>RES SMD 158K Ohm 1% 1/10W 0603</t>
  </si>
  <si>
    <t xml:space="preserve"> 158K</t>
  </si>
  <si>
    <t>R78</t>
  </si>
  <si>
    <t xml:space="preserve"> RC0603FR-07158KL</t>
  </si>
  <si>
    <t>E043883</t>
  </si>
  <si>
    <t>XFMR RF 50OHMS 0.5 TO 600 MHZ</t>
  </si>
  <si>
    <t xml:space="preserve"> ADT4-6WT+</t>
  </si>
  <si>
    <t>TSML310W220H162</t>
  </si>
  <si>
    <t>T1</t>
  </si>
  <si>
    <t>MINI CIRCUITS</t>
  </si>
  <si>
    <t>E006898</t>
  </si>
  <si>
    <t>XFMR RF</t>
  </si>
  <si>
    <t xml:space="preserve"> ADT2-1T+</t>
  </si>
  <si>
    <t>MINICD542</t>
  </si>
  <si>
    <t>0.25W</t>
  </si>
  <si>
    <t>T9</t>
  </si>
  <si>
    <t>A005-0001-312</t>
  </si>
  <si>
    <t>E000946</t>
  </si>
  <si>
    <t>CONN-PCB TST PNT WHT</t>
  </si>
  <si>
    <t xml:space="preserve"> WHT</t>
  </si>
  <si>
    <t>CNLOOPTP</t>
  </si>
  <si>
    <t>TP1,TP4</t>
  </si>
  <si>
    <t>COMPONENTS CORPORATION</t>
  </si>
  <si>
    <t xml:space="preserve"> TP-104-01-09</t>
  </si>
  <si>
    <t>A012-0018-042</t>
  </si>
  <si>
    <t>40313JH103</t>
  </si>
  <si>
    <t>E019485</t>
  </si>
  <si>
    <t>CONN-PCB TEST POINT RED</t>
  </si>
  <si>
    <t xml:space="preserve"> RED</t>
  </si>
  <si>
    <t>CNKEY5001TP</t>
  </si>
  <si>
    <t>TP2,TP5</t>
  </si>
  <si>
    <t>VERO TECHNOLOGIES</t>
  </si>
  <si>
    <t xml:space="preserve"> 20-313137</t>
  </si>
  <si>
    <t>E019484</t>
  </si>
  <si>
    <t>CONN-PCB TEST POINT BLACK</t>
  </si>
  <si>
    <t xml:space="preserve"> BLK</t>
  </si>
  <si>
    <t>TP3,TP8</t>
  </si>
  <si>
    <t xml:space="preserve"> 20-2137</t>
  </si>
  <si>
    <t>E014091</t>
  </si>
  <si>
    <t>IC-ADI FASTFET OP AMP</t>
  </si>
  <si>
    <t xml:space="preserve"> ADA4817-2ACPZ</t>
  </si>
  <si>
    <t>QFN16_4X4_PAD2_1X2_1</t>
  </si>
  <si>
    <t>U1</t>
  </si>
  <si>
    <t>ANALOG DEVICES</t>
  </si>
  <si>
    <t xml:space="preserve"> ADA4817-2ACPZ-RL</t>
  </si>
  <si>
    <t>E035787</t>
  </si>
  <si>
    <t>IC-ADI BOOST AND INVERTING DC/DC CONVERTER FOR CCD BIAS</t>
  </si>
  <si>
    <t xml:space="preserve"> LT3472EDD#PBF</t>
  </si>
  <si>
    <t>DFN10_3X3_PAD2_38X1_64</t>
  </si>
  <si>
    <t>U3</t>
  </si>
  <si>
    <t>E024428</t>
  </si>
  <si>
    <t>IC-ADI 50MA/500MA, HIGH EFFICIENCY, ULTRALOW POWER STEP-DOWN REGULATOR</t>
  </si>
  <si>
    <t xml:space="preserve"> ADP5300ACPZ-1</t>
  </si>
  <si>
    <t>QFN10_3X3_PAD2_38X1_64</t>
  </si>
  <si>
    <t>U4</t>
  </si>
  <si>
    <t xml:space="preserve"> ADP5300ACPZ-1-R7</t>
  </si>
  <si>
    <t>E007592</t>
  </si>
  <si>
    <t>IC-ADI LOW VOLTAGE 8-CH BIDIR LOGIC LEVEL TRANSLATOR</t>
  </si>
  <si>
    <t xml:space="preserve"> ADG3308BCPZ-REEL</t>
  </si>
  <si>
    <t>QFN20_4X4_PAD2_1X2_1</t>
  </si>
  <si>
    <t>U5</t>
  </si>
  <si>
    <t>30-026089-01</t>
  </si>
  <si>
    <t>E034913</t>
  </si>
  <si>
    <t>IC 32KBIT SERIAL EEPROM</t>
  </si>
  <si>
    <t xml:space="preserve"> 24AA32A-I/SN</t>
  </si>
  <si>
    <t>SO8</t>
  </si>
  <si>
    <t>U6</t>
  </si>
  <si>
    <t>MICROCHIP TECHNOLOGY</t>
  </si>
  <si>
    <t>E018695</t>
  </si>
  <si>
    <t>IC-ADI ULTRALOW NOISE, 200mA LINEAR REG 2.3 VOUT</t>
  </si>
  <si>
    <t xml:space="preserve"> ADM7160ACPZN3.3</t>
  </si>
  <si>
    <t>DFN6_2X2_PAD1_6X1</t>
  </si>
  <si>
    <t>U7,U8,U9</t>
  </si>
  <si>
    <t xml:space="preserve"> ADM7160ACPZN3.3-R7</t>
  </si>
  <si>
    <t>E066084</t>
  </si>
  <si>
    <t>IC XTAL OSC XO 156.25MHZ 3.3V LVDS</t>
  </si>
  <si>
    <t xml:space="preserve"> 156.25MHZ</t>
  </si>
  <si>
    <t>YSML126W98H43_6P_A</t>
  </si>
  <si>
    <t>3.3V</t>
  </si>
  <si>
    <t>Y2</t>
  </si>
  <si>
    <t>ABRACON CORP.</t>
  </si>
  <si>
    <t xml:space="preserve"> AX3DAF1-156.2500</t>
  </si>
  <si>
    <t>DNI Components List :</t>
  </si>
  <si>
    <t>C26,C54,C55</t>
  </si>
  <si>
    <t>DNI</t>
  </si>
  <si>
    <t>C49,C51,C68,C72,C74,C83</t>
  </si>
  <si>
    <t>C52,C53,C57,C59</t>
  </si>
  <si>
    <t>C8</t>
  </si>
  <si>
    <t>OUT2,OUT3,OUT4</t>
  </si>
  <si>
    <t>R1,R2,R20,R24,R30,R32,R33,R37,R39,R85,R87,R89,R96,R97</t>
  </si>
  <si>
    <t>R10,R16,R79,R80,R81,R82,R92,R93,R94,R101</t>
  </si>
  <si>
    <t>R67,R102,R103</t>
  </si>
  <si>
    <t>R12,R35,R84,R88,R90,R95,R98,R99</t>
  </si>
  <si>
    <t>R4,R5,R6</t>
  </si>
  <si>
    <t>R41,R42,R43</t>
  </si>
  <si>
    <t>R44,R47,R48,R59,R60,R61,R62,R63,R66,R70</t>
  </si>
  <si>
    <t>R49,R50,R51,R52,R53,R54</t>
  </si>
  <si>
    <t>R56,R57,R58</t>
  </si>
  <si>
    <t>R68,R72,R73</t>
  </si>
  <si>
    <t>T2,T3,T4</t>
  </si>
  <si>
    <t>U2</t>
  </si>
  <si>
    <t>E042123</t>
  </si>
  <si>
    <t>IC CRYSTAL CLOCK OSCILLATOR, MEMS</t>
  </si>
  <si>
    <t xml:space="preserve"> 150MEGHZ</t>
  </si>
  <si>
    <t>YSML197W126H35</t>
  </si>
  <si>
    <t>Y1</t>
  </si>
  <si>
    <t xml:space="preserve"> ASFLMB-150.000MHZ-LY-T</t>
  </si>
  <si>
    <t>Sl.No</t>
  </si>
  <si>
    <t>Category</t>
  </si>
  <si>
    <t>MFR1 Name</t>
  </si>
  <si>
    <t>MFR1#</t>
  </si>
  <si>
    <t>Reference Designator</t>
  </si>
  <si>
    <t>Mark #</t>
  </si>
  <si>
    <t>Description</t>
  </si>
  <si>
    <t>UOM</t>
  </si>
  <si>
    <t>Cost</t>
  </si>
  <si>
    <t>MFR2 Name</t>
  </si>
  <si>
    <t>MFR2#</t>
  </si>
  <si>
    <t>Capacitor</t>
  </si>
  <si>
    <t>MLASE105SB7104KFNA01</t>
  </si>
  <si>
    <t>Multilayer Ceramic Capacitors MLCC - SMD/SMT 16V 0.1uF X7R 0402 10% Medical</t>
  </si>
  <si>
    <t>EA</t>
  </si>
  <si>
    <t>Murata Electronics</t>
  </si>
  <si>
    <t>GRM1555C1H101JA01J</t>
  </si>
  <si>
    <t>Multilayer Ceramic Capacitors MLCC - SMD/SMT 100 pF 50 VDC 5% 0402 C0G (NP0)</t>
  </si>
  <si>
    <t>EMK107BJ104KAHT</t>
  </si>
  <si>
    <t>Multilayer Ceramic Capacitors MLCC - SMD/SMT 963-MCASE168SB5104KT RPLCMT PN 16V 0.1uF X5R 0603 AEC-Q200</t>
  </si>
  <si>
    <t>GRM1555C1H1R5CA01J</t>
  </si>
  <si>
    <t>Multilayer Ceramic Capacitors MLCC - SMD/SMT 1.5 pF 50 VDC 0.25 pF 0402 C0G (NP0)</t>
  </si>
  <si>
    <t>JMK105BJ105KVHF</t>
  </si>
  <si>
    <t>Multilayer Ceramic Capacitors MLCC - SMD/SMT 963-MCASJ105SB5105KF RPLCMT PN 6.3V 1uF X5R 0402 AEC-Q200</t>
  </si>
  <si>
    <t>MCASE21GBB5106KTNA01</t>
  </si>
  <si>
    <t>Multilayer Ceramic Capacitors MLCC - SMD/SMT 16V 10uF X5R 0805 10% AEC-Q200</t>
  </si>
  <si>
    <t>JMK107BJ225KAHT</t>
  </si>
  <si>
    <t>Multilayer Ceramic Capacitors MLCC - SMD/SMT 963-MCASJ168SB5225KT RPLCMT PN 6.3V 2.2uF X5R 0603 AEC-Q200</t>
  </si>
  <si>
    <t>Multilayer Ceramic Capacitors MLCC - SMD/SMT 963-MCASL21GSB5225KT RPLCMT PN 10V 2.2uF X5R 0805 AEC-Q200</t>
  </si>
  <si>
    <t>LMK212BJ225KGHT</t>
  </si>
  <si>
    <t>UMK316BJ225KLHT</t>
  </si>
  <si>
    <t>Multilayer Ceramic Capacitors MLCC - SMD/SMT 963-MCASU31LSB5225KT RPLCMT PN 50V 2.2uF X5R 1206 AEC-Q200</t>
  </si>
  <si>
    <t>EMK107BBJ475KAHT</t>
  </si>
  <si>
    <t>Multilayer Ceramic Capacitors MLCC - SMD/SMT 963-MCASE168BB5475KT RPLCMT PN 16V 4.7uF X5R 0603 AEC-Q200</t>
  </si>
  <si>
    <t>Samsung Electro-Mechanics</t>
  </si>
  <si>
    <t>CL10A475KO8NNNC</t>
  </si>
  <si>
    <t>UMK212B7105KGHT</t>
  </si>
  <si>
    <t>Multilayer Ceramic Capacitors MLCC - SMD/SMT 963-MCASU21GSB7105KT RPLCMT PN 50V 1uF X7R 0805 10% AEC-Q200</t>
  </si>
  <si>
    <t>KYOCERA AVX</t>
  </si>
  <si>
    <t>0603YC104K4T2A</t>
  </si>
  <si>
    <t>Multilayer Ceramic Capacitors MLCC - SMD/SMT KAM15AR71C104KT NW G LOB PN 16V 0.1uF X7R A 581-KAM15AR71C104KT</t>
  </si>
  <si>
    <t>04023C103K4T2A</t>
  </si>
  <si>
    <t>Multilayer Ceramic Capacitors MLCC - SMD/SMT KAM05AR71E103KH NW G LOB PN 25V 0.01uF X7 A 581-KAM05AR71E103KH</t>
  </si>
  <si>
    <t>GRT0335C1H100JA02D</t>
  </si>
  <si>
    <t>Multilayer Ceramic Capacitors MLCC - SMD/SMT 10 pF 50 VDC 5% 0201 C0G (NP0) AEC-Q200</t>
  </si>
  <si>
    <t>GRT0335C1H4R7CA02D</t>
  </si>
  <si>
    <t>Multilayer Ceramic Capacitors MLCC - SMD/SMT 4.7 pF 50 VDC 0.25 pF 0201 C0G (NP0) AEC-Q200</t>
  </si>
  <si>
    <t>Total Cost</t>
  </si>
  <si>
    <t>Capacitor Ceramic</t>
  </si>
  <si>
    <t>Zener Diode</t>
  </si>
  <si>
    <t>Micro Commercial Components (MCC)</t>
  </si>
  <si>
    <t>SMBJ5347B-TP</t>
  </si>
  <si>
    <t>Zener Diodes 5W 10V</t>
  </si>
  <si>
    <t>SCHOTTKY RECTIFIER</t>
  </si>
  <si>
    <t>VSKY20301608-G4-08</t>
  </si>
  <si>
    <t>Schottky Diodes &amp; Rectifiers 30V Vrrm 375pF 500mV at 2.0A</t>
  </si>
  <si>
    <t>LED</t>
  </si>
  <si>
    <t>SML-P11MTT86R</t>
  </si>
  <si>
    <t>ROHM Semiconductor</t>
  </si>
  <si>
    <t>Single Colour LEDs MINI-MOLD ULTRA COMPACT YLW-GR</t>
  </si>
  <si>
    <t>DAC</t>
  </si>
  <si>
    <t>ANALOG DEVICES INC</t>
  </si>
  <si>
    <t>AD9102BCPZ</t>
  </si>
  <si>
    <t>Digital to Analog Converters - DAC 14 bit Single Channel DAC</t>
  </si>
  <si>
    <t>Arrow Electronics</t>
  </si>
  <si>
    <t>Inductor Ferrite</t>
  </si>
  <si>
    <t>BLM15HD182SN1D</t>
  </si>
  <si>
    <t>Ferrite Beads 1800 OHM 25% Alternate Sizing Guide Below</t>
  </si>
  <si>
    <t>Connector PCB</t>
  </si>
  <si>
    <t>Johnson / Cinch Connectivity Solutions</t>
  </si>
  <si>
    <t>142-0701-201</t>
  </si>
  <si>
    <t>RF Connectors / Coaxial Connectors PCB STRAIGHT JACK 50ohm .155" LEGS GLD</t>
  </si>
  <si>
    <t>Mueller Electric</t>
  </si>
  <si>
    <t>RF Connectors / Coaxial Connectors CONN SMA JACK STR. 50 OHM EDGE MOUNT</t>
  </si>
  <si>
    <t>Inductor Chip</t>
  </si>
  <si>
    <t>LQH32CN470K53L</t>
  </si>
  <si>
    <t>RF Inductors - SMD 47 UH 10%</t>
  </si>
  <si>
    <t>LQH32CN220K53L</t>
  </si>
  <si>
    <t>RF Inductors - SMD 22 UH 10%</t>
  </si>
  <si>
    <t>Remarks</t>
  </si>
  <si>
    <t>No Stock in Mouser</t>
  </si>
  <si>
    <t>Inductor power coil</t>
  </si>
  <si>
    <t>MLP2016V2R2MT0S1</t>
  </si>
  <si>
    <t>Power Inductors - SMD 2mm x 1.6mm x 0.85mm, -40 to +125 degC, 1000mA, 2.2?H, 212.5mohm</t>
  </si>
  <si>
    <t>Connector PCB RCPT</t>
  </si>
  <si>
    <t>Samtec</t>
  </si>
  <si>
    <t>SSQ-106-03-G-S</t>
  </si>
  <si>
    <t>Headers &amp; Wire Housings Tiger Buy Socket Strip with Square Tails, 0.100" Pitch</t>
  </si>
  <si>
    <t>TSW-108-08-G-S</t>
  </si>
  <si>
    <t>Headers &amp; Wire Housings Classic PCB Header Strips, 0.100" pitch</t>
  </si>
  <si>
    <t>DC Power Jack</t>
  </si>
  <si>
    <t>same sky</t>
  </si>
  <si>
    <t>PJ-102AH</t>
  </si>
  <si>
    <t>DC Power Connectors Power Jacks</t>
  </si>
  <si>
    <t>SSQ-108-03-G-S</t>
  </si>
  <si>
    <t>SSQ-103-03-G-D</t>
  </si>
  <si>
    <t>SSQ-110-03-G-S</t>
  </si>
  <si>
    <t>RC0603JR-070RL</t>
  </si>
  <si>
    <t>Resistor SMD</t>
  </si>
  <si>
    <t>Thick Film Resistors - SMD 0 Ohms 100 mW 0603 5%</t>
  </si>
  <si>
    <t>ERJ-2RKF4990X</t>
  </si>
  <si>
    <t>Panasonic</t>
  </si>
  <si>
    <t>Thick Film Resistors - SMD 0402 499ohms 1% AEC-Q200</t>
  </si>
  <si>
    <t>ERJ-2RKF1000X</t>
  </si>
  <si>
    <t>Thick Film Resistors - SMD 0402 100ohms 1% AEC-Q200</t>
  </si>
  <si>
    <t>ERJ-2RKF30R0X</t>
  </si>
  <si>
    <t>Thick Film Resistors - SMD 0402 30.0ohms 1% Tol AEC-Q200</t>
  </si>
  <si>
    <t>SEI Stackpole</t>
  </si>
  <si>
    <t>RMCF0402ZT0R00</t>
  </si>
  <si>
    <t>Thick Film Resistors - SMD 0Ohms 0402 0.0625W Jumper Std Power AEC-Q200</t>
  </si>
  <si>
    <t>ERJ-2RKF49R9X</t>
  </si>
  <si>
    <t>Thick Film Resistors - SMD 0402 49.9ohms 1% AEC-Q200</t>
  </si>
  <si>
    <t>ERJ-2RKF1003X</t>
  </si>
  <si>
    <t>Thick Film Resistors - SMD 0402 100Kohms 1% AEC-Q200</t>
  </si>
  <si>
    <t>Susumu</t>
  </si>
  <si>
    <t>RG1005P-102-B-T5</t>
  </si>
  <si>
    <t>Thin Film Resistors - SMD 1/16W 1K Ohms 0.1% 0402 25ppm</t>
  </si>
  <si>
    <t>ERJ-2RKF8061X</t>
  </si>
  <si>
    <t>Thick Film Resistors - SMD 0402 8.06Kohms 1% AEC-Q200</t>
  </si>
  <si>
    <t>ERJ-2GE0R00X</t>
  </si>
  <si>
    <t>Thick Film Resistors - SMD 0402 Zero ohms 5% Tol AEC-Q200</t>
  </si>
  <si>
    <t>ERJ-2RKF2490X</t>
  </si>
  <si>
    <t>Thick Film Resistors - SMD 0402 249ohms 1% AEC-Q200</t>
  </si>
  <si>
    <t>ERJ-2RKF75R0X</t>
  </si>
  <si>
    <t>Thick Film Resistors - SMD 0402 75.0ohms 1% Tol AEC-Q200</t>
  </si>
  <si>
    <t>ERJ-2RKF1001X</t>
  </si>
  <si>
    <t>Thick Film Resistors - SMD 0402 1Kohms 1% AEC-Q200</t>
  </si>
  <si>
    <t>ERJ-2RKF4993X</t>
  </si>
  <si>
    <t>Thick Film Resistors - SMD 0402 499Kohms 1% AEC-Q200</t>
  </si>
  <si>
    <t>ERJ-2RKF1403X</t>
  </si>
  <si>
    <t>Thick Film Resistors - SMD 0402 140Kohms 1% AEC-Q200</t>
  </si>
  <si>
    <t>ERJ-3EKF2103V</t>
  </si>
  <si>
    <t>Thick Film Resistors - SMD 0603 210Kohms 1% AEC-Q200</t>
  </si>
  <si>
    <t>RC0603FR-07158KL</t>
  </si>
  <si>
    <t>Thick Film Resistors - SMD 158 kOhms 100mW 0603 1%</t>
  </si>
  <si>
    <t>ADT4-6WT+</t>
  </si>
  <si>
    <t>Mini Circuits</t>
  </si>
  <si>
    <t>Signal Transformer</t>
  </si>
  <si>
    <t>Audio Transformers / Signal Transformers RF XFMR / SURF MOUNT / RoHS</t>
  </si>
  <si>
    <t>ADT2-1T+</t>
  </si>
  <si>
    <t>ADA4817-2ACPZ-R7</t>
  </si>
  <si>
    <t>Op Amp Fast FET</t>
  </si>
  <si>
    <t>Operational Amplifiers - Op Amps Dual, Low Noise, 1 GHz FastFET Op Amplifier</t>
  </si>
  <si>
    <t>DC-DC converter</t>
  </si>
  <si>
    <t>LT3472EDD#PBF</t>
  </si>
  <si>
    <t>Switching Voltage Regulators Boost &amp; Inv DC/DC Conv for CCD Bias</t>
  </si>
  <si>
    <t>Power Step Down Regulator</t>
  </si>
  <si>
    <t>ADP5300ACPZ-1-R7</t>
  </si>
  <si>
    <t>Switching Voltage Regulators 50mA/500mA ULP Buck w/ OD ST</t>
  </si>
  <si>
    <t>Logic Level Translator</t>
  </si>
  <si>
    <t>ADG3308BCPZ-REEL</t>
  </si>
  <si>
    <t>Translation - Voltage Levels 1.2 V - 5.5 V, 8-channel BI-DIR TRANS IC</t>
  </si>
  <si>
    <t>MICROSHIP Technology</t>
  </si>
  <si>
    <t>Serial EEPROM</t>
  </si>
  <si>
    <t>24AA32A-I/SN</t>
  </si>
  <si>
    <t>EEPROM 4kx8</t>
  </si>
  <si>
    <t>ADM7160ACPZN3.3-R7</t>
  </si>
  <si>
    <t>LDO Voltage Regulator</t>
  </si>
  <si>
    <t>LDO Voltage Regulators Ultra-Low Noise 200mA LDO</t>
  </si>
  <si>
    <t>Crystal Oscillator</t>
  </si>
  <si>
    <t>ABRACON</t>
  </si>
  <si>
    <t>AX3DAF1-156.2500</t>
  </si>
  <si>
    <t xml:space="preserve">	Standard Clock Oscillators Crystal Oscillator 3225 6-SMD 156.25MHz +/-25ppm -40°C ~ 85°C LVDS 3.3V</t>
  </si>
  <si>
    <t>Material Category</t>
  </si>
  <si>
    <t>Diode</t>
  </si>
  <si>
    <t>Inductors</t>
  </si>
  <si>
    <t>Connectors</t>
  </si>
  <si>
    <t>Resistors</t>
  </si>
  <si>
    <t>Transformer</t>
  </si>
  <si>
    <t>Op Amp</t>
  </si>
  <si>
    <t>Regulators</t>
  </si>
  <si>
    <t>Oscillator</t>
  </si>
  <si>
    <t>Others</t>
  </si>
  <si>
    <t>Sum Total</t>
  </si>
  <si>
    <t>UU</t>
  </si>
  <si>
    <t>AD8038ARZ,AD8047ARZ</t>
  </si>
  <si>
    <t>AD8038ARZ,AD8047 ARZ</t>
  </si>
  <si>
    <t>Part Name</t>
  </si>
  <si>
    <t>Arduino connectors</t>
  </si>
  <si>
    <t>EEPROM</t>
  </si>
  <si>
    <t>Logic level translator</t>
  </si>
  <si>
    <t>Signal transformer clock</t>
  </si>
  <si>
    <t>Signal transformer waveform</t>
  </si>
  <si>
    <t>Onboard oscillator</t>
  </si>
  <si>
    <t>Linear Regulator</t>
  </si>
  <si>
    <t>Step down regulator</t>
  </si>
  <si>
    <t>DC-DC Converter</t>
  </si>
  <si>
    <t>Capacitors/Resistors/Inductors</t>
  </si>
  <si>
    <t>Alternates</t>
  </si>
  <si>
    <t>Option 1</t>
  </si>
  <si>
    <t>R</t>
  </si>
  <si>
    <t>Alternate's Cost</t>
  </si>
  <si>
    <t>One connector eliminated</t>
  </si>
  <si>
    <t>One regulator eliminated</t>
  </si>
  <si>
    <t>Approx 80% requirement</t>
  </si>
  <si>
    <t>Coaxial connectors</t>
  </si>
  <si>
    <t>Price in Element14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</si>
</sst>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4"/>
      <color rgb="FF006600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00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8518-E7EE-4A6D-B8CF-A5F0B7AB3E6D}">
  <dimension ref="A1:T88"/>
  <sheetViews>
    <sheetView workbookViewId="0">
      <pane ySplit="8" topLeftCell="A19" activePane="bottomLeft" state="frozen"/>
      <selection pane="bottomLeft" activeCell="B29" sqref="B29"/>
    </sheetView>
  </sheetViews>
  <sheetFormatPr defaultRowHeight="14.4" x14ac:dyDescent="0.3"/>
  <cols>
    <col min="1" max="1" width="10.44140625" customWidth="1"/>
    <col min="3" max="3" width="8" bestFit="1" customWidth="1"/>
    <col min="4" max="4" width="74.5546875" bestFit="1" customWidth="1"/>
    <col min="5" max="5" width="22" style="7" bestFit="1" customWidth="1"/>
    <col min="6" max="6" width="24.21875" bestFit="1" customWidth="1"/>
    <col min="7" max="7" width="8.88671875" style="9"/>
    <col min="10" max="10" width="49.88671875" bestFit="1" customWidth="1"/>
    <col min="12" max="12" width="31.77734375" bestFit="1" customWidth="1"/>
    <col min="13" max="13" width="23.5546875" style="7" bestFit="1" customWidth="1"/>
    <col min="14" max="14" width="12" bestFit="1" customWidth="1"/>
    <col min="15" max="15" width="15.5546875" bestFit="1" customWidth="1"/>
    <col min="16" max="16" width="15.109375" bestFit="1" customWidth="1"/>
    <col min="17" max="17" width="14.77734375" bestFit="1" customWidth="1"/>
    <col min="18" max="18" width="16.5546875" bestFit="1" customWidth="1"/>
    <col min="19" max="19" width="16.33203125" bestFit="1" customWidth="1"/>
    <col min="20" max="20" width="13.6640625" bestFit="1" customWidth="1"/>
  </cols>
  <sheetData>
    <row r="1" spans="1:20" x14ac:dyDescent="0.3">
      <c r="A1" t="s">
        <v>0</v>
      </c>
      <c r="J1" t="s">
        <v>598</v>
      </c>
    </row>
    <row r="2" spans="1:20" x14ac:dyDescent="0.3">
      <c r="A2" t="s">
        <v>1</v>
      </c>
    </row>
    <row r="3" spans="1:20" x14ac:dyDescent="0.3">
      <c r="A3" t="s">
        <v>2</v>
      </c>
    </row>
    <row r="4" spans="1:20" x14ac:dyDescent="0.3">
      <c r="A4" t="s">
        <v>3</v>
      </c>
    </row>
    <row r="5" spans="1:20" x14ac:dyDescent="0.3">
      <c r="A5" t="s">
        <v>4</v>
      </c>
    </row>
    <row r="6" spans="1:20" x14ac:dyDescent="0.3">
      <c r="A6" t="s">
        <v>5</v>
      </c>
    </row>
    <row r="8" spans="1:20" x14ac:dyDescent="0.3">
      <c r="A8" t="s">
        <v>6</v>
      </c>
      <c r="B8" t="s">
        <v>7</v>
      </c>
      <c r="C8" t="s">
        <v>8</v>
      </c>
      <c r="D8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  <c r="J8" s="9" t="s">
        <v>15</v>
      </c>
      <c r="K8" s="9" t="s">
        <v>16</v>
      </c>
      <c r="L8" s="9" t="s">
        <v>17</v>
      </c>
      <c r="M8" s="9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</row>
    <row r="9" spans="1:20" x14ac:dyDescent="0.3">
      <c r="A9">
        <v>2</v>
      </c>
      <c r="B9">
        <v>15</v>
      </c>
      <c r="C9" t="s">
        <v>26</v>
      </c>
      <c r="D9" s="3" t="s">
        <v>27</v>
      </c>
      <c r="E9" s="7" t="s">
        <v>28</v>
      </c>
      <c r="F9" t="s">
        <v>29</v>
      </c>
      <c r="G9" s="9">
        <v>10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M9" s="7" t="s">
        <v>35</v>
      </c>
      <c r="N9" t="s">
        <v>36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37</v>
      </c>
    </row>
    <row r="10" spans="1:20" x14ac:dyDescent="0.3">
      <c r="A10">
        <v>3</v>
      </c>
      <c r="B10">
        <v>6</v>
      </c>
      <c r="C10" t="s">
        <v>38</v>
      </c>
      <c r="D10" s="3" t="s">
        <v>39</v>
      </c>
      <c r="E10" s="7" t="s">
        <v>40</v>
      </c>
      <c r="F10" t="s">
        <v>41</v>
      </c>
      <c r="G10" s="9">
        <v>5</v>
      </c>
      <c r="H10" t="s">
        <v>42</v>
      </c>
      <c r="I10" t="s">
        <v>31</v>
      </c>
      <c r="J10" t="s">
        <v>43</v>
      </c>
      <c r="K10" t="s">
        <v>33</v>
      </c>
      <c r="L10" t="s">
        <v>44</v>
      </c>
      <c r="M10" s="7" t="s">
        <v>45</v>
      </c>
      <c r="N10" t="s">
        <v>36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37</v>
      </c>
    </row>
    <row r="11" spans="1:20" x14ac:dyDescent="0.3">
      <c r="A11">
        <v>4</v>
      </c>
      <c r="B11">
        <v>3</v>
      </c>
      <c r="C11" t="s">
        <v>46</v>
      </c>
      <c r="D11" s="3" t="s">
        <v>47</v>
      </c>
      <c r="E11" s="7" t="s">
        <v>28</v>
      </c>
      <c r="F11" t="s">
        <v>48</v>
      </c>
      <c r="G11" s="9">
        <v>10</v>
      </c>
      <c r="H11" t="s">
        <v>30</v>
      </c>
      <c r="I11" t="s">
        <v>31</v>
      </c>
      <c r="J11" t="s">
        <v>49</v>
      </c>
      <c r="K11" t="s">
        <v>33</v>
      </c>
      <c r="L11" t="s">
        <v>50</v>
      </c>
      <c r="M11" s="7" t="s">
        <v>51</v>
      </c>
      <c r="N11" t="s">
        <v>52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37</v>
      </c>
    </row>
    <row r="12" spans="1:20" x14ac:dyDescent="0.3">
      <c r="A12">
        <v>5</v>
      </c>
      <c r="B12">
        <v>2</v>
      </c>
      <c r="C12" t="s">
        <v>53</v>
      </c>
      <c r="D12" s="3" t="s">
        <v>54</v>
      </c>
      <c r="E12" s="7" t="s">
        <v>55</v>
      </c>
      <c r="F12" t="s">
        <v>29</v>
      </c>
      <c r="G12" s="9" t="s">
        <v>56</v>
      </c>
      <c r="H12" t="s">
        <v>42</v>
      </c>
      <c r="I12" t="s">
        <v>31</v>
      </c>
      <c r="J12" t="s">
        <v>57</v>
      </c>
      <c r="K12" t="s">
        <v>33</v>
      </c>
      <c r="L12" t="s">
        <v>58</v>
      </c>
      <c r="M12" s="7" t="s">
        <v>59</v>
      </c>
      <c r="N12" t="s">
        <v>36</v>
      </c>
      <c r="O12" t="s">
        <v>31</v>
      </c>
      <c r="P12" t="s">
        <v>31</v>
      </c>
      <c r="Q12" t="s">
        <v>31</v>
      </c>
      <c r="R12" t="s">
        <v>31</v>
      </c>
      <c r="S12">
        <v>7002289</v>
      </c>
      <c r="T12" t="s">
        <v>37</v>
      </c>
    </row>
    <row r="13" spans="1:20" x14ac:dyDescent="0.3">
      <c r="A13">
        <v>6</v>
      </c>
      <c r="B13">
        <v>1</v>
      </c>
      <c r="C13" t="s">
        <v>60</v>
      </c>
      <c r="D13" s="3" t="s">
        <v>61</v>
      </c>
      <c r="E13" s="7" t="s">
        <v>62</v>
      </c>
      <c r="F13" t="s">
        <v>29</v>
      </c>
      <c r="G13" s="9">
        <v>10</v>
      </c>
      <c r="H13" t="s">
        <v>63</v>
      </c>
      <c r="I13" t="s">
        <v>31</v>
      </c>
      <c r="J13" t="s">
        <v>64</v>
      </c>
      <c r="K13" t="s">
        <v>33</v>
      </c>
      <c r="L13" t="s">
        <v>65</v>
      </c>
      <c r="M13" s="7" t="s">
        <v>66</v>
      </c>
      <c r="N13" t="s">
        <v>36</v>
      </c>
      <c r="O13" t="s">
        <v>31</v>
      </c>
      <c r="P13" t="s">
        <v>31</v>
      </c>
      <c r="Q13" t="s">
        <v>31</v>
      </c>
      <c r="R13" t="s">
        <v>31</v>
      </c>
      <c r="S13">
        <v>7002749</v>
      </c>
      <c r="T13" t="s">
        <v>37</v>
      </c>
    </row>
    <row r="14" spans="1:20" x14ac:dyDescent="0.3">
      <c r="A14">
        <v>7</v>
      </c>
      <c r="B14">
        <v>1</v>
      </c>
      <c r="C14" t="s">
        <v>67</v>
      </c>
      <c r="D14" s="3" t="s">
        <v>68</v>
      </c>
      <c r="E14" s="7" t="s">
        <v>62</v>
      </c>
      <c r="F14" t="s">
        <v>69</v>
      </c>
      <c r="G14" s="9">
        <v>10</v>
      </c>
      <c r="H14" t="s">
        <v>42</v>
      </c>
      <c r="I14" t="s">
        <v>31</v>
      </c>
      <c r="J14" t="s">
        <v>70</v>
      </c>
      <c r="K14" t="s">
        <v>33</v>
      </c>
      <c r="L14" t="s">
        <v>71</v>
      </c>
      <c r="M14" s="7" t="s">
        <v>72</v>
      </c>
      <c r="N14" t="s">
        <v>36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37</v>
      </c>
    </row>
    <row r="15" spans="1:20" x14ac:dyDescent="0.3">
      <c r="A15">
        <v>8</v>
      </c>
      <c r="B15">
        <v>2</v>
      </c>
      <c r="C15" t="s">
        <v>73</v>
      </c>
      <c r="D15" s="3" t="s">
        <v>74</v>
      </c>
      <c r="E15" s="7" t="s">
        <v>75</v>
      </c>
      <c r="F15" t="s">
        <v>69</v>
      </c>
      <c r="G15" s="9">
        <v>10</v>
      </c>
      <c r="H15" t="s">
        <v>30</v>
      </c>
      <c r="I15" t="s">
        <v>31</v>
      </c>
      <c r="J15" t="s">
        <v>76</v>
      </c>
      <c r="K15" t="s">
        <v>33</v>
      </c>
      <c r="L15" t="s">
        <v>58</v>
      </c>
      <c r="M15" s="7" t="s">
        <v>77</v>
      </c>
      <c r="N15" t="s">
        <v>36</v>
      </c>
      <c r="O15" t="s">
        <v>78</v>
      </c>
      <c r="P15" t="s">
        <v>31</v>
      </c>
      <c r="Q15" t="s">
        <v>31</v>
      </c>
      <c r="R15" t="s">
        <v>79</v>
      </c>
      <c r="S15" t="s">
        <v>31</v>
      </c>
      <c r="T15" t="s">
        <v>37</v>
      </c>
    </row>
    <row r="16" spans="1:20" x14ac:dyDescent="0.3">
      <c r="A16">
        <v>9</v>
      </c>
      <c r="B16">
        <v>1</v>
      </c>
      <c r="C16" t="s">
        <v>80</v>
      </c>
      <c r="D16" s="3" t="s">
        <v>81</v>
      </c>
      <c r="E16" s="7" t="s">
        <v>82</v>
      </c>
      <c r="F16" t="s">
        <v>48</v>
      </c>
      <c r="G16" s="9">
        <v>10</v>
      </c>
      <c r="H16" t="s">
        <v>63</v>
      </c>
      <c r="I16" t="s">
        <v>31</v>
      </c>
      <c r="J16" t="s">
        <v>83</v>
      </c>
      <c r="K16" t="s">
        <v>33</v>
      </c>
      <c r="L16" t="s">
        <v>71</v>
      </c>
      <c r="M16" s="7" t="s">
        <v>84</v>
      </c>
      <c r="N16" t="s">
        <v>36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37</v>
      </c>
    </row>
    <row r="17" spans="1:20" x14ac:dyDescent="0.3">
      <c r="A17">
        <v>10</v>
      </c>
      <c r="B17">
        <v>1</v>
      </c>
      <c r="C17" t="s">
        <v>85</v>
      </c>
      <c r="D17" s="3" t="s">
        <v>86</v>
      </c>
      <c r="E17" s="7" t="s">
        <v>87</v>
      </c>
      <c r="F17" t="s">
        <v>48</v>
      </c>
      <c r="G17" s="9">
        <v>5</v>
      </c>
      <c r="H17" t="s">
        <v>42</v>
      </c>
      <c r="I17" t="s">
        <v>31</v>
      </c>
      <c r="J17" t="s">
        <v>88</v>
      </c>
      <c r="K17" t="s">
        <v>33</v>
      </c>
      <c r="L17" t="s">
        <v>71</v>
      </c>
      <c r="M17" s="7" t="s">
        <v>89</v>
      </c>
      <c r="N17" t="s">
        <v>36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37</v>
      </c>
    </row>
    <row r="18" spans="1:20" x14ac:dyDescent="0.3">
      <c r="A18">
        <v>11</v>
      </c>
      <c r="B18">
        <v>1</v>
      </c>
      <c r="C18" t="s">
        <v>90</v>
      </c>
      <c r="D18" s="3" t="s">
        <v>91</v>
      </c>
      <c r="E18" s="7" t="s">
        <v>82</v>
      </c>
      <c r="F18" t="s">
        <v>92</v>
      </c>
      <c r="G18" s="9">
        <v>10</v>
      </c>
      <c r="H18" t="s">
        <v>93</v>
      </c>
      <c r="I18" t="s">
        <v>31</v>
      </c>
      <c r="J18" t="s">
        <v>94</v>
      </c>
      <c r="K18" t="s">
        <v>33</v>
      </c>
      <c r="L18" t="s">
        <v>50</v>
      </c>
      <c r="M18" s="7" t="s">
        <v>95</v>
      </c>
      <c r="N18" t="s">
        <v>36</v>
      </c>
      <c r="O18" t="s">
        <v>31</v>
      </c>
      <c r="P18" t="s">
        <v>31</v>
      </c>
      <c r="Q18" t="s">
        <v>31</v>
      </c>
      <c r="R18" t="s">
        <v>31</v>
      </c>
      <c r="S18">
        <v>7002770</v>
      </c>
      <c r="T18" t="s">
        <v>37</v>
      </c>
    </row>
    <row r="19" spans="1:20" x14ac:dyDescent="0.3">
      <c r="A19">
        <v>12</v>
      </c>
      <c r="B19">
        <v>1</v>
      </c>
      <c r="C19" t="s">
        <v>96</v>
      </c>
      <c r="D19" s="3" t="s">
        <v>97</v>
      </c>
      <c r="E19" s="7" t="s">
        <v>98</v>
      </c>
      <c r="F19" t="s">
        <v>48</v>
      </c>
      <c r="G19" s="9">
        <v>5</v>
      </c>
      <c r="H19" t="s">
        <v>42</v>
      </c>
      <c r="I19" t="s">
        <v>31</v>
      </c>
      <c r="J19" t="s">
        <v>99</v>
      </c>
      <c r="K19" t="s">
        <v>33</v>
      </c>
      <c r="L19" t="s">
        <v>100</v>
      </c>
      <c r="M19" s="7" t="s">
        <v>101</v>
      </c>
      <c r="N19" t="s">
        <v>36</v>
      </c>
      <c r="O19" t="s">
        <v>102</v>
      </c>
      <c r="P19" t="s">
        <v>31</v>
      </c>
      <c r="Q19">
        <v>721920</v>
      </c>
      <c r="R19" t="s">
        <v>31</v>
      </c>
      <c r="S19">
        <v>7003154</v>
      </c>
      <c r="T19" t="s">
        <v>37</v>
      </c>
    </row>
    <row r="20" spans="1:20" x14ac:dyDescent="0.3">
      <c r="A20">
        <v>13</v>
      </c>
      <c r="B20">
        <v>1</v>
      </c>
      <c r="C20" t="s">
        <v>103</v>
      </c>
      <c r="D20" s="3" t="s">
        <v>104</v>
      </c>
      <c r="E20" s="7" t="s">
        <v>82</v>
      </c>
      <c r="F20" t="s">
        <v>105</v>
      </c>
      <c r="G20" s="9">
        <v>10</v>
      </c>
      <c r="H20" t="s">
        <v>42</v>
      </c>
      <c r="I20" t="s">
        <v>31</v>
      </c>
      <c r="J20" t="s">
        <v>106</v>
      </c>
      <c r="K20" t="s">
        <v>33</v>
      </c>
      <c r="L20" t="s">
        <v>50</v>
      </c>
      <c r="M20" s="7" t="s">
        <v>107</v>
      </c>
      <c r="N20" t="s">
        <v>36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37</v>
      </c>
    </row>
    <row r="21" spans="1:20" x14ac:dyDescent="0.3">
      <c r="A21">
        <v>14</v>
      </c>
      <c r="B21">
        <v>6</v>
      </c>
      <c r="C21" t="s">
        <v>108</v>
      </c>
      <c r="D21" s="3" t="s">
        <v>109</v>
      </c>
      <c r="E21" s="7" t="s">
        <v>110</v>
      </c>
      <c r="F21" t="s">
        <v>48</v>
      </c>
      <c r="G21" s="9">
        <v>10</v>
      </c>
      <c r="H21" t="s">
        <v>30</v>
      </c>
      <c r="I21" t="s">
        <v>31</v>
      </c>
      <c r="J21" t="s">
        <v>111</v>
      </c>
      <c r="K21" t="s">
        <v>33</v>
      </c>
      <c r="L21" t="s">
        <v>112</v>
      </c>
      <c r="M21" s="7" t="s">
        <v>113</v>
      </c>
      <c r="N21" t="s">
        <v>36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37</v>
      </c>
    </row>
    <row r="22" spans="1:20" x14ac:dyDescent="0.3">
      <c r="A22">
        <v>15</v>
      </c>
      <c r="B22">
        <v>2</v>
      </c>
      <c r="C22" t="s">
        <v>114</v>
      </c>
      <c r="D22" s="3" t="s">
        <v>115</v>
      </c>
      <c r="E22" s="7" t="s">
        <v>28</v>
      </c>
      <c r="F22" t="s">
        <v>48</v>
      </c>
      <c r="G22" s="9">
        <v>10</v>
      </c>
      <c r="H22" t="s">
        <v>30</v>
      </c>
      <c r="I22" t="s">
        <v>31</v>
      </c>
      <c r="J22" t="s">
        <v>116</v>
      </c>
      <c r="K22" t="s">
        <v>33</v>
      </c>
      <c r="L22" t="s">
        <v>117</v>
      </c>
      <c r="M22" s="7">
        <v>885012206046</v>
      </c>
      <c r="N22" t="s">
        <v>36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37</v>
      </c>
    </row>
    <row r="23" spans="1:20" x14ac:dyDescent="0.3">
      <c r="A23">
        <v>16</v>
      </c>
      <c r="B23">
        <v>1</v>
      </c>
      <c r="C23" t="s">
        <v>118</v>
      </c>
      <c r="D23" s="3" t="s">
        <v>119</v>
      </c>
      <c r="E23" s="7" t="s">
        <v>120</v>
      </c>
      <c r="F23" t="s">
        <v>41</v>
      </c>
      <c r="G23" s="9">
        <v>10</v>
      </c>
      <c r="H23" t="s">
        <v>121</v>
      </c>
      <c r="I23" t="s">
        <v>31</v>
      </c>
      <c r="J23" t="s">
        <v>122</v>
      </c>
      <c r="K23" t="s">
        <v>33</v>
      </c>
      <c r="L23" t="s">
        <v>123</v>
      </c>
      <c r="M23" s="7" t="s">
        <v>124</v>
      </c>
      <c r="N23" t="s">
        <v>36</v>
      </c>
      <c r="O23" t="s">
        <v>31</v>
      </c>
      <c r="P23" t="s">
        <v>31</v>
      </c>
      <c r="Q23" t="s">
        <v>31</v>
      </c>
      <c r="R23" t="s">
        <v>31</v>
      </c>
      <c r="S23">
        <v>7000663</v>
      </c>
      <c r="T23" t="s">
        <v>37</v>
      </c>
    </row>
    <row r="24" spans="1:20" x14ac:dyDescent="0.3">
      <c r="A24">
        <v>17</v>
      </c>
      <c r="B24">
        <v>1</v>
      </c>
      <c r="C24" t="s">
        <v>125</v>
      </c>
      <c r="D24" s="3" t="s">
        <v>126</v>
      </c>
      <c r="E24" s="7" t="s">
        <v>127</v>
      </c>
      <c r="F24" t="s">
        <v>128</v>
      </c>
      <c r="G24" s="9">
        <v>5</v>
      </c>
      <c r="H24" t="s">
        <v>93</v>
      </c>
      <c r="I24" t="s">
        <v>129</v>
      </c>
      <c r="J24" t="s">
        <v>130</v>
      </c>
      <c r="K24" t="s">
        <v>33</v>
      </c>
      <c r="L24" t="s">
        <v>131</v>
      </c>
      <c r="M24" s="7" t="s">
        <v>127</v>
      </c>
      <c r="N24" t="s">
        <v>36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37</v>
      </c>
    </row>
    <row r="25" spans="1:20" x14ac:dyDescent="0.3">
      <c r="A25">
        <v>18</v>
      </c>
      <c r="B25">
        <v>1</v>
      </c>
      <c r="C25" t="s">
        <v>132</v>
      </c>
      <c r="D25" s="3" t="s">
        <v>133</v>
      </c>
      <c r="E25" s="7" t="s">
        <v>134</v>
      </c>
      <c r="F25" t="s">
        <v>135</v>
      </c>
      <c r="G25" s="9" t="s">
        <v>31</v>
      </c>
      <c r="H25" t="s">
        <v>136</v>
      </c>
      <c r="I25" t="s">
        <v>31</v>
      </c>
      <c r="J25" t="s">
        <v>137</v>
      </c>
      <c r="K25" t="s">
        <v>33</v>
      </c>
      <c r="L25" t="s">
        <v>138</v>
      </c>
      <c r="M25" s="7" t="s">
        <v>134</v>
      </c>
      <c r="N25" t="s">
        <v>36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37</v>
      </c>
    </row>
    <row r="26" spans="1:20" x14ac:dyDescent="0.3">
      <c r="A26">
        <v>19</v>
      </c>
      <c r="B26">
        <v>1</v>
      </c>
      <c r="C26" t="s">
        <v>139</v>
      </c>
      <c r="D26" s="3" t="s">
        <v>140</v>
      </c>
      <c r="E26" s="7" t="s">
        <v>141</v>
      </c>
      <c r="F26" t="s">
        <v>142</v>
      </c>
      <c r="G26" s="9" t="s">
        <v>31</v>
      </c>
      <c r="H26" t="s">
        <v>31</v>
      </c>
      <c r="I26" t="s">
        <v>143</v>
      </c>
      <c r="J26" t="s">
        <v>144</v>
      </c>
      <c r="K26" t="s">
        <v>33</v>
      </c>
      <c r="L26" t="s">
        <v>145</v>
      </c>
      <c r="M26" s="7" t="s">
        <v>141</v>
      </c>
      <c r="N26" t="s">
        <v>36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37</v>
      </c>
    </row>
    <row r="27" spans="1:20" x14ac:dyDescent="0.3">
      <c r="A27">
        <v>20</v>
      </c>
      <c r="B27">
        <v>1</v>
      </c>
      <c r="C27" t="s">
        <v>146</v>
      </c>
      <c r="D27" s="3" t="s">
        <v>147</v>
      </c>
      <c r="E27" s="7" t="s">
        <v>148</v>
      </c>
      <c r="F27" t="s">
        <v>149</v>
      </c>
      <c r="G27" s="9" t="s">
        <v>31</v>
      </c>
      <c r="H27" t="s">
        <v>31</v>
      </c>
      <c r="I27" t="s">
        <v>37</v>
      </c>
      <c r="J27" t="s">
        <v>150</v>
      </c>
      <c r="K27" t="s">
        <v>151</v>
      </c>
      <c r="L27" t="s">
        <v>152</v>
      </c>
      <c r="M27" s="7" t="s">
        <v>148</v>
      </c>
      <c r="N27" t="s">
        <v>36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37</v>
      </c>
    </row>
    <row r="28" spans="1:20" x14ac:dyDescent="0.3">
      <c r="A28">
        <v>21</v>
      </c>
      <c r="B28">
        <v>4</v>
      </c>
      <c r="C28" t="s">
        <v>153</v>
      </c>
      <c r="D28" s="3" t="s">
        <v>154</v>
      </c>
      <c r="E28" s="7" t="s">
        <v>155</v>
      </c>
      <c r="F28" t="s">
        <v>156</v>
      </c>
      <c r="G28" s="9">
        <v>25</v>
      </c>
      <c r="H28" t="s">
        <v>31</v>
      </c>
      <c r="I28" t="s">
        <v>31</v>
      </c>
      <c r="J28" t="s">
        <v>157</v>
      </c>
      <c r="K28" t="s">
        <v>33</v>
      </c>
      <c r="L28" t="s">
        <v>58</v>
      </c>
      <c r="M28" s="7" t="s">
        <v>158</v>
      </c>
      <c r="N28" t="s">
        <v>36</v>
      </c>
      <c r="O28" t="s">
        <v>31</v>
      </c>
      <c r="P28" t="s">
        <v>31</v>
      </c>
      <c r="Q28" t="s">
        <v>31</v>
      </c>
      <c r="R28" t="s">
        <v>31</v>
      </c>
      <c r="S28">
        <v>7001397</v>
      </c>
      <c r="T28" t="s">
        <v>37</v>
      </c>
    </row>
    <row r="29" spans="1:20" x14ac:dyDescent="0.3">
      <c r="A29">
        <v>22</v>
      </c>
      <c r="B29">
        <v>2</v>
      </c>
      <c r="C29" t="s">
        <v>159</v>
      </c>
      <c r="D29" s="3" t="s">
        <v>160</v>
      </c>
      <c r="E29" s="7" t="s">
        <v>161</v>
      </c>
      <c r="F29" t="s">
        <v>162</v>
      </c>
      <c r="G29" s="9" t="s">
        <v>31</v>
      </c>
      <c r="H29" t="s">
        <v>31</v>
      </c>
      <c r="I29" t="s">
        <v>31</v>
      </c>
      <c r="J29" t="s">
        <v>163</v>
      </c>
      <c r="K29" t="s">
        <v>33</v>
      </c>
      <c r="L29" t="s">
        <v>164</v>
      </c>
      <c r="M29" s="7" t="s">
        <v>161</v>
      </c>
      <c r="N29" t="s">
        <v>36</v>
      </c>
      <c r="O29" t="s">
        <v>165</v>
      </c>
      <c r="P29" t="s">
        <v>166</v>
      </c>
      <c r="Q29" t="s">
        <v>31</v>
      </c>
      <c r="R29" t="s">
        <v>31</v>
      </c>
      <c r="S29" t="s">
        <v>31</v>
      </c>
      <c r="T29" t="s">
        <v>37</v>
      </c>
    </row>
    <row r="30" spans="1:20" x14ac:dyDescent="0.3">
      <c r="A30">
        <v>23</v>
      </c>
      <c r="B30">
        <v>2</v>
      </c>
      <c r="C30" t="s">
        <v>167</v>
      </c>
      <c r="D30" s="3" t="s">
        <v>168</v>
      </c>
      <c r="E30" s="7" t="s">
        <v>169</v>
      </c>
      <c r="F30" t="s">
        <v>170</v>
      </c>
      <c r="G30" s="9">
        <v>10</v>
      </c>
      <c r="H30" t="s">
        <v>31</v>
      </c>
      <c r="I30" t="s">
        <v>31</v>
      </c>
      <c r="J30" t="s">
        <v>171</v>
      </c>
      <c r="K30" t="s">
        <v>33</v>
      </c>
      <c r="L30" t="s">
        <v>58</v>
      </c>
      <c r="M30" s="7" t="s">
        <v>172</v>
      </c>
      <c r="N30" t="s">
        <v>36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37</v>
      </c>
    </row>
    <row r="31" spans="1:20" x14ac:dyDescent="0.3">
      <c r="A31">
        <v>24</v>
      </c>
      <c r="B31">
        <v>1</v>
      </c>
      <c r="C31" t="s">
        <v>173</v>
      </c>
      <c r="D31" s="3" t="s">
        <v>174</v>
      </c>
      <c r="E31" s="7" t="s">
        <v>175</v>
      </c>
      <c r="F31" t="s">
        <v>170</v>
      </c>
      <c r="G31" s="9">
        <v>10</v>
      </c>
      <c r="H31" t="s">
        <v>31</v>
      </c>
      <c r="I31" t="s">
        <v>31</v>
      </c>
      <c r="J31" t="s">
        <v>176</v>
      </c>
      <c r="K31" t="s">
        <v>33</v>
      </c>
      <c r="L31" t="s">
        <v>58</v>
      </c>
      <c r="M31" s="7" t="s">
        <v>177</v>
      </c>
      <c r="N31" t="s">
        <v>36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37</v>
      </c>
    </row>
    <row r="32" spans="1:20" x14ac:dyDescent="0.3">
      <c r="A32">
        <v>25</v>
      </c>
      <c r="B32">
        <v>1</v>
      </c>
      <c r="C32" t="s">
        <v>178</v>
      </c>
      <c r="D32" s="3" t="s">
        <v>179</v>
      </c>
      <c r="E32" s="7" t="s">
        <v>180</v>
      </c>
      <c r="F32" t="s">
        <v>181</v>
      </c>
      <c r="G32" s="9">
        <v>20</v>
      </c>
      <c r="H32" t="s">
        <v>31</v>
      </c>
      <c r="I32" t="s">
        <v>31</v>
      </c>
      <c r="J32" t="s">
        <v>182</v>
      </c>
      <c r="K32" t="s">
        <v>33</v>
      </c>
      <c r="L32" t="s">
        <v>112</v>
      </c>
      <c r="M32" s="7" t="s">
        <v>183</v>
      </c>
      <c r="N32" t="s">
        <v>36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37</v>
      </c>
    </row>
    <row r="33" spans="1:20" x14ac:dyDescent="0.3">
      <c r="A33">
        <v>26</v>
      </c>
      <c r="B33">
        <v>1</v>
      </c>
      <c r="C33" t="s">
        <v>184</v>
      </c>
      <c r="D33" s="3" t="s">
        <v>185</v>
      </c>
      <c r="E33" s="7" t="s">
        <v>186</v>
      </c>
      <c r="F33" t="s">
        <v>187</v>
      </c>
      <c r="G33" s="9" t="s">
        <v>31</v>
      </c>
      <c r="H33" t="s">
        <v>31</v>
      </c>
      <c r="I33" t="s">
        <v>31</v>
      </c>
      <c r="J33" t="s">
        <v>188</v>
      </c>
      <c r="K33" t="s">
        <v>33</v>
      </c>
      <c r="L33" t="s">
        <v>189</v>
      </c>
      <c r="M33" s="7" t="s">
        <v>186</v>
      </c>
      <c r="N33" t="s">
        <v>36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37</v>
      </c>
    </row>
    <row r="34" spans="1:20" x14ac:dyDescent="0.3">
      <c r="A34">
        <v>27</v>
      </c>
      <c r="B34">
        <v>1</v>
      </c>
      <c r="C34" t="s">
        <v>190</v>
      </c>
      <c r="D34" s="3" t="s">
        <v>191</v>
      </c>
      <c r="E34" s="7" t="s">
        <v>192</v>
      </c>
      <c r="F34" t="s">
        <v>193</v>
      </c>
      <c r="G34" s="9" t="s">
        <v>31</v>
      </c>
      <c r="H34" t="s">
        <v>31</v>
      </c>
      <c r="I34" t="s">
        <v>31</v>
      </c>
      <c r="J34" t="s">
        <v>194</v>
      </c>
      <c r="K34" t="s">
        <v>33</v>
      </c>
      <c r="L34" t="s">
        <v>189</v>
      </c>
      <c r="M34" s="7" t="s">
        <v>192</v>
      </c>
      <c r="N34" t="s">
        <v>36</v>
      </c>
      <c r="O34" t="s">
        <v>31</v>
      </c>
      <c r="P34" t="s">
        <v>31</v>
      </c>
      <c r="Q34" t="s">
        <v>31</v>
      </c>
      <c r="R34" t="s">
        <v>31</v>
      </c>
      <c r="S34">
        <v>6002434</v>
      </c>
      <c r="T34" t="s">
        <v>37</v>
      </c>
    </row>
    <row r="35" spans="1:20" x14ac:dyDescent="0.3">
      <c r="A35">
        <v>28</v>
      </c>
      <c r="B35">
        <v>1</v>
      </c>
      <c r="C35" t="s">
        <v>195</v>
      </c>
      <c r="D35" s="3" t="s">
        <v>196</v>
      </c>
      <c r="E35" s="7" t="s">
        <v>197</v>
      </c>
      <c r="F35" t="s">
        <v>198</v>
      </c>
      <c r="G35" s="9" t="s">
        <v>31</v>
      </c>
      <c r="H35" t="s">
        <v>31</v>
      </c>
      <c r="I35" t="s">
        <v>31</v>
      </c>
      <c r="J35" t="s">
        <v>199</v>
      </c>
      <c r="K35" t="s">
        <v>33</v>
      </c>
      <c r="L35" t="s">
        <v>200</v>
      </c>
      <c r="M35" s="7" t="s">
        <v>197</v>
      </c>
      <c r="N35" t="s">
        <v>36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37</v>
      </c>
    </row>
    <row r="36" spans="1:20" x14ac:dyDescent="0.3">
      <c r="A36">
        <v>29</v>
      </c>
      <c r="B36">
        <v>2</v>
      </c>
      <c r="C36" t="s">
        <v>201</v>
      </c>
      <c r="D36" s="3" t="s">
        <v>202</v>
      </c>
      <c r="E36" s="7" t="s">
        <v>203</v>
      </c>
      <c r="F36" t="s">
        <v>204</v>
      </c>
      <c r="G36" s="9" t="s">
        <v>31</v>
      </c>
      <c r="H36" t="s">
        <v>31</v>
      </c>
      <c r="I36" t="s">
        <v>31</v>
      </c>
      <c r="J36" t="s">
        <v>205</v>
      </c>
      <c r="K36" t="s">
        <v>33</v>
      </c>
      <c r="L36" t="s">
        <v>189</v>
      </c>
      <c r="M36" s="7" t="s">
        <v>203</v>
      </c>
      <c r="N36" t="s">
        <v>36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37</v>
      </c>
    </row>
    <row r="37" spans="1:20" x14ac:dyDescent="0.3">
      <c r="A37">
        <v>30</v>
      </c>
      <c r="B37">
        <v>1</v>
      </c>
      <c r="C37" t="s">
        <v>206</v>
      </c>
      <c r="D37" s="3" t="s">
        <v>207</v>
      </c>
      <c r="E37" s="7" t="s">
        <v>208</v>
      </c>
      <c r="F37" t="s">
        <v>209</v>
      </c>
      <c r="G37" s="9" t="s">
        <v>31</v>
      </c>
      <c r="H37" t="s">
        <v>31</v>
      </c>
      <c r="I37" t="s">
        <v>31</v>
      </c>
      <c r="J37" t="s">
        <v>210</v>
      </c>
      <c r="K37" t="s">
        <v>33</v>
      </c>
      <c r="L37" t="s">
        <v>189</v>
      </c>
      <c r="M37" s="7" t="s">
        <v>208</v>
      </c>
      <c r="N37" t="s">
        <v>36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37</v>
      </c>
    </row>
    <row r="38" spans="1:20" x14ac:dyDescent="0.3">
      <c r="A38">
        <v>31</v>
      </c>
      <c r="B38">
        <v>1</v>
      </c>
      <c r="C38" t="s">
        <v>211</v>
      </c>
      <c r="D38" s="3" t="s">
        <v>185</v>
      </c>
      <c r="E38" s="7" t="s">
        <v>212</v>
      </c>
      <c r="F38" t="s">
        <v>213</v>
      </c>
      <c r="G38" s="9" t="s">
        <v>31</v>
      </c>
      <c r="H38" t="s">
        <v>31</v>
      </c>
      <c r="I38" t="s">
        <v>31</v>
      </c>
      <c r="J38" t="s">
        <v>214</v>
      </c>
      <c r="K38" t="s">
        <v>33</v>
      </c>
      <c r="L38" t="s">
        <v>189</v>
      </c>
      <c r="M38" s="7" t="s">
        <v>212</v>
      </c>
      <c r="N38" t="s">
        <v>36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37</v>
      </c>
    </row>
    <row r="39" spans="1:20" x14ac:dyDescent="0.3">
      <c r="A39">
        <v>32</v>
      </c>
      <c r="B39">
        <v>6</v>
      </c>
      <c r="C39" t="s">
        <v>215</v>
      </c>
      <c r="D39" s="3" t="s">
        <v>216</v>
      </c>
      <c r="E39" s="7">
        <v>0</v>
      </c>
      <c r="F39" t="s">
        <v>217</v>
      </c>
      <c r="G39" s="9" t="s">
        <v>218</v>
      </c>
      <c r="H39" t="s">
        <v>31</v>
      </c>
      <c r="I39" t="s">
        <v>219</v>
      </c>
      <c r="J39" t="s">
        <v>220</v>
      </c>
      <c r="K39" t="s">
        <v>33</v>
      </c>
      <c r="L39" t="s">
        <v>44</v>
      </c>
      <c r="M39" s="7" t="s">
        <v>221</v>
      </c>
      <c r="N39" t="s">
        <v>36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 t="s">
        <v>37</v>
      </c>
    </row>
    <row r="40" spans="1:20" x14ac:dyDescent="0.3">
      <c r="A40">
        <v>33</v>
      </c>
      <c r="B40">
        <v>8</v>
      </c>
      <c r="C40" t="s">
        <v>222</v>
      </c>
      <c r="D40" s="3" t="s">
        <v>223</v>
      </c>
      <c r="E40" s="7">
        <v>499</v>
      </c>
      <c r="F40" t="s">
        <v>224</v>
      </c>
      <c r="G40" s="9">
        <v>1</v>
      </c>
      <c r="H40" t="s">
        <v>31</v>
      </c>
      <c r="I40" t="s">
        <v>219</v>
      </c>
      <c r="J40" t="s">
        <v>225</v>
      </c>
      <c r="K40" t="s">
        <v>33</v>
      </c>
      <c r="L40" t="s">
        <v>226</v>
      </c>
      <c r="M40" s="7" t="s">
        <v>227</v>
      </c>
      <c r="N40" t="s">
        <v>36</v>
      </c>
      <c r="O40" t="s">
        <v>228</v>
      </c>
      <c r="P40" t="s">
        <v>31</v>
      </c>
      <c r="Q40" t="s">
        <v>31</v>
      </c>
      <c r="R40" t="s">
        <v>229</v>
      </c>
      <c r="S40" t="s">
        <v>31</v>
      </c>
      <c r="T40" t="s">
        <v>37</v>
      </c>
    </row>
    <row r="41" spans="1:20" x14ac:dyDescent="0.3">
      <c r="A41">
        <v>34</v>
      </c>
      <c r="B41">
        <v>2</v>
      </c>
      <c r="C41" t="s">
        <v>230</v>
      </c>
      <c r="D41" s="3" t="s">
        <v>231</v>
      </c>
      <c r="E41" s="7">
        <v>100</v>
      </c>
      <c r="F41" t="s">
        <v>224</v>
      </c>
      <c r="G41" s="9">
        <v>1</v>
      </c>
      <c r="H41" t="s">
        <v>31</v>
      </c>
      <c r="I41" t="s">
        <v>219</v>
      </c>
      <c r="J41" t="s">
        <v>232</v>
      </c>
      <c r="K41" t="s">
        <v>33</v>
      </c>
      <c r="L41" t="s">
        <v>226</v>
      </c>
      <c r="M41" s="7" t="s">
        <v>233</v>
      </c>
      <c r="N41" t="s">
        <v>36</v>
      </c>
      <c r="O41" t="s">
        <v>31</v>
      </c>
      <c r="P41" t="s">
        <v>31</v>
      </c>
      <c r="Q41" t="s">
        <v>31</v>
      </c>
      <c r="R41" t="s">
        <v>31</v>
      </c>
      <c r="S41">
        <v>7005699</v>
      </c>
      <c r="T41" t="s">
        <v>37</v>
      </c>
    </row>
    <row r="42" spans="1:20" x14ac:dyDescent="0.3">
      <c r="A42">
        <v>35</v>
      </c>
      <c r="B42">
        <v>5</v>
      </c>
      <c r="C42" t="s">
        <v>234</v>
      </c>
      <c r="D42" s="3" t="s">
        <v>235</v>
      </c>
      <c r="E42" s="7">
        <v>30</v>
      </c>
      <c r="F42" t="s">
        <v>224</v>
      </c>
      <c r="G42" s="9">
        <v>1</v>
      </c>
      <c r="H42" t="s">
        <v>31</v>
      </c>
      <c r="I42" t="s">
        <v>219</v>
      </c>
      <c r="J42" t="s">
        <v>236</v>
      </c>
      <c r="K42" t="s">
        <v>33</v>
      </c>
      <c r="L42" t="s">
        <v>226</v>
      </c>
      <c r="M42" s="7" t="s">
        <v>237</v>
      </c>
      <c r="N42" t="s">
        <v>36</v>
      </c>
      <c r="O42" t="s">
        <v>238</v>
      </c>
      <c r="P42" t="s">
        <v>239</v>
      </c>
      <c r="Q42" t="s">
        <v>31</v>
      </c>
      <c r="R42" t="s">
        <v>31</v>
      </c>
      <c r="S42">
        <v>7007177</v>
      </c>
      <c r="T42" t="s">
        <v>37</v>
      </c>
    </row>
    <row r="43" spans="1:20" x14ac:dyDescent="0.3">
      <c r="A43">
        <v>36</v>
      </c>
      <c r="B43">
        <v>5</v>
      </c>
      <c r="C43" t="s">
        <v>240</v>
      </c>
      <c r="D43" s="3" t="s">
        <v>241</v>
      </c>
      <c r="E43" s="7">
        <v>0</v>
      </c>
      <c r="F43" t="s">
        <v>224</v>
      </c>
      <c r="G43" s="9" t="s">
        <v>218</v>
      </c>
      <c r="H43" t="s">
        <v>31</v>
      </c>
      <c r="I43" t="s">
        <v>242</v>
      </c>
      <c r="J43" t="s">
        <v>243</v>
      </c>
      <c r="K43" t="s">
        <v>33</v>
      </c>
      <c r="L43" t="s">
        <v>244</v>
      </c>
      <c r="M43" s="7" t="s">
        <v>245</v>
      </c>
      <c r="N43" t="s">
        <v>36</v>
      </c>
      <c r="O43" t="s">
        <v>31</v>
      </c>
      <c r="P43" t="s">
        <v>31</v>
      </c>
      <c r="Q43" t="s">
        <v>31</v>
      </c>
      <c r="R43" t="s">
        <v>31</v>
      </c>
      <c r="S43">
        <v>7001149</v>
      </c>
      <c r="T43" t="s">
        <v>37</v>
      </c>
    </row>
    <row r="44" spans="1:20" x14ac:dyDescent="0.3">
      <c r="A44">
        <v>37</v>
      </c>
      <c r="B44">
        <v>2</v>
      </c>
      <c r="C44" t="s">
        <v>246</v>
      </c>
      <c r="D44" s="3" t="s">
        <v>247</v>
      </c>
      <c r="E44" s="7">
        <v>49.9</v>
      </c>
      <c r="F44" t="s">
        <v>224</v>
      </c>
      <c r="G44" s="9">
        <v>1</v>
      </c>
      <c r="H44" t="s">
        <v>31</v>
      </c>
      <c r="I44" t="s">
        <v>219</v>
      </c>
      <c r="J44" t="s">
        <v>248</v>
      </c>
      <c r="K44" t="s">
        <v>33</v>
      </c>
      <c r="L44" t="s">
        <v>226</v>
      </c>
      <c r="M44" s="7" t="s">
        <v>249</v>
      </c>
      <c r="N44" t="s">
        <v>36</v>
      </c>
      <c r="O44" t="s">
        <v>250</v>
      </c>
      <c r="P44" t="s">
        <v>251</v>
      </c>
      <c r="Q44" t="s">
        <v>31</v>
      </c>
      <c r="R44" t="s">
        <v>252</v>
      </c>
      <c r="S44">
        <v>7007757</v>
      </c>
      <c r="T44" t="s">
        <v>37</v>
      </c>
    </row>
    <row r="45" spans="1:20" x14ac:dyDescent="0.3">
      <c r="A45">
        <v>38</v>
      </c>
      <c r="B45">
        <v>6</v>
      </c>
      <c r="C45" t="s">
        <v>253</v>
      </c>
      <c r="D45" s="3" t="s">
        <v>254</v>
      </c>
      <c r="E45" s="7" t="s">
        <v>255</v>
      </c>
      <c r="F45" t="s">
        <v>224</v>
      </c>
      <c r="G45" s="9">
        <v>1</v>
      </c>
      <c r="H45" t="s">
        <v>31</v>
      </c>
      <c r="I45" t="s">
        <v>219</v>
      </c>
      <c r="J45" t="s">
        <v>256</v>
      </c>
      <c r="K45" t="s">
        <v>33</v>
      </c>
      <c r="L45" t="s">
        <v>226</v>
      </c>
      <c r="M45" s="7" t="s">
        <v>257</v>
      </c>
      <c r="N45" t="s">
        <v>36</v>
      </c>
      <c r="O45" t="s">
        <v>258</v>
      </c>
      <c r="P45" t="s">
        <v>259</v>
      </c>
      <c r="Q45" t="s">
        <v>31</v>
      </c>
      <c r="R45" t="s">
        <v>260</v>
      </c>
      <c r="S45" t="s">
        <v>31</v>
      </c>
      <c r="T45" t="s">
        <v>37</v>
      </c>
    </row>
    <row r="46" spans="1:20" x14ac:dyDescent="0.3">
      <c r="A46">
        <v>39</v>
      </c>
      <c r="B46">
        <v>3</v>
      </c>
      <c r="C46" t="s">
        <v>261</v>
      </c>
      <c r="D46" s="3" t="s">
        <v>262</v>
      </c>
      <c r="E46" s="7" t="s">
        <v>263</v>
      </c>
      <c r="F46" t="s">
        <v>224</v>
      </c>
      <c r="G46" s="9">
        <v>0.1</v>
      </c>
      <c r="H46" t="s">
        <v>31</v>
      </c>
      <c r="I46" t="s">
        <v>242</v>
      </c>
      <c r="J46" t="s">
        <v>264</v>
      </c>
      <c r="K46" t="s">
        <v>33</v>
      </c>
      <c r="L46" t="s">
        <v>265</v>
      </c>
      <c r="M46" s="7" t="s">
        <v>266</v>
      </c>
      <c r="N46" t="s">
        <v>36</v>
      </c>
      <c r="O46" t="s">
        <v>267</v>
      </c>
      <c r="P46" t="s">
        <v>31</v>
      </c>
      <c r="Q46" t="s">
        <v>31</v>
      </c>
      <c r="R46" t="s">
        <v>31</v>
      </c>
      <c r="S46">
        <v>7006573</v>
      </c>
      <c r="T46" t="s">
        <v>37</v>
      </c>
    </row>
    <row r="47" spans="1:20" x14ac:dyDescent="0.3">
      <c r="A47">
        <v>40</v>
      </c>
      <c r="B47">
        <v>1</v>
      </c>
      <c r="C47" t="s">
        <v>268</v>
      </c>
      <c r="D47" t="s">
        <v>269</v>
      </c>
      <c r="E47" s="7">
        <v>0</v>
      </c>
      <c r="F47" t="s">
        <v>270</v>
      </c>
      <c r="G47" s="9" t="s">
        <v>31</v>
      </c>
      <c r="H47" t="s">
        <v>31</v>
      </c>
      <c r="I47" t="s">
        <v>219</v>
      </c>
      <c r="J47" t="s">
        <v>271</v>
      </c>
      <c r="K47" t="s">
        <v>33</v>
      </c>
      <c r="L47" t="s">
        <v>272</v>
      </c>
      <c r="M47" s="7" t="s">
        <v>273</v>
      </c>
      <c r="N47" t="s">
        <v>36</v>
      </c>
      <c r="O47" t="s">
        <v>31</v>
      </c>
      <c r="P47" t="s">
        <v>31</v>
      </c>
      <c r="Q47" t="s">
        <v>31</v>
      </c>
      <c r="R47" t="s">
        <v>31</v>
      </c>
      <c r="S47">
        <v>7005370</v>
      </c>
      <c r="T47" t="s">
        <v>37</v>
      </c>
    </row>
    <row r="48" spans="1:20" x14ac:dyDescent="0.3">
      <c r="A48">
        <v>41</v>
      </c>
      <c r="B48">
        <v>1</v>
      </c>
      <c r="C48" t="s">
        <v>274</v>
      </c>
      <c r="D48" s="3" t="s">
        <v>275</v>
      </c>
      <c r="E48" s="7" t="s">
        <v>276</v>
      </c>
      <c r="F48" t="s">
        <v>224</v>
      </c>
      <c r="G48" s="9">
        <v>1</v>
      </c>
      <c r="H48" t="s">
        <v>31</v>
      </c>
      <c r="I48" t="s">
        <v>219</v>
      </c>
      <c r="J48" t="s">
        <v>277</v>
      </c>
      <c r="K48" t="s">
        <v>33</v>
      </c>
      <c r="L48" t="s">
        <v>226</v>
      </c>
      <c r="M48" s="7" t="s">
        <v>278</v>
      </c>
      <c r="N48" t="s">
        <v>36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T48" t="s">
        <v>37</v>
      </c>
    </row>
    <row r="49" spans="1:20" x14ac:dyDescent="0.3">
      <c r="A49">
        <v>42</v>
      </c>
      <c r="B49">
        <v>1</v>
      </c>
      <c r="C49" t="s">
        <v>279</v>
      </c>
      <c r="D49" s="3" t="s">
        <v>280</v>
      </c>
      <c r="E49" s="7">
        <v>0</v>
      </c>
      <c r="F49" t="s">
        <v>224</v>
      </c>
      <c r="G49" s="9" t="s">
        <v>218</v>
      </c>
      <c r="H49" t="s">
        <v>31</v>
      </c>
      <c r="I49" t="s">
        <v>219</v>
      </c>
      <c r="J49" t="s">
        <v>281</v>
      </c>
      <c r="K49" t="s">
        <v>33</v>
      </c>
      <c r="L49" t="s">
        <v>226</v>
      </c>
      <c r="M49" s="7" t="s">
        <v>282</v>
      </c>
      <c r="N49" t="s">
        <v>36</v>
      </c>
      <c r="O49" t="s">
        <v>283</v>
      </c>
      <c r="P49" t="s">
        <v>31</v>
      </c>
      <c r="Q49" t="s">
        <v>31</v>
      </c>
      <c r="R49" t="s">
        <v>284</v>
      </c>
      <c r="S49">
        <v>7000282</v>
      </c>
      <c r="T49" t="s">
        <v>37</v>
      </c>
    </row>
    <row r="50" spans="1:20" x14ac:dyDescent="0.3">
      <c r="A50">
        <v>43</v>
      </c>
      <c r="B50">
        <v>2</v>
      </c>
      <c r="C50" t="s">
        <v>285</v>
      </c>
      <c r="D50" s="3" t="s">
        <v>286</v>
      </c>
      <c r="E50" s="7">
        <v>249</v>
      </c>
      <c r="F50" t="s">
        <v>224</v>
      </c>
      <c r="G50" s="9">
        <v>1</v>
      </c>
      <c r="H50" t="s">
        <v>31</v>
      </c>
      <c r="I50" t="s">
        <v>219</v>
      </c>
      <c r="J50" t="s">
        <v>287</v>
      </c>
      <c r="K50" t="s">
        <v>33</v>
      </c>
      <c r="L50" t="s">
        <v>226</v>
      </c>
      <c r="M50" s="7" t="s">
        <v>288</v>
      </c>
      <c r="N50" t="s">
        <v>36</v>
      </c>
      <c r="O50" t="s">
        <v>31</v>
      </c>
      <c r="P50" t="s">
        <v>31</v>
      </c>
      <c r="Q50" t="s">
        <v>31</v>
      </c>
      <c r="R50" t="s">
        <v>31</v>
      </c>
      <c r="S50">
        <v>7006906</v>
      </c>
      <c r="T50" t="s">
        <v>37</v>
      </c>
    </row>
    <row r="51" spans="1:20" x14ac:dyDescent="0.3">
      <c r="A51">
        <v>44</v>
      </c>
      <c r="B51">
        <v>1</v>
      </c>
      <c r="C51" t="s">
        <v>289</v>
      </c>
      <c r="D51" s="3" t="s">
        <v>290</v>
      </c>
      <c r="E51" s="7">
        <v>75</v>
      </c>
      <c r="F51" t="s">
        <v>224</v>
      </c>
      <c r="G51" s="9">
        <v>1</v>
      </c>
      <c r="H51" t="s">
        <v>31</v>
      </c>
      <c r="I51" t="s">
        <v>219</v>
      </c>
      <c r="J51" t="s">
        <v>291</v>
      </c>
      <c r="K51" t="s">
        <v>33</v>
      </c>
      <c r="L51" t="s">
        <v>226</v>
      </c>
      <c r="M51" s="7" t="s">
        <v>292</v>
      </c>
      <c r="N51" t="s">
        <v>36</v>
      </c>
      <c r="O51" t="s">
        <v>293</v>
      </c>
      <c r="P51" t="s">
        <v>31</v>
      </c>
      <c r="Q51" t="s">
        <v>31</v>
      </c>
      <c r="R51" t="s">
        <v>31</v>
      </c>
      <c r="S51" t="s">
        <v>31</v>
      </c>
      <c r="T51" t="s">
        <v>37</v>
      </c>
    </row>
    <row r="52" spans="1:20" x14ac:dyDescent="0.3">
      <c r="A52">
        <v>45</v>
      </c>
      <c r="B52">
        <v>1</v>
      </c>
      <c r="C52" t="s">
        <v>294</v>
      </c>
      <c r="D52" s="3" t="s">
        <v>295</v>
      </c>
      <c r="E52" s="7" t="s">
        <v>263</v>
      </c>
      <c r="F52" t="s">
        <v>224</v>
      </c>
      <c r="G52" s="9">
        <v>1</v>
      </c>
      <c r="H52" t="s">
        <v>31</v>
      </c>
      <c r="I52" t="s">
        <v>219</v>
      </c>
      <c r="J52" t="s">
        <v>296</v>
      </c>
      <c r="K52" t="s">
        <v>33</v>
      </c>
      <c r="L52" t="s">
        <v>226</v>
      </c>
      <c r="M52" s="7" t="s">
        <v>297</v>
      </c>
      <c r="N52" t="s">
        <v>36</v>
      </c>
      <c r="O52" t="s">
        <v>298</v>
      </c>
      <c r="P52" t="s">
        <v>31</v>
      </c>
      <c r="Q52" t="s">
        <v>31</v>
      </c>
      <c r="R52" t="s">
        <v>299</v>
      </c>
      <c r="S52">
        <v>7001202</v>
      </c>
      <c r="T52" t="s">
        <v>37</v>
      </c>
    </row>
    <row r="53" spans="1:20" x14ac:dyDescent="0.3">
      <c r="A53">
        <v>46</v>
      </c>
      <c r="B53">
        <v>1</v>
      </c>
      <c r="C53" t="s">
        <v>300</v>
      </c>
      <c r="D53" s="3" t="s">
        <v>301</v>
      </c>
      <c r="E53" s="7" t="s">
        <v>302</v>
      </c>
      <c r="F53" t="s">
        <v>224</v>
      </c>
      <c r="G53" s="9">
        <v>1</v>
      </c>
      <c r="H53" t="s">
        <v>31</v>
      </c>
      <c r="I53" t="s">
        <v>219</v>
      </c>
      <c r="J53" t="s">
        <v>303</v>
      </c>
      <c r="K53" t="s">
        <v>33</v>
      </c>
      <c r="L53" t="s">
        <v>226</v>
      </c>
      <c r="M53" s="7" t="s">
        <v>304</v>
      </c>
      <c r="N53" t="s">
        <v>36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37</v>
      </c>
    </row>
    <row r="54" spans="1:20" x14ac:dyDescent="0.3">
      <c r="A54">
        <v>47</v>
      </c>
      <c r="B54">
        <v>1</v>
      </c>
      <c r="C54" t="s">
        <v>305</v>
      </c>
      <c r="D54" s="3" t="s">
        <v>306</v>
      </c>
      <c r="E54" s="7" t="s">
        <v>307</v>
      </c>
      <c r="F54" t="s">
        <v>224</v>
      </c>
      <c r="G54" s="9">
        <v>1</v>
      </c>
      <c r="H54" t="s">
        <v>31</v>
      </c>
      <c r="I54" t="s">
        <v>219</v>
      </c>
      <c r="J54" t="s">
        <v>308</v>
      </c>
      <c r="K54" t="s">
        <v>33</v>
      </c>
      <c r="L54" t="s">
        <v>226</v>
      </c>
      <c r="M54" s="7" t="s">
        <v>309</v>
      </c>
      <c r="N54" t="s">
        <v>36</v>
      </c>
      <c r="O54" t="s">
        <v>31</v>
      </c>
      <c r="P54" t="s">
        <v>310</v>
      </c>
      <c r="Q54" t="s">
        <v>31</v>
      </c>
      <c r="R54" t="s">
        <v>31</v>
      </c>
      <c r="S54">
        <v>7006150</v>
      </c>
      <c r="T54" t="s">
        <v>37</v>
      </c>
    </row>
    <row r="55" spans="1:20" x14ac:dyDescent="0.3">
      <c r="A55">
        <v>48</v>
      </c>
      <c r="B55">
        <v>1</v>
      </c>
      <c r="C55" t="s">
        <v>311</v>
      </c>
      <c r="D55" s="3" t="s">
        <v>312</v>
      </c>
      <c r="E55" s="7" t="s">
        <v>313</v>
      </c>
      <c r="F55" t="s">
        <v>217</v>
      </c>
      <c r="G55" s="9">
        <v>1</v>
      </c>
      <c r="H55" t="s">
        <v>31</v>
      </c>
      <c r="I55" t="s">
        <v>219</v>
      </c>
      <c r="J55" t="s">
        <v>314</v>
      </c>
      <c r="K55" t="s">
        <v>33</v>
      </c>
      <c r="L55" t="s">
        <v>226</v>
      </c>
      <c r="M55" s="7" t="s">
        <v>315</v>
      </c>
      <c r="N55" t="s">
        <v>36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37</v>
      </c>
    </row>
    <row r="56" spans="1:20" x14ac:dyDescent="0.3">
      <c r="A56">
        <v>49</v>
      </c>
      <c r="B56">
        <v>1</v>
      </c>
      <c r="C56" t="s">
        <v>316</v>
      </c>
      <c r="D56" s="3" t="s">
        <v>317</v>
      </c>
      <c r="E56" s="7" t="s">
        <v>318</v>
      </c>
      <c r="F56" t="s">
        <v>217</v>
      </c>
      <c r="G56" s="9">
        <v>1</v>
      </c>
      <c r="H56" t="s">
        <v>31</v>
      </c>
      <c r="I56" t="s">
        <v>219</v>
      </c>
      <c r="J56" t="s">
        <v>319</v>
      </c>
      <c r="K56" t="s">
        <v>33</v>
      </c>
      <c r="L56" t="s">
        <v>44</v>
      </c>
      <c r="M56" s="7" t="s">
        <v>320</v>
      </c>
      <c r="N56" t="s">
        <v>36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37</v>
      </c>
    </row>
    <row r="57" spans="1:20" x14ac:dyDescent="0.3">
      <c r="A57">
        <v>50</v>
      </c>
      <c r="B57">
        <v>1</v>
      </c>
      <c r="C57" t="s">
        <v>321</v>
      </c>
      <c r="D57" s="3" t="s">
        <v>322</v>
      </c>
      <c r="E57" s="7" t="s">
        <v>323</v>
      </c>
      <c r="F57" t="s">
        <v>324</v>
      </c>
      <c r="G57" s="9" t="s">
        <v>31</v>
      </c>
      <c r="H57" t="s">
        <v>31</v>
      </c>
      <c r="I57" t="s">
        <v>31</v>
      </c>
      <c r="J57" t="s">
        <v>325</v>
      </c>
      <c r="K57" t="s">
        <v>33</v>
      </c>
      <c r="L57" t="s">
        <v>326</v>
      </c>
      <c r="M57" s="7" t="s">
        <v>323</v>
      </c>
      <c r="N57" t="s">
        <v>36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 t="s">
        <v>37</v>
      </c>
    </row>
    <row r="58" spans="1:20" x14ac:dyDescent="0.3">
      <c r="A58">
        <v>51</v>
      </c>
      <c r="B58">
        <v>1</v>
      </c>
      <c r="C58" t="s">
        <v>327</v>
      </c>
      <c r="D58" s="3" t="s">
        <v>328</v>
      </c>
      <c r="E58" s="7" t="s">
        <v>329</v>
      </c>
      <c r="F58" t="s">
        <v>330</v>
      </c>
      <c r="G58" s="9" t="s">
        <v>31</v>
      </c>
      <c r="H58" t="s">
        <v>31</v>
      </c>
      <c r="I58" t="s">
        <v>331</v>
      </c>
      <c r="J58" t="s">
        <v>332</v>
      </c>
      <c r="K58" t="s">
        <v>33</v>
      </c>
      <c r="L58" t="s">
        <v>326</v>
      </c>
      <c r="M58" s="7" t="s">
        <v>329</v>
      </c>
      <c r="N58" t="s">
        <v>36</v>
      </c>
      <c r="O58" t="s">
        <v>333</v>
      </c>
      <c r="P58" t="s">
        <v>31</v>
      </c>
      <c r="Q58" t="s">
        <v>31</v>
      </c>
      <c r="R58" t="s">
        <v>31</v>
      </c>
      <c r="S58" t="s">
        <v>31</v>
      </c>
      <c r="T58" t="s">
        <v>37</v>
      </c>
    </row>
    <row r="59" spans="1:20" x14ac:dyDescent="0.3">
      <c r="A59">
        <v>52</v>
      </c>
      <c r="B59">
        <v>2</v>
      </c>
      <c r="C59" t="s">
        <v>334</v>
      </c>
      <c r="D59" t="s">
        <v>335</v>
      </c>
      <c r="E59" s="7" t="s">
        <v>336</v>
      </c>
      <c r="F59" t="s">
        <v>337</v>
      </c>
      <c r="G59" s="9" t="s">
        <v>31</v>
      </c>
      <c r="H59" t="s">
        <v>31</v>
      </c>
      <c r="I59" t="s">
        <v>31</v>
      </c>
      <c r="J59" t="s">
        <v>338</v>
      </c>
      <c r="K59" t="s">
        <v>33</v>
      </c>
      <c r="L59" t="s">
        <v>339</v>
      </c>
      <c r="M59" s="7" t="s">
        <v>340</v>
      </c>
      <c r="N59" t="s">
        <v>36</v>
      </c>
      <c r="O59" t="s">
        <v>341</v>
      </c>
      <c r="P59" t="s">
        <v>342</v>
      </c>
      <c r="Q59" t="s">
        <v>31</v>
      </c>
      <c r="R59" t="s">
        <v>31</v>
      </c>
      <c r="S59" t="s">
        <v>31</v>
      </c>
      <c r="T59" t="s">
        <v>37</v>
      </c>
    </row>
    <row r="60" spans="1:20" x14ac:dyDescent="0.3">
      <c r="A60">
        <v>53</v>
      </c>
      <c r="B60">
        <v>2</v>
      </c>
      <c r="C60" t="s">
        <v>343</v>
      </c>
      <c r="D60" t="s">
        <v>344</v>
      </c>
      <c r="E60" s="7" t="s">
        <v>345</v>
      </c>
      <c r="F60" t="s">
        <v>346</v>
      </c>
      <c r="G60" s="9" t="s">
        <v>31</v>
      </c>
      <c r="H60" t="s">
        <v>31</v>
      </c>
      <c r="I60" t="s">
        <v>31</v>
      </c>
      <c r="J60" t="s">
        <v>347</v>
      </c>
      <c r="K60" t="s">
        <v>33</v>
      </c>
      <c r="L60" t="s">
        <v>348</v>
      </c>
      <c r="M60" s="7" t="s">
        <v>349</v>
      </c>
      <c r="N60" t="s">
        <v>36</v>
      </c>
      <c r="O60" t="s">
        <v>31</v>
      </c>
      <c r="P60" t="s">
        <v>31</v>
      </c>
      <c r="Q60" t="s">
        <v>31</v>
      </c>
      <c r="R60" t="s">
        <v>31</v>
      </c>
      <c r="S60">
        <v>6001481</v>
      </c>
      <c r="T60" t="s">
        <v>37</v>
      </c>
    </row>
    <row r="61" spans="1:20" x14ac:dyDescent="0.3">
      <c r="A61">
        <v>54</v>
      </c>
      <c r="B61">
        <v>2</v>
      </c>
      <c r="C61" t="s">
        <v>350</v>
      </c>
      <c r="D61" t="s">
        <v>351</v>
      </c>
      <c r="E61" s="7" t="s">
        <v>352</v>
      </c>
      <c r="F61" t="s">
        <v>346</v>
      </c>
      <c r="G61" s="9" t="s">
        <v>31</v>
      </c>
      <c r="H61" t="s">
        <v>31</v>
      </c>
      <c r="I61" t="s">
        <v>31</v>
      </c>
      <c r="J61" t="s">
        <v>353</v>
      </c>
      <c r="K61" t="s">
        <v>33</v>
      </c>
      <c r="L61" t="s">
        <v>348</v>
      </c>
      <c r="M61" s="7" t="s">
        <v>354</v>
      </c>
      <c r="N61" t="s">
        <v>36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37</v>
      </c>
    </row>
    <row r="62" spans="1:20" x14ac:dyDescent="0.3">
      <c r="A62">
        <v>55</v>
      </c>
      <c r="B62">
        <v>1</v>
      </c>
      <c r="C62" t="s">
        <v>355</v>
      </c>
      <c r="D62" s="3" t="s">
        <v>356</v>
      </c>
      <c r="E62" s="7" t="s">
        <v>357</v>
      </c>
      <c r="F62" t="s">
        <v>358</v>
      </c>
      <c r="G62" s="9" t="s">
        <v>31</v>
      </c>
      <c r="H62" t="s">
        <v>31</v>
      </c>
      <c r="I62" t="s">
        <v>37</v>
      </c>
      <c r="J62" t="s">
        <v>359</v>
      </c>
      <c r="K62" t="s">
        <v>33</v>
      </c>
      <c r="L62" t="s">
        <v>360</v>
      </c>
      <c r="M62" s="7" t="s">
        <v>361</v>
      </c>
      <c r="N62" t="s">
        <v>36</v>
      </c>
      <c r="O62" t="s">
        <v>31</v>
      </c>
      <c r="P62" t="s">
        <v>31</v>
      </c>
      <c r="Q62" t="s">
        <v>31</v>
      </c>
      <c r="R62" t="s">
        <v>31</v>
      </c>
      <c r="S62">
        <v>1002966</v>
      </c>
      <c r="T62" t="s">
        <v>37</v>
      </c>
    </row>
    <row r="63" spans="1:20" x14ac:dyDescent="0.3">
      <c r="A63">
        <v>56</v>
      </c>
      <c r="B63">
        <v>1</v>
      </c>
      <c r="C63" t="s">
        <v>362</v>
      </c>
      <c r="D63" s="3" t="s">
        <v>363</v>
      </c>
      <c r="E63" s="7" t="s">
        <v>364</v>
      </c>
      <c r="F63" t="s">
        <v>365</v>
      </c>
      <c r="G63" s="9" t="s">
        <v>31</v>
      </c>
      <c r="H63" t="s">
        <v>31</v>
      </c>
      <c r="I63" t="s">
        <v>37</v>
      </c>
      <c r="J63" t="s">
        <v>366</v>
      </c>
      <c r="K63" t="s">
        <v>33</v>
      </c>
      <c r="L63" t="s">
        <v>360</v>
      </c>
      <c r="M63" s="7" t="s">
        <v>364</v>
      </c>
      <c r="N63" t="s">
        <v>36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37</v>
      </c>
    </row>
    <row r="64" spans="1:20" x14ac:dyDescent="0.3">
      <c r="A64">
        <v>57</v>
      </c>
      <c r="B64">
        <v>1</v>
      </c>
      <c r="C64" t="s">
        <v>367</v>
      </c>
      <c r="D64" s="3" t="s">
        <v>368</v>
      </c>
      <c r="E64" s="7" t="s">
        <v>369</v>
      </c>
      <c r="F64" t="s">
        <v>370</v>
      </c>
      <c r="G64" s="9" t="s">
        <v>31</v>
      </c>
      <c r="H64" t="s">
        <v>31</v>
      </c>
      <c r="I64" t="s">
        <v>37</v>
      </c>
      <c r="J64" t="s">
        <v>371</v>
      </c>
      <c r="K64" t="s">
        <v>33</v>
      </c>
      <c r="L64" t="s">
        <v>360</v>
      </c>
      <c r="M64" s="7" t="s">
        <v>372</v>
      </c>
      <c r="N64" t="s">
        <v>36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37</v>
      </c>
    </row>
    <row r="65" spans="1:20" x14ac:dyDescent="0.3">
      <c r="A65">
        <v>58</v>
      </c>
      <c r="B65">
        <v>1</v>
      </c>
      <c r="C65" t="s">
        <v>373</v>
      </c>
      <c r="D65" s="3" t="s">
        <v>374</v>
      </c>
      <c r="E65" s="7" t="s">
        <v>375</v>
      </c>
      <c r="F65" t="s">
        <v>376</v>
      </c>
      <c r="G65" s="9" t="s">
        <v>31</v>
      </c>
      <c r="H65" t="s">
        <v>31</v>
      </c>
      <c r="I65" t="s">
        <v>37</v>
      </c>
      <c r="J65" t="s">
        <v>377</v>
      </c>
      <c r="K65" t="s">
        <v>33</v>
      </c>
      <c r="L65" t="s">
        <v>360</v>
      </c>
      <c r="M65" s="7" t="s">
        <v>375</v>
      </c>
      <c r="N65" t="s">
        <v>36</v>
      </c>
      <c r="O65" t="s">
        <v>31</v>
      </c>
      <c r="P65" t="s">
        <v>31</v>
      </c>
      <c r="Q65" t="s">
        <v>31</v>
      </c>
      <c r="R65" t="s">
        <v>31</v>
      </c>
      <c r="S65" t="s">
        <v>378</v>
      </c>
      <c r="T65" t="s">
        <v>37</v>
      </c>
    </row>
    <row r="66" spans="1:20" x14ac:dyDescent="0.3">
      <c r="A66">
        <v>59</v>
      </c>
      <c r="B66">
        <v>1</v>
      </c>
      <c r="C66" t="s">
        <v>379</v>
      </c>
      <c r="D66" s="3" t="s">
        <v>380</v>
      </c>
      <c r="E66" s="7" t="s">
        <v>381</v>
      </c>
      <c r="F66" t="s">
        <v>382</v>
      </c>
      <c r="G66" s="9" t="s">
        <v>31</v>
      </c>
      <c r="H66" t="s">
        <v>31</v>
      </c>
      <c r="I66" t="s">
        <v>37</v>
      </c>
      <c r="J66" t="s">
        <v>383</v>
      </c>
      <c r="K66" t="s">
        <v>33</v>
      </c>
      <c r="L66" t="s">
        <v>384</v>
      </c>
      <c r="M66" s="7" t="s">
        <v>381</v>
      </c>
      <c r="N66" t="s">
        <v>36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37</v>
      </c>
    </row>
    <row r="67" spans="1:20" x14ac:dyDescent="0.3">
      <c r="A67">
        <v>60</v>
      </c>
      <c r="B67">
        <v>3</v>
      </c>
      <c r="C67" t="s">
        <v>385</v>
      </c>
      <c r="D67" s="3" t="s">
        <v>386</v>
      </c>
      <c r="E67" s="7" t="s">
        <v>387</v>
      </c>
      <c r="F67" t="s">
        <v>388</v>
      </c>
      <c r="G67" s="9" t="s">
        <v>31</v>
      </c>
      <c r="H67" t="s">
        <v>31</v>
      </c>
      <c r="I67" t="s">
        <v>37</v>
      </c>
      <c r="J67" t="s">
        <v>389</v>
      </c>
      <c r="K67" t="s">
        <v>33</v>
      </c>
      <c r="L67" t="s">
        <v>360</v>
      </c>
      <c r="M67" s="7" t="s">
        <v>390</v>
      </c>
      <c r="N67" t="s">
        <v>36</v>
      </c>
      <c r="O67" t="s">
        <v>31</v>
      </c>
      <c r="P67" t="s">
        <v>31</v>
      </c>
      <c r="Q67" t="s">
        <v>31</v>
      </c>
      <c r="R67" t="s">
        <v>31</v>
      </c>
      <c r="S67">
        <v>1003578</v>
      </c>
      <c r="T67" t="s">
        <v>37</v>
      </c>
    </row>
    <row r="68" spans="1:20" x14ac:dyDescent="0.3">
      <c r="A68">
        <v>61</v>
      </c>
      <c r="B68">
        <v>1</v>
      </c>
      <c r="C68" t="s">
        <v>391</v>
      </c>
      <c r="D68" s="3" t="s">
        <v>392</v>
      </c>
      <c r="E68" s="7" t="s">
        <v>393</v>
      </c>
      <c r="F68" t="s">
        <v>394</v>
      </c>
      <c r="G68" s="9" t="s">
        <v>31</v>
      </c>
      <c r="H68" t="s">
        <v>395</v>
      </c>
      <c r="I68" t="s">
        <v>31</v>
      </c>
      <c r="J68" t="s">
        <v>396</v>
      </c>
      <c r="K68" t="s">
        <v>33</v>
      </c>
      <c r="L68" t="s">
        <v>397</v>
      </c>
      <c r="M68" s="7" t="s">
        <v>398</v>
      </c>
      <c r="N68" t="s">
        <v>36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37</v>
      </c>
    </row>
    <row r="70" spans="1:20" x14ac:dyDescent="0.3">
      <c r="A70" t="s">
        <v>399</v>
      </c>
    </row>
    <row r="71" spans="1:20" x14ac:dyDescent="0.3">
      <c r="A71">
        <v>2</v>
      </c>
      <c r="B71">
        <v>3</v>
      </c>
      <c r="C71" t="s">
        <v>60</v>
      </c>
      <c r="D71" t="s">
        <v>61</v>
      </c>
      <c r="E71" s="7" t="s">
        <v>62</v>
      </c>
      <c r="F71" t="s">
        <v>29</v>
      </c>
      <c r="G71" s="9">
        <v>10</v>
      </c>
      <c r="H71" t="s">
        <v>63</v>
      </c>
      <c r="I71" t="s">
        <v>31</v>
      </c>
      <c r="J71" t="s">
        <v>400</v>
      </c>
      <c r="K71" t="s">
        <v>401</v>
      </c>
      <c r="L71" t="s">
        <v>65</v>
      </c>
      <c r="M71" s="7" t="s">
        <v>66</v>
      </c>
      <c r="N71" t="s">
        <v>36</v>
      </c>
      <c r="O71" t="s">
        <v>31</v>
      </c>
      <c r="P71" t="s">
        <v>31</v>
      </c>
      <c r="Q71" t="s">
        <v>31</v>
      </c>
      <c r="R71" t="s">
        <v>31</v>
      </c>
      <c r="S71">
        <v>7002749</v>
      </c>
      <c r="T71" t="s">
        <v>37</v>
      </c>
    </row>
    <row r="72" spans="1:20" x14ac:dyDescent="0.3">
      <c r="A72">
        <v>3</v>
      </c>
      <c r="B72">
        <v>6</v>
      </c>
      <c r="C72" t="s">
        <v>53</v>
      </c>
      <c r="D72" t="s">
        <v>54</v>
      </c>
      <c r="E72" s="7" t="s">
        <v>55</v>
      </c>
      <c r="F72" t="s">
        <v>29</v>
      </c>
      <c r="G72" s="9" t="s">
        <v>56</v>
      </c>
      <c r="H72" t="s">
        <v>42</v>
      </c>
      <c r="I72" t="s">
        <v>31</v>
      </c>
      <c r="J72" t="s">
        <v>402</v>
      </c>
      <c r="K72" t="s">
        <v>401</v>
      </c>
      <c r="L72" t="s">
        <v>58</v>
      </c>
      <c r="M72" s="7" t="s">
        <v>59</v>
      </c>
      <c r="N72" t="s">
        <v>36</v>
      </c>
      <c r="O72" t="s">
        <v>31</v>
      </c>
      <c r="P72" t="s">
        <v>31</v>
      </c>
      <c r="Q72" t="s">
        <v>31</v>
      </c>
      <c r="R72" t="s">
        <v>31</v>
      </c>
      <c r="S72">
        <v>7002289</v>
      </c>
      <c r="T72" t="s">
        <v>37</v>
      </c>
    </row>
    <row r="73" spans="1:20" x14ac:dyDescent="0.3">
      <c r="A73">
        <v>4</v>
      </c>
      <c r="B73">
        <v>4</v>
      </c>
      <c r="C73" t="s">
        <v>26</v>
      </c>
      <c r="D73" t="s">
        <v>27</v>
      </c>
      <c r="E73" s="7" t="s">
        <v>28</v>
      </c>
      <c r="F73" t="s">
        <v>29</v>
      </c>
      <c r="G73" s="9">
        <v>10</v>
      </c>
      <c r="H73" t="s">
        <v>30</v>
      </c>
      <c r="I73" t="s">
        <v>31</v>
      </c>
      <c r="J73" t="s">
        <v>403</v>
      </c>
      <c r="K73" t="s">
        <v>401</v>
      </c>
      <c r="L73" t="s">
        <v>34</v>
      </c>
      <c r="M73" s="7" t="s">
        <v>35</v>
      </c>
      <c r="N73" t="s">
        <v>36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37</v>
      </c>
    </row>
    <row r="74" spans="1:20" x14ac:dyDescent="0.3">
      <c r="A74">
        <v>5</v>
      </c>
      <c r="B74">
        <v>1</v>
      </c>
      <c r="C74" t="s">
        <v>46</v>
      </c>
      <c r="D74" t="s">
        <v>47</v>
      </c>
      <c r="E74" s="7" t="s">
        <v>28</v>
      </c>
      <c r="F74" t="s">
        <v>48</v>
      </c>
      <c r="G74" s="9">
        <v>10</v>
      </c>
      <c r="H74" t="s">
        <v>30</v>
      </c>
      <c r="I74" t="s">
        <v>31</v>
      </c>
      <c r="J74" t="s">
        <v>404</v>
      </c>
      <c r="K74" t="s">
        <v>401</v>
      </c>
      <c r="L74" t="s">
        <v>50</v>
      </c>
      <c r="M74" s="7" t="s">
        <v>51</v>
      </c>
      <c r="N74" t="s">
        <v>52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 t="s">
        <v>37</v>
      </c>
    </row>
    <row r="75" spans="1:20" x14ac:dyDescent="0.3">
      <c r="A75">
        <v>6</v>
      </c>
      <c r="B75">
        <v>3</v>
      </c>
      <c r="C75" t="s">
        <v>159</v>
      </c>
      <c r="D75" t="s">
        <v>160</v>
      </c>
      <c r="E75" s="7" t="s">
        <v>161</v>
      </c>
      <c r="F75" t="s">
        <v>162</v>
      </c>
      <c r="G75" s="9" t="s">
        <v>31</v>
      </c>
      <c r="H75" t="s">
        <v>31</v>
      </c>
      <c r="I75" t="s">
        <v>31</v>
      </c>
      <c r="J75" t="s">
        <v>405</v>
      </c>
      <c r="K75" t="s">
        <v>401</v>
      </c>
      <c r="L75" t="s">
        <v>164</v>
      </c>
      <c r="M75" s="7" t="s">
        <v>161</v>
      </c>
      <c r="N75" t="s">
        <v>36</v>
      </c>
      <c r="O75" t="s">
        <v>165</v>
      </c>
      <c r="P75" t="s">
        <v>166</v>
      </c>
      <c r="Q75" t="s">
        <v>31</v>
      </c>
      <c r="R75" t="s">
        <v>31</v>
      </c>
      <c r="S75" t="s">
        <v>31</v>
      </c>
      <c r="T75" t="s">
        <v>37</v>
      </c>
    </row>
    <row r="76" spans="1:20" x14ac:dyDescent="0.3">
      <c r="A76">
        <v>7</v>
      </c>
      <c r="B76">
        <v>14</v>
      </c>
      <c r="C76" t="s">
        <v>240</v>
      </c>
      <c r="D76" t="s">
        <v>241</v>
      </c>
      <c r="E76" s="7">
        <v>0</v>
      </c>
      <c r="F76" t="s">
        <v>224</v>
      </c>
      <c r="G76" s="9" t="s">
        <v>218</v>
      </c>
      <c r="H76" t="s">
        <v>31</v>
      </c>
      <c r="I76" t="s">
        <v>242</v>
      </c>
      <c r="J76" t="s">
        <v>406</v>
      </c>
      <c r="K76" t="s">
        <v>401</v>
      </c>
      <c r="L76" t="s">
        <v>244</v>
      </c>
      <c r="M76" s="7" t="s">
        <v>245</v>
      </c>
      <c r="N76" t="s">
        <v>36</v>
      </c>
      <c r="O76" t="s">
        <v>31</v>
      </c>
      <c r="P76" t="s">
        <v>31</v>
      </c>
      <c r="Q76" t="s">
        <v>31</v>
      </c>
      <c r="R76" t="s">
        <v>31</v>
      </c>
      <c r="S76">
        <v>7001149</v>
      </c>
      <c r="T76" t="s">
        <v>37</v>
      </c>
    </row>
    <row r="77" spans="1:20" x14ac:dyDescent="0.3">
      <c r="A77">
        <v>8</v>
      </c>
      <c r="B77">
        <v>10</v>
      </c>
      <c r="C77" t="s">
        <v>215</v>
      </c>
      <c r="D77" t="s">
        <v>216</v>
      </c>
      <c r="E77" s="7">
        <v>0</v>
      </c>
      <c r="F77" t="s">
        <v>217</v>
      </c>
      <c r="G77" s="9" t="s">
        <v>218</v>
      </c>
      <c r="H77" t="s">
        <v>31</v>
      </c>
      <c r="I77" t="s">
        <v>219</v>
      </c>
      <c r="J77" t="s">
        <v>407</v>
      </c>
      <c r="K77" t="s">
        <v>401</v>
      </c>
      <c r="L77" t="s">
        <v>44</v>
      </c>
      <c r="M77" s="7" t="s">
        <v>221</v>
      </c>
      <c r="N77" t="s">
        <v>36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37</v>
      </c>
    </row>
    <row r="78" spans="1:20" x14ac:dyDescent="0.3">
      <c r="A78">
        <v>9</v>
      </c>
      <c r="B78">
        <v>3</v>
      </c>
      <c r="C78" t="s">
        <v>246</v>
      </c>
      <c r="D78" t="s">
        <v>247</v>
      </c>
      <c r="E78" s="7">
        <v>49.9</v>
      </c>
      <c r="F78" t="s">
        <v>224</v>
      </c>
      <c r="G78" s="9">
        <v>1</v>
      </c>
      <c r="H78" t="s">
        <v>31</v>
      </c>
      <c r="I78" t="s">
        <v>219</v>
      </c>
      <c r="J78" t="s">
        <v>408</v>
      </c>
      <c r="K78" t="s">
        <v>401</v>
      </c>
      <c r="L78" t="s">
        <v>226</v>
      </c>
      <c r="M78" s="7" t="s">
        <v>249</v>
      </c>
      <c r="N78" t="s">
        <v>36</v>
      </c>
      <c r="O78" t="s">
        <v>250</v>
      </c>
      <c r="P78" t="s">
        <v>251</v>
      </c>
      <c r="Q78" t="s">
        <v>31</v>
      </c>
      <c r="R78" t="s">
        <v>252</v>
      </c>
      <c r="S78">
        <v>7007757</v>
      </c>
      <c r="T78" t="s">
        <v>37</v>
      </c>
    </row>
    <row r="79" spans="1:20" x14ac:dyDescent="0.3">
      <c r="A79">
        <v>10</v>
      </c>
      <c r="B79">
        <v>8</v>
      </c>
      <c r="C79" t="s">
        <v>222</v>
      </c>
      <c r="D79" t="s">
        <v>223</v>
      </c>
      <c r="E79" s="7">
        <v>499</v>
      </c>
      <c r="F79" t="s">
        <v>224</v>
      </c>
      <c r="G79" s="9">
        <v>1</v>
      </c>
      <c r="H79" t="s">
        <v>31</v>
      </c>
      <c r="I79" t="s">
        <v>219</v>
      </c>
      <c r="J79" t="s">
        <v>409</v>
      </c>
      <c r="K79" t="s">
        <v>401</v>
      </c>
      <c r="L79" t="s">
        <v>226</v>
      </c>
      <c r="M79" s="7" t="s">
        <v>227</v>
      </c>
      <c r="N79" t="s">
        <v>36</v>
      </c>
      <c r="O79" t="s">
        <v>228</v>
      </c>
      <c r="P79" t="s">
        <v>31</v>
      </c>
      <c r="Q79" t="s">
        <v>31</v>
      </c>
      <c r="R79" t="s">
        <v>229</v>
      </c>
      <c r="S79" t="s">
        <v>31</v>
      </c>
      <c r="T79" t="s">
        <v>37</v>
      </c>
    </row>
    <row r="80" spans="1:20" x14ac:dyDescent="0.3">
      <c r="A80">
        <v>11</v>
      </c>
      <c r="B80">
        <v>3</v>
      </c>
      <c r="C80" t="s">
        <v>274</v>
      </c>
      <c r="D80" t="s">
        <v>275</v>
      </c>
      <c r="E80" s="7" t="s">
        <v>276</v>
      </c>
      <c r="F80" t="s">
        <v>224</v>
      </c>
      <c r="G80" s="9">
        <v>1</v>
      </c>
      <c r="H80" t="s">
        <v>31</v>
      </c>
      <c r="I80" t="s">
        <v>219</v>
      </c>
      <c r="J80" t="s">
        <v>410</v>
      </c>
      <c r="K80" t="s">
        <v>401</v>
      </c>
      <c r="L80" t="s">
        <v>226</v>
      </c>
      <c r="M80" s="7" t="s">
        <v>278</v>
      </c>
      <c r="N80" t="s">
        <v>36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37</v>
      </c>
    </row>
    <row r="81" spans="1:20" x14ac:dyDescent="0.3">
      <c r="A81">
        <v>12</v>
      </c>
      <c r="B81">
        <v>3</v>
      </c>
      <c r="C81" t="s">
        <v>279</v>
      </c>
      <c r="D81" t="s">
        <v>280</v>
      </c>
      <c r="E81" s="7">
        <v>0</v>
      </c>
      <c r="F81" t="s">
        <v>224</v>
      </c>
      <c r="G81" s="9" t="s">
        <v>218</v>
      </c>
      <c r="H81" t="s">
        <v>31</v>
      </c>
      <c r="I81" t="s">
        <v>219</v>
      </c>
      <c r="J81" t="s">
        <v>411</v>
      </c>
      <c r="K81" t="s">
        <v>401</v>
      </c>
      <c r="L81" t="s">
        <v>226</v>
      </c>
      <c r="M81" s="7" t="s">
        <v>282</v>
      </c>
      <c r="N81" t="s">
        <v>36</v>
      </c>
      <c r="O81" t="s">
        <v>283</v>
      </c>
      <c r="P81" t="s">
        <v>31</v>
      </c>
      <c r="Q81" t="s">
        <v>31</v>
      </c>
      <c r="R81" t="s">
        <v>284</v>
      </c>
      <c r="S81">
        <v>7000282</v>
      </c>
      <c r="T81" t="s">
        <v>37</v>
      </c>
    </row>
    <row r="82" spans="1:20" x14ac:dyDescent="0.3">
      <c r="A82">
        <v>13</v>
      </c>
      <c r="B82">
        <v>10</v>
      </c>
      <c r="C82" t="s">
        <v>261</v>
      </c>
      <c r="D82" t="s">
        <v>262</v>
      </c>
      <c r="E82" s="7" t="s">
        <v>263</v>
      </c>
      <c r="F82" t="s">
        <v>224</v>
      </c>
      <c r="G82" s="9">
        <v>0.1</v>
      </c>
      <c r="H82" t="s">
        <v>31</v>
      </c>
      <c r="I82" t="s">
        <v>242</v>
      </c>
      <c r="J82" t="s">
        <v>412</v>
      </c>
      <c r="K82" t="s">
        <v>401</v>
      </c>
      <c r="L82" t="s">
        <v>265</v>
      </c>
      <c r="M82" s="7" t="s">
        <v>266</v>
      </c>
      <c r="N82" t="s">
        <v>36</v>
      </c>
      <c r="O82" t="s">
        <v>267</v>
      </c>
      <c r="P82" t="s">
        <v>31</v>
      </c>
      <c r="Q82" t="s">
        <v>31</v>
      </c>
      <c r="R82" t="s">
        <v>31</v>
      </c>
      <c r="S82">
        <v>7006573</v>
      </c>
      <c r="T82" t="s">
        <v>37</v>
      </c>
    </row>
    <row r="83" spans="1:20" x14ac:dyDescent="0.3">
      <c r="A83">
        <v>14</v>
      </c>
      <c r="B83">
        <v>6</v>
      </c>
      <c r="C83" t="s">
        <v>285</v>
      </c>
      <c r="D83" t="s">
        <v>286</v>
      </c>
      <c r="E83" s="7">
        <v>249</v>
      </c>
      <c r="F83" t="s">
        <v>224</v>
      </c>
      <c r="G83" s="9">
        <v>1</v>
      </c>
      <c r="H83" t="s">
        <v>31</v>
      </c>
      <c r="I83" t="s">
        <v>219</v>
      </c>
      <c r="J83" t="s">
        <v>413</v>
      </c>
      <c r="K83" t="s">
        <v>401</v>
      </c>
      <c r="L83" t="s">
        <v>226</v>
      </c>
      <c r="M83" s="7" t="s">
        <v>288</v>
      </c>
      <c r="N83" t="s">
        <v>36</v>
      </c>
      <c r="O83" t="s">
        <v>31</v>
      </c>
      <c r="P83" t="s">
        <v>31</v>
      </c>
      <c r="Q83" t="s">
        <v>31</v>
      </c>
      <c r="R83" t="s">
        <v>31</v>
      </c>
      <c r="S83">
        <v>7006906</v>
      </c>
      <c r="T83" t="s">
        <v>37</v>
      </c>
    </row>
    <row r="84" spans="1:20" x14ac:dyDescent="0.3">
      <c r="A84">
        <v>15</v>
      </c>
      <c r="B84">
        <v>3</v>
      </c>
      <c r="C84" t="s">
        <v>289</v>
      </c>
      <c r="D84" t="s">
        <v>290</v>
      </c>
      <c r="E84" s="7">
        <v>75</v>
      </c>
      <c r="F84" t="s">
        <v>224</v>
      </c>
      <c r="G84" s="9">
        <v>1</v>
      </c>
      <c r="H84" t="s">
        <v>31</v>
      </c>
      <c r="I84" t="s">
        <v>219</v>
      </c>
      <c r="J84" t="s">
        <v>414</v>
      </c>
      <c r="K84" t="s">
        <v>401</v>
      </c>
      <c r="L84" t="s">
        <v>226</v>
      </c>
      <c r="M84" s="7" t="s">
        <v>292</v>
      </c>
      <c r="N84" t="s">
        <v>36</v>
      </c>
      <c r="O84" t="s">
        <v>293</v>
      </c>
      <c r="P84" t="s">
        <v>31</v>
      </c>
      <c r="Q84" t="s">
        <v>31</v>
      </c>
      <c r="R84" t="s">
        <v>31</v>
      </c>
      <c r="S84" t="s">
        <v>31</v>
      </c>
      <c r="T84" t="s">
        <v>37</v>
      </c>
    </row>
    <row r="85" spans="1:20" x14ac:dyDescent="0.3">
      <c r="A85">
        <v>16</v>
      </c>
      <c r="B85">
        <v>3</v>
      </c>
      <c r="C85" t="s">
        <v>294</v>
      </c>
      <c r="D85" t="s">
        <v>295</v>
      </c>
      <c r="E85" s="7" t="s">
        <v>263</v>
      </c>
      <c r="F85" t="s">
        <v>224</v>
      </c>
      <c r="G85" s="9">
        <v>1</v>
      </c>
      <c r="H85" t="s">
        <v>31</v>
      </c>
      <c r="I85" t="s">
        <v>219</v>
      </c>
      <c r="J85" t="s">
        <v>415</v>
      </c>
      <c r="K85" t="s">
        <v>401</v>
      </c>
      <c r="L85" t="s">
        <v>226</v>
      </c>
      <c r="M85" s="7" t="s">
        <v>297</v>
      </c>
      <c r="N85" t="s">
        <v>36</v>
      </c>
      <c r="O85" t="s">
        <v>298</v>
      </c>
      <c r="P85" t="s">
        <v>31</v>
      </c>
      <c r="Q85" t="s">
        <v>31</v>
      </c>
      <c r="R85" t="s">
        <v>299</v>
      </c>
      <c r="S85">
        <v>7001202</v>
      </c>
      <c r="T85" t="s">
        <v>37</v>
      </c>
    </row>
    <row r="86" spans="1:20" x14ac:dyDescent="0.3">
      <c r="A86">
        <v>17</v>
      </c>
      <c r="B86">
        <v>3</v>
      </c>
      <c r="C86" t="s">
        <v>321</v>
      </c>
      <c r="D86" t="s">
        <v>322</v>
      </c>
      <c r="E86" s="7" t="s">
        <v>323</v>
      </c>
      <c r="F86" t="s">
        <v>324</v>
      </c>
      <c r="G86" s="9" t="s">
        <v>31</v>
      </c>
      <c r="H86" t="s">
        <v>31</v>
      </c>
      <c r="I86" t="s">
        <v>31</v>
      </c>
      <c r="J86" t="s">
        <v>416</v>
      </c>
      <c r="K86" t="s">
        <v>401</v>
      </c>
      <c r="L86" t="s">
        <v>326</v>
      </c>
      <c r="M86" s="7" t="s">
        <v>323</v>
      </c>
      <c r="N86" t="s">
        <v>36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37</v>
      </c>
    </row>
    <row r="87" spans="1:20" x14ac:dyDescent="0.3">
      <c r="A87">
        <v>18</v>
      </c>
      <c r="B87">
        <v>1</v>
      </c>
      <c r="C87" t="s">
        <v>355</v>
      </c>
      <c r="D87" t="s">
        <v>356</v>
      </c>
      <c r="E87" s="7" t="s">
        <v>357</v>
      </c>
      <c r="F87" t="s">
        <v>358</v>
      </c>
      <c r="G87" s="9" t="s">
        <v>31</v>
      </c>
      <c r="H87" t="s">
        <v>31</v>
      </c>
      <c r="I87" t="s">
        <v>37</v>
      </c>
      <c r="J87" t="s">
        <v>417</v>
      </c>
      <c r="K87" t="s">
        <v>401</v>
      </c>
      <c r="L87" t="s">
        <v>360</v>
      </c>
      <c r="M87" s="7" t="s">
        <v>361</v>
      </c>
      <c r="N87" t="s">
        <v>36</v>
      </c>
      <c r="O87" t="s">
        <v>31</v>
      </c>
      <c r="P87" t="s">
        <v>31</v>
      </c>
      <c r="Q87" t="s">
        <v>31</v>
      </c>
      <c r="R87" t="s">
        <v>31</v>
      </c>
      <c r="S87">
        <v>1002966</v>
      </c>
      <c r="T87" t="s">
        <v>37</v>
      </c>
    </row>
    <row r="88" spans="1:20" x14ac:dyDescent="0.3">
      <c r="A88">
        <v>19</v>
      </c>
      <c r="B88">
        <v>1</v>
      </c>
      <c r="C88" t="s">
        <v>418</v>
      </c>
      <c r="D88" t="s">
        <v>419</v>
      </c>
      <c r="E88" s="7" t="s">
        <v>420</v>
      </c>
      <c r="F88" t="s">
        <v>421</v>
      </c>
      <c r="G88" s="9" t="s">
        <v>31</v>
      </c>
      <c r="H88" t="s">
        <v>31</v>
      </c>
      <c r="I88" t="s">
        <v>31</v>
      </c>
      <c r="J88" t="s">
        <v>422</v>
      </c>
      <c r="K88" t="s">
        <v>401</v>
      </c>
      <c r="L88" t="s">
        <v>397</v>
      </c>
      <c r="M88" s="7" t="s">
        <v>423</v>
      </c>
      <c r="N88" t="s">
        <v>36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118D-144C-4E24-B5B4-21FBF36B708D}">
  <dimension ref="A8:S68"/>
  <sheetViews>
    <sheetView zoomScale="90" zoomScaleNormal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4" sqref="C14"/>
    </sheetView>
  </sheetViews>
  <sheetFormatPr defaultRowHeight="13.8" x14ac:dyDescent="0.3"/>
  <cols>
    <col min="1" max="1" width="6.5546875" style="1" customWidth="1"/>
    <col min="2" max="2" width="23.109375" style="2" customWidth="1"/>
    <col min="3" max="3" width="31.33203125" style="2" bestFit="1" customWidth="1"/>
    <col min="4" max="4" width="21.77734375" style="2" bestFit="1" customWidth="1"/>
    <col min="5" max="5" width="43.6640625" style="2" customWidth="1"/>
    <col min="6" max="6" width="12.44140625" style="2" customWidth="1"/>
    <col min="7" max="7" width="94.88671875" style="2" bestFit="1" customWidth="1"/>
    <col min="8" max="10" width="8.88671875" style="1"/>
    <col min="11" max="11" width="22.88671875" style="2" bestFit="1" customWidth="1"/>
    <col min="12" max="12" width="65.109375" style="2" bestFit="1" customWidth="1"/>
    <col min="13" max="13" width="10.5546875" style="1" customWidth="1"/>
    <col min="14" max="16" width="8.88671875" style="2"/>
    <col min="17" max="17" width="8.88671875" style="1"/>
    <col min="18" max="18" width="20.109375" style="2" bestFit="1" customWidth="1"/>
    <col min="19" max="19" width="24.77734375" style="2" customWidth="1"/>
    <col min="20" max="16384" width="8.88671875" style="2"/>
  </cols>
  <sheetData>
    <row r="8" spans="1:19" s="1" customFormat="1" x14ac:dyDescent="0.3">
      <c r="A8" s="1" t="s">
        <v>424</v>
      </c>
      <c r="B8" s="1" t="s">
        <v>425</v>
      </c>
      <c r="C8" s="1" t="s">
        <v>426</v>
      </c>
      <c r="D8" s="1" t="s">
        <v>427</v>
      </c>
      <c r="E8" s="1" t="s">
        <v>428</v>
      </c>
      <c r="F8" s="1" t="s">
        <v>429</v>
      </c>
      <c r="G8" s="1" t="s">
        <v>430</v>
      </c>
      <c r="H8" s="1" t="s">
        <v>7</v>
      </c>
      <c r="I8" s="1" t="s">
        <v>431</v>
      </c>
      <c r="J8" s="1" t="s">
        <v>432</v>
      </c>
      <c r="K8" s="1" t="s">
        <v>433</v>
      </c>
      <c r="L8" s="1" t="s">
        <v>434</v>
      </c>
      <c r="M8" s="1" t="s">
        <v>432</v>
      </c>
      <c r="N8" s="1" t="s">
        <v>433</v>
      </c>
      <c r="O8" s="1" t="s">
        <v>434</v>
      </c>
      <c r="Q8" s="1" t="s">
        <v>471</v>
      </c>
      <c r="R8" s="1" t="s">
        <v>503</v>
      </c>
      <c r="S8" s="1" t="s">
        <v>587</v>
      </c>
    </row>
    <row r="9" spans="1:19" x14ac:dyDescent="0.3">
      <c r="A9" s="1">
        <v>2</v>
      </c>
      <c r="B9" s="2" t="s">
        <v>472</v>
      </c>
      <c r="C9" s="2" t="s">
        <v>50</v>
      </c>
      <c r="D9" s="2" t="s">
        <v>436</v>
      </c>
      <c r="G9" s="2" t="s">
        <v>437</v>
      </c>
      <c r="H9" s="1">
        <v>15</v>
      </c>
      <c r="I9" s="1" t="s">
        <v>438</v>
      </c>
      <c r="J9" s="1">
        <v>8.6999999999999993</v>
      </c>
      <c r="Q9" s="1">
        <f>H9*J9</f>
        <v>130.5</v>
      </c>
      <c r="S9" s="2" t="s">
        <v>435</v>
      </c>
    </row>
    <row r="10" spans="1:19" x14ac:dyDescent="0.3">
      <c r="A10" s="1">
        <v>3</v>
      </c>
      <c r="B10" s="2" t="s">
        <v>472</v>
      </c>
      <c r="C10" s="2" t="s">
        <v>439</v>
      </c>
      <c r="D10" s="2" t="s">
        <v>440</v>
      </c>
      <c r="G10" s="2" t="s">
        <v>441</v>
      </c>
      <c r="H10" s="1">
        <v>6</v>
      </c>
      <c r="I10" s="1" t="s">
        <v>438</v>
      </c>
      <c r="J10" s="1">
        <v>8.6999999999999993</v>
      </c>
      <c r="Q10" s="1">
        <f t="shared" ref="Q10:Q68" si="0">H10*J10</f>
        <v>52.199999999999996</v>
      </c>
      <c r="S10" s="2" t="s">
        <v>435</v>
      </c>
    </row>
    <row r="11" spans="1:19" x14ac:dyDescent="0.3">
      <c r="A11" s="1">
        <v>4</v>
      </c>
      <c r="B11" s="2" t="s">
        <v>472</v>
      </c>
      <c r="C11" s="2" t="s">
        <v>50</v>
      </c>
      <c r="D11" s="2" t="s">
        <v>442</v>
      </c>
      <c r="G11" s="2" t="s">
        <v>443</v>
      </c>
      <c r="H11" s="1">
        <v>3</v>
      </c>
      <c r="I11" s="1" t="s">
        <v>438</v>
      </c>
      <c r="J11" s="1">
        <v>8.6999999999999993</v>
      </c>
      <c r="Q11" s="1">
        <f t="shared" si="0"/>
        <v>26.099999999999998</v>
      </c>
      <c r="S11" s="2" t="s">
        <v>435</v>
      </c>
    </row>
    <row r="12" spans="1:19" x14ac:dyDescent="0.3">
      <c r="A12" s="1">
        <v>5</v>
      </c>
      <c r="B12" s="2" t="s">
        <v>472</v>
      </c>
      <c r="C12" s="2" t="s">
        <v>439</v>
      </c>
      <c r="D12" s="2" t="s">
        <v>444</v>
      </c>
      <c r="G12" s="2" t="s">
        <v>445</v>
      </c>
      <c r="H12" s="1">
        <v>2</v>
      </c>
      <c r="I12" s="1" t="s">
        <v>438</v>
      </c>
      <c r="J12" s="1">
        <v>8.6999999999999993</v>
      </c>
      <c r="Q12" s="1">
        <f t="shared" si="0"/>
        <v>17.399999999999999</v>
      </c>
      <c r="S12" s="2" t="s">
        <v>435</v>
      </c>
    </row>
    <row r="13" spans="1:19" x14ac:dyDescent="0.3">
      <c r="A13" s="1">
        <v>6</v>
      </c>
      <c r="B13" s="2" t="s">
        <v>472</v>
      </c>
      <c r="C13" s="2" t="s">
        <v>50</v>
      </c>
      <c r="D13" s="2" t="s">
        <v>446</v>
      </c>
      <c r="G13" s="2" t="s">
        <v>447</v>
      </c>
      <c r="H13" s="1">
        <v>1</v>
      </c>
      <c r="I13" s="1" t="s">
        <v>438</v>
      </c>
      <c r="J13" s="1">
        <v>8.6999999999999993</v>
      </c>
      <c r="Q13" s="1">
        <f t="shared" si="0"/>
        <v>8.6999999999999993</v>
      </c>
      <c r="S13" s="2" t="s">
        <v>435</v>
      </c>
    </row>
    <row r="14" spans="1:19" x14ac:dyDescent="0.3">
      <c r="A14" s="1">
        <v>7</v>
      </c>
      <c r="B14" s="2" t="s">
        <v>472</v>
      </c>
      <c r="C14" s="2" t="s">
        <v>50</v>
      </c>
      <c r="D14" s="2" t="s">
        <v>460</v>
      </c>
      <c r="G14" s="2" t="s">
        <v>461</v>
      </c>
      <c r="H14" s="1">
        <v>1</v>
      </c>
      <c r="I14" s="1" t="s">
        <v>438</v>
      </c>
      <c r="J14" s="1">
        <v>14.79</v>
      </c>
      <c r="Q14" s="1">
        <f t="shared" si="0"/>
        <v>14.79</v>
      </c>
      <c r="S14" s="2" t="s">
        <v>435</v>
      </c>
    </row>
    <row r="15" spans="1:19" x14ac:dyDescent="0.3">
      <c r="A15" s="1">
        <v>8</v>
      </c>
      <c r="B15" s="2" t="s">
        <v>472</v>
      </c>
      <c r="C15" s="2" t="s">
        <v>50</v>
      </c>
      <c r="D15" s="2" t="s">
        <v>448</v>
      </c>
      <c r="G15" s="2" t="s">
        <v>449</v>
      </c>
      <c r="H15" s="1">
        <v>2</v>
      </c>
      <c r="I15" s="1" t="s">
        <v>438</v>
      </c>
      <c r="J15" s="1">
        <v>13.92</v>
      </c>
      <c r="Q15" s="1">
        <f t="shared" si="0"/>
        <v>27.84</v>
      </c>
      <c r="S15" s="2" t="s">
        <v>435</v>
      </c>
    </row>
    <row r="16" spans="1:19" x14ac:dyDescent="0.3">
      <c r="A16" s="1">
        <v>9</v>
      </c>
      <c r="B16" s="2" t="s">
        <v>472</v>
      </c>
      <c r="C16" s="2" t="s">
        <v>50</v>
      </c>
      <c r="D16" s="2" t="s">
        <v>450</v>
      </c>
      <c r="G16" s="2" t="s">
        <v>451</v>
      </c>
      <c r="H16" s="1">
        <v>1</v>
      </c>
      <c r="I16" s="1" t="s">
        <v>438</v>
      </c>
      <c r="J16" s="1">
        <v>8.6999999999999993</v>
      </c>
      <c r="Q16" s="1">
        <f t="shared" si="0"/>
        <v>8.6999999999999993</v>
      </c>
      <c r="S16" s="2" t="s">
        <v>435</v>
      </c>
    </row>
    <row r="17" spans="1:19" x14ac:dyDescent="0.3">
      <c r="A17" s="1">
        <v>10</v>
      </c>
      <c r="B17" s="2" t="s">
        <v>472</v>
      </c>
      <c r="C17" s="2" t="s">
        <v>439</v>
      </c>
      <c r="D17" s="2" t="s">
        <v>467</v>
      </c>
      <c r="G17" s="2" t="s">
        <v>468</v>
      </c>
      <c r="H17" s="1">
        <v>1</v>
      </c>
      <c r="I17" s="1" t="s">
        <v>438</v>
      </c>
      <c r="J17" s="1">
        <v>8.6999999999999993</v>
      </c>
      <c r="Q17" s="1">
        <f t="shared" si="0"/>
        <v>8.6999999999999993</v>
      </c>
      <c r="S17" s="2" t="s">
        <v>435</v>
      </c>
    </row>
    <row r="18" spans="1:19" x14ac:dyDescent="0.3">
      <c r="A18" s="1">
        <v>11</v>
      </c>
      <c r="B18" s="2" t="s">
        <v>472</v>
      </c>
      <c r="C18" s="2" t="s">
        <v>50</v>
      </c>
      <c r="D18" s="2" t="s">
        <v>453</v>
      </c>
      <c r="G18" s="2" t="s">
        <v>452</v>
      </c>
      <c r="H18" s="1">
        <v>1</v>
      </c>
      <c r="I18" s="1" t="s">
        <v>438</v>
      </c>
      <c r="J18" s="1">
        <v>11.31</v>
      </c>
      <c r="Q18" s="1">
        <f t="shared" si="0"/>
        <v>11.31</v>
      </c>
      <c r="S18" s="2" t="s">
        <v>435</v>
      </c>
    </row>
    <row r="19" spans="1:19" x14ac:dyDescent="0.3">
      <c r="A19" s="1">
        <v>12</v>
      </c>
      <c r="B19" s="2" t="s">
        <v>472</v>
      </c>
      <c r="C19" s="2" t="s">
        <v>439</v>
      </c>
      <c r="D19" s="2" t="s">
        <v>469</v>
      </c>
      <c r="G19" s="2" t="s">
        <v>470</v>
      </c>
      <c r="H19" s="1">
        <v>1</v>
      </c>
      <c r="I19" s="1" t="s">
        <v>438</v>
      </c>
      <c r="J19" s="1">
        <v>8.6999999999999993</v>
      </c>
      <c r="Q19" s="1">
        <f t="shared" si="0"/>
        <v>8.6999999999999993</v>
      </c>
      <c r="S19" s="2" t="s">
        <v>435</v>
      </c>
    </row>
    <row r="20" spans="1:19" x14ac:dyDescent="0.3">
      <c r="A20" s="1">
        <v>13</v>
      </c>
      <c r="B20" s="2" t="s">
        <v>472</v>
      </c>
      <c r="C20" s="2" t="s">
        <v>50</v>
      </c>
      <c r="D20" s="2" t="s">
        <v>454</v>
      </c>
      <c r="G20" s="2" t="s">
        <v>455</v>
      </c>
      <c r="H20" s="1">
        <v>1</v>
      </c>
      <c r="I20" s="1" t="s">
        <v>438</v>
      </c>
      <c r="J20" s="1">
        <v>25.23</v>
      </c>
      <c r="Q20" s="1">
        <f t="shared" si="0"/>
        <v>25.23</v>
      </c>
      <c r="S20" s="2" t="s">
        <v>435</v>
      </c>
    </row>
    <row r="21" spans="1:19" x14ac:dyDescent="0.3">
      <c r="A21" s="1">
        <v>14</v>
      </c>
      <c r="B21" s="2" t="s">
        <v>472</v>
      </c>
      <c r="C21" s="2" t="s">
        <v>50</v>
      </c>
      <c r="D21" s="2" t="s">
        <v>456</v>
      </c>
      <c r="G21" s="2" t="s">
        <v>457</v>
      </c>
      <c r="H21" s="1">
        <v>6</v>
      </c>
      <c r="I21" s="1" t="s">
        <v>438</v>
      </c>
      <c r="J21" s="1">
        <v>20.010000000000002</v>
      </c>
      <c r="K21" s="2" t="s">
        <v>458</v>
      </c>
      <c r="L21" s="2" t="s">
        <v>459</v>
      </c>
      <c r="M21" s="1">
        <v>8.6999999999999993</v>
      </c>
      <c r="Q21" s="1">
        <f t="shared" si="0"/>
        <v>120.06</v>
      </c>
      <c r="S21" s="2" t="s">
        <v>435</v>
      </c>
    </row>
    <row r="22" spans="1:19" x14ac:dyDescent="0.3">
      <c r="A22" s="1">
        <v>15</v>
      </c>
      <c r="B22" s="2" t="s">
        <v>472</v>
      </c>
      <c r="C22" s="2" t="s">
        <v>462</v>
      </c>
      <c r="D22" s="2" t="s">
        <v>463</v>
      </c>
      <c r="G22" s="2" t="s">
        <v>464</v>
      </c>
      <c r="H22" s="1">
        <v>2</v>
      </c>
      <c r="I22" s="1" t="s">
        <v>438</v>
      </c>
      <c r="J22" s="1">
        <v>8.6999999999999993</v>
      </c>
      <c r="Q22" s="1">
        <f t="shared" si="0"/>
        <v>17.399999999999999</v>
      </c>
      <c r="S22" s="2" t="s">
        <v>435</v>
      </c>
    </row>
    <row r="23" spans="1:19" x14ac:dyDescent="0.3">
      <c r="A23" s="1">
        <v>16</v>
      </c>
      <c r="B23" s="2" t="s">
        <v>472</v>
      </c>
      <c r="C23" s="2" t="s">
        <v>462</v>
      </c>
      <c r="D23" s="2" t="s">
        <v>465</v>
      </c>
      <c r="G23" s="2" t="s">
        <v>466</v>
      </c>
      <c r="H23" s="1">
        <v>1</v>
      </c>
      <c r="I23" s="1" t="s">
        <v>438</v>
      </c>
      <c r="J23" s="1">
        <v>8.6999999999999993</v>
      </c>
      <c r="Q23" s="1">
        <f t="shared" si="0"/>
        <v>8.6999999999999993</v>
      </c>
      <c r="S23" s="2" t="s">
        <v>435</v>
      </c>
    </row>
    <row r="24" spans="1:19" x14ac:dyDescent="0.3">
      <c r="A24" s="1">
        <v>17</v>
      </c>
      <c r="B24" s="2" t="s">
        <v>473</v>
      </c>
      <c r="C24" s="4" t="s">
        <v>474</v>
      </c>
      <c r="D24" s="2" t="s">
        <v>475</v>
      </c>
      <c r="G24" s="2" t="s">
        <v>476</v>
      </c>
      <c r="H24" s="1">
        <v>1</v>
      </c>
      <c r="I24" s="1" t="s">
        <v>438</v>
      </c>
      <c r="J24" s="1">
        <v>33.93</v>
      </c>
      <c r="Q24" s="1">
        <f t="shared" si="0"/>
        <v>33.93</v>
      </c>
      <c r="S24" s="2" t="s">
        <v>588</v>
      </c>
    </row>
    <row r="25" spans="1:19" x14ac:dyDescent="0.3">
      <c r="A25" s="1">
        <v>18</v>
      </c>
      <c r="B25" s="2" t="s">
        <v>477</v>
      </c>
      <c r="C25" s="4" t="s">
        <v>138</v>
      </c>
      <c r="D25" s="2" t="s">
        <v>478</v>
      </c>
      <c r="G25" s="2" t="s">
        <v>479</v>
      </c>
      <c r="H25" s="1">
        <v>1</v>
      </c>
      <c r="I25" s="1" t="s">
        <v>438</v>
      </c>
      <c r="J25" s="1">
        <v>26.97</v>
      </c>
      <c r="Q25" s="1">
        <f t="shared" si="0"/>
        <v>26.97</v>
      </c>
      <c r="S25" s="2" t="s">
        <v>588</v>
      </c>
    </row>
    <row r="26" spans="1:19" x14ac:dyDescent="0.3">
      <c r="A26" s="1">
        <v>19</v>
      </c>
      <c r="B26" s="2" t="s">
        <v>480</v>
      </c>
      <c r="C26" s="4" t="s">
        <v>482</v>
      </c>
      <c r="D26" s="2" t="s">
        <v>481</v>
      </c>
      <c r="G26" s="2" t="s">
        <v>483</v>
      </c>
      <c r="H26" s="1">
        <v>1</v>
      </c>
      <c r="I26" s="1" t="s">
        <v>438</v>
      </c>
      <c r="J26" s="1">
        <v>36.54</v>
      </c>
      <c r="Q26" s="1">
        <f t="shared" si="0"/>
        <v>36.54</v>
      </c>
      <c r="S26" s="2" t="s">
        <v>588</v>
      </c>
    </row>
    <row r="27" spans="1:19" x14ac:dyDescent="0.3">
      <c r="A27" s="1">
        <v>20</v>
      </c>
      <c r="B27" s="2" t="s">
        <v>484</v>
      </c>
      <c r="C27" s="4" t="s">
        <v>485</v>
      </c>
      <c r="D27" s="2" t="s">
        <v>486</v>
      </c>
      <c r="G27" s="2" t="s">
        <v>487</v>
      </c>
      <c r="H27" s="1">
        <v>1</v>
      </c>
      <c r="I27" s="1" t="s">
        <v>438</v>
      </c>
      <c r="J27" s="1">
        <v>2981</v>
      </c>
      <c r="K27" s="2" t="s">
        <v>488</v>
      </c>
      <c r="M27" s="1">
        <v>2168</v>
      </c>
      <c r="Q27" s="1">
        <f t="shared" si="0"/>
        <v>2981</v>
      </c>
      <c r="S27" s="2" t="s">
        <v>484</v>
      </c>
    </row>
    <row r="28" spans="1:19" x14ac:dyDescent="0.3">
      <c r="A28" s="1">
        <v>21</v>
      </c>
      <c r="B28" s="2" t="s">
        <v>489</v>
      </c>
      <c r="C28" s="4" t="s">
        <v>439</v>
      </c>
      <c r="D28" s="2" t="s">
        <v>490</v>
      </c>
      <c r="G28" s="2" t="s">
        <v>491</v>
      </c>
      <c r="H28" s="1">
        <v>4</v>
      </c>
      <c r="I28" s="1" t="s">
        <v>438</v>
      </c>
      <c r="J28" s="1">
        <v>13.05</v>
      </c>
      <c r="Q28" s="1">
        <f t="shared" si="0"/>
        <v>52.2</v>
      </c>
      <c r="S28" s="2" t="s">
        <v>589</v>
      </c>
    </row>
    <row r="29" spans="1:19" x14ac:dyDescent="0.3">
      <c r="A29" s="1">
        <v>22</v>
      </c>
      <c r="B29" s="2" t="s">
        <v>492</v>
      </c>
      <c r="C29" s="4" t="s">
        <v>493</v>
      </c>
      <c r="D29" s="2" t="s">
        <v>494</v>
      </c>
      <c r="G29" s="2" t="s">
        <v>495</v>
      </c>
      <c r="H29" s="1">
        <v>2</v>
      </c>
      <c r="I29" s="1" t="s">
        <v>438</v>
      </c>
      <c r="J29" s="1">
        <v>421</v>
      </c>
      <c r="K29" s="2" t="s">
        <v>496</v>
      </c>
      <c r="L29" s="2" t="s">
        <v>497</v>
      </c>
      <c r="M29" s="1">
        <v>377</v>
      </c>
      <c r="Q29" s="1">
        <f t="shared" si="0"/>
        <v>842</v>
      </c>
      <c r="S29" s="2" t="s">
        <v>590</v>
      </c>
    </row>
    <row r="30" spans="1:19" x14ac:dyDescent="0.3">
      <c r="A30" s="1">
        <v>23</v>
      </c>
      <c r="B30" s="2" t="s">
        <v>498</v>
      </c>
      <c r="C30" s="4" t="s">
        <v>439</v>
      </c>
      <c r="D30" s="2" t="s">
        <v>499</v>
      </c>
      <c r="G30" s="2" t="s">
        <v>500</v>
      </c>
      <c r="H30" s="1">
        <v>2</v>
      </c>
      <c r="I30" s="1" t="s">
        <v>438</v>
      </c>
      <c r="J30" s="1">
        <v>25.23</v>
      </c>
      <c r="Q30" s="1">
        <f t="shared" si="0"/>
        <v>50.46</v>
      </c>
      <c r="S30" s="2" t="s">
        <v>589</v>
      </c>
    </row>
    <row r="31" spans="1:19" x14ac:dyDescent="0.3">
      <c r="A31" s="1">
        <v>24</v>
      </c>
      <c r="B31" s="2" t="s">
        <v>498</v>
      </c>
      <c r="C31" s="4" t="s">
        <v>439</v>
      </c>
      <c r="D31" s="2" t="s">
        <v>501</v>
      </c>
      <c r="G31" s="2" t="s">
        <v>502</v>
      </c>
      <c r="H31" s="1">
        <v>1</v>
      </c>
      <c r="I31" s="1" t="s">
        <v>438</v>
      </c>
      <c r="J31" s="5">
        <v>19.14</v>
      </c>
      <c r="Q31" s="1">
        <f t="shared" si="0"/>
        <v>19.14</v>
      </c>
      <c r="R31" s="2" t="s">
        <v>504</v>
      </c>
      <c r="S31" s="2" t="s">
        <v>589</v>
      </c>
    </row>
    <row r="32" spans="1:19" x14ac:dyDescent="0.3">
      <c r="A32" s="1">
        <v>25</v>
      </c>
      <c r="B32" s="2" t="s">
        <v>505</v>
      </c>
      <c r="C32" s="4" t="s">
        <v>112</v>
      </c>
      <c r="D32" s="2" t="s">
        <v>506</v>
      </c>
      <c r="G32" s="2" t="s">
        <v>507</v>
      </c>
      <c r="H32" s="1">
        <v>1</v>
      </c>
      <c r="I32" s="1" t="s">
        <v>438</v>
      </c>
      <c r="J32" s="1">
        <v>24.36</v>
      </c>
      <c r="Q32" s="1">
        <f t="shared" si="0"/>
        <v>24.36</v>
      </c>
      <c r="S32" s="2" t="s">
        <v>589</v>
      </c>
    </row>
    <row r="33" spans="1:19" x14ac:dyDescent="0.3">
      <c r="A33" s="1">
        <v>26</v>
      </c>
      <c r="B33" s="2" t="s">
        <v>508</v>
      </c>
      <c r="C33" s="4" t="s">
        <v>509</v>
      </c>
      <c r="D33" s="2" t="s">
        <v>510</v>
      </c>
      <c r="G33" s="2" t="s">
        <v>511</v>
      </c>
      <c r="H33" s="1">
        <v>1</v>
      </c>
      <c r="I33" s="1" t="s">
        <v>438</v>
      </c>
      <c r="J33" s="1">
        <v>160.08000000000001</v>
      </c>
      <c r="Q33" s="1">
        <f t="shared" si="0"/>
        <v>160.08000000000001</v>
      </c>
      <c r="S33" s="2" t="s">
        <v>590</v>
      </c>
    </row>
    <row r="34" spans="1:19" x14ac:dyDescent="0.3">
      <c r="A34" s="1">
        <v>27</v>
      </c>
      <c r="B34" s="2" t="s">
        <v>492</v>
      </c>
      <c r="C34" s="4" t="s">
        <v>509</v>
      </c>
      <c r="D34" s="2" t="s">
        <v>512</v>
      </c>
      <c r="G34" s="2" t="s">
        <v>513</v>
      </c>
      <c r="H34" s="1">
        <v>1</v>
      </c>
      <c r="I34" s="1" t="s">
        <v>438</v>
      </c>
      <c r="J34" s="1">
        <v>106.1</v>
      </c>
      <c r="Q34" s="1">
        <f t="shared" si="0"/>
        <v>106.1</v>
      </c>
      <c r="S34" s="2" t="s">
        <v>590</v>
      </c>
    </row>
    <row r="35" spans="1:19" x14ac:dyDescent="0.3">
      <c r="A35" s="1">
        <v>28</v>
      </c>
      <c r="B35" s="2" t="s">
        <v>514</v>
      </c>
      <c r="C35" s="4" t="s">
        <v>515</v>
      </c>
      <c r="D35" s="2" t="s">
        <v>516</v>
      </c>
      <c r="G35" s="2" t="s">
        <v>517</v>
      </c>
      <c r="H35" s="1">
        <v>1</v>
      </c>
      <c r="I35" s="1" t="s">
        <v>438</v>
      </c>
      <c r="J35" s="1">
        <v>57</v>
      </c>
      <c r="Q35" s="1">
        <f t="shared" si="0"/>
        <v>57</v>
      </c>
      <c r="S35" s="2" t="s">
        <v>590</v>
      </c>
    </row>
    <row r="36" spans="1:19" x14ac:dyDescent="0.3">
      <c r="A36" s="1">
        <v>29</v>
      </c>
      <c r="B36" s="2" t="s">
        <v>492</v>
      </c>
      <c r="C36" s="4" t="s">
        <v>509</v>
      </c>
      <c r="D36" s="2" t="s">
        <v>518</v>
      </c>
      <c r="G36" s="2" t="s">
        <v>511</v>
      </c>
      <c r="H36" s="1">
        <v>2</v>
      </c>
      <c r="I36" s="1" t="s">
        <v>438</v>
      </c>
      <c r="J36" s="1">
        <v>184.4</v>
      </c>
      <c r="Q36" s="1">
        <f t="shared" si="0"/>
        <v>368.8</v>
      </c>
      <c r="S36" s="2" t="s">
        <v>590</v>
      </c>
    </row>
    <row r="37" spans="1:19" x14ac:dyDescent="0.3">
      <c r="A37" s="1">
        <v>30</v>
      </c>
      <c r="B37" s="2" t="s">
        <v>492</v>
      </c>
      <c r="C37" s="4" t="s">
        <v>509</v>
      </c>
      <c r="D37" s="2" t="s">
        <v>519</v>
      </c>
      <c r="G37" s="2" t="s">
        <v>511</v>
      </c>
      <c r="H37" s="1">
        <v>1</v>
      </c>
      <c r="I37" s="1" t="s">
        <v>438</v>
      </c>
      <c r="J37" s="1">
        <v>177.4</v>
      </c>
      <c r="Q37" s="1">
        <f t="shared" si="0"/>
        <v>177.4</v>
      </c>
      <c r="S37" s="2" t="s">
        <v>590</v>
      </c>
    </row>
    <row r="38" spans="1:19" x14ac:dyDescent="0.3">
      <c r="A38" s="1">
        <v>31</v>
      </c>
      <c r="B38" s="2" t="s">
        <v>492</v>
      </c>
      <c r="C38" s="4" t="s">
        <v>509</v>
      </c>
      <c r="D38" s="2" t="s">
        <v>520</v>
      </c>
      <c r="G38" s="2" t="s">
        <v>511</v>
      </c>
      <c r="H38" s="1">
        <v>1</v>
      </c>
      <c r="I38" s="1" t="s">
        <v>438</v>
      </c>
      <c r="J38" s="1">
        <v>230.55</v>
      </c>
      <c r="Q38" s="1">
        <f t="shared" si="0"/>
        <v>230.55</v>
      </c>
      <c r="S38" s="2" t="s">
        <v>590</v>
      </c>
    </row>
    <row r="39" spans="1:19" x14ac:dyDescent="0.3">
      <c r="A39" s="1">
        <v>32</v>
      </c>
      <c r="B39" s="2" t="s">
        <v>522</v>
      </c>
      <c r="C39" s="4" t="s">
        <v>44</v>
      </c>
      <c r="D39" s="2" t="s">
        <v>521</v>
      </c>
      <c r="G39" s="2" t="s">
        <v>523</v>
      </c>
      <c r="H39" s="1">
        <v>6</v>
      </c>
      <c r="I39" s="1" t="s">
        <v>438</v>
      </c>
      <c r="J39" s="1">
        <v>8.6999999999999993</v>
      </c>
      <c r="Q39" s="1">
        <f t="shared" si="0"/>
        <v>52.199999999999996</v>
      </c>
      <c r="S39" s="2" t="s">
        <v>591</v>
      </c>
    </row>
    <row r="40" spans="1:19" x14ac:dyDescent="0.3">
      <c r="A40" s="1">
        <v>33</v>
      </c>
      <c r="B40" s="2" t="s">
        <v>522</v>
      </c>
      <c r="C40" s="4" t="s">
        <v>525</v>
      </c>
      <c r="D40" s="2" t="s">
        <v>524</v>
      </c>
      <c r="G40" s="2" t="s">
        <v>526</v>
      </c>
      <c r="H40" s="1">
        <v>8</v>
      </c>
      <c r="I40" s="1" t="s">
        <v>438</v>
      </c>
      <c r="J40" s="1">
        <v>8.6999999999999993</v>
      </c>
      <c r="Q40" s="1">
        <f t="shared" si="0"/>
        <v>69.599999999999994</v>
      </c>
      <c r="S40" s="2" t="s">
        <v>591</v>
      </c>
    </row>
    <row r="41" spans="1:19" x14ac:dyDescent="0.3">
      <c r="A41" s="1">
        <v>34</v>
      </c>
      <c r="B41" s="2" t="s">
        <v>522</v>
      </c>
      <c r="C41" s="4" t="s">
        <v>525</v>
      </c>
      <c r="D41" s="2" t="s">
        <v>527</v>
      </c>
      <c r="G41" s="2" t="s">
        <v>528</v>
      </c>
      <c r="H41" s="1">
        <v>2</v>
      </c>
      <c r="I41" s="1" t="s">
        <v>438</v>
      </c>
      <c r="J41" s="1">
        <v>8.6999999999999993</v>
      </c>
      <c r="Q41" s="1">
        <f t="shared" si="0"/>
        <v>17.399999999999999</v>
      </c>
      <c r="S41" s="2" t="s">
        <v>591</v>
      </c>
    </row>
    <row r="42" spans="1:19" x14ac:dyDescent="0.3">
      <c r="A42" s="1">
        <v>35</v>
      </c>
      <c r="B42" s="2" t="s">
        <v>522</v>
      </c>
      <c r="C42" s="4" t="s">
        <v>525</v>
      </c>
      <c r="D42" s="2" t="s">
        <v>529</v>
      </c>
      <c r="G42" s="6" t="s">
        <v>530</v>
      </c>
      <c r="H42" s="1">
        <v>5</v>
      </c>
      <c r="I42" s="1" t="s">
        <v>438</v>
      </c>
      <c r="J42" s="1">
        <v>8.6999999999999993</v>
      </c>
      <c r="Q42" s="1">
        <f t="shared" si="0"/>
        <v>43.5</v>
      </c>
      <c r="S42" s="2" t="s">
        <v>591</v>
      </c>
    </row>
    <row r="43" spans="1:19" x14ac:dyDescent="0.3">
      <c r="A43" s="1">
        <v>36</v>
      </c>
      <c r="B43" s="2" t="s">
        <v>522</v>
      </c>
      <c r="C43" s="4" t="s">
        <v>531</v>
      </c>
      <c r="D43" s="2" t="s">
        <v>532</v>
      </c>
      <c r="G43" s="2" t="s">
        <v>533</v>
      </c>
      <c r="H43" s="1">
        <v>5</v>
      </c>
      <c r="I43" s="1" t="s">
        <v>438</v>
      </c>
      <c r="J43" s="1">
        <v>8.6999999999999993</v>
      </c>
      <c r="Q43" s="1">
        <f t="shared" si="0"/>
        <v>43.5</v>
      </c>
      <c r="S43" s="2" t="s">
        <v>591</v>
      </c>
    </row>
    <row r="44" spans="1:19" x14ac:dyDescent="0.3">
      <c r="A44" s="1">
        <v>37</v>
      </c>
      <c r="B44" s="2" t="s">
        <v>522</v>
      </c>
      <c r="C44" s="4" t="s">
        <v>525</v>
      </c>
      <c r="D44" s="2" t="s">
        <v>534</v>
      </c>
      <c r="G44" s="2" t="s">
        <v>535</v>
      </c>
      <c r="H44" s="1">
        <v>2</v>
      </c>
      <c r="I44" s="1" t="s">
        <v>438</v>
      </c>
      <c r="J44" s="1">
        <v>8.6999999999999993</v>
      </c>
      <c r="Q44" s="1">
        <f t="shared" si="0"/>
        <v>17.399999999999999</v>
      </c>
      <c r="S44" s="2" t="s">
        <v>591</v>
      </c>
    </row>
    <row r="45" spans="1:19" x14ac:dyDescent="0.3">
      <c r="A45" s="1">
        <v>38</v>
      </c>
      <c r="B45" s="2" t="s">
        <v>522</v>
      </c>
      <c r="C45" s="4" t="s">
        <v>525</v>
      </c>
      <c r="D45" s="2" t="s">
        <v>536</v>
      </c>
      <c r="G45" s="2" t="s">
        <v>537</v>
      </c>
      <c r="H45" s="1">
        <v>6</v>
      </c>
      <c r="I45" s="1" t="s">
        <v>438</v>
      </c>
      <c r="J45" s="1">
        <v>8.6999999999999993</v>
      </c>
      <c r="Q45" s="1">
        <f t="shared" si="0"/>
        <v>52.199999999999996</v>
      </c>
      <c r="S45" s="2" t="s">
        <v>591</v>
      </c>
    </row>
    <row r="46" spans="1:19" x14ac:dyDescent="0.3">
      <c r="A46" s="1">
        <v>39</v>
      </c>
      <c r="B46" s="2" t="s">
        <v>522</v>
      </c>
      <c r="C46" s="4" t="s">
        <v>538</v>
      </c>
      <c r="D46" s="2" t="s">
        <v>539</v>
      </c>
      <c r="G46" s="2" t="s">
        <v>540</v>
      </c>
      <c r="H46" s="1">
        <v>3</v>
      </c>
      <c r="I46" s="1" t="s">
        <v>438</v>
      </c>
      <c r="J46" s="1">
        <v>18.27</v>
      </c>
      <c r="Q46" s="1">
        <f t="shared" si="0"/>
        <v>54.81</v>
      </c>
      <c r="S46" s="2" t="s">
        <v>591</v>
      </c>
    </row>
    <row r="47" spans="1:19" x14ac:dyDescent="0.3">
      <c r="A47" s="1">
        <v>40</v>
      </c>
      <c r="B47" s="2" t="s">
        <v>522</v>
      </c>
      <c r="H47" s="1">
        <v>1</v>
      </c>
      <c r="I47" s="1" t="s">
        <v>438</v>
      </c>
      <c r="Q47" s="1">
        <f t="shared" si="0"/>
        <v>0</v>
      </c>
      <c r="S47" s="2" t="s">
        <v>591</v>
      </c>
    </row>
    <row r="48" spans="1:19" x14ac:dyDescent="0.3">
      <c r="A48" s="1">
        <v>41</v>
      </c>
      <c r="B48" s="2" t="s">
        <v>522</v>
      </c>
      <c r="C48" s="4" t="s">
        <v>525</v>
      </c>
      <c r="D48" s="2" t="s">
        <v>541</v>
      </c>
      <c r="G48" s="2" t="s">
        <v>542</v>
      </c>
      <c r="H48" s="1">
        <v>1</v>
      </c>
      <c r="I48" s="1" t="s">
        <v>438</v>
      </c>
      <c r="J48" s="1">
        <v>8.6999999999999993</v>
      </c>
      <c r="Q48" s="1">
        <f t="shared" si="0"/>
        <v>8.6999999999999993</v>
      </c>
      <c r="S48" s="2" t="s">
        <v>591</v>
      </c>
    </row>
    <row r="49" spans="1:19" x14ac:dyDescent="0.3">
      <c r="A49" s="1">
        <v>42</v>
      </c>
      <c r="B49" s="2" t="s">
        <v>522</v>
      </c>
      <c r="C49" s="4" t="s">
        <v>525</v>
      </c>
      <c r="D49" s="2" t="s">
        <v>543</v>
      </c>
      <c r="G49" s="2" t="s">
        <v>544</v>
      </c>
      <c r="H49" s="1">
        <v>1</v>
      </c>
      <c r="I49" s="1" t="s">
        <v>438</v>
      </c>
      <c r="J49" s="1">
        <v>8.6999999999999993</v>
      </c>
      <c r="Q49" s="1">
        <f t="shared" si="0"/>
        <v>8.6999999999999993</v>
      </c>
      <c r="S49" s="2" t="s">
        <v>591</v>
      </c>
    </row>
    <row r="50" spans="1:19" x14ac:dyDescent="0.3">
      <c r="A50" s="1">
        <v>43</v>
      </c>
      <c r="B50" s="2" t="s">
        <v>522</v>
      </c>
      <c r="C50" s="4" t="s">
        <v>525</v>
      </c>
      <c r="D50" s="2" t="s">
        <v>545</v>
      </c>
      <c r="G50" s="2" t="s">
        <v>546</v>
      </c>
      <c r="H50" s="1">
        <v>2</v>
      </c>
      <c r="I50" s="1" t="s">
        <v>438</v>
      </c>
      <c r="J50" s="1">
        <v>8.6999999999999993</v>
      </c>
      <c r="Q50" s="1">
        <f t="shared" si="0"/>
        <v>17.399999999999999</v>
      </c>
      <c r="S50" s="2" t="s">
        <v>591</v>
      </c>
    </row>
    <row r="51" spans="1:19" x14ac:dyDescent="0.3">
      <c r="A51" s="1">
        <v>44</v>
      </c>
      <c r="B51" s="2" t="s">
        <v>522</v>
      </c>
      <c r="C51" s="4" t="s">
        <v>525</v>
      </c>
      <c r="D51" s="2" t="s">
        <v>547</v>
      </c>
      <c r="G51" s="2" t="s">
        <v>548</v>
      </c>
      <c r="H51" s="1">
        <v>1</v>
      </c>
      <c r="I51" s="1" t="s">
        <v>438</v>
      </c>
      <c r="J51" s="1">
        <v>8.6999999999999993</v>
      </c>
      <c r="Q51" s="1">
        <f t="shared" si="0"/>
        <v>8.6999999999999993</v>
      </c>
      <c r="S51" s="2" t="s">
        <v>591</v>
      </c>
    </row>
    <row r="52" spans="1:19" x14ac:dyDescent="0.3">
      <c r="A52" s="1">
        <v>45</v>
      </c>
      <c r="B52" s="2" t="s">
        <v>522</v>
      </c>
      <c r="C52" s="4" t="s">
        <v>525</v>
      </c>
      <c r="D52" s="2" t="s">
        <v>549</v>
      </c>
      <c r="G52" s="2" t="s">
        <v>550</v>
      </c>
      <c r="H52" s="1">
        <v>1</v>
      </c>
      <c r="I52" s="1" t="s">
        <v>438</v>
      </c>
      <c r="J52" s="1">
        <v>8.6999999999999993</v>
      </c>
      <c r="Q52" s="1">
        <f t="shared" si="0"/>
        <v>8.6999999999999993</v>
      </c>
      <c r="S52" s="2" t="s">
        <v>591</v>
      </c>
    </row>
    <row r="53" spans="1:19" x14ac:dyDescent="0.3">
      <c r="A53" s="1">
        <v>46</v>
      </c>
      <c r="B53" s="2" t="s">
        <v>522</v>
      </c>
      <c r="C53" s="4" t="s">
        <v>525</v>
      </c>
      <c r="D53" s="2" t="s">
        <v>551</v>
      </c>
      <c r="G53" s="2" t="s">
        <v>552</v>
      </c>
      <c r="H53" s="1">
        <v>1</v>
      </c>
      <c r="I53" s="1" t="s">
        <v>438</v>
      </c>
      <c r="J53" s="1">
        <v>8.6999999999999993</v>
      </c>
      <c r="Q53" s="1">
        <f t="shared" si="0"/>
        <v>8.6999999999999993</v>
      </c>
      <c r="S53" s="2" t="s">
        <v>591</v>
      </c>
    </row>
    <row r="54" spans="1:19" x14ac:dyDescent="0.3">
      <c r="A54" s="1">
        <v>47</v>
      </c>
      <c r="B54" s="2" t="s">
        <v>522</v>
      </c>
      <c r="C54" s="4" t="s">
        <v>525</v>
      </c>
      <c r="D54" s="2" t="s">
        <v>553</v>
      </c>
      <c r="G54" s="2" t="s">
        <v>554</v>
      </c>
      <c r="H54" s="1">
        <v>1</v>
      </c>
      <c r="I54" s="1" t="s">
        <v>438</v>
      </c>
      <c r="J54" s="1">
        <v>8.6999999999999993</v>
      </c>
      <c r="Q54" s="1">
        <f t="shared" si="0"/>
        <v>8.6999999999999993</v>
      </c>
      <c r="S54" s="2" t="s">
        <v>591</v>
      </c>
    </row>
    <row r="55" spans="1:19" x14ac:dyDescent="0.3">
      <c r="A55" s="1">
        <v>48</v>
      </c>
      <c r="B55" s="2" t="s">
        <v>522</v>
      </c>
      <c r="C55" s="4" t="s">
        <v>525</v>
      </c>
      <c r="D55" s="2" t="s">
        <v>555</v>
      </c>
      <c r="G55" s="2" t="s">
        <v>556</v>
      </c>
      <c r="H55" s="1">
        <v>1</v>
      </c>
      <c r="I55" s="1" t="s">
        <v>438</v>
      </c>
      <c r="J55" s="1">
        <v>8.6999999999999993</v>
      </c>
      <c r="Q55" s="1">
        <f t="shared" si="0"/>
        <v>8.6999999999999993</v>
      </c>
      <c r="S55" s="2" t="s">
        <v>591</v>
      </c>
    </row>
    <row r="56" spans="1:19" x14ac:dyDescent="0.3">
      <c r="A56" s="1">
        <v>49</v>
      </c>
      <c r="B56" s="2" t="s">
        <v>522</v>
      </c>
      <c r="C56" s="4" t="s">
        <v>44</v>
      </c>
      <c r="D56" s="2" t="s">
        <v>557</v>
      </c>
      <c r="G56" s="2" t="s">
        <v>558</v>
      </c>
      <c r="H56" s="1">
        <v>1</v>
      </c>
      <c r="I56" s="1" t="s">
        <v>438</v>
      </c>
      <c r="J56" s="1">
        <v>8.6999999999999993</v>
      </c>
      <c r="Q56" s="1">
        <f t="shared" si="0"/>
        <v>8.6999999999999993</v>
      </c>
      <c r="S56" s="2" t="s">
        <v>591</v>
      </c>
    </row>
    <row r="57" spans="1:19" x14ac:dyDescent="0.3">
      <c r="A57" s="1">
        <v>50</v>
      </c>
      <c r="B57" s="2" t="s">
        <v>561</v>
      </c>
      <c r="C57" s="4" t="s">
        <v>560</v>
      </c>
      <c r="D57" s="2" t="s">
        <v>559</v>
      </c>
      <c r="G57" s="2" t="s">
        <v>562</v>
      </c>
      <c r="H57" s="1">
        <v>1</v>
      </c>
      <c r="I57" s="1" t="s">
        <v>438</v>
      </c>
      <c r="J57" s="1">
        <v>627</v>
      </c>
      <c r="Q57" s="1">
        <f t="shared" si="0"/>
        <v>627</v>
      </c>
      <c r="S57" s="2" t="s">
        <v>592</v>
      </c>
    </row>
    <row r="58" spans="1:19" x14ac:dyDescent="0.3">
      <c r="A58" s="1">
        <v>51</v>
      </c>
      <c r="B58" s="2" t="s">
        <v>561</v>
      </c>
      <c r="C58" s="4" t="s">
        <v>560</v>
      </c>
      <c r="D58" s="2" t="s">
        <v>563</v>
      </c>
      <c r="G58" s="2" t="s">
        <v>562</v>
      </c>
      <c r="H58" s="1">
        <v>1</v>
      </c>
      <c r="I58" s="1" t="s">
        <v>438</v>
      </c>
      <c r="J58" s="1">
        <v>508</v>
      </c>
      <c r="Q58" s="1">
        <f t="shared" si="0"/>
        <v>508</v>
      </c>
      <c r="S58" s="2" t="s">
        <v>592</v>
      </c>
    </row>
    <row r="59" spans="1:19" x14ac:dyDescent="0.3">
      <c r="A59" s="1">
        <v>52</v>
      </c>
      <c r="B59" s="2" t="s">
        <v>492</v>
      </c>
      <c r="Q59" s="1">
        <f t="shared" si="0"/>
        <v>0</v>
      </c>
      <c r="S59" s="2" t="s">
        <v>590</v>
      </c>
    </row>
    <row r="60" spans="1:19" x14ac:dyDescent="0.3">
      <c r="A60" s="1">
        <v>53</v>
      </c>
      <c r="B60" s="2" t="s">
        <v>492</v>
      </c>
      <c r="Q60" s="1">
        <f t="shared" si="0"/>
        <v>0</v>
      </c>
      <c r="S60" s="2" t="s">
        <v>590</v>
      </c>
    </row>
    <row r="61" spans="1:19" x14ac:dyDescent="0.3">
      <c r="A61" s="1">
        <v>54</v>
      </c>
      <c r="B61" s="2" t="s">
        <v>492</v>
      </c>
      <c r="Q61" s="1">
        <f t="shared" si="0"/>
        <v>0</v>
      </c>
      <c r="S61" s="2" t="s">
        <v>590</v>
      </c>
    </row>
    <row r="62" spans="1:19" x14ac:dyDescent="0.3">
      <c r="A62" s="1">
        <v>55</v>
      </c>
      <c r="B62" s="2" t="s">
        <v>565</v>
      </c>
      <c r="C62" s="4" t="s">
        <v>485</v>
      </c>
      <c r="D62" s="2" t="s">
        <v>564</v>
      </c>
      <c r="G62" s="2" t="s">
        <v>566</v>
      </c>
      <c r="H62" s="1">
        <v>1</v>
      </c>
      <c r="I62" s="1" t="s">
        <v>438</v>
      </c>
      <c r="J62" s="1">
        <v>1098</v>
      </c>
      <c r="Q62" s="1">
        <f t="shared" si="0"/>
        <v>1098</v>
      </c>
      <c r="R62" s="2" t="s">
        <v>599</v>
      </c>
      <c r="S62" s="2" t="s">
        <v>593</v>
      </c>
    </row>
    <row r="63" spans="1:19" x14ac:dyDescent="0.3">
      <c r="A63" s="1">
        <v>56</v>
      </c>
      <c r="B63" s="2" t="s">
        <v>567</v>
      </c>
      <c r="C63" s="4" t="s">
        <v>485</v>
      </c>
      <c r="D63" s="2" t="s">
        <v>568</v>
      </c>
      <c r="G63" s="2" t="s">
        <v>569</v>
      </c>
      <c r="H63" s="1">
        <v>1</v>
      </c>
      <c r="I63" s="1" t="s">
        <v>438</v>
      </c>
      <c r="J63" s="1">
        <v>710</v>
      </c>
      <c r="Q63" s="1">
        <f t="shared" si="0"/>
        <v>710</v>
      </c>
      <c r="S63" s="2" t="s">
        <v>594</v>
      </c>
    </row>
    <row r="64" spans="1:19" x14ac:dyDescent="0.3">
      <c r="A64" s="1">
        <v>57</v>
      </c>
      <c r="B64" s="2" t="s">
        <v>570</v>
      </c>
      <c r="C64" s="4" t="s">
        <v>485</v>
      </c>
      <c r="D64" s="2" t="s">
        <v>571</v>
      </c>
      <c r="G64" s="2" t="s">
        <v>572</v>
      </c>
      <c r="H64" s="1">
        <v>1</v>
      </c>
      <c r="I64" s="1" t="s">
        <v>438</v>
      </c>
      <c r="J64" s="1">
        <v>402.8</v>
      </c>
      <c r="Q64" s="1">
        <f t="shared" si="0"/>
        <v>402.8</v>
      </c>
      <c r="S64" s="2" t="s">
        <v>594</v>
      </c>
    </row>
    <row r="65" spans="1:19" x14ac:dyDescent="0.3">
      <c r="A65" s="1">
        <v>58</v>
      </c>
      <c r="B65" s="2" t="s">
        <v>573</v>
      </c>
      <c r="C65" s="4" t="s">
        <v>485</v>
      </c>
      <c r="D65" s="2" t="s">
        <v>574</v>
      </c>
      <c r="G65" s="2" t="s">
        <v>575</v>
      </c>
      <c r="H65" s="1">
        <v>1</v>
      </c>
      <c r="I65" s="1" t="s">
        <v>438</v>
      </c>
      <c r="J65" s="1">
        <v>436</v>
      </c>
      <c r="Q65" s="1">
        <f t="shared" si="0"/>
        <v>436</v>
      </c>
      <c r="S65" s="2" t="s">
        <v>596</v>
      </c>
    </row>
    <row r="66" spans="1:19" x14ac:dyDescent="0.3">
      <c r="A66" s="1">
        <v>59</v>
      </c>
      <c r="B66" s="2" t="s">
        <v>577</v>
      </c>
      <c r="C66" s="4" t="s">
        <v>576</v>
      </c>
      <c r="D66" s="2" t="s">
        <v>578</v>
      </c>
      <c r="G66" s="2" t="s">
        <v>579</v>
      </c>
      <c r="H66" s="1">
        <v>1</v>
      </c>
      <c r="I66" s="1" t="s">
        <v>438</v>
      </c>
      <c r="J66" s="1">
        <v>41.7</v>
      </c>
      <c r="Q66" s="1">
        <f t="shared" si="0"/>
        <v>41.7</v>
      </c>
      <c r="S66" s="2" t="s">
        <v>596</v>
      </c>
    </row>
    <row r="67" spans="1:19" x14ac:dyDescent="0.3">
      <c r="A67" s="1">
        <v>60</v>
      </c>
      <c r="B67" s="2" t="s">
        <v>581</v>
      </c>
      <c r="C67" s="4" t="s">
        <v>485</v>
      </c>
      <c r="D67" s="2" t="s">
        <v>580</v>
      </c>
      <c r="G67" s="2" t="s">
        <v>582</v>
      </c>
      <c r="H67" s="1">
        <v>3</v>
      </c>
      <c r="I67" s="1" t="s">
        <v>438</v>
      </c>
      <c r="J67" s="1">
        <v>216.6</v>
      </c>
      <c r="Q67" s="1">
        <f t="shared" si="0"/>
        <v>649.79999999999995</v>
      </c>
      <c r="S67" s="2" t="s">
        <v>594</v>
      </c>
    </row>
    <row r="68" spans="1:19" x14ac:dyDescent="0.3">
      <c r="A68" s="1">
        <v>61</v>
      </c>
      <c r="B68" s="2" t="s">
        <v>583</v>
      </c>
      <c r="C68" s="4" t="s">
        <v>584</v>
      </c>
      <c r="D68" s="2" t="s">
        <v>585</v>
      </c>
      <c r="G68" s="2" t="s">
        <v>586</v>
      </c>
      <c r="H68" s="1">
        <v>1</v>
      </c>
      <c r="I68" s="1" t="s">
        <v>438</v>
      </c>
      <c r="J68" s="1">
        <v>549.79999999999995</v>
      </c>
      <c r="Q68" s="1">
        <f t="shared" si="0"/>
        <v>549.79999999999995</v>
      </c>
      <c r="S68" s="2" t="s">
        <v>595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ADDD-5360-4590-A370-0A8358365F57}">
  <dimension ref="B3:G18"/>
  <sheetViews>
    <sheetView tabSelected="1" zoomScaleNormal="100" workbookViewId="0">
      <selection activeCell="J16" sqref="J16"/>
    </sheetView>
  </sheetViews>
  <sheetFormatPr defaultRowHeight="14.4" x14ac:dyDescent="0.3"/>
  <cols>
    <col min="1" max="2" width="8.88671875" style="8"/>
    <col min="3" max="3" width="32.44140625" style="8" customWidth="1"/>
    <col min="4" max="5" width="8.88671875" style="8"/>
    <col min="6" max="6" width="14" style="8" bestFit="1" customWidth="1"/>
    <col min="7" max="7" width="29.109375" style="8" customWidth="1"/>
    <col min="8" max="16384" width="8.88671875" style="8"/>
  </cols>
  <sheetData>
    <row r="3" spans="2:7" ht="16.8" customHeight="1" x14ac:dyDescent="0.3">
      <c r="B3" s="16" t="s">
        <v>424</v>
      </c>
      <c r="C3" s="16" t="s">
        <v>601</v>
      </c>
      <c r="D3" s="16" t="s">
        <v>432</v>
      </c>
      <c r="E3" s="16" t="s">
        <v>613</v>
      </c>
      <c r="F3" s="16" t="s">
        <v>615</v>
      </c>
      <c r="G3" s="16" t="s">
        <v>612</v>
      </c>
    </row>
    <row r="4" spans="2:7" ht="17.399999999999999" x14ac:dyDescent="0.3">
      <c r="B4" s="10">
        <v>1</v>
      </c>
      <c r="C4" s="11" t="s">
        <v>484</v>
      </c>
      <c r="D4" s="10">
        <v>2772</v>
      </c>
      <c r="E4" s="12" t="s">
        <v>614</v>
      </c>
      <c r="F4" s="13">
        <f>IF(E4="R",D4,"")</f>
        <v>2772</v>
      </c>
      <c r="G4" s="10" t="s">
        <v>620</v>
      </c>
    </row>
    <row r="5" spans="2:7" ht="17.399999999999999" x14ac:dyDescent="0.3">
      <c r="B5" s="10">
        <v>2</v>
      </c>
      <c r="C5" s="11" t="s">
        <v>602</v>
      </c>
      <c r="D5" s="10">
        <f>1942-D6</f>
        <v>1100</v>
      </c>
      <c r="E5" s="12" t="s">
        <v>614</v>
      </c>
      <c r="F5" s="14">
        <f>(D5/6)*5</f>
        <v>916.66666666666674</v>
      </c>
      <c r="G5" s="10" t="s">
        <v>616</v>
      </c>
    </row>
    <row r="6" spans="2:7" ht="17.399999999999999" x14ac:dyDescent="0.3">
      <c r="B6" s="10">
        <v>3</v>
      </c>
      <c r="C6" s="11" t="s">
        <v>619</v>
      </c>
      <c r="D6" s="10">
        <v>842</v>
      </c>
      <c r="E6" s="12" t="s">
        <v>614</v>
      </c>
      <c r="F6" s="14"/>
      <c r="G6" s="10"/>
    </row>
    <row r="7" spans="2:7" ht="17.399999999999999" x14ac:dyDescent="0.3">
      <c r="B7" s="10">
        <v>4</v>
      </c>
      <c r="C7" s="11" t="s">
        <v>603</v>
      </c>
      <c r="D7" s="10">
        <v>42</v>
      </c>
      <c r="E7" s="12" t="s">
        <v>614</v>
      </c>
      <c r="F7" s="13">
        <f t="shared" ref="F7:F14" si="0">IF(E7="R",D7,"")</f>
        <v>42</v>
      </c>
      <c r="G7" s="10"/>
    </row>
    <row r="8" spans="2:7" ht="17.399999999999999" x14ac:dyDescent="0.3">
      <c r="B8" s="10">
        <v>5</v>
      </c>
      <c r="C8" s="11" t="s">
        <v>604</v>
      </c>
      <c r="D8" s="10">
        <v>436</v>
      </c>
      <c r="E8" s="12"/>
      <c r="F8" s="13" t="str">
        <f t="shared" si="0"/>
        <v/>
      </c>
      <c r="G8" s="10"/>
    </row>
    <row r="9" spans="2:7" ht="17.399999999999999" x14ac:dyDescent="0.3">
      <c r="B9" s="10">
        <v>6</v>
      </c>
      <c r="C9" s="11" t="s">
        <v>605</v>
      </c>
      <c r="D9" s="10">
        <v>508</v>
      </c>
      <c r="E9" s="12" t="s">
        <v>614</v>
      </c>
      <c r="F9" s="13">
        <f t="shared" si="0"/>
        <v>508</v>
      </c>
      <c r="G9" s="10"/>
    </row>
    <row r="10" spans="2:7" ht="17.399999999999999" x14ac:dyDescent="0.3">
      <c r="B10" s="10">
        <v>7</v>
      </c>
      <c r="C10" s="11" t="s">
        <v>606</v>
      </c>
      <c r="D10" s="10">
        <v>627</v>
      </c>
      <c r="E10" s="12"/>
      <c r="F10" s="13" t="str">
        <f t="shared" si="0"/>
        <v/>
      </c>
      <c r="G10" s="10"/>
    </row>
    <row r="11" spans="2:7" ht="17.399999999999999" x14ac:dyDescent="0.3">
      <c r="B11" s="10">
        <v>8</v>
      </c>
      <c r="C11" s="11" t="s">
        <v>607</v>
      </c>
      <c r="D11" s="10">
        <v>550</v>
      </c>
      <c r="E11" s="12"/>
      <c r="F11" s="13" t="str">
        <f t="shared" si="0"/>
        <v/>
      </c>
      <c r="G11" s="10"/>
    </row>
    <row r="12" spans="2:7" ht="17.399999999999999" x14ac:dyDescent="0.3">
      <c r="B12" s="10">
        <v>9</v>
      </c>
      <c r="C12" s="11" t="s">
        <v>608</v>
      </c>
      <c r="D12" s="10">
        <v>650</v>
      </c>
      <c r="E12" s="12" t="s">
        <v>614</v>
      </c>
      <c r="F12" s="10">
        <v>450</v>
      </c>
      <c r="G12" s="10" t="s">
        <v>617</v>
      </c>
    </row>
    <row r="13" spans="2:7" ht="17.399999999999999" x14ac:dyDescent="0.3">
      <c r="B13" s="10">
        <v>10</v>
      </c>
      <c r="C13" s="11" t="s">
        <v>609</v>
      </c>
      <c r="D13" s="10">
        <v>402</v>
      </c>
      <c r="E13" s="12" t="s">
        <v>614</v>
      </c>
      <c r="F13" s="13">
        <f t="shared" si="0"/>
        <v>402</v>
      </c>
      <c r="G13" s="10"/>
    </row>
    <row r="14" spans="2:7" ht="17.399999999999999" x14ac:dyDescent="0.3">
      <c r="B14" s="10">
        <v>11</v>
      </c>
      <c r="C14" s="11" t="s">
        <v>610</v>
      </c>
      <c r="D14" s="10">
        <v>710</v>
      </c>
      <c r="E14" s="12"/>
      <c r="F14" s="13" t="str">
        <f t="shared" si="0"/>
        <v/>
      </c>
      <c r="G14" s="10"/>
    </row>
    <row r="15" spans="2:7" ht="17.399999999999999" x14ac:dyDescent="0.3">
      <c r="B15" s="10">
        <v>12</v>
      </c>
      <c r="C15" s="11" t="s">
        <v>593</v>
      </c>
      <c r="D15" s="10">
        <v>1098</v>
      </c>
      <c r="E15" s="12" t="s">
        <v>614</v>
      </c>
      <c r="F15" s="10">
        <v>380</v>
      </c>
      <c r="G15" s="15" t="s">
        <v>600</v>
      </c>
    </row>
    <row r="16" spans="2:7" ht="17.399999999999999" x14ac:dyDescent="0.3">
      <c r="B16" s="10">
        <v>13</v>
      </c>
      <c r="C16" s="11" t="s">
        <v>611</v>
      </c>
      <c r="D16" s="10">
        <f>1070+97</f>
        <v>1167</v>
      </c>
      <c r="E16" s="12" t="s">
        <v>614</v>
      </c>
      <c r="F16" s="14">
        <f>(0.8*D16)</f>
        <v>933.6</v>
      </c>
      <c r="G16" s="10" t="s">
        <v>618</v>
      </c>
    </row>
    <row r="17" spans="2:7" x14ac:dyDescent="0.3">
      <c r="B17" s="10"/>
      <c r="C17" s="10"/>
      <c r="D17" s="10"/>
      <c r="E17" s="10"/>
      <c r="F17" s="10"/>
      <c r="G17" s="10"/>
    </row>
    <row r="18" spans="2:7" ht="18" customHeight="1" x14ac:dyDescent="0.3">
      <c r="B18" s="17"/>
      <c r="C18" s="17" t="s">
        <v>597</v>
      </c>
      <c r="D18" s="17">
        <f>SUM(D4:D16)</f>
        <v>10904</v>
      </c>
      <c r="E18" s="17">
        <f>SUMIF(E4:E16,"=R",D4:D16)</f>
        <v>8581</v>
      </c>
      <c r="F18" s="18">
        <f>SUM(F4:F16)</f>
        <v>6404.2666666666673</v>
      </c>
      <c r="G18" s="17"/>
    </row>
  </sheetData>
  <pageMargins left="0.7" right="0.7" top="0.75" bottom="0.75" header="0.3" footer="0.3"/>
  <ignoredErrors>
    <ignoredError sqref="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 Reference</vt:lpstr>
      <vt:lpstr>Development BOM</vt:lpstr>
      <vt:lpstr>Cost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Vasudev Balaji</dc:creator>
  <cp:lastModifiedBy>Vasudev Balaji</cp:lastModifiedBy>
  <dcterms:created xsi:type="dcterms:W3CDTF">2015-06-05T18:17:20Z</dcterms:created>
  <dcterms:modified xsi:type="dcterms:W3CDTF">2025-02-21T06:17:23Z</dcterms:modified>
</cp:coreProperties>
</file>